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 sheetId="1" r:id="rId4"/>
    <sheet state="visible" name="Provinces" sheetId="2" r:id="rId5"/>
    <sheet state="visible" name="Districts" sheetId="3" r:id="rId6"/>
    <sheet state="visible" name="CitiesMunicipalities" sheetId="4" r:id="rId7"/>
    <sheet state="visible" name="Sites" sheetId="5" r:id="rId8"/>
    <sheet state="visible" name="Sheet6" sheetId="6" r:id="rId9"/>
    <sheet state="visible" name="Political Parties" sheetId="7" r:id="rId10"/>
    <sheet state="visible" name="Issues" sheetId="8" r:id="rId11"/>
    <sheet state="visible" name="Candidates" sheetId="9" r:id="rId12"/>
    <sheet state="visible" name="Candidate Backgrounds" sheetId="10" r:id="rId13"/>
    <sheet state="visible" name="Candidate Platforms" sheetId="11" r:id="rId14"/>
    <sheet state="visible" name="LookUp" sheetId="12" r:id="rId15"/>
  </sheets>
  <definedNames>
    <definedName name="CandidateNames">Candidates!$A$2:$A$1000</definedName>
    <definedName name="CandidatePositions">LookUp!$B$2:$B$23</definedName>
    <definedName name="LocationNames">LookUp!$C$2:$C$1000</definedName>
    <definedName name="PoliticalParties">'Political Parties'!$A$2:$A$1001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First Name Last Name format
	-Mike Espera</t>
      </text>
    </comment>
    <comment authorId="0" ref="C1">
      <text>
        <t xml:space="preserve">Pls Cleanup to match the case
	-Mike Espera</t>
      </text>
    </comment>
  </commentList>
</comments>
</file>

<file path=xl/comments2.xml><?xml version="1.0" encoding="utf-8"?>
<comments xmlns:r="http://schemas.openxmlformats.org/officeDocument/2006/relationships" xmlns="http://schemas.openxmlformats.org/spreadsheetml/2006/main">
  <authors>
    <author/>
  </authors>
  <commentList>
    <comment authorId="0" ref="A197">
      <text>
        <t xml:space="preserve">senators
	-JANNA RIZZA WONG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98">
      <text>
        <t xml:space="preserve">senators
	-JANNA RIZZA WONG</t>
      </text>
    </comment>
  </commentList>
</comments>
</file>

<file path=xl/sharedStrings.xml><?xml version="1.0" encoding="utf-8"?>
<sst xmlns="http://schemas.openxmlformats.org/spreadsheetml/2006/main" count="5381" uniqueCount="2338">
  <si>
    <t>Name</t>
  </si>
  <si>
    <t>Description</t>
  </si>
  <si>
    <t>Color</t>
  </si>
  <si>
    <t>Longitude</t>
  </si>
  <si>
    <t>Latitude</t>
  </si>
  <si>
    <t>Parent Location</t>
  </si>
  <si>
    <t>National Capital Region</t>
  </si>
  <si>
    <t>Region of the Philippines</t>
  </si>
  <si>
    <t>Cordillera Administrative Region</t>
  </si>
  <si>
    <t>Bangsamoro</t>
  </si>
  <si>
    <t>Region I- Ilocos Region</t>
  </si>
  <si>
    <t>Region II- Cagayan Valley</t>
  </si>
  <si>
    <t>Region III - Central Luzon</t>
  </si>
  <si>
    <t>Region IV-A - Calabarzon</t>
  </si>
  <si>
    <t>Region IV-B - Mimaropa</t>
  </si>
  <si>
    <t>Region V - Bicol Region</t>
  </si>
  <si>
    <t>Region VI - Western Visayas</t>
  </si>
  <si>
    <t>Region VII - Central Visayas</t>
  </si>
  <si>
    <t>Region VIII - Eastern Visayas</t>
  </si>
  <si>
    <t>Region IX - Zamboanga Peninsula</t>
  </si>
  <si>
    <t>Region X - Northern Mindanao</t>
  </si>
  <si>
    <t>Region XI - Davao Region</t>
  </si>
  <si>
    <t>Region XII - Soccsksargen</t>
  </si>
  <si>
    <t>Region XIII - Caraga</t>
  </si>
  <si>
    <t>Coordinates</t>
  </si>
  <si>
    <t>Davao de Oro</t>
  </si>
  <si>
    <t>#FF0000</t>
  </si>
  <si>
    <t>7°30'45.05"N, 126°10'34.54"E</t>
  </si>
  <si>
    <t>Davao del Norte</t>
  </si>
  <si>
    <t>#FFEC00</t>
  </si>
  <si>
    <t>7°33'42.37"N, 125°39'11.83"E</t>
  </si>
  <si>
    <t>Davao del Sur</t>
  </si>
  <si>
    <t>#00FF8E</t>
  </si>
  <si>
    <t>6°45'58.57"N, 	125°19'42.34"E</t>
  </si>
  <si>
    <t>Davao Occidental</t>
  </si>
  <si>
    <t>#00FFF8</t>
  </si>
  <si>
    <t>6°5'38.9"N, 125°36'34.37"E</t>
  </si>
  <si>
    <t>Davao Oriental</t>
  </si>
  <si>
    <t>#0078FF</t>
  </si>
  <si>
    <t xml:space="preserve">7°19'1.77"N, 126°32'31.16"E </t>
  </si>
  <si>
    <t>Davao City</t>
  </si>
  <si>
    <t>#A900FF</t>
  </si>
  <si>
    <t>7°11'26.55"N, 125°27'19.23"E</t>
  </si>
  <si>
    <t>Davao de Oro - 1st District</t>
  </si>
  <si>
    <t>Davao de Oro - 2nd District</t>
  </si>
  <si>
    <t>#FFA900</t>
  </si>
  <si>
    <t>Davao del Norte - 1st District</t>
  </si>
  <si>
    <t>Davao del Norte - 2nd District</t>
  </si>
  <si>
    <t>#56FF00</t>
  </si>
  <si>
    <t>Davao del Sur - District</t>
  </si>
  <si>
    <t>Davao City - District</t>
  </si>
  <si>
    <t>Davao Occidental - District</t>
  </si>
  <si>
    <t>Davao Oriental - 1st District</t>
  </si>
  <si>
    <t>Davao Oriental - 2nd District</t>
  </si>
  <si>
    <t>#FF00EC</t>
  </si>
  <si>
    <t>Convert to float</t>
  </si>
  <si>
    <t>Lat</t>
  </si>
  <si>
    <t>Long</t>
  </si>
  <si>
    <t>Compostela</t>
  </si>
  <si>
    <t>7°49′04″N 125°47′22″E</t>
  </si>
  <si>
    <t>Laak</t>
  </si>
  <si>
    <t>7°18′30″N 125°51′12″E</t>
  </si>
  <si>
    <t>Mabini</t>
  </si>
  <si>
    <t>7°21′45″N 125°51′28″E</t>
  </si>
  <si>
    <t>Maco</t>
  </si>
  <si>
    <t>7°19′01″N 126°07′33″E</t>
  </si>
  <si>
    <t>Maragusan</t>
  </si>
  <si>
    <t>7°30′27″N 125°55′15″E</t>
  </si>
  <si>
    <t>Mawab</t>
  </si>
  <si>
    <t>7°49′57″N 126°03′23″E</t>
  </si>
  <si>
    <t>Monkayo</t>
  </si>
  <si>
    <t>7°42′11″N 125°59′18″E</t>
  </si>
  <si>
    <t>Montevista</t>
  </si>
  <si>
    <t>7°36′08″N 125°58′07″E</t>
  </si>
  <si>
    <t>Nabuntaran</t>
  </si>
  <si>
    <t>7°32′54″N 126°08′16″E</t>
  </si>
  <si>
    <t>New Bataan</t>
  </si>
  <si>
    <t>Pantukan</t>
  </si>
  <si>
    <t>7°07′53″N 125°53′50″E</t>
  </si>
  <si>
    <t>Asuncion</t>
  </si>
  <si>
    <t>7°32′18″N 125°45′12″E</t>
  </si>
  <si>
    <t>Braulio E. Dujali</t>
  </si>
  <si>
    <t>7°26′54″N 125°41′22″E</t>
  </si>
  <si>
    <t>Carmen</t>
  </si>
  <si>
    <t>7°21′20″N 125°42′16″E</t>
  </si>
  <si>
    <t>Kapalong</t>
  </si>
  <si>
    <t>7°35′07″N 125°42′26″E</t>
  </si>
  <si>
    <t>New Corella</t>
  </si>
  <si>
    <t>7°35′12″N 125°49′20″E</t>
  </si>
  <si>
    <t>Panabo</t>
  </si>
  <si>
    <t>7°18′01″N 125°40′57″E</t>
  </si>
  <si>
    <t>Samal</t>
  </si>
  <si>
    <t>7°04′28″N 125°42′31″E</t>
  </si>
  <si>
    <t>San Isidro</t>
  </si>
  <si>
    <t>7°44′18″N 125°44′49″E</t>
  </si>
  <si>
    <t>Santo Tomas</t>
  </si>
  <si>
    <t>7°31′43″N 125°37′26″E</t>
  </si>
  <si>
    <t>Tagum</t>
  </si>
  <si>
    <t>7.4468°N 125.8095°E</t>
  </si>
  <si>
    <t>Talaingod</t>
  </si>
  <si>
    <t>7.6256°N 125.6185°E</t>
  </si>
  <si>
    <t>Bansalan</t>
  </si>
  <si>
    <t>6°47′11″N 125°12′46″E</t>
  </si>
  <si>
    <t>7°03′50″N 125°36′30″E</t>
  </si>
  <si>
    <t>Digos</t>
  </si>
  <si>
    <t>6°44′39″N 125°21′23″E</t>
  </si>
  <si>
    <t>Hagonoy</t>
  </si>
  <si>
    <t>6°41′19″N 125°17′52″E</t>
  </si>
  <si>
    <t>Kiblawan</t>
  </si>
  <si>
    <t>6°37′11″N 125°15′07″E</t>
  </si>
  <si>
    <t>Magsaysay</t>
  </si>
  <si>
    <t>6°45′21″N 125°09′00″E</t>
  </si>
  <si>
    <t>Malalag</t>
  </si>
  <si>
    <t>6°35′55″N 125°24′00″E</t>
  </si>
  <si>
    <t>Matanao</t>
  </si>
  <si>
    <t>6°42′31″N 125°12′59″E</t>
  </si>
  <si>
    <t>Padada</t>
  </si>
  <si>
    <t>6°38′23″N 125°20′37″E</t>
  </si>
  <si>
    <t>Santa Cruz</t>
  </si>
  <si>
    <t>6°50′02″N 125°24′55″E</t>
  </si>
  <si>
    <t>Sulop</t>
  </si>
  <si>
    <t>6°35′56″N 125°20′48″E</t>
  </si>
  <si>
    <t>Don Marcelino</t>
  </si>
  <si>
    <t>Jose Abad Santos</t>
  </si>
  <si>
    <t>Malita</t>
  </si>
  <si>
    <t>Santa Maria</t>
  </si>
  <si>
    <t>Sarangani</t>
  </si>
  <si>
    <t>Baganga</t>
  </si>
  <si>
    <t>1st</t>
  </si>
  <si>
    <t>Banaybanay</t>
  </si>
  <si>
    <t>2nd</t>
  </si>
  <si>
    <t>Boston</t>
  </si>
  <si>
    <t>Caraga</t>
  </si>
  <si>
    <t>Cateel</t>
  </si>
  <si>
    <t>Governor Generoso</t>
  </si>
  <si>
    <t>Lupon</t>
  </si>
  <si>
    <t>Manay</t>
  </si>
  <si>
    <t>Mati</t>
  </si>
  <si>
    <t>Tarragona</t>
  </si>
  <si>
    <t>Site</t>
  </si>
  <si>
    <t>Location ID</t>
  </si>
  <si>
    <t>Point Of Interest Type</t>
  </si>
  <si>
    <t>Commission on Elections Office, Ramon Magsaysay Ave, Ramon Magsaysay Park, Davao City, 8000 Davao del Sur</t>
  </si>
  <si>
    <t>Compostela Municipal Hall, National Road, Compostela, Davao de Oro</t>
  </si>
  <si>
    <t>Laak Municipal Hall, Asuncion-San Isidro-Laak-Veruela Road, Laak, Davao de Oro</t>
  </si>
  <si>
    <t>Mabini Municipal Hall, Surigao-Davao Coastal Road, Mabini, Davao de Oro</t>
  </si>
  <si>
    <t>Maco Municipal Hall, Maco, Davao de Oro</t>
  </si>
  <si>
    <t>Maragusan Municipal Gymnasium, Poblacion, Davao de Oro</t>
  </si>
  <si>
    <t>Mawab Municipal Hall, Mawab, Davao de Oro</t>
  </si>
  <si>
    <t>Monkayo Municipal Hall, LS, Sarmiento St., Monkayo, Davao de Oro</t>
  </si>
  <si>
    <t>Montevista Municipal Hall, Pan-Philippine Highway, Davao de Oro</t>
  </si>
  <si>
    <t>Municipal Health Office of Nabunturan,  Nabunturan, 8800 Compostela Valley, Davao de Oro</t>
  </si>
  <si>
    <t>New Bataan Municipal Hall, L A Espanola Ave, New Bataan, Davao de Oro</t>
  </si>
  <si>
    <t>Pantukan Municipal Hall, Surigao - Davao Coastal Road, Pantukan, Davao de Oro</t>
  </si>
  <si>
    <t>Asuncion Municipal Hall, Tagum - Panabo Circumferential Road, Asuncion, Davao del Norte</t>
  </si>
  <si>
    <t>Braulio E. Dujali Municipal Hall, Braulio E. Dujali, Davao del Norte</t>
  </si>
  <si>
    <t>Carmen Municipal Hall, Carmen, Davao del Norte</t>
  </si>
  <si>
    <t>Municipal Hall Building, Quezon Boulevard, Maniki, Kapalong, Davao Del Norte</t>
  </si>
  <si>
    <t>Municipal Hall Building, New Park 2, Poblacion, New Corella, Davao Del Norte</t>
  </si>
  <si>
    <t>Old Regional Trial Court Building New Pandan, Panabo City</t>
  </si>
  <si>
    <t>Island Garden City of Samal</t>
  </si>
  <si>
    <t>Samal City Hall, Babak-Samal-Kaputian Road, Samal, Davao del Norte</t>
  </si>
  <si>
    <t>San Isidro Municipal Hall, San Isidro, Davao del Norte</t>
  </si>
  <si>
    <t>Sto. Tomas Municipal Hall, Ramon Magsaysay Avenue, Santo Tomas, Davao del Norte</t>
  </si>
  <si>
    <t>Government Center, Tagum, Davao del Norte</t>
  </si>
  <si>
    <t>Talaingod Municipal Hall, Talaingod, Davao del Norte</t>
  </si>
  <si>
    <t>Bansalan Municipal Hall, Davao-Cotabato Roard, Bansalan, Davao del Sur</t>
  </si>
  <si>
    <t>City Hall Compound, Digos City, Davao Del Sur &lt;br&gt; Contact: (082) 553 2650</t>
  </si>
  <si>
    <t>Hagonoy Municipal Hall, R. Sacedon St., Hagonoy, Davao del Sur</t>
  </si>
  <si>
    <t>Kiblawan Municipal Hall, Kiblawan, Davao del Sur</t>
  </si>
  <si>
    <t>Magsaysay Municipal Hall, Magsaysay, Davao del Sur</t>
  </si>
  <si>
    <t>Malalag Municipal Hall, Davao del Sur Provincial Highway, Malalag, Davao del Sur</t>
  </si>
  <si>
    <t>Matanao Municipal Hall, Matanao, Davao del Sur</t>
  </si>
  <si>
    <t>Padada Municipal Hall, Rizal St., Padada, Davao del Sur</t>
  </si>
  <si>
    <t>Sta.Cruz Municipal Compound, Zone 3, Sta. Cruz, Davao City, 8000 Davao del Sur</t>
  </si>
  <si>
    <t>Sulop Municipal Hall, Sulop, Davao del Sur</t>
  </si>
  <si>
    <t>Don Marcelino Municipal Hall, Don Marcelino, Davao Occidental</t>
  </si>
  <si>
    <t>Jose Abad Santos Municipal Hall, Jose Abad Santos, Davao Occidental</t>
  </si>
  <si>
    <t>Malita Municipal Hall, Quirino St., Malita, Davao Occidental</t>
  </si>
  <si>
    <t>Santa Maria Municipal Hall, Davao del Sur Provincial Highway, Davao Occidental</t>
  </si>
  <si>
    <t>Sarangani Municipal Hall, Sarangani, Davao Occidental</t>
  </si>
  <si>
    <t>Baganga Municipal Hall, Baganga, Davao Oriental &lt;br&gt; Contact: +639309642135</t>
  </si>
  <si>
    <t>Banaybanay Municipal Hall, Banaybanay, Davao Oriental &lt;br&gt; Contact: +639083847892</t>
  </si>
  <si>
    <t>Boston Municipal Hall, Boston, Davao Oriental &lt;br&gt; Contact: +639171381963</t>
  </si>
  <si>
    <t>Caraga Municipal Hall, Caraga, Davao Oriental &lt;br&gt; Contact: +639504888005</t>
  </si>
  <si>
    <t>Cateel Municipal Hall, Cateel, Davao Oriental &lt;br&gt; Contact: +639389941976</t>
  </si>
  <si>
    <t>Governor Generoso Municipal Hall, Governor Generoso, Davao Oriental &lt;br&gt; Contact: +639197441050</t>
  </si>
  <si>
    <t>Lupon Municipal Hall, E. Aguinaldo St., Lupon, Davao Oriental &lt;br&gt; Contact: +639394273617</t>
  </si>
  <si>
    <t>Manay Municipal Hall, Manay, Davao Oriental &lt;br&gt; Contact: +639518107229</t>
  </si>
  <si>
    <t>City Hall of Mati, Nazareno St, Mati, Davao Oriental &lt;br&gt; Contact: (087) 3883-416</t>
  </si>
  <si>
    <t>Tarragona Municipal Hall, Tarragona, Davao Oriental &lt;br&gt; Contact: +639773155140</t>
  </si>
  <si>
    <t>7°40′06″N 126°05′03″E</t>
  </si>
  <si>
    <t>Nabunturan</t>
  </si>
  <si>
    <t>†</t>
  </si>
  <si>
    <t>∗</t>
  </si>
  <si>
    <t>‡</t>
  </si>
  <si>
    <t>—</t>
  </si>
  <si>
    <t>7°34′27″N 126°33′40″E</t>
  </si>
  <si>
    <t>6°57′38″N 126°00′26″E</t>
  </si>
  <si>
    <t>7°52′08″N 126°22′24″E</t>
  </si>
  <si>
    <t>7°19′53″N 126°33′52″E</t>
  </si>
  <si>
    <t>7°47′23″N 126°27′09″E</t>
  </si>
  <si>
    <t>6°39′30″N 126°04′47″E</t>
  </si>
  <si>
    <t>6°54′10″N 126°00′54″E</t>
  </si>
  <si>
    <t>7°12′50″N 126°32′21″E</t>
  </si>
  <si>
    <t>6°57′41″N 126°12′53″E</t>
  </si>
  <si>
    <t>6°50′07″N 126°05′22″E</t>
  </si>
  <si>
    <t>7°02′58″N 126°26′56″E</t>
  </si>
  <si>
    <t>Abbreviation</t>
  </si>
  <si>
    <t>Representation</t>
  </si>
  <si>
    <t>Independent</t>
  </si>
  <si>
    <t>Agricultural Sector Alliance of the Philippines</t>
  </si>
  <si>
    <t>AGAP</t>
  </si>
  <si>
    <t>Farmers and fisherfolks</t>
  </si>
  <si>
    <t>Anti-Crime and Terrorism Community Involvement and Support, Inc.</t>
  </si>
  <si>
    <t>ACT-CIS</t>
  </si>
  <si>
    <t>Public safety and security</t>
  </si>
  <si>
    <t>Bayan Muna</t>
  </si>
  <si>
    <t>BAYAN MUNA</t>
  </si>
  <si>
    <t>National political party</t>
  </si>
  <si>
    <t>Ako Bicol Political Party</t>
  </si>
  <si>
    <t>AKO BICOL</t>
  </si>
  <si>
    <t>Bicol region</t>
  </si>
  <si>
    <t>Citizens' Battle Against Corruption</t>
  </si>
  <si>
    <t>CIBAC</t>
  </si>
  <si>
    <t>Multi-sectoral</t>
  </si>
  <si>
    <t>Alyansa ng mga Mamamayang Probinsyano</t>
  </si>
  <si>
    <t>ANG PROBINSYANO</t>
  </si>
  <si>
    <t>Poverty reduction and urban/rural concerns</t>
  </si>
  <si>
    <t>One Patriotic Coalition of Marginalized Nationals</t>
  </si>
  <si>
    <t>1PACMAN</t>
  </si>
  <si>
    <t xml:space="preserve">Marino Samahan ng mga Seaman Inc. </t>
  </si>
  <si>
    <t>MARINO</t>
  </si>
  <si>
    <t>Seafarers</t>
  </si>
  <si>
    <t>Probinsyano Ako</t>
  </si>
  <si>
    <t>PROBINSYANO AKO</t>
  </si>
  <si>
    <t xml:space="preserve">Coalition of Association of Senior Citizens in the Philippines, Inc. </t>
  </si>
  <si>
    <t>SENIOR CITIZENS</t>
  </si>
  <si>
    <t>Senior citizens and retirees</t>
  </si>
  <si>
    <t>Magkakasama Sa Sakahan, Kaunlaran</t>
  </si>
  <si>
    <t>MAGSASAKA</t>
  </si>
  <si>
    <t>Farmers</t>
  </si>
  <si>
    <t>Association of Philippine Electric Cooperatives</t>
  </si>
  <si>
    <t>APEC</t>
  </si>
  <si>
    <t>Electricity cooperatives and consumers</t>
  </si>
  <si>
    <t>Gabriela Women's Partylist</t>
  </si>
  <si>
    <t>GABRIELA</t>
  </si>
  <si>
    <t>Women</t>
  </si>
  <si>
    <t>An Waray</t>
  </si>
  <si>
    <t>AN WARAY</t>
  </si>
  <si>
    <t>Visayas</t>
  </si>
  <si>
    <t>Cooperative Natcco Network</t>
  </si>
  <si>
    <t>COOP-NATCCO</t>
  </si>
  <si>
    <t>Act Teachers</t>
  </si>
  <si>
    <t>ACT TEACHERS</t>
  </si>
  <si>
    <t>Education</t>
  </si>
  <si>
    <t>Philippine Rural Electric Cooperatives Association, Inc.</t>
  </si>
  <si>
    <t>PHILRECA</t>
  </si>
  <si>
    <t>Ako Bisaya, Inc.</t>
  </si>
  <si>
    <t>AKO BISAYA</t>
  </si>
  <si>
    <t>Tingog Sinirangan</t>
  </si>
  <si>
    <t>TINGOG SINIRANGAN</t>
  </si>
  <si>
    <t>Regional political party</t>
  </si>
  <si>
    <t>Abono</t>
  </si>
  <si>
    <t>ABONO</t>
  </si>
  <si>
    <t>Buhay Hayaan Yumabong</t>
  </si>
  <si>
    <t>BUHAY</t>
  </si>
  <si>
    <t>Duty to Energize the Republic Through the Enlightenment of the Youth</t>
  </si>
  <si>
    <t>DUTERTE YOUTH</t>
  </si>
  <si>
    <t>Youth</t>
  </si>
  <si>
    <t>Kalinga-Advocacy For Social Empowerment And Nation-Building Through Easing Poverty</t>
  </si>
  <si>
    <t>KALINGA</t>
  </si>
  <si>
    <t>Poverty reduction</t>
  </si>
  <si>
    <t>Puwersa ng Bayaning Atleta</t>
  </si>
  <si>
    <t>PBA</t>
  </si>
  <si>
    <t>Sports</t>
  </si>
  <si>
    <t>Alliance of Organizations, Networks and Associations of the Philippines</t>
  </si>
  <si>
    <t>ALONA</t>
  </si>
  <si>
    <t>Poverty Reduction and Urban/Rural Concerns</t>
  </si>
  <si>
    <t xml:space="preserve">Rural Electric Consumers and Beneficiaries of Development and Advancement, Inc. </t>
  </si>
  <si>
    <t>RECOBODA</t>
  </si>
  <si>
    <t>Bagong Henerasyon</t>
  </si>
  <si>
    <t>BH (Bagong Henerasyon)</t>
  </si>
  <si>
    <t xml:space="preserve">Bahay Para Sa Pamilyang Pilipino, Inc. </t>
  </si>
  <si>
    <t>BAHAY</t>
  </si>
  <si>
    <t>Construction Workers' Solidarity</t>
  </si>
  <si>
    <t>CWS</t>
  </si>
  <si>
    <t>Labor</t>
  </si>
  <si>
    <t xml:space="preserve">Abang Lingkod, Inc. </t>
  </si>
  <si>
    <t>ABANG LINGKOD</t>
  </si>
  <si>
    <t>Bacolod</t>
  </si>
  <si>
    <t>Advocacy for Teacher Empowerment Through Action Cooperation and Harmony Towards Educational Reform</t>
  </si>
  <si>
    <t>A TEACHER</t>
  </si>
  <si>
    <t>Barangay Health Wellness</t>
  </si>
  <si>
    <t>BHW</t>
  </si>
  <si>
    <t>Health workers</t>
  </si>
  <si>
    <t>Social Amelioration &amp; Genuine Intervention on Poverty</t>
  </si>
  <si>
    <t>SAGIP</t>
  </si>
  <si>
    <t>Trade Union Congress Party</t>
  </si>
  <si>
    <t>TUCP</t>
  </si>
  <si>
    <t>Magdalo Para sa Pilipino</t>
  </si>
  <si>
    <t>MAGDALO</t>
  </si>
  <si>
    <t>Public safety and security concerns</t>
  </si>
  <si>
    <t>Galing Sa Puso Party</t>
  </si>
  <si>
    <t>GP PARTY</t>
  </si>
  <si>
    <t xml:space="preserve">Manila Teachers' Savings and Loan Association, Inc. </t>
  </si>
  <si>
    <t>MANILA TEACHERS'</t>
  </si>
  <si>
    <t>Rebolusyonaryong Alyansang Makabansa</t>
  </si>
  <si>
    <t>RAM</t>
  </si>
  <si>
    <t>Alagaan Natin Ating Kalusugan</t>
  </si>
  <si>
    <t>ANAKALUSUGAN</t>
  </si>
  <si>
    <t>Health</t>
  </si>
  <si>
    <t>Ako Padayon Pilipino</t>
  </si>
  <si>
    <t>AKO PADAYON</t>
  </si>
  <si>
    <t>Northern Mindanao</t>
  </si>
  <si>
    <t>Ang Asosasyon Sang Mangunguma Nga Bisaya-Owa Mangunguma, Inc.</t>
  </si>
  <si>
    <t>AAMBIS-OWA</t>
  </si>
  <si>
    <t>Kusug Tausug</t>
  </si>
  <si>
    <t>KUSUG TAUSUG</t>
  </si>
  <si>
    <t>Indigenous peoples</t>
  </si>
  <si>
    <t>Dumper Philippines Taxi Drivers Association, Inc.</t>
  </si>
  <si>
    <t>DUMPER PTDA</t>
  </si>
  <si>
    <t>Transportation workers</t>
  </si>
  <si>
    <t>Talino at Galing ng Pinoy</t>
  </si>
  <si>
    <t>TGP</t>
  </si>
  <si>
    <t xml:space="preserve">Public Safety Alliance For Transformation and Rule of Law, Inc. </t>
  </si>
  <si>
    <t>PATROL</t>
  </si>
  <si>
    <t>Anak Mindanao</t>
  </si>
  <si>
    <t>AMIN</t>
  </si>
  <si>
    <t>Mindanao</t>
  </si>
  <si>
    <t xml:space="preserve">LPG Marketers Association, Inc. </t>
  </si>
  <si>
    <t>LPGMA</t>
  </si>
  <si>
    <t>OFW Family Club, Inc.</t>
  </si>
  <si>
    <t>OFW FAMILY</t>
  </si>
  <si>
    <t>OFWs</t>
  </si>
  <si>
    <t>Kabalikat ng Mamamayan</t>
  </si>
  <si>
    <t>KABAYAN</t>
  </si>
  <si>
    <t>Democratic Independent Workers' Association</t>
  </si>
  <si>
    <t>DIWA</t>
  </si>
  <si>
    <t>Kabataan Partylist</t>
  </si>
  <si>
    <t>KABATAAN</t>
  </si>
  <si>
    <t xml:space="preserve">1st Consumer Alliance for Rural Energy, Inc. </t>
  </si>
  <si>
    <t>1-CARE</t>
  </si>
  <si>
    <t>Small and medium enterprises</t>
  </si>
  <si>
    <t xml:space="preserve">Arts Business and Science Professionals </t>
  </si>
  <si>
    <t>ABS</t>
  </si>
  <si>
    <t>Labor sector</t>
  </si>
  <si>
    <t>Isang Lapian ng Mangingisda at Bayan Tungo sa Kaunlaran</t>
  </si>
  <si>
    <t>1-LAMBAT</t>
  </si>
  <si>
    <t xml:space="preserve">Agbiag Timpuyog Ilocano, Inc. </t>
  </si>
  <si>
    <t>AGBIAG</t>
  </si>
  <si>
    <t>Butil Farmers Party</t>
  </si>
  <si>
    <t>BUTIL</t>
  </si>
  <si>
    <t>You Against Corruption and Poverty</t>
  </si>
  <si>
    <t>YACAP</t>
  </si>
  <si>
    <t xml:space="preserve">Ang National Coalition of Indigenous Peoples Action Na! Inc. </t>
  </si>
  <si>
    <t>ANAC-IP</t>
  </si>
  <si>
    <t>Angkla: Ang Partido Ng Mga Pilipinong Marino, Inc.</t>
  </si>
  <si>
    <t>ANGKLA</t>
  </si>
  <si>
    <t xml:space="preserve">Ang Mata'y Alagaan </t>
  </si>
  <si>
    <t>MATA</t>
  </si>
  <si>
    <t xml:space="preserve">Akbayan Citizen's Action Party </t>
  </si>
  <si>
    <t>AKBAYAN</t>
  </si>
  <si>
    <t>Agri-Agra na Reporma para sa Magsasaka ng Pilipinas Movement</t>
  </si>
  <si>
    <t>AGRI</t>
  </si>
  <si>
    <t>Aangat Tayo</t>
  </si>
  <si>
    <t>AANGAT TAYO</t>
  </si>
  <si>
    <t>Ating Agapay Sentrong Samahan ng mga Obrero, Inc.</t>
  </si>
  <si>
    <t>AASENSO</t>
  </si>
  <si>
    <t>Anakpawis</t>
  </si>
  <si>
    <t>ANAKPAWIS</t>
  </si>
  <si>
    <t>Acts Overseas Filipino Workers Coalition of Organization</t>
  </si>
  <si>
    <t>ACTS-OFW</t>
  </si>
  <si>
    <t>Overeas Filipino workers</t>
  </si>
  <si>
    <t>Ang Kabuhayan</t>
  </si>
  <si>
    <t>ANG KABUHAYAN</t>
  </si>
  <si>
    <t>Una ang Edukasyon</t>
  </si>
  <si>
    <t>1-ANG EDUKASYON</t>
  </si>
  <si>
    <t>Serbisyo Sa Bayan Party</t>
  </si>
  <si>
    <t>SBP</t>
  </si>
  <si>
    <t>People's Champ Guardians</t>
  </si>
  <si>
    <t>PEOPLE'S CHAMP</t>
  </si>
  <si>
    <t>Kasosyo Producer-Consumer Exchange Association, Inc.</t>
  </si>
  <si>
    <t>AA-KASOSYO PARTY</t>
  </si>
  <si>
    <t>1-United Transport Koalisyon</t>
  </si>
  <si>
    <t>1-UTAK</t>
  </si>
  <si>
    <t>Ang Laban ng Indiginong Filipino</t>
  </si>
  <si>
    <t>ALIF</t>
  </si>
  <si>
    <t>1-Ako Babaeng Astig Aasenso</t>
  </si>
  <si>
    <t>1-ABAA</t>
  </si>
  <si>
    <t xml:space="preserve">Adhikaing Alay Ng Marino Sa Sambayanan, Inc. </t>
  </si>
  <si>
    <t>ALON</t>
  </si>
  <si>
    <t>Aksyon Ng Mamamayang Nagkakaisa</t>
  </si>
  <si>
    <t>AMANA</t>
  </si>
  <si>
    <t>Ang Partido Demokratiko Rural</t>
  </si>
  <si>
    <t>ANG PDR</t>
  </si>
  <si>
    <t>1 Alliance Advocating Autonomy Party</t>
  </si>
  <si>
    <t>1AAAP</t>
  </si>
  <si>
    <t>Akbay Kalusugan Inc.</t>
  </si>
  <si>
    <t>AKIN</t>
  </si>
  <si>
    <t>Abyan Ilonggo</t>
  </si>
  <si>
    <t>ABYAN ILONGGO</t>
  </si>
  <si>
    <t xml:space="preserve">Cancer Alleviation Network on Care, Education and Rehabilitation, Inc. </t>
  </si>
  <si>
    <t>CANCER PARTYLIST</t>
  </si>
  <si>
    <t>Cancer patients</t>
  </si>
  <si>
    <t>Central Luzon Alliance for Socialized Education</t>
  </si>
  <si>
    <t>CLASE</t>
  </si>
  <si>
    <t xml:space="preserve">Katipunan ng mga Guardians Brotherhood, Inc. </t>
  </si>
  <si>
    <t>KGB</t>
  </si>
  <si>
    <t>Movement of Women For Change and Reform</t>
  </si>
  <si>
    <t>MELCHORA</t>
  </si>
  <si>
    <t>National Confederation of Tricycle Operators and Drivers Association of the Philippines</t>
  </si>
  <si>
    <t>NACTODAP</t>
  </si>
  <si>
    <t>Kilos Mamamayan Ngayon Na</t>
  </si>
  <si>
    <t>KM NGAYON NA</t>
  </si>
  <si>
    <t>Anak Central</t>
  </si>
  <si>
    <t>ACP</t>
  </si>
  <si>
    <t>Filipino Family Party</t>
  </si>
  <si>
    <t>FFP</t>
  </si>
  <si>
    <t>Kabalikat ng Bayan sa Kaunlaran</t>
  </si>
  <si>
    <t>KABAKA</t>
  </si>
  <si>
    <t>Murang Kuryente Partylist</t>
  </si>
  <si>
    <t>MURANG KURYENTE</t>
  </si>
  <si>
    <t>Luntiang Pilipinas Partylist</t>
  </si>
  <si>
    <t>LUNTIAN</t>
  </si>
  <si>
    <t xml:space="preserve">Alliance of Public Transport Organization, Inc. </t>
  </si>
  <si>
    <t>1-APTO</t>
  </si>
  <si>
    <t>Partido Lakas ng Masa</t>
  </si>
  <si>
    <t>PLM</t>
  </si>
  <si>
    <t>Joint Union of Active Nationalist Filipino Movement</t>
  </si>
  <si>
    <t>JUAN MOVEMENT</t>
  </si>
  <si>
    <t>Avid Builders of Active Nation's Citizenry Towards Empowered Philippines</t>
  </si>
  <si>
    <t>ABANTE PILIPINAS</t>
  </si>
  <si>
    <t>Aksyon Magsasaka-Partido Tinig Ng Masa</t>
  </si>
  <si>
    <t>AKMA-PTM</t>
  </si>
  <si>
    <t>Kooperatiba-Kapisanan ng Magsasaka ng Pilipinas</t>
  </si>
  <si>
    <t>KOOP-KAMPI</t>
  </si>
  <si>
    <t>Noble Advancement of Marvelous People of the Philippines, Inc.</t>
  </si>
  <si>
    <t>MARVELOUS TAYO</t>
  </si>
  <si>
    <t>Ina Na Nagmamahal Sa Anak</t>
  </si>
  <si>
    <t>INANG MAHAL</t>
  </si>
  <si>
    <t>Ako Ayoko Sa Bawal Na Droga</t>
  </si>
  <si>
    <t>AKO</t>
  </si>
  <si>
    <t>Aurora Integrated Multi-Purpose Cooperative</t>
  </si>
  <si>
    <t>AIMCOOP</t>
  </si>
  <si>
    <t>One Philippines</t>
  </si>
  <si>
    <t>1P</t>
  </si>
  <si>
    <t>One Unified Transport Alliance of the Philippines-Bicol Region</t>
  </si>
  <si>
    <t>1 UTAP BICOL</t>
  </si>
  <si>
    <t>Transportation</t>
  </si>
  <si>
    <t>Parents Teachers Alliance</t>
  </si>
  <si>
    <t>PTA</t>
  </si>
  <si>
    <t>Kilusang MayPagasa</t>
  </si>
  <si>
    <t>MAYPAGASA</t>
  </si>
  <si>
    <t>Wow Pilipinas Movement</t>
  </si>
  <si>
    <t>WOW PILIPINAS</t>
  </si>
  <si>
    <t>Tourism</t>
  </si>
  <si>
    <t>Pederalismo ng Dugong Dakilang Samahan</t>
  </si>
  <si>
    <t>PDDS</t>
  </si>
  <si>
    <t>National Association of Electricity Consumers for Reforms, Inc.</t>
  </si>
  <si>
    <t>KONTRA BROWNOUT PARTYLIST</t>
  </si>
  <si>
    <t>Ako Bisdak-Bisayang Dako (AB-BD), Inc.</t>
  </si>
  <si>
    <t>AKO BISDAK</t>
  </si>
  <si>
    <t>Sulong Dignidad Party</t>
  </si>
  <si>
    <t>SULONG DIGNIDAD</t>
  </si>
  <si>
    <t>Abe Kapampangan</t>
  </si>
  <si>
    <t>ABEKA</t>
  </si>
  <si>
    <t>Pinagbuklod na Filipino Para sa Bayan</t>
  </si>
  <si>
    <t>BUKLOD FILIPINO</t>
  </si>
  <si>
    <t>Philippine Educators Alliance For Community Empowerment</t>
  </si>
  <si>
    <t>PEACE</t>
  </si>
  <si>
    <t>Pilipinas Para Sa Pinoy</t>
  </si>
  <si>
    <t>PPP</t>
  </si>
  <si>
    <t>Multi-sector</t>
  </si>
  <si>
    <t>Philippine National Police Retirees Association, Inc.</t>
  </si>
  <si>
    <t>PNPRAI</t>
  </si>
  <si>
    <t xml:space="preserve">Grains Retailer's Confederation of the Philippines, Inc. </t>
  </si>
  <si>
    <t>GRECON</t>
  </si>
  <si>
    <t>Laang Kawal ng Pilipinas</t>
  </si>
  <si>
    <t>LAANG KAWAL</t>
  </si>
  <si>
    <t>Association of Lady Entrepreneurs</t>
  </si>
  <si>
    <t>ALENG ENTREP</t>
  </si>
  <si>
    <t>Uswag Ilonggo Party</t>
  </si>
  <si>
    <t>USWAG ILONGGO</t>
  </si>
  <si>
    <t>Western visayas</t>
  </si>
  <si>
    <t>Pinatatag na Ugnayan Para sa mga Oportunidad sa Pabahay ng Masa</t>
  </si>
  <si>
    <t>PINUNO</t>
  </si>
  <si>
    <t>Housing sector</t>
  </si>
  <si>
    <t>Ako Ilocano Ako</t>
  </si>
  <si>
    <t>AIA</t>
  </si>
  <si>
    <t>Ilocos region</t>
  </si>
  <si>
    <t>NOTE: change name, formerly  ADDA-Association For Development Dedicated To Agriculture and Fisheries, Inc.</t>
  </si>
  <si>
    <t>Passengers and Riders Organization, Inc.</t>
  </si>
  <si>
    <t>PASAHERO PARTY-LIST</t>
  </si>
  <si>
    <t>Asenso Pinoy</t>
  </si>
  <si>
    <t>ASENSO PINOY</t>
  </si>
  <si>
    <t>Agimat ng Masa</t>
  </si>
  <si>
    <t>AGIMAT</t>
  </si>
  <si>
    <t>Komunidad Ng Pamilya, Pasyente at Person With Disabilities, Inc.</t>
  </si>
  <si>
    <t>P3PWD</t>
  </si>
  <si>
    <t>Persons with disabilities</t>
  </si>
  <si>
    <t>Kapamilya ng Manggagawang Pilipino</t>
  </si>
  <si>
    <t>KAPAMILYA</t>
  </si>
  <si>
    <t>Ang Bumbero ng Pilipinas</t>
  </si>
  <si>
    <t>ABP</t>
  </si>
  <si>
    <t>Firefighters</t>
  </si>
  <si>
    <t>Pdp Cares Foundation, Inc.</t>
  </si>
  <si>
    <t>"PDP CARES"</t>
  </si>
  <si>
    <t>1 Tahanan, Inc.</t>
  </si>
  <si>
    <t>1TAHANAN</t>
  </si>
  <si>
    <t>Poverty reduction and rural/urban concerns</t>
  </si>
  <si>
    <t>Ang Koalisyon ng Indigenous People</t>
  </si>
  <si>
    <t>AKO I.P. PARTYLIST</t>
  </si>
  <si>
    <t>Mindoro Sandugo Para Sa Kaunlaran, Inc.</t>
  </si>
  <si>
    <t>AYUDA SANDUGO</t>
  </si>
  <si>
    <t>NOTE: formerly Partido Sandugo</t>
  </si>
  <si>
    <t>One Filipinos Worldwide</t>
  </si>
  <si>
    <t>OFW</t>
  </si>
  <si>
    <t>Turismo Isulong Mo</t>
  </si>
  <si>
    <t>TURISMO</t>
  </si>
  <si>
    <t>Tourism industry</t>
  </si>
  <si>
    <t>Maharlikang Pilipino Party</t>
  </si>
  <si>
    <t>MAHARLIKA</t>
  </si>
  <si>
    <t>Samahan ng Manggagawa sa Industriya ng Live Events</t>
  </si>
  <si>
    <t>S.M.I.L.E</t>
  </si>
  <si>
    <t>Tagapagtaguyod ng mga Reporma at Adhikaing Babalikat at Hahango sa mga Oportunidad Para sa mga Pilipino</t>
  </si>
  <si>
    <t>TRABAHO</t>
  </si>
  <si>
    <t>Tulungan Tayo</t>
  </si>
  <si>
    <t>TULUNGAN TAYO</t>
  </si>
  <si>
    <t>Filipino Rights Protection Advocates of Manila Movement</t>
  </si>
  <si>
    <t>FRONTLINERS)</t>
  </si>
  <si>
    <t>Frontliners</t>
  </si>
  <si>
    <t xml:space="preserve">Kalipunan Ng Maralita at Malayang Mamamayan, Inc. </t>
  </si>
  <si>
    <t>KAMALAYAN</t>
  </si>
  <si>
    <t>Samahang Ilaw at Bisig</t>
  </si>
  <si>
    <t>SILBI</t>
  </si>
  <si>
    <t>United Frontliners Of The Philippines</t>
  </si>
  <si>
    <t>FRONTLINERS</t>
  </si>
  <si>
    <t>Regional (NCR)</t>
  </si>
  <si>
    <t>Kabalikat Patungo Sa Umuunlad Na Sistematiko At Organisadong Pangkabuhayan Movement</t>
  </si>
  <si>
    <t>KAPUSO-PM</t>
  </si>
  <si>
    <t>Babae Ako Para Sa Bayan Inc.</t>
  </si>
  <si>
    <t>BABAE AKO</t>
  </si>
  <si>
    <t>Kabalikat Ng Hustisya Ng Nagkakaisang Manileño</t>
  </si>
  <si>
    <t>KABALIKAT</t>
  </si>
  <si>
    <t>Peace and security</t>
  </si>
  <si>
    <t>NOTE: CHANGE NAME</t>
  </si>
  <si>
    <t>Alagaan Ang Sambayanang Pilipino Inc.</t>
  </si>
  <si>
    <t>ASAP</t>
  </si>
  <si>
    <t>Ipatupad for Workers, Inc.</t>
  </si>
  <si>
    <t>IPATUPAD</t>
  </si>
  <si>
    <t>Abante Pangasinan-Ilokano Party</t>
  </si>
  <si>
    <t>API</t>
  </si>
  <si>
    <t>Advocates &amp; Keepers Organization of OFWS, Inc.</t>
  </si>
  <si>
    <t>AKO OFW</t>
  </si>
  <si>
    <t>Overseas Filipino workers</t>
  </si>
  <si>
    <t>Ang Kabuhayang Kayang Kaya</t>
  </si>
  <si>
    <t>AKKK</t>
  </si>
  <si>
    <t>Samahan ng Totoong Larong May Puso Foundation</t>
  </si>
  <si>
    <t>STL</t>
  </si>
  <si>
    <t>Agrikultura Ngayon Gawing Akma at Tama</t>
  </si>
  <si>
    <t>ANGAT</t>
  </si>
  <si>
    <t>Damayan Para Sa Reporma Tungo Sa Inklusibo At Laganap Na Mga Oportunidad Ngayon</t>
  </si>
  <si>
    <t>DAMAYAN</t>
  </si>
  <si>
    <t>Aksyon Tungo sa Asenso at Pagsulong ng Pilipino</t>
  </si>
  <si>
    <t>AKAP PINOY</t>
  </si>
  <si>
    <t>Pagtibayin at Palaguin Ang Pangkabuhayang Pilipino</t>
  </si>
  <si>
    <t>4Ps</t>
  </si>
  <si>
    <t>Solid Movement Towards Comprehensive Change</t>
  </si>
  <si>
    <t>SOLID-CHANGE</t>
  </si>
  <si>
    <t>National Firemen's Confederation of the Philippines</t>
  </si>
  <si>
    <t>ABB-NFCPI</t>
  </si>
  <si>
    <t>Alliance of Public Transportation Organization</t>
  </si>
  <si>
    <t>AP PARTYLIST</t>
  </si>
  <si>
    <t>NOTE: CHANGE ACRONYM</t>
  </si>
  <si>
    <t>Bayaning Tsuper</t>
  </si>
  <si>
    <t>BTS</t>
  </si>
  <si>
    <t>Kasama Regional Political Party</t>
  </si>
  <si>
    <t>KASAMA</t>
  </si>
  <si>
    <t>Regional party-list group</t>
  </si>
  <si>
    <t>Hugpong Federal Movement of the Philippines</t>
  </si>
  <si>
    <t xml:space="preserve">HUGPONG </t>
  </si>
  <si>
    <t>Ang Komadrona, Inc.</t>
  </si>
  <si>
    <t>ANG KOMADRONA</t>
  </si>
  <si>
    <t>Midwives</t>
  </si>
  <si>
    <t>Bisaya Gyud Party-List</t>
  </si>
  <si>
    <t>BG PARTY-LIST</t>
  </si>
  <si>
    <t>Tutok To Win</t>
  </si>
  <si>
    <t>TUTOK TO WIN</t>
  </si>
  <si>
    <t>Bunyog(Pagkakaisa)</t>
  </si>
  <si>
    <t>BUNYOG</t>
  </si>
  <si>
    <t>Nagkakaisang Pilipino Para Sa Pag-angat Ng Maralitang Manileño</t>
  </si>
  <si>
    <t>ANGAT-PINOY</t>
  </si>
  <si>
    <t>Lungsod Aasenso Inc.</t>
  </si>
  <si>
    <t>LUNAS</t>
  </si>
  <si>
    <t>Malasakit At Bayanihan Foundation, Inc.</t>
  </si>
  <si>
    <t>MALASAKIT@BAYANIHAN</t>
  </si>
  <si>
    <t>People's Volunteer Against Illegal Drugs</t>
  </si>
  <si>
    <t>PVAID</t>
  </si>
  <si>
    <t>Anti-illegal drugs advocates</t>
  </si>
  <si>
    <t>Act As One Philippines</t>
  </si>
  <si>
    <t>ACT AS ONE</t>
  </si>
  <si>
    <t>Advocates For Retail, Fashion, Textile, Tradition, Events &amp; Creative Services Sector</t>
  </si>
  <si>
    <t>ARTE</t>
  </si>
  <si>
    <t>Fashion industry</t>
  </si>
  <si>
    <t>Buklod Ng Mga Motorista Ng Pilipinas</t>
  </si>
  <si>
    <t>1-RIDER</t>
  </si>
  <si>
    <t>Towards Development and Action</t>
  </si>
  <si>
    <t>TODA</t>
  </si>
  <si>
    <t>Ako Tanod</t>
  </si>
  <si>
    <t>AKO TANOD</t>
  </si>
  <si>
    <t>Women And Child Crime Abuse Assistance</t>
  </si>
  <si>
    <t>WACCAA</t>
  </si>
  <si>
    <t>Women and children</t>
  </si>
  <si>
    <t>Values Orientation in Classroom and Community Education Philippines</t>
  </si>
  <si>
    <t>VOICE Philippines</t>
  </si>
  <si>
    <t>Manibela</t>
  </si>
  <si>
    <t>MANIBELA</t>
  </si>
  <si>
    <t>1 Action Senior and Eldery Care of the Philippines, Inc</t>
  </si>
  <si>
    <t>1A SECAP</t>
  </si>
  <si>
    <t>Senior citizens</t>
  </si>
  <si>
    <t>Ilocano Defenders</t>
  </si>
  <si>
    <t>ILOCANO DEFENDERS</t>
  </si>
  <si>
    <t>Ilocos Region</t>
  </si>
  <si>
    <t>Ako'y Tech Voc</t>
  </si>
  <si>
    <t>AKO'Y TECH VOC</t>
  </si>
  <si>
    <t>Technical and vocational industry</t>
  </si>
  <si>
    <t>Aalayang Kuya at Ate sa Pilipinas</t>
  </si>
  <si>
    <t>AKAP</t>
  </si>
  <si>
    <t>Truck Drivers Philippines, Inc.</t>
  </si>
  <si>
    <t>TDP</t>
  </si>
  <si>
    <t>Truck drivers</t>
  </si>
  <si>
    <t>Ipatupad for Workers</t>
  </si>
  <si>
    <t>IPATUPAD FOR WORKERS</t>
  </si>
  <si>
    <t>Aangat Kusinerong Pinoy</t>
  </si>
  <si>
    <t>AANGAT KUSINERONG PINOY</t>
  </si>
  <si>
    <t>Chefs</t>
  </si>
  <si>
    <t>Guardians Philippines Incorporated</t>
  </si>
  <si>
    <t>GPII</t>
  </si>
  <si>
    <t>Barkadahan Para sa Bansa</t>
  </si>
  <si>
    <t>BARKADAHAN</t>
  </si>
  <si>
    <t>Igorot Warriors International Inc.</t>
  </si>
  <si>
    <t>IGOROT WARRIORS INTERNATIONAL</t>
  </si>
  <si>
    <t>Indigenous Peoples</t>
  </si>
  <si>
    <t>Angat Edukasyon – Philippine Alliance of Retired Educators</t>
  </si>
  <si>
    <t>ANGAT EDUKASYON – PARE</t>
  </si>
  <si>
    <t>Maharlika Advocate Change Club</t>
  </si>
  <si>
    <t>Green Force for the Environment Sons and Daughters of Mother Earth</t>
  </si>
  <si>
    <t>GREEN FORCE</t>
  </si>
  <si>
    <t>Environment</t>
  </si>
  <si>
    <t>One Filipinos Worldwide (OFW) Coalition Party List</t>
  </si>
  <si>
    <t>OFW COALITON</t>
  </si>
  <si>
    <t>Overseas Filipino Workers</t>
  </si>
  <si>
    <t>Bicol Saro</t>
  </si>
  <si>
    <t>BICOL SARO</t>
  </si>
  <si>
    <t>Bicol</t>
  </si>
  <si>
    <t>Educators in the Service of the Country</t>
  </si>
  <si>
    <t>ESC</t>
  </si>
  <si>
    <t>Drivers United for Mass Progress and Equal Rights</t>
  </si>
  <si>
    <t>DUMPER</t>
  </si>
  <si>
    <t>Philippine Society for Industrial Security</t>
  </si>
  <si>
    <t>PSIS</t>
  </si>
  <si>
    <t>UNA ANG EDUKASYON</t>
  </si>
  <si>
    <t>Association for Righteousness Advocacy in Leadership Inc.</t>
  </si>
  <si>
    <t>ARAL</t>
  </si>
  <si>
    <t>Health, Education, Livelihood Programs Pilipinas</t>
  </si>
  <si>
    <t>HELP PILIPINAS</t>
  </si>
  <si>
    <t>Kilusang Pagbabago Foundation Inc.</t>
  </si>
  <si>
    <t>KILUSANG PAGBABAGO FOUNDATION</t>
  </si>
  <si>
    <t>Business Process Outsourcing Circle Sectoral Organization</t>
  </si>
  <si>
    <t>BPO CIRCLE</t>
  </si>
  <si>
    <t>BPO workers</t>
  </si>
  <si>
    <t>JUAN-Pinagkaisang Ordinaryong Mamamayan Para Yumabong</t>
  </si>
  <si>
    <t>JUAN PINOY</t>
  </si>
  <si>
    <t>Gentlemen United Associate of our Race Dauntless Ingenious Advocator of the Nation and Society</t>
  </si>
  <si>
    <t>1-GUARDIANS</t>
  </si>
  <si>
    <t>Kanegosyo</t>
  </si>
  <si>
    <t>KANEGOSYO</t>
  </si>
  <si>
    <t>Kusog Bicolandia</t>
  </si>
  <si>
    <t>KUSOG BICOLANDIA</t>
  </si>
  <si>
    <t>Angat Kabuhayan</t>
  </si>
  <si>
    <t>ANGAT KABUHAYAN</t>
  </si>
  <si>
    <t>Go Tayo sa Batang Maynila</t>
  </si>
  <si>
    <t>BATANG MAYNILA</t>
  </si>
  <si>
    <t>Urban concerns</t>
  </si>
  <si>
    <t>Kalipunan Ng Mga Mamamayang Pilipino Laban Sa Katiwalian</t>
  </si>
  <si>
    <t>ANG KAMPILAN</t>
  </si>
  <si>
    <t>Anti-corruption advocates</t>
  </si>
  <si>
    <t>Ang Tanod na Aktibong Nagbabantay at Organisado para sa Demokrasya</t>
  </si>
  <si>
    <t>ANG TANOD</t>
  </si>
  <si>
    <t>Ayuda sa may Kapansanan</t>
  </si>
  <si>
    <t>AYUDA</t>
  </si>
  <si>
    <t>PWDs</t>
  </si>
  <si>
    <t>Nurses United</t>
  </si>
  <si>
    <t>NURSES UNITED</t>
  </si>
  <si>
    <t>Nurses</t>
  </si>
  <si>
    <t>Mamamayang Liberal</t>
  </si>
  <si>
    <t>MAMAMAYANG LIBERAL</t>
  </si>
  <si>
    <t>Ugyon Mangunguma, Mangingisda kag Mamumugon nga Ilonggo</t>
  </si>
  <si>
    <t>UMA ILONGGO</t>
  </si>
  <si>
    <t>Abante Sambayanan</t>
  </si>
  <si>
    <t>ABANTE SAMBAYANAN</t>
  </si>
  <si>
    <t>PARTIDO LAKAS NG MASA</t>
  </si>
  <si>
    <t>Malay Democrats of the Philippines</t>
  </si>
  <si>
    <t>MDP</t>
  </si>
  <si>
    <t>Justice Knights Tracker Brotherhood &amp; Sisterhood International, Inc.</t>
  </si>
  <si>
    <t>JUSTICE KNIGHTS</t>
  </si>
  <si>
    <t>Bangon Philippine Outsourcing Philippines</t>
  </si>
  <si>
    <t>BPO</t>
  </si>
  <si>
    <t>United Senior Citizens Koalition ng Pilipinas, Inc.</t>
  </si>
  <si>
    <t>UNITED SENIOR CITIZEN</t>
  </si>
  <si>
    <t>Kongreso ng mga Empleyado ng Pilipinas Inc.</t>
  </si>
  <si>
    <t>EMPLEYADO</t>
  </si>
  <si>
    <t>Abante Midwife</t>
  </si>
  <si>
    <t>ABANTE MIDWIFE</t>
  </si>
  <si>
    <t>Ako Mamamayang Pilipino Beinte Uno</t>
  </si>
  <si>
    <t>AMP21</t>
  </si>
  <si>
    <t>Pamilya Muna</t>
  </si>
  <si>
    <t>PAMILYA MUNA</t>
  </si>
  <si>
    <t>Families</t>
  </si>
  <si>
    <t>National Council for Solo Parents Inc.</t>
  </si>
  <si>
    <t>SOLO PARENTS</t>
  </si>
  <si>
    <t>Single parents</t>
  </si>
  <si>
    <t>Alsa Bisaya</t>
  </si>
  <si>
    <t>ALSA BISAYA</t>
  </si>
  <si>
    <t>AWAT Mindanao</t>
  </si>
  <si>
    <t>AWAT MINDANAO</t>
  </si>
  <si>
    <t>Duterte KBGAN</t>
  </si>
  <si>
    <t>DUTERTE KBGAN</t>
  </si>
  <si>
    <t>Computer Literacy, Innovation Connectivity, and Knowledge Inc.</t>
  </si>
  <si>
    <t>CLICK</t>
  </si>
  <si>
    <t>Malabung Workers Party</t>
  </si>
  <si>
    <t>MALABUNG</t>
  </si>
  <si>
    <t>Pamilyang Magsasaka</t>
  </si>
  <si>
    <t>PAMILYANG MAGSASAKA</t>
  </si>
  <si>
    <t>Medical Cannabis</t>
  </si>
  <si>
    <t>MEDICAL CANN</t>
  </si>
  <si>
    <t>Apat Dapat</t>
  </si>
  <si>
    <t>APAT DAPAT</t>
  </si>
  <si>
    <t>1-Abante Masang Pinoy Aasenso Inc.</t>
  </si>
  <si>
    <t>1-AMPA</t>
  </si>
  <si>
    <t>Ang Tulay Mo Party-List</t>
  </si>
  <si>
    <t>ATM-PL</t>
  </si>
  <si>
    <t>Safety First</t>
  </si>
  <si>
    <t>SAFETY FIRST</t>
  </si>
  <si>
    <t>Public saety and security</t>
  </si>
  <si>
    <t>One Coop</t>
  </si>
  <si>
    <t>ONE COOP</t>
  </si>
  <si>
    <t>Cooperatives</t>
  </si>
  <si>
    <t>Filipino League of Advocates for Good Governance Maharlika</t>
  </si>
  <si>
    <t>FLAG-MAHARLIKA</t>
  </si>
  <si>
    <t>Anak Maharlikang Pilipino</t>
  </si>
  <si>
    <t>AMP</t>
  </si>
  <si>
    <t>1 Ako Driver</t>
  </si>
  <si>
    <t>1 AKO DRIVER</t>
  </si>
  <si>
    <t>Ating Guro</t>
  </si>
  <si>
    <t>ATING GURO</t>
  </si>
  <si>
    <t>Motor</t>
  </si>
  <si>
    <t>MOTOR</t>
  </si>
  <si>
    <t>Angat Turismo Association Inc.</t>
  </si>
  <si>
    <t>ATAI</t>
  </si>
  <si>
    <t>One Trainers Experts Skills Developers and Achievers Core</t>
  </si>
  <si>
    <t>1 TESDA CORE</t>
  </si>
  <si>
    <t>Abay sa Pag-unlad</t>
  </si>
  <si>
    <t>ABAY SA PAG-UNLAD</t>
  </si>
  <si>
    <t>Alliance for Resilience, Sustainability and Empowerment</t>
  </si>
  <si>
    <t>ARISE</t>
  </si>
  <si>
    <t>Byaherong Pinoy</t>
  </si>
  <si>
    <t>BYAHERONG PINOY</t>
  </si>
  <si>
    <t>United Filipino Consumers and Commuters</t>
  </si>
  <si>
    <t>UFCC</t>
  </si>
  <si>
    <t>Alliance of OFW</t>
  </si>
  <si>
    <t>ALLIANCE OF OFW</t>
  </si>
  <si>
    <t>Overseas Filipno workers</t>
  </si>
  <si>
    <t>National Organization for Responsive Advocacies for the Arts</t>
  </si>
  <si>
    <t>NORAA</t>
  </si>
  <si>
    <t>Art sector</t>
  </si>
  <si>
    <t>Angat Ahon Magsasaka</t>
  </si>
  <si>
    <t>ANGAT AHON MAGSASAKA</t>
  </si>
  <si>
    <t>Farmer</t>
  </si>
  <si>
    <t>People's Alliance for Social Transformation and Orthodox Reforms</t>
  </si>
  <si>
    <t>PASTOR</t>
  </si>
  <si>
    <t>Moro Ako</t>
  </si>
  <si>
    <t>MORO AKO-OK</t>
  </si>
  <si>
    <t>Aktibong Kaagapay ng mga Manggagawa</t>
  </si>
  <si>
    <t>AKMA</t>
  </si>
  <si>
    <t>Duterte Atin To</t>
  </si>
  <si>
    <t>DATI</t>
  </si>
  <si>
    <t>Friends of the Poor and Jobless</t>
  </si>
  <si>
    <t>FPJ</t>
  </si>
  <si>
    <t>Anuba Pilipinas</t>
  </si>
  <si>
    <t>ANUBA PILIPINAS</t>
  </si>
  <si>
    <t>Walang Iwanan sa Free Internet (WIFI) Inc.</t>
  </si>
  <si>
    <t>WIFI</t>
  </si>
  <si>
    <t>Internet consumers</t>
  </si>
  <si>
    <t>Malasakit at Bayanihan Foundation Inc.</t>
  </si>
  <si>
    <t>MALASAKIT AT BAYANIHAN</t>
  </si>
  <si>
    <t>Ang Musikero Association Inc.</t>
  </si>
  <si>
    <t>AMAI</t>
  </si>
  <si>
    <t>Musicians</t>
  </si>
  <si>
    <t>Alayon Zamboanga</t>
  </si>
  <si>
    <t>ALZA</t>
  </si>
  <si>
    <t>Zamboanga</t>
  </si>
  <si>
    <t>Shunammite</t>
  </si>
  <si>
    <t>SHUNAMMITE</t>
  </si>
  <si>
    <t>Pastors, ministers, and church workers</t>
  </si>
  <si>
    <t>National People's Initiative Council</t>
  </si>
  <si>
    <t>NPIC</t>
  </si>
  <si>
    <t>Partido Cocoman</t>
  </si>
  <si>
    <t>COCOMAN</t>
  </si>
  <si>
    <t>Kilusang May Pagasa</t>
  </si>
  <si>
    <t>KILUSANG MAY PAGASA</t>
  </si>
  <si>
    <t>Network of ICT, Data Privacy and Cybersecurity Advocates Party</t>
  </si>
  <si>
    <t>NETIZENS</t>
  </si>
  <si>
    <t>IT industry</t>
  </si>
  <si>
    <t>Mothers for Change</t>
  </si>
  <si>
    <t>MOCHA</t>
  </si>
  <si>
    <t>Mothers</t>
  </si>
  <si>
    <t>ABEKO</t>
  </si>
  <si>
    <t>Pampanga</t>
  </si>
  <si>
    <t>Pilipino Society and Development Advocates Commuter Consumer</t>
  </si>
  <si>
    <t>PASADA CC</t>
  </si>
  <si>
    <t>Subanen Partylist</t>
  </si>
  <si>
    <t>SUBANEN</t>
  </si>
  <si>
    <t>Laban ng Inang Bayan para sa Reporma at Oportunidad</t>
  </si>
  <si>
    <t>LIBRO</t>
  </si>
  <si>
    <t>1 Bagong Asosasyon Nagtataguyod ng Sama-Samang Asenso</t>
  </si>
  <si>
    <t>1-BANSA</t>
  </si>
  <si>
    <t>1-Ang Trabahador na Pinoy</t>
  </si>
  <si>
    <t>1-ATPINOY</t>
  </si>
  <si>
    <t>Ambagan Philippines</t>
  </si>
  <si>
    <t>AMBAGAN PH</t>
  </si>
  <si>
    <t>Volunteers</t>
  </si>
  <si>
    <t>Anak Ti Ilocano Association</t>
  </si>
  <si>
    <t>1 ANAK ILOCANO</t>
  </si>
  <si>
    <t>Maagap</t>
  </si>
  <si>
    <t>MAAGAP</t>
  </si>
  <si>
    <t>Ang Tinig ng Senior</t>
  </si>
  <si>
    <t>ANG TINIG NG SENIOR</t>
  </si>
  <si>
    <t>Ako Para sa Batang Pinoy Inc.</t>
  </si>
  <si>
    <t>BATANG PINOY</t>
  </si>
  <si>
    <t>Pesante partylist</t>
  </si>
  <si>
    <t>PESANTE</t>
  </si>
  <si>
    <t>LGBTQ PLUS</t>
  </si>
  <si>
    <t>LGBTQ Plus</t>
  </si>
  <si>
    <t>LTBGQ+ community</t>
  </si>
  <si>
    <t>Aksyon Demokratika</t>
  </si>
  <si>
    <t>Nationalista Party</t>
  </si>
  <si>
    <t>People's Reform Party</t>
  </si>
  <si>
    <t>Liberal Party</t>
  </si>
  <si>
    <t>Partido Maharlika</t>
  </si>
  <si>
    <t>Nationalist People's Coalition</t>
  </si>
  <si>
    <t>Aksyon Demokratiko</t>
  </si>
  <si>
    <t>Partido Demokratiko Pilipino Lakas Ng Bayan</t>
  </si>
  <si>
    <t>Partido Demokratiko Sosyalista Ng Pilipinas</t>
  </si>
  <si>
    <t>Partido Para Sa Demokratikong Reporma</t>
  </si>
  <si>
    <t>Katipunan Ng Kamalayang Kayumanggi</t>
  </si>
  <si>
    <t>Partido Federal Ng Pilipinas</t>
  </si>
  <si>
    <t>Abag Promdi</t>
  </si>
  <si>
    <t>Partido Pilipino Sa Pagbabago</t>
  </si>
  <si>
    <t>United Nationalist Alliance</t>
  </si>
  <si>
    <t>Partido Pederal Ng Maharlika</t>
  </si>
  <si>
    <t>Kapatiran Party</t>
  </si>
  <si>
    <t>Akbayan Citizens' Action Party</t>
  </si>
  <si>
    <t>Bigkis Pinoy Movement</t>
  </si>
  <si>
    <t>Pwersa Ng Masang Pilipino</t>
  </si>
  <si>
    <t>Kilusang Bagong Lipunan</t>
  </si>
  <si>
    <t>Bagumbayan Volunteers For A New Philippines</t>
  </si>
  <si>
    <t>Makabayang Koalisyon Ng Mamamayan</t>
  </si>
  <si>
    <t>Democratic Party Of The Philippines</t>
  </si>
  <si>
    <t>Workers And Peasants Party</t>
  </si>
  <si>
    <t>Katipunan Ng Nagkakaisang Pilipino</t>
  </si>
  <si>
    <t>Lakas Christian Muslim Democrats</t>
  </si>
  <si>
    <t>Issue Name</t>
  </si>
  <si>
    <t>Candidate</t>
  </si>
  <si>
    <t>Yes/No</t>
  </si>
  <si>
    <t>Slug</t>
  </si>
  <si>
    <t>Political Party</t>
  </si>
  <si>
    <t>Position</t>
  </si>
  <si>
    <t>Location</t>
  </si>
  <si>
    <t>Twitter Feed URL</t>
  </si>
  <si>
    <t>Keywords</t>
  </si>
  <si>
    <t>Profile Picture</t>
  </si>
  <si>
    <t>Ernesto Corpus Abella</t>
  </si>
  <si>
    <t>President</t>
  </si>
  <si>
    <t>/candidates/example.png</t>
  </si>
  <si>
    <t>Hilario Tuplano Andes</t>
  </si>
  <si>
    <t>Gerald Balita Arcega</t>
  </si>
  <si>
    <t>Leodegario Quitain De Guzman</t>
  </si>
  <si>
    <t>Partido Lakas Ng Masa</t>
  </si>
  <si>
    <t>Francisco Moreno Domagoso</t>
  </si>
  <si>
    <t>https://twitter.com/IskoMoreno</t>
  </si>
  <si>
    <t>Norberto Borja Gonzales</t>
  </si>
  <si>
    <t>Panfilo Morena Lacson</t>
  </si>
  <si>
    <t>https://twitter.com/iampinglacson</t>
  </si>
  <si>
    <t>Danilo Ancero Lihaylihay</t>
  </si>
  <si>
    <t>Faisal Montay Mangondato</t>
  </si>
  <si>
    <t>Ferdinand Romualdez Marcos, Jr.</t>
  </si>
  <si>
    <t>https://twitter.com/bongbongmarcos</t>
  </si>
  <si>
    <t>Maria Aurora Busoy Marcos</t>
  </si>
  <si>
    <t>Jose Cabrera Montemayor, Jr.</t>
  </si>
  <si>
    <t>Democratic Party of the Philippines</t>
  </si>
  <si>
    <t>Edgar Babanto Niez</t>
  </si>
  <si>
    <t>Emmanuel Dapidran Pacquiao</t>
  </si>
  <si>
    <t>https://twitter.com/MannyPacquiao</t>
  </si>
  <si>
    <t>Maria Leonor Gerona Robredo</t>
  </si>
  <si>
    <t>https://twitter.com/lenirobredo?lang=en</t>
  </si>
  <si>
    <t>Jose Livioko Atienza, Jr.</t>
  </si>
  <si>
    <t>Vice-President</t>
  </si>
  <si>
    <t>Walden Flores Bello</t>
  </si>
  <si>
    <t>https://twitter.com/WaldenBello</t>
  </si>
  <si>
    <t>Rizalito Yap David</t>
  </si>
  <si>
    <t>Sara Zimmerman Duterte</t>
  </si>
  <si>
    <t>Emmanuel Sto Domingo Lopez</t>
  </si>
  <si>
    <t>Willie Tan Ong</t>
  </si>
  <si>
    <t>Francis Nepomuceno Pangilinan</t>
  </si>
  <si>
    <t>https://twitter.com/kikopangilinan</t>
  </si>
  <si>
    <t>Carlos Gelacio Serapio</t>
  </si>
  <si>
    <t>Vicente Castelo Sotto III</t>
  </si>
  <si>
    <t>https://twitter.com/sotto_tito</t>
  </si>
  <si>
    <t>Abner Labastida Afuang</t>
  </si>
  <si>
    <t>Senator</t>
  </si>
  <si>
    <t>Ibrahim Hussien Albani</t>
  </si>
  <si>
    <t>Joel Abatonon Apolinario</t>
  </si>
  <si>
    <t>Oscar Garchitorena Arcilla, Jr.</t>
  </si>
  <si>
    <t>Jesus Lim Arranza</t>
  </si>
  <si>
    <t>Teodoro Brawner Baguilat, Jr.</t>
  </si>
  <si>
    <t>https://twitter.com/TeddyBaguilatJr</t>
  </si>
  <si>
    <t>Agnes Joyce Garlit Bailen</t>
  </si>
  <si>
    <t>Carlito Espino Balita</t>
  </si>
  <si>
    <t>Lutgardo Boco Barbo</t>
  </si>
  <si>
    <t>Herbert Constantine
Maclang Bautista</t>
  </si>
  <si>
    <t>Greco Antonious Beda
Banta Belgica</t>
  </si>
  <si>
    <t>Pederalismo Ng Dugong Dakilang Samahan</t>
  </si>
  <si>
    <t>https://twitter.com/GalawangGreco</t>
  </si>
  <si>
    <t>Silvestre Hernando Bello, Jr.</t>
  </si>
  <si>
    <t>Deviendo Carlos Biazon, Sr.</t>
  </si>
  <si>
    <t>Jejomar Cabauatan Binay</t>
  </si>
  <si>
    <t>https://twitter.com/JojoCBinay</t>
  </si>
  <si>
    <t>Roy Jerusalem Cabonegro</t>
  </si>
  <si>
    <t>John Rualo Castriciones</t>
  </si>
  <si>
    <t>https://twitter.com/BroJohn2022</t>
  </si>
  <si>
    <t>Alan Peter Schramm Cayetano</t>
  </si>
  <si>
    <t>https://twitter.com/alanpcayetano</t>
  </si>
  <si>
    <t>Melchor Gongora Chavez</t>
  </si>
  <si>
    <t>Neri Javier Colmenares</t>
  </si>
  <si>
    <t>https://twitter.com/ColmenaresPH</t>
  </si>
  <si>
    <t>David Delano D'angelo</t>
  </si>
  <si>
    <t>Leila Norma Eulalia Josefa Magistrado De Lima</t>
  </si>
  <si>
    <t>https://twitter.com/SenLeiladeLima</t>
  </si>
  <si>
    <t>Manuel Monsour Tabib Del Rosario III</t>
  </si>
  <si>
    <t>https://twitter.com/realbuhawijack</t>
  </si>
  <si>
    <t>Fernando Fabian Diaz</t>
  </si>
  <si>
    <t>Jose Manuel Tadeo
Icasiano Diokno</t>
  </si>
  <si>
    <t>https://twitter.com/ChelDiokno</t>
  </si>
  <si>
    <t>Joseph Victor Gomez Ejercito</t>
  </si>
  <si>
    <t>https://twitter.com/jvejercito?lang=en</t>
  </si>
  <si>
    <t>Guillermo Lorenzo
Tolentino Eleazar</t>
  </si>
  <si>
    <t>https://twitter.com/generaleleazar</t>
  </si>
  <si>
    <t>Ernesto Francisco Ereño</t>
  </si>
  <si>
    <t>Francis Joseph
Guevara Escudero</t>
  </si>
  <si>
    <t>https://twitter.com/SayChiz</t>
  </si>
  <si>
    <t>Renecio Santos Espiritu, Jr.</t>
  </si>
  <si>
    <t>Jinggoy Ejercito Estrada</t>
  </si>
  <si>
    <t>Baldomero Cordero Falcone</t>
  </si>
  <si>
    <t>Lorenzo Gacilo Gadon</t>
  </si>
  <si>
    <t>Sherwin Ting Gatchalian</t>
  </si>
  <si>
    <t>https://twitter.com/stgatchalian</t>
  </si>
  <si>
    <t>Richard Juico Gordon</t>
  </si>
  <si>
    <t>https://twitter.com/DickGordonDG</t>
  </si>
  <si>
    <t>Samira Ali Gutoc</t>
  </si>
  <si>
    <t>Gregorio Ballesteros Honasan</t>
  </si>
  <si>
    <t>https://twitter.com/gringo_honasan</t>
  </si>
  <si>
    <t>Ana Theresia
Navarro Hontiveros</t>
  </si>
  <si>
    <t>https://twitter.com/risahontiveros</t>
  </si>
  <si>
    <t>Samuel Aloysius Magdadaro Jardin</t>
  </si>
  <si>
    <t>Rodolfo Bobila Javellana, Jr.</t>
  </si>
  <si>
    <t>Nur-Mahal Tanglao Kiram</t>
  </si>
  <si>
    <t>Elmer Calagui Labog</t>
  </si>
  <si>
    <t>Mark Anthony Vicente Lacap</t>
  </si>
  <si>
    <t>Alexander Ledesma Lacson</t>
  </si>
  <si>
    <t>https://twitter.com/AlexLLacson</t>
  </si>
  <si>
    <t>Reynante Magat Langit</t>
  </si>
  <si>
    <t>Lorna Regina Bautista Legarda</t>
  </si>
  <si>
    <t>https://twitter.com/loren_legarda</t>
  </si>
  <si>
    <t>Ariel Peña Lim</t>
  </si>
  <si>
    <t>Emily Telan Mallillin</t>
  </si>
  <si>
    <t>Rodante Dizon Marcoleta</t>
  </si>
  <si>
    <t>Francis Leo Antonio Marcos</t>
  </si>
  <si>
    <t>Norman Cordero Marquez</t>
  </si>
  <si>
    <t>Jose Sonny Gito Matula</t>
  </si>
  <si>
    <t>Marieta Nor-Aisha Panding Mindalano-Adam</t>
  </si>
  <si>
    <t>Leo Obias Olarte</t>
  </si>
  <si>
    <t>Ma. Dominga Cecilia
Belling Padilla</t>
  </si>
  <si>
    <t>Robinhood Cariño Padilla</t>
  </si>
  <si>
    <t>Salvador San
Buenaventura Panelo</t>
  </si>
  <si>
    <t>Astravel Pimente Naik</t>
  </si>
  <si>
    <t>Emmanuel Fantin Piñol</t>
  </si>
  <si>
    <t>Willie Magbutay Ricablanca, Jr.</t>
  </si>
  <si>
    <t>Herminio Harry Lopez Roque, Jr.</t>
  </si>
  <si>
    <t>https://twitter.com/attyharryroque</t>
  </si>
  <si>
    <t>Nur-Ana Indanan Sahidulla</t>
  </si>
  <si>
    <t>Joseph Peter Sampedro Sison</t>
  </si>
  <si>
    <t>Gilberto Eduardo Gerardo Cojuangco Teodoro, Jr.</t>
  </si>
  <si>
    <t>Antonio Iv Fuentes Trillanes</t>
  </si>
  <si>
    <t>https://twitter.com/TrillanesSonny</t>
  </si>
  <si>
    <t>Raffy Teshiba Tulfo</t>
  </si>
  <si>
    <t>https://twitter.com/IdolRaffyTulfo</t>
  </si>
  <si>
    <t>Reynaldo Jr. Ilan Valeros</t>
  </si>
  <si>
    <t>Emmanuel Joel Jose Villanueva</t>
  </si>
  <si>
    <t>https://twitter.com/Senatorjoelv</t>
  </si>
  <si>
    <t>Mark Aguilar Villar</t>
  </si>
  <si>
    <t>Carmen Reyes Zubiaga</t>
  </si>
  <si>
    <t>Juan Miguel Fernandez Zubiri</t>
  </si>
  <si>
    <t>https://twitter.com/migzzubiri</t>
  </si>
  <si>
    <t>Candidate Name</t>
  </si>
  <si>
    <t>Background Type</t>
  </si>
  <si>
    <t>Start Date (YYYY-MM)</t>
  </si>
  <si>
    <t>End Date (YYYY-MM)</t>
  </si>
  <si>
    <t>Place</t>
  </si>
  <si>
    <t>Occupation</t>
  </si>
  <si>
    <t>Educational</t>
  </si>
  <si>
    <t>Ateneo de Davao University</t>
  </si>
  <si>
    <t>Pre-medicine course</t>
  </si>
  <si>
    <t>Silliman University</t>
  </si>
  <si>
    <t>Divinity</t>
  </si>
  <si>
    <t>Masters</t>
  </si>
  <si>
    <t>Asian Institute of Management</t>
  </si>
  <si>
    <t>Social Development</t>
  </si>
  <si>
    <t>Political</t>
  </si>
  <si>
    <t>Duterte's Administration</t>
  </si>
  <si>
    <t>Presidential Spokesperson</t>
  </si>
  <si>
    <t>Department of Foregin Affairs</t>
  </si>
  <si>
    <t>Undersecretary for Strategic Communication and Research</t>
  </si>
  <si>
    <t>Philippine Maritime Institute Colleges</t>
  </si>
  <si>
    <t>Customs Administration</t>
  </si>
  <si>
    <t>Bachelor of Science</t>
  </si>
  <si>
    <t>Justice for Aquino, Justice for All</t>
  </si>
  <si>
    <t>Coalition Leader</t>
  </si>
  <si>
    <t>Aris Philippines Inc.</t>
  </si>
  <si>
    <t>Union Leader</t>
  </si>
  <si>
    <t>Alyansa ng mga manggagawa sa Pasig</t>
  </si>
  <si>
    <t>Organizer</t>
  </si>
  <si>
    <t>Militant Labor Federation Kilusang Mayo Uno</t>
  </si>
  <si>
    <t>Regional Executive Council</t>
  </si>
  <si>
    <t>Labor Federation Bukluran ng Manggagawang Pilipino Position of Labor Federation Bukluran ng Manggagawang Pilipino (BMP)</t>
  </si>
  <si>
    <t>Deputy Secretary General</t>
  </si>
  <si>
    <t>General Secretary</t>
  </si>
  <si>
    <t>Present</t>
  </si>
  <si>
    <t>Chairman</t>
  </si>
  <si>
    <t>International Academy of Management and Economics</t>
  </si>
  <si>
    <t>Arellano Univesity</t>
  </si>
  <si>
    <t>Bachelor of Laws</t>
  </si>
  <si>
    <t>Pamantasan ng Lungsod ng Maynila</t>
  </si>
  <si>
    <t>Public Administration</t>
  </si>
  <si>
    <t>UP Diliman</t>
  </si>
  <si>
    <t>Local Legislation and Local Finance</t>
  </si>
  <si>
    <t>Oxford University</t>
  </si>
  <si>
    <t>Strategic Leadership Program</t>
  </si>
  <si>
    <t>San Beda University</t>
  </si>
  <si>
    <t>Doctors of Laws</t>
  </si>
  <si>
    <t>(Honoris Causa)</t>
  </si>
  <si>
    <t>Humanities (Community Development)</t>
  </si>
  <si>
    <t>Doctorate (Honoris Causa)</t>
  </si>
  <si>
    <t>1st District of Manila</t>
  </si>
  <si>
    <t xml:space="preserve">City Councilor </t>
  </si>
  <si>
    <t>City of Manila</t>
  </si>
  <si>
    <t>Vice Mayor</t>
  </si>
  <si>
    <t>National President Vice Mayors League of the Philippines</t>
  </si>
  <si>
    <t>Union of Local Authorities of the Philippines</t>
  </si>
  <si>
    <t>Vice President</t>
  </si>
  <si>
    <t>North Luzon Railways Corp.</t>
  </si>
  <si>
    <t xml:space="preserve">Chairman and President </t>
  </si>
  <si>
    <t>DSWD</t>
  </si>
  <si>
    <t>Undersecretary</t>
  </si>
  <si>
    <t>Mayor</t>
  </si>
  <si>
    <t>Pre-Medicine</t>
  </si>
  <si>
    <t>National Defense College of the Philippines</t>
  </si>
  <si>
    <t>National Security Administration</t>
  </si>
  <si>
    <t>Master</t>
  </si>
  <si>
    <t>of President Gloria Macapagal Arroyo</t>
  </si>
  <si>
    <t>Former Political Adviser</t>
  </si>
  <si>
    <t>Former Presidential Chief of Staff</t>
  </si>
  <si>
    <t>National Security Adviser</t>
  </si>
  <si>
    <t>2007, 2009</t>
  </si>
  <si>
    <t>Secretary of National Defense</t>
  </si>
  <si>
    <t>Philippine Military Academy</t>
  </si>
  <si>
    <t>Masters in Government Management</t>
  </si>
  <si>
    <t>Doctors of Law (Honoris Causa)</t>
  </si>
  <si>
    <t>Metrocom Intelligence and Security Group and the Philippine Constabulary Metropolitan Command</t>
  </si>
  <si>
    <t>Lieutenant Colonel</t>
  </si>
  <si>
    <t>Philippine Constabulary - Integrated National Police Anti-Carnapping Task Force</t>
  </si>
  <si>
    <t>Commander</t>
  </si>
  <si>
    <t>Provincial Commander of Isabela</t>
  </si>
  <si>
    <t>Cebu Metropolitan District Command</t>
  </si>
  <si>
    <t>Provincial Director of the Province of Laguna</t>
  </si>
  <si>
    <t>Chief of Task Force Habagat for the Presidential Anti-Crime Commission</t>
  </si>
  <si>
    <t>"Special Project Alpha"</t>
  </si>
  <si>
    <t>Project Officer</t>
  </si>
  <si>
    <t>Chief Police of the Philippine National Police</t>
  </si>
  <si>
    <t>Senator of the Republic of the Philippines</t>
  </si>
  <si>
    <t>Phlippine Women's University</t>
  </si>
  <si>
    <t>Bachelor of Science in Medical Technology</t>
  </si>
  <si>
    <t>Katipunan Party</t>
  </si>
  <si>
    <t>Deputy Chairman ARMM</t>
  </si>
  <si>
    <t>Freelancers International</t>
  </si>
  <si>
    <t>Senior Asian Social Journalist</t>
  </si>
  <si>
    <t>Kamalayang Pinoy Movement</t>
  </si>
  <si>
    <t>Member</t>
  </si>
  <si>
    <t>Katipunan ng Kamalayang Kayumanggi</t>
  </si>
  <si>
    <t>Far Eastern University</t>
  </si>
  <si>
    <t>Doctor of Medicine</t>
  </si>
  <si>
    <t>Philippine Law School</t>
  </si>
  <si>
    <t>Bachelor of Laws (LLB)</t>
  </si>
  <si>
    <t>University of the Philippines</t>
  </si>
  <si>
    <t>Masters in Business Administration (MBA)</t>
  </si>
  <si>
    <t>Doctor of Public Administration (Cand.)</t>
  </si>
  <si>
    <t>Ateneo de Manila University</t>
  </si>
  <si>
    <t>International Master of Laws (LL.M. Cand.) Human Rights</t>
  </si>
  <si>
    <t>Ruggero University, Italy</t>
  </si>
  <si>
    <t>Ph.D. Public Health</t>
  </si>
  <si>
    <t>Farcorner's International Theological Seminary</t>
  </si>
  <si>
    <t>Master of Divinity</t>
  </si>
  <si>
    <t>University of Sto. Tomas</t>
  </si>
  <si>
    <t>Ph.D. Economics (Cand.)</t>
  </si>
  <si>
    <t>Philippine Society of Cardiac Catheterization and Interventions</t>
  </si>
  <si>
    <t>Treasurer</t>
  </si>
  <si>
    <t>Ethics Committee in Philippine College of Physicians</t>
  </si>
  <si>
    <t>Professional</t>
  </si>
  <si>
    <t>St. Luke's Medical Center; National Kidney Institute</t>
  </si>
  <si>
    <t>Clinical Cardiology and Interventional Cardiology</t>
  </si>
  <si>
    <t>Consultant</t>
  </si>
  <si>
    <t>Philippine Heart Center</t>
  </si>
  <si>
    <t>National Kidney and Transplant Institute</t>
  </si>
  <si>
    <t>Internal Medicine and Clinical Cardiology</t>
  </si>
  <si>
    <t>San Sebastian College</t>
  </si>
  <si>
    <t>Law</t>
  </si>
  <si>
    <t>Professor</t>
  </si>
  <si>
    <t>University of Manila</t>
  </si>
  <si>
    <t>Polytechnic University of the Philippines</t>
  </si>
  <si>
    <t>Philippine Christian University</t>
  </si>
  <si>
    <t>University of the Philippines - MCLE</t>
  </si>
  <si>
    <t>New Era University</t>
  </si>
  <si>
    <t>Graduate Studies (MBA, LLM, Ph.D.)</t>
  </si>
  <si>
    <t>Palawan State University</t>
  </si>
  <si>
    <t>San Beda College</t>
  </si>
  <si>
    <t>Philippine Heart Association</t>
  </si>
  <si>
    <t>Legislative Committee</t>
  </si>
  <si>
    <t>Special Consultant</t>
  </si>
  <si>
    <t>Philippines Association of Government Corporate Lawyers (PAGCLAW)</t>
  </si>
  <si>
    <t>Special Diploma in Social Studies</t>
  </si>
  <si>
    <t>Wharton School of Business</t>
  </si>
  <si>
    <t>Earned units in Business Administration</t>
  </si>
  <si>
    <t>Province of Ilocos Norte</t>
  </si>
  <si>
    <t>Vice Governor</t>
  </si>
  <si>
    <t>Governor</t>
  </si>
  <si>
    <t>Second District, Ilocos Norte</t>
  </si>
  <si>
    <t>Congressman</t>
  </si>
  <si>
    <t xml:space="preserve">Republic of the Philippines </t>
  </si>
  <si>
    <t>Notre Dame of Dadiangas University</t>
  </si>
  <si>
    <t>BSBA-Marketing Management</t>
  </si>
  <si>
    <t>University of Makati</t>
  </si>
  <si>
    <t>Bachelor of Arts in Political Science-Local Government Administration, Expanded Tertiary Education Equivalency and Accreditation Program</t>
  </si>
  <si>
    <t>Development Academy of the Philippines, Graduate School of Public and Development Management</t>
  </si>
  <si>
    <t>Certificate Course in Development, Legislation, and Governance</t>
  </si>
  <si>
    <t>Southwestern University</t>
  </si>
  <si>
    <t>Honorary Degree of Doctor of Humanities</t>
  </si>
  <si>
    <t>Sarangani District</t>
  </si>
  <si>
    <t>Republic of the Philippines</t>
  </si>
  <si>
    <t>University of the Philippines - Diliman</t>
  </si>
  <si>
    <t>Bachelor of Arts in Economics</t>
  </si>
  <si>
    <t>University of Nueva Caceres</t>
  </si>
  <si>
    <t>Juris Doctor</t>
  </si>
  <si>
    <t>Doctor in Public Administration, Honoris Causa</t>
  </si>
  <si>
    <t>University of Saint Anthony</t>
  </si>
  <si>
    <t>Doctor of Humanities, Honoris Causa</t>
  </si>
  <si>
    <t>University of the Cordilleras</t>
  </si>
  <si>
    <t>Doctor of Laws, Honoris Causa</t>
  </si>
  <si>
    <t>Philippine House of Representatives</t>
  </si>
  <si>
    <t>Representative</t>
  </si>
  <si>
    <t>Third District of Camarines Sur</t>
  </si>
  <si>
    <t>Vice-Chairman</t>
  </si>
  <si>
    <t>Committee on Good Governance and Public Accountability</t>
  </si>
  <si>
    <t>Committee on Revision of Laws</t>
  </si>
  <si>
    <t>Committee on Appropriations</t>
  </si>
  <si>
    <t>University of Santo Tomas</t>
  </si>
  <si>
    <t>Bachelor of Science in Architecture</t>
  </si>
  <si>
    <t>College Degree</t>
  </si>
  <si>
    <t>Office of the Mayor of Manila</t>
  </si>
  <si>
    <t>Chief Informaton Officer</t>
  </si>
  <si>
    <t>Mambabatas Pambansa</t>
  </si>
  <si>
    <t>National Housing Authority</t>
  </si>
  <si>
    <t>General Manager</t>
  </si>
  <si>
    <t>GMA Channel 7</t>
  </si>
  <si>
    <t>Maynila Drama</t>
  </si>
  <si>
    <t>Host</t>
  </si>
  <si>
    <t xml:space="preserve">Department of Environmentt and Natural Resources </t>
  </si>
  <si>
    <t>Secretary</t>
  </si>
  <si>
    <t>Deputy Speaker of the 18th Congress</t>
  </si>
  <si>
    <t>Bachelor of Arts in Humanities</t>
  </si>
  <si>
    <t>Princeton University</t>
  </si>
  <si>
    <t>Masters in Sociology</t>
  </si>
  <si>
    <t>Priceton University</t>
  </si>
  <si>
    <t>Doctorate of Philosophy in Sociology</t>
  </si>
  <si>
    <t>Board of the International Forum on Globalization</t>
  </si>
  <si>
    <t>Food First</t>
  </si>
  <si>
    <t>Executive Director</t>
  </si>
  <si>
    <t>House Committee on Overseas Workers' Affairs</t>
  </si>
  <si>
    <t>Akbayan Political Party</t>
  </si>
  <si>
    <t>Bangkok-based Research and Advocacy Institute Focus on the Global South</t>
  </si>
  <si>
    <t>Co-chairperson</t>
  </si>
  <si>
    <t>University of the Philippines Los Banos</t>
  </si>
  <si>
    <t>Bachelor of Arts Major in Sociology</t>
  </si>
  <si>
    <t>MS Environmental Studies Minor in Rural Sociology</t>
  </si>
  <si>
    <t>Development Management Officer, Department of Environment And Natural Resources
Political Party</t>
  </si>
  <si>
    <t>Department Of Environment And Natural Resources</t>
  </si>
  <si>
    <t>Chief of Strategic Planning and Policy Studies Office</t>
  </si>
  <si>
    <t xml:space="preserve">Liberal PartyPDP Laban </t>
  </si>
  <si>
    <t>Chief of Research and Monitoring Staff</t>
  </si>
  <si>
    <t>Office Of Senator Fransisco S. Tatad</t>
  </si>
  <si>
    <t>Executive Assistant and Committee Secretary</t>
  </si>
  <si>
    <t>Political Affairs Staff</t>
  </si>
  <si>
    <t>Director</t>
  </si>
  <si>
    <t>Office Of The Deputy Speaker Hernando</t>
  </si>
  <si>
    <t>Consultant on Political Affairs and Head of Political Operations for Mindanao</t>
  </si>
  <si>
    <t xml:space="preserve">Kaunlaran Group Of Companies </t>
  </si>
  <si>
    <t>Senior Executive
Assistant</t>
  </si>
  <si>
    <t>Office Of Senator Robert S. Jaworski</t>
  </si>
  <si>
    <t>Head Executive Assistant and Concurrent Director for Political Affairs</t>
  </si>
  <si>
    <t>San Pedro College of Davao City</t>
  </si>
  <si>
    <t>Bachelor of Science in Respiratory Therapy</t>
  </si>
  <si>
    <t>San Beda University and San Sebastian College - Recoletos</t>
  </si>
  <si>
    <t>Supreme Court of the Philippines</t>
  </si>
  <si>
    <t>Court Attorney IV</t>
  </si>
  <si>
    <t xml:space="preserve">at the office of former Justice Romeo Callejo Sr. </t>
  </si>
  <si>
    <t>Regional Development Council</t>
  </si>
  <si>
    <t>Chairperson</t>
  </si>
  <si>
    <t>present</t>
  </si>
  <si>
    <t>NEDA</t>
  </si>
  <si>
    <t>Board-Regional Development Committee - Mindanao Area Committee</t>
  </si>
  <si>
    <t>Regional Peace and Order Council Region XI</t>
  </si>
  <si>
    <t>Carpio &amp; Duterte Lawyers</t>
  </si>
  <si>
    <t>Lawyer</t>
  </si>
  <si>
    <t>Philippine Red Cross</t>
  </si>
  <si>
    <t>Elected to the Board of Governors</t>
  </si>
  <si>
    <t>GMA Network</t>
  </si>
  <si>
    <t>Segment host</t>
  </si>
  <si>
    <t>for a local morning news show</t>
  </si>
  <si>
    <t>Lakas - CMD</t>
  </si>
  <si>
    <t>Bachelor's Degree in Economics and Political Science</t>
  </si>
  <si>
    <t>Pacific Coast University School of Law in Long Beach</t>
  </si>
  <si>
    <t>Juris Doctor Studies</t>
  </si>
  <si>
    <t>Graduate Studies in Management</t>
  </si>
  <si>
    <t>NFA Grainscor</t>
  </si>
  <si>
    <t>Former President and General Manager</t>
  </si>
  <si>
    <t>Philippine Economic Zone Authority</t>
  </si>
  <si>
    <t>Former Consultant</t>
  </si>
  <si>
    <t xml:space="preserve">CICSI Technologies </t>
  </si>
  <si>
    <t>CEO</t>
  </si>
  <si>
    <t>The Lincoln Place</t>
  </si>
  <si>
    <t>Managing Director</t>
  </si>
  <si>
    <t>Bayriver Transport Systems, Inc.</t>
  </si>
  <si>
    <t>CICSI Technology Solutions</t>
  </si>
  <si>
    <t xml:space="preserve">Colegio de San Juan de Letran </t>
  </si>
  <si>
    <t>English</t>
  </si>
  <si>
    <t>Bachelor of Arts</t>
  </si>
  <si>
    <t>15-18th Congress</t>
  </si>
  <si>
    <t>Majority Floor Leader</t>
  </si>
  <si>
    <t>Senate President</t>
  </si>
  <si>
    <t>Office of the President</t>
  </si>
  <si>
    <t>Dangerous Drugs Board</t>
  </si>
  <si>
    <t>11-12th Congress</t>
  </si>
  <si>
    <t>Quezon City</t>
  </si>
  <si>
    <t>Office of the Executive Secretary of President Benigno Aquino</t>
  </si>
  <si>
    <t>Lead of Consultant Pool</t>
  </si>
  <si>
    <t>Office of the Presidential Adviser on Political Affairs</t>
  </si>
  <si>
    <t>National Coastwatch Center</t>
  </si>
  <si>
    <t>United Nations Development Programme Local Democracy Project in Asia</t>
  </si>
  <si>
    <t>USAID Inventory and Database Project for the Court of Tax Appeals</t>
  </si>
  <si>
    <t>Project Manager</t>
  </si>
  <si>
    <t>Christian Nationalist Union</t>
  </si>
  <si>
    <t>Secretary General</t>
  </si>
  <si>
    <t>Obando, Bulacan</t>
  </si>
  <si>
    <t>LGU of Catanghalan</t>
  </si>
  <si>
    <t>Councilman</t>
  </si>
  <si>
    <t xml:space="preserve"> Pueblo Amante de Maria - Matriological Society</t>
  </si>
  <si>
    <t>Magnificat Cenacle Movement</t>
  </si>
  <si>
    <t>Lay Apostolate</t>
  </si>
  <si>
    <t>University of the Philippines Diliman</t>
  </si>
  <si>
    <t>Botany</t>
  </si>
  <si>
    <t>De La Salle University</t>
  </si>
  <si>
    <t>Medicine</t>
  </si>
  <si>
    <t>Doctor</t>
  </si>
  <si>
    <t>Manila Doctors Hospital</t>
  </si>
  <si>
    <t>Internal Medicine Residency</t>
  </si>
  <si>
    <t>UP-Philippine General Hospital</t>
  </si>
  <si>
    <t>Cardiology Fellowship</t>
  </si>
  <si>
    <t>University of the Philippines Manila</t>
  </si>
  <si>
    <t>Public Health</t>
  </si>
  <si>
    <t>Pasay Charity Health Center</t>
  </si>
  <si>
    <t>Medical Director</t>
  </si>
  <si>
    <t>Chief Resident</t>
  </si>
  <si>
    <t>Philippine General Hospital</t>
  </si>
  <si>
    <t>Chief Fellow</t>
  </si>
  <si>
    <t>Medicine Blue Book &amp; Cardiology Blue Book</t>
  </si>
  <si>
    <t xml:space="preserve">Writer </t>
  </si>
  <si>
    <t>DOH</t>
  </si>
  <si>
    <t>Pilipino Star Ngayon, PM Pangmasa</t>
  </si>
  <si>
    <t>Philippine Star</t>
  </si>
  <si>
    <t>Columnist</t>
  </si>
  <si>
    <t>Vlogger</t>
  </si>
  <si>
    <t>Politician</t>
  </si>
  <si>
    <t>Bachelors of Law</t>
  </si>
  <si>
    <t>School of Government Harvard University Cambridge</t>
  </si>
  <si>
    <t>English Major in Comparative Literature</t>
  </si>
  <si>
    <t>Political Law and Labor Law</t>
  </si>
  <si>
    <t>Lecturer on Civil Law</t>
  </si>
  <si>
    <t>ABS-CBN Channel 2</t>
  </si>
  <si>
    <t>"Hoy Gising" TV Show</t>
  </si>
  <si>
    <t>Co-anchor</t>
  </si>
  <si>
    <t>ABS-CBN Broadcasting Corporation News and Current Affairs Department</t>
  </si>
  <si>
    <t>Legal Analyst</t>
  </si>
  <si>
    <t>DZMM Aksyon Ngayon</t>
  </si>
  <si>
    <t>Anchorperson</t>
  </si>
  <si>
    <t>Integrated Bar of the Philippines</t>
  </si>
  <si>
    <t>National Committee on Legal Aid</t>
  </si>
  <si>
    <t>Vice-Chairperson</t>
  </si>
  <si>
    <t>Philippine College</t>
  </si>
  <si>
    <t>Criminology</t>
  </si>
  <si>
    <t>Fort Bonifacio</t>
  </si>
  <si>
    <t>Police Academy</t>
  </si>
  <si>
    <t>Pagsanjan, Laguna</t>
  </si>
  <si>
    <t>Police Officer</t>
  </si>
  <si>
    <t>Management</t>
  </si>
  <si>
    <t>Land use Program, School of Urban Regional Planning</t>
  </si>
  <si>
    <t>Diploma</t>
  </si>
  <si>
    <t>John F. Kenneedy School of Government, Harvard University</t>
  </si>
  <si>
    <t>Senior Executive Fellow Program</t>
  </si>
  <si>
    <t>Center for Research and Communication</t>
  </si>
  <si>
    <t>Strategic Economic Program</t>
  </si>
  <si>
    <t>Public Administration, Major in Local Government</t>
  </si>
  <si>
    <t>UP Colege of Law</t>
  </si>
  <si>
    <t>Laws</t>
  </si>
  <si>
    <t>Bachelor</t>
  </si>
  <si>
    <t>Political Science</t>
  </si>
  <si>
    <t>Philippines</t>
  </si>
  <si>
    <t>Urban Housing and Urban Development Coordination Council</t>
  </si>
  <si>
    <t>Presidential Adviser</t>
  </si>
  <si>
    <t>Makati</t>
  </si>
  <si>
    <t>Metropolitan Manila Development Authority (MMDA)</t>
  </si>
  <si>
    <t>Public Service Award</t>
  </si>
  <si>
    <t>Distinguished Alumni</t>
  </si>
  <si>
    <t>Asian Law Centre at Melbourne Law School</t>
  </si>
  <si>
    <t>Associate</t>
  </si>
  <si>
    <t>Economics</t>
  </si>
  <si>
    <t>National Union of Peoples Lawyers</t>
  </si>
  <si>
    <t>Confederation of Lawyers in Asia and the Pacific</t>
  </si>
  <si>
    <t>Historic Impeachment trial of former Supreme Court Chief Justice Renato Corona</t>
  </si>
  <si>
    <t>Prosecutor</t>
  </si>
  <si>
    <t>House of Representatives</t>
  </si>
  <si>
    <t>Leader of the 16th Congress</t>
  </si>
  <si>
    <t>Senior Deputy Minority Leader</t>
  </si>
  <si>
    <t>De la Salle University</t>
  </si>
  <si>
    <t>College of St. Benilde</t>
  </si>
  <si>
    <t>Marketing Management</t>
  </si>
  <si>
    <t>Makakalikasan Alliance</t>
  </si>
  <si>
    <t>Makakalikasan Green Governance Center</t>
  </si>
  <si>
    <t>12th Conference of Party Meeting United Nations Convention of Biodiversity</t>
  </si>
  <si>
    <t xml:space="preserve">Philippine delegate </t>
  </si>
  <si>
    <t xml:space="preserve">United Nations World Summit on Sustainable Development </t>
  </si>
  <si>
    <t xml:space="preserve">Philppine delegate </t>
  </si>
  <si>
    <t>2nd Congress Asia Pacific Greens Network</t>
  </si>
  <si>
    <t>Philippine delegate</t>
  </si>
  <si>
    <t>Manuel L. Quezon University School of Law</t>
  </si>
  <si>
    <t>Bachelors</t>
  </si>
  <si>
    <t>Notre Dame Law School, London, United Kingdom</t>
  </si>
  <si>
    <t>Comparative Government and International Law</t>
  </si>
  <si>
    <t>Trinity University of Asia, Quezon City</t>
  </si>
  <si>
    <t>Arellano University</t>
  </si>
  <si>
    <t>Agrarian Reform</t>
  </si>
  <si>
    <t>Department of Interior and Local Government</t>
  </si>
  <si>
    <t>Undersecretary for Operations</t>
  </si>
  <si>
    <t>Mass Communication</t>
  </si>
  <si>
    <t>Ifugao</t>
  </si>
  <si>
    <t>Kiangan</t>
  </si>
  <si>
    <t>UP National College of Public Administration and Governance</t>
  </si>
  <si>
    <t>UP College of Medicine</t>
  </si>
  <si>
    <t>Bioethics</t>
  </si>
  <si>
    <t>UP College of Law</t>
  </si>
  <si>
    <t>UP College of Social Sciences and Philosophy</t>
  </si>
  <si>
    <t>Major in Political Science</t>
  </si>
  <si>
    <t>Master of Arts</t>
  </si>
  <si>
    <t>Department of Budget and Management</t>
  </si>
  <si>
    <t>Undersecretary of Internal Audit</t>
  </si>
  <si>
    <t>Undersecretary of Internal Management</t>
  </si>
  <si>
    <t>Office of Secretary of the Department of Budget and Management</t>
  </si>
  <si>
    <t>Chief of Staff</t>
  </si>
  <si>
    <t>2nd District of Cavite</t>
  </si>
  <si>
    <t>Office of Representative Lani Mercado-Revilla</t>
  </si>
  <si>
    <t>Chief of Political Affairs Officer</t>
  </si>
  <si>
    <t>2nd District of Tarlac</t>
  </si>
  <si>
    <t>Office of Representative Jose V. Yap</t>
  </si>
  <si>
    <t>Office of Senator Miriam Defensor Santiago</t>
  </si>
  <si>
    <t>Office of Associate Justice Artemio V. Panganiban</t>
  </si>
  <si>
    <t>Court Attorney VI</t>
  </si>
  <si>
    <t>University of the East</t>
  </si>
  <si>
    <t>Doctor of Humanities</t>
  </si>
  <si>
    <t>Uniwide Holdings Inc., (Real Estate Development &amp; Operations)</t>
  </si>
  <si>
    <t>Federation of Philippine Industries, Inc.</t>
  </si>
  <si>
    <t>Ateneo School of Law</t>
  </si>
  <si>
    <t>Speaker</t>
  </si>
  <si>
    <t>Department of Foreign Affairs</t>
  </si>
  <si>
    <t>15th Congress</t>
  </si>
  <si>
    <t>Senate Minority Leader</t>
  </si>
  <si>
    <t>14th Congress</t>
  </si>
  <si>
    <t>District of Taguig-Pateros</t>
  </si>
  <si>
    <t>11th-13th Congress</t>
  </si>
  <si>
    <t>Stanford University</t>
  </si>
  <si>
    <t>National University of Singapore Executive Program in International Management</t>
  </si>
  <si>
    <t>Highest Honor</t>
  </si>
  <si>
    <t xml:space="preserve">Pamantasan ng Lungsod ng Maynila </t>
  </si>
  <si>
    <t>Excellent Dissertation</t>
  </si>
  <si>
    <t xml:space="preserve">Lorma Colleges </t>
  </si>
  <si>
    <t xml:space="preserve">De la Salle University of St. Benilde </t>
  </si>
  <si>
    <t>Entrpreneurship</t>
  </si>
  <si>
    <t>Excellent Thesis and Highest Comprehensive Examination</t>
  </si>
  <si>
    <t>Nursing</t>
  </si>
  <si>
    <t>Dr. Carl Balita Executive Education Program Grade School Panpacific University</t>
  </si>
  <si>
    <t>Mahalta Resorts and Convention Center</t>
  </si>
  <si>
    <t>Pedagogy Learning Center</t>
  </si>
  <si>
    <t>Dr. Carl Balita Review Center</t>
  </si>
  <si>
    <t>Dominican College</t>
  </si>
  <si>
    <t>Dean</t>
  </si>
  <si>
    <t>Radyo Negosyo, DZMM and Teleradyo, ABS-CBN</t>
  </si>
  <si>
    <t>Executive Center for Professionals</t>
  </si>
  <si>
    <t>President and Training Director</t>
  </si>
  <si>
    <t>Center for Manpower Development and Research</t>
  </si>
  <si>
    <t>Student Affairs and Director of Community Health Services</t>
  </si>
  <si>
    <t>Manuel L. Quezon University</t>
  </si>
  <si>
    <t>Unibersidad de Zamboanga</t>
  </si>
  <si>
    <t>Unity for Revival Foundation</t>
  </si>
  <si>
    <t>Founding Chairman and President</t>
  </si>
  <si>
    <t>International Movement on Peace, Unity and Reconciliation</t>
  </si>
  <si>
    <t>Indigenous Group of Industry - Manila</t>
  </si>
  <si>
    <t>Region IX</t>
  </si>
  <si>
    <t>External Vice-President</t>
  </si>
  <si>
    <t>Muslim Mindanao Poor Association</t>
  </si>
  <si>
    <t>Muslim-Christian United Association</t>
  </si>
  <si>
    <t>Adviser</t>
  </si>
  <si>
    <t>Foreign Investment of the Office of the Secretary0General</t>
  </si>
  <si>
    <t>Sultanate of Sulu and Northern Borneo</t>
  </si>
  <si>
    <t>Senior Adviser</t>
  </si>
  <si>
    <t>Sons and Daughters of Philippine Veterans Legion</t>
  </si>
  <si>
    <t>Mindanao Commander</t>
  </si>
  <si>
    <t>Christian-Muslim in Lumad Association</t>
  </si>
  <si>
    <t>National Adviser</t>
  </si>
  <si>
    <t>H-World United Military Government</t>
  </si>
  <si>
    <t>National Lecturer</t>
  </si>
  <si>
    <t>Notre Dame College</t>
  </si>
  <si>
    <t xml:space="preserve"> Present</t>
  </si>
  <si>
    <t>Citizens Crime Watch</t>
  </si>
  <si>
    <t>Executive Vice President</t>
  </si>
  <si>
    <t>Association of Commentators and Announcers of the Philippines</t>
  </si>
  <si>
    <t>Businessman</t>
  </si>
  <si>
    <t>Philanthropist</t>
  </si>
  <si>
    <t>De La Salle University Manila</t>
  </si>
  <si>
    <t>Communication Arts in Applied Humanities</t>
  </si>
  <si>
    <t>17th Congress of the Philippines</t>
  </si>
  <si>
    <t>Makati District 1</t>
  </si>
  <si>
    <t>1st District of Makati</t>
  </si>
  <si>
    <t>City Councilor</t>
  </si>
  <si>
    <t>Philippine Normal Unversity</t>
  </si>
  <si>
    <t>for Senator Aquilino "Koko" Pimentel</t>
  </si>
  <si>
    <t xml:space="preserve">Chief of Staff </t>
  </si>
  <si>
    <t>Taguig City University</t>
  </si>
  <si>
    <t>University President</t>
  </si>
  <si>
    <t>Philippine Normal University</t>
  </si>
  <si>
    <t>University President and Professor</t>
  </si>
  <si>
    <t>Ateneo School of Government</t>
  </si>
  <si>
    <t>Faculty Member and Lecturer</t>
  </si>
  <si>
    <t>UP College of Public Administration &amp; Governance</t>
  </si>
  <si>
    <t>Guest Lecturer</t>
  </si>
  <si>
    <t>for Senate Minority Leader Senator Auilino "Nene" Pimentel</t>
  </si>
  <si>
    <t>Chief of Staff and General Counsel</t>
  </si>
  <si>
    <t>Senate Secretary</t>
  </si>
  <si>
    <t>Presidential Lingkod Bayan Awardee from President Fidel V. Ramos</t>
  </si>
  <si>
    <t>Awardee</t>
  </si>
  <si>
    <t>Eastern Samar</t>
  </si>
  <si>
    <t>Human Rights</t>
  </si>
  <si>
    <t>Fernandez College of Baliwag, Bulacan</t>
  </si>
  <si>
    <t>Accountancy</t>
  </si>
  <si>
    <t>Field of Advocacy, Research, Network Building, and Field Action</t>
  </si>
  <si>
    <t>Climate and Nature Defender</t>
  </si>
  <si>
    <t>Climate Reality Leadership Corps</t>
  </si>
  <si>
    <t>Green Party of the Philippines</t>
  </si>
  <si>
    <t>National President</t>
  </si>
  <si>
    <t>Asia Pacific Greens Federation and Global Greens Network</t>
  </si>
  <si>
    <t>Brotherhood of Destiny (BROOD) and Naruto Cosplayers PH (NCPH)</t>
  </si>
  <si>
    <t>Founder</t>
  </si>
  <si>
    <t>Multimedia Affairs of Aksyon Kalikasan</t>
  </si>
  <si>
    <t>Ako at ang Kalikasan TV or AKTV</t>
  </si>
  <si>
    <t>Creater/Initiator</t>
  </si>
  <si>
    <t>Youth for Sustainable Development Assembly (YSDA)</t>
  </si>
  <si>
    <t>Peace Tech - Technology for Peace</t>
  </si>
  <si>
    <t>Communications Director</t>
  </si>
  <si>
    <t>Sustainability Watch Network</t>
  </si>
  <si>
    <t>International Communications Officer</t>
  </si>
  <si>
    <t>Nicanor Perslas for President</t>
  </si>
  <si>
    <t>National Campaign Coordinator</t>
  </si>
  <si>
    <t>San Beda College of Law</t>
  </si>
  <si>
    <t>De la Salle University Manila</t>
  </si>
  <si>
    <t>History-Political Science</t>
  </si>
  <si>
    <t>Department of Justice</t>
  </si>
  <si>
    <t>Commission on Human Rights</t>
  </si>
  <si>
    <t>Appointed Chairperson</t>
  </si>
  <si>
    <t>Inter-Agency Council Against Trafficking</t>
  </si>
  <si>
    <t>Head</t>
  </si>
  <si>
    <t>Election Law, Business Organizations, Persons and Family Relations, Transportation Law, Statutory Construction Chairperson</t>
  </si>
  <si>
    <t>Law Professor</t>
  </si>
  <si>
    <t>House of Representatives Electoral Tribunal legal</t>
  </si>
  <si>
    <t>Law clerk and Secretary</t>
  </si>
  <si>
    <t>Supreme Court Associate Justice Isagani A. Cruz</t>
  </si>
  <si>
    <t>Staff</t>
  </si>
  <si>
    <t>Philosophy</t>
  </si>
  <si>
    <t>Northern Illinois University (NIU) College of Law, DeKalb, Illinois, U.S.A</t>
  </si>
  <si>
    <t>Juris Doctor of Laws</t>
  </si>
  <si>
    <t>Petition agains the Anti-Terrorism Act of 2020</t>
  </si>
  <si>
    <t>Human Rights of the Integrated Bar of the Philippines</t>
  </si>
  <si>
    <t>Impeachment of President Joseph Estrada</t>
  </si>
  <si>
    <t>"Tagaytay 5" leftist activists who were illegally detained by the Philippine National Police</t>
  </si>
  <si>
    <t>Won the release</t>
  </si>
  <si>
    <t>Free Legal Assistance Group (FLAG)</t>
  </si>
  <si>
    <t>Philippine Senate</t>
  </si>
  <si>
    <t>Blue Ribbon Committee</t>
  </si>
  <si>
    <t>General Counsel</t>
  </si>
  <si>
    <t>various notable cases such as 1995 kuratong baleleng rubout case, Rodolfo "Jun" Lozada the whistleblower of NBN/ZTE case, Raymond and Reynaldo Manalo case, and the media case against President Arroyo</t>
  </si>
  <si>
    <t>Lead Lawyer</t>
  </si>
  <si>
    <t>for Maria</t>
  </si>
  <si>
    <t>Main Lawyer</t>
  </si>
  <si>
    <t>Laguna State Polytechnic University</t>
  </si>
  <si>
    <t>Honorary Doctorate in Humanities</t>
  </si>
  <si>
    <t>Lyceum University of the Philippines</t>
  </si>
  <si>
    <t>Senate of the Philippines Detained from 2014-2017 due to graft and plunder cases</t>
  </si>
  <si>
    <t>Acting Senate President</t>
  </si>
  <si>
    <t>Senate President pro tempore</t>
  </si>
  <si>
    <t>Committee on Labor, Employment and Human Resources</t>
  </si>
  <si>
    <t>Congressional Oversight Committee on Labor and Employment (COCLE)</t>
  </si>
  <si>
    <t>Committee on Games, Amusement and Sports</t>
  </si>
  <si>
    <t>Vice Chairman</t>
  </si>
  <si>
    <t>Committee on Public Information and Mass Media</t>
  </si>
  <si>
    <t>San Juan City</t>
  </si>
  <si>
    <t>PhD Candidate</t>
  </si>
  <si>
    <t>University of San Carlos, Cebu</t>
  </si>
  <si>
    <t>Business Administration</t>
  </si>
  <si>
    <t>Sagip Bansa Filipinas Foundation Inc.</t>
  </si>
  <si>
    <t>Millenium Industrial Commercial Corporation</t>
  </si>
  <si>
    <t>Global Interphrase Security Services Provider Inc.</t>
  </si>
  <si>
    <t>Biology</t>
  </si>
  <si>
    <t>International League of People's Struggle in the Philippine</t>
  </si>
  <si>
    <t>Chair</t>
  </si>
  <si>
    <t>Kilusang Mayo Uno</t>
  </si>
  <si>
    <t>Secretary-General</t>
  </si>
  <si>
    <t>Socio-Economic and Cooperative Development</t>
  </si>
  <si>
    <t>Deputy Secretary - General</t>
  </si>
  <si>
    <t>Arellano University School of Law, Manila</t>
  </si>
  <si>
    <t>International Studies degree</t>
  </si>
  <si>
    <t>Degree in Communications</t>
  </si>
  <si>
    <t>Bangsamoro Transition Commission (BTC)</t>
  </si>
  <si>
    <t xml:space="preserve">formed to help draft the Bangsamoro Organic Law (Appointed by President Rodrigo Duterte) </t>
  </si>
  <si>
    <t>Autonomous Region of Muslim Mindanao (ARMM )</t>
  </si>
  <si>
    <t>Assembly for Women Sector (Appointed by President Beningno Aquino III)</t>
  </si>
  <si>
    <t xml:space="preserve">Representative </t>
  </si>
  <si>
    <t xml:space="preserve">Al-Amanah Islamic Investment Bank of the Philippines </t>
  </si>
  <si>
    <t>Local School Board in Marawi City</t>
  </si>
  <si>
    <t>Marawi</t>
  </si>
  <si>
    <t>(Electoral advocate), Namfrel for the past 20 years in Marawi</t>
  </si>
  <si>
    <t>Volunteer</t>
  </si>
  <si>
    <t>Metro Manila-wide Muslim Youth and Students Alliance</t>
  </si>
  <si>
    <t>First female Muslim president</t>
  </si>
  <si>
    <t>Ranao Rescue Team</t>
  </si>
  <si>
    <t>a group of volunteers helping Marawi City recover from the destruction of the war</t>
  </si>
  <si>
    <t>Focal person</t>
  </si>
  <si>
    <t>The Philippine Center for Islam and Democracy</t>
  </si>
  <si>
    <t>Convenor</t>
  </si>
  <si>
    <t>University Institute of Technology Mara, Selangor, Malaysia</t>
  </si>
  <si>
    <t>Bachelor of Communication and Media Studies</t>
  </si>
  <si>
    <t>Norman Academy/ Ruggeroll University, Italy</t>
  </si>
  <si>
    <t>Doctor of International Affairs, Honoris Causa</t>
  </si>
  <si>
    <t>Anti-Crime Community Watch Political Party</t>
  </si>
  <si>
    <t>National Vice-President</t>
  </si>
  <si>
    <t>Commerce and Law</t>
  </si>
  <si>
    <t>Graduate</t>
  </si>
  <si>
    <t>Philippine Chamber of Commerce and Industry - Quezon City Chapter</t>
  </si>
  <si>
    <t>Founding Director</t>
  </si>
  <si>
    <t>Pro-Duterte Constitutional Reformers to Federalism</t>
  </si>
  <si>
    <t>House-Counsel</t>
  </si>
  <si>
    <t xml:space="preserve">Former President GMA </t>
  </si>
  <si>
    <t>Philippine Marine Corps (Major)</t>
  </si>
  <si>
    <t>Commissioned Reserve Officer</t>
  </si>
  <si>
    <t>Mamamayan Ayaw sa Droga (MAD)</t>
  </si>
  <si>
    <t>Junior Chamber International</t>
  </si>
  <si>
    <t>Ang Bayang Makulay Foundation</t>
  </si>
  <si>
    <t>Pwersa ng Masa (San Juan Chapter)</t>
  </si>
  <si>
    <t>Ateneo de Manila University College, University of the East</t>
  </si>
  <si>
    <t>Visual Arts and Graphic Design</t>
  </si>
  <si>
    <t>Balikatan777 Inc</t>
  </si>
  <si>
    <t>President &amp; COO</t>
  </si>
  <si>
    <t>Guardians Centre Foundation Incorporated</t>
  </si>
  <si>
    <t>RMG Founder</t>
  </si>
  <si>
    <t>The Grand Fraternal Order of Philippine Eagles</t>
  </si>
  <si>
    <t xml:space="preserve"> Kuya</t>
  </si>
  <si>
    <t>Hugpong Federal</t>
  </si>
  <si>
    <t>International Speaker</t>
  </si>
  <si>
    <t>Lyceum of the Philippines University</t>
  </si>
  <si>
    <t>Luntiang Pangarap, Inc</t>
  </si>
  <si>
    <t>Pangkalahatang Kalihim</t>
  </si>
  <si>
    <t xml:space="preserve">United Filipino Consumers and Commuters </t>
  </si>
  <si>
    <t>Water for All Refund Movement</t>
  </si>
  <si>
    <t>Special Studies towards Professional Designation in Journalism</t>
  </si>
  <si>
    <t>Broadcast Communications</t>
  </si>
  <si>
    <t>Bachelor's Degree</t>
  </si>
  <si>
    <t>Deputy Speaker</t>
  </si>
  <si>
    <t>Antique</t>
  </si>
  <si>
    <t>Congresswoman and Representative</t>
  </si>
  <si>
    <t>Committee of Finance</t>
  </si>
  <si>
    <t>Bachelor of Science degree</t>
  </si>
  <si>
    <t>Class Baron</t>
  </si>
  <si>
    <t>Department of Information and Communication</t>
  </si>
  <si>
    <t>Philippine Senator</t>
  </si>
  <si>
    <t>Army Officer</t>
  </si>
  <si>
    <t>Ateneo de Manila School of Law</t>
  </si>
  <si>
    <t>Communication</t>
  </si>
  <si>
    <t>Bukluran ng Manggagawang Pilipino</t>
  </si>
  <si>
    <t>National President/Spokesperson/Labor Organizer</t>
  </si>
  <si>
    <t>National Executive Council</t>
  </si>
  <si>
    <t>Freedom from Debt Coalition</t>
  </si>
  <si>
    <t>Board of Trustees</t>
  </si>
  <si>
    <t>Bachelor of Art</t>
  </si>
  <si>
    <t xml:space="preserve">University of the Philippines Diliman </t>
  </si>
  <si>
    <t>College of Law</t>
  </si>
  <si>
    <t>Harvard Law School</t>
  </si>
  <si>
    <t>Programs for Instructions for Lawyers (PIL)</t>
  </si>
  <si>
    <t xml:space="preserve">Advisory Boards of Alay Buhay Foundation, the Philippine Army and the Department of National Defense </t>
  </si>
  <si>
    <t>Board member</t>
  </si>
  <si>
    <t>Civil Service Commission's Multi-Sector Advisory Council</t>
  </si>
  <si>
    <t>Former Chairman</t>
  </si>
  <si>
    <t xml:space="preserve">Institute of Solidarity Asia (ISA) </t>
  </si>
  <si>
    <t>United Nations Development Program (UNDP) in the Philippines</t>
  </si>
  <si>
    <t xml:space="preserve"> Former Legal Counsel</t>
  </si>
  <si>
    <t>Pilipino Movement for Transformational Leadership (PMTL)</t>
  </si>
  <si>
    <t>Co-founder and Former President</t>
  </si>
  <si>
    <t>People's Choice Movement</t>
  </si>
  <si>
    <t>Bachelor of Law</t>
  </si>
  <si>
    <t>Georgetown University</t>
  </si>
  <si>
    <t>International and Comparative Law</t>
  </si>
  <si>
    <t>House Assistant Majority Floor Leader</t>
  </si>
  <si>
    <t>House Minority Floor Leader</t>
  </si>
  <si>
    <t>Ways and Means</t>
  </si>
  <si>
    <t>Committee Chairperson</t>
  </si>
  <si>
    <t>National Defense and Security</t>
  </si>
  <si>
    <t>Justice and Human Rights</t>
  </si>
  <si>
    <t>Banks, Financial Institutions, and Currencies</t>
  </si>
  <si>
    <t>Education, Arts, and Culture</t>
  </si>
  <si>
    <t>Senate of the Philippines</t>
  </si>
  <si>
    <t>Provincial Government of Sorsogon</t>
  </si>
  <si>
    <t>Major in History and Government</t>
  </si>
  <si>
    <t>Chairman and Governor</t>
  </si>
  <si>
    <t>Olongapo</t>
  </si>
  <si>
    <t>Aksyon TV</t>
  </si>
  <si>
    <t>Broadcast Journalist</t>
  </si>
  <si>
    <t>Procter and Gamble Philippines</t>
  </si>
  <si>
    <t>Brand Manager</t>
  </si>
  <si>
    <t>Wow! Philippines</t>
  </si>
  <si>
    <t>Tourism Secretary</t>
  </si>
  <si>
    <t>Subic Bay Metropolitan Authority</t>
  </si>
  <si>
    <t>Founding Chairman &amp; Administrator</t>
  </si>
  <si>
    <t>Constitutional Convention</t>
  </si>
  <si>
    <t>Youngest delegate</t>
  </si>
  <si>
    <t>United Transport Alliance Philippines</t>
  </si>
  <si>
    <t>National Chairman</t>
  </si>
  <si>
    <t>Public Transportation at League of Cities of the Philippines</t>
  </si>
  <si>
    <t>Public Transportation at Malacañang Palace</t>
  </si>
  <si>
    <t>Former Presidential Assistant</t>
  </si>
  <si>
    <t>Former Political Assistant</t>
  </si>
  <si>
    <t>Transport Cooperatives at Senate of the Philippines</t>
  </si>
  <si>
    <t>ExxonMobil Corporation</t>
  </si>
  <si>
    <t>Former Head Brand and Special Program</t>
  </si>
  <si>
    <t>Cagayan State University</t>
  </si>
  <si>
    <t>Region II</t>
  </si>
  <si>
    <t xml:space="preserve"> Partido Pederal ng Maharlika</t>
  </si>
  <si>
    <t>Republika ng Mamamayang Pilipino</t>
  </si>
  <si>
    <t xml:space="preserve"> Board of Trustee and National Vice President for Internal Affairs</t>
  </si>
  <si>
    <t>Tuguegarao City Development</t>
  </si>
  <si>
    <t xml:space="preserve">Civil Society Organizations Representative </t>
  </si>
  <si>
    <t>Harvard Kennedy School on Developmental Leadership</t>
  </si>
  <si>
    <t>Fellow</t>
  </si>
  <si>
    <t xml:space="preserve">University of the East </t>
  </si>
  <si>
    <t xml:space="preserve"> Business Administration</t>
  </si>
  <si>
    <t>Senior Executive Program</t>
  </si>
  <si>
    <t>University of the Philippines National College of Public Administration and Governance</t>
  </si>
  <si>
    <t>Public Administration and Governance</t>
  </si>
  <si>
    <t>Doctorate</t>
  </si>
  <si>
    <t>SAGIP Partylist Representative</t>
  </si>
  <si>
    <t>Multi-Awarded Philanthropist</t>
  </si>
  <si>
    <t>Gawad Filipino Award, Hero of the Year</t>
  </si>
  <si>
    <t>Gawad Filipino Award, Ambassador for Urban and Humanitarian</t>
  </si>
  <si>
    <t>Gintong Parangal, Most Inspiring Filipino Philanthropist of the Year</t>
  </si>
  <si>
    <t>Dangal ng Lahi, Philippines Most Remarkable Humanitarian Advocate of the Year</t>
  </si>
  <si>
    <t>Dangal ng Bayang Filipino Award Civic and Humanitarian Advocate</t>
  </si>
  <si>
    <t>Dangal ng Bayang Filipino Award, Gawad Filipino Ambassador</t>
  </si>
  <si>
    <t>PNP-IMEG Award, Civilian Awardee - Businessman</t>
  </si>
  <si>
    <t>PNP Integrity Monitoring and Enforcement Group Award</t>
  </si>
  <si>
    <t>University of California, Yale University, University of London, Leinden University</t>
  </si>
  <si>
    <t xml:space="preserve">Course Certificate in American Constitutional Law, English Common Law, Counterterrorism </t>
  </si>
  <si>
    <t>UP-School of Labor and Industrial Relations</t>
  </si>
  <si>
    <t>Honorary Alumnus</t>
  </si>
  <si>
    <t xml:space="preserve">Mindanao State University </t>
  </si>
  <si>
    <t>Federation of Free Workers</t>
  </si>
  <si>
    <t xml:space="preserve">Nagkaisa Labor Coalition </t>
  </si>
  <si>
    <t>Bruce Harvard Christian College, Inc., Cebu City</t>
  </si>
  <si>
    <t>Humanities and Development</t>
  </si>
  <si>
    <t>Doctoral Degree</t>
  </si>
  <si>
    <t>International Study for Global Leadership, Makati City</t>
  </si>
  <si>
    <t>Humanities</t>
  </si>
  <si>
    <t>Honoris Causa</t>
  </si>
  <si>
    <t>San Sebastian College-Recoletos, Manila</t>
  </si>
  <si>
    <t>Mindanao Capitol College, Cotabato City</t>
  </si>
  <si>
    <t>Secondary Education major in English</t>
  </si>
  <si>
    <t>MSU Iligan Institute of Technology, Iligan City</t>
  </si>
  <si>
    <t>Pertubuhan Warisan Melayu Philippines</t>
  </si>
  <si>
    <t>Secretary General to Ketua</t>
  </si>
  <si>
    <t>Maharadjah Tabunaway Descendants Council of the Philippines</t>
  </si>
  <si>
    <t xml:space="preserve">Educational Management </t>
  </si>
  <si>
    <t>Doctorate (Ongoing)</t>
  </si>
  <si>
    <t>Hospital Management</t>
  </si>
  <si>
    <t>FEU Institute of Law and UE College of Law</t>
  </si>
  <si>
    <t>Professor of Law</t>
  </si>
  <si>
    <t xml:space="preserve">FEU-NRMF Institute of Medicine </t>
  </si>
  <si>
    <t>Professor of Legal Medicine</t>
  </si>
  <si>
    <t>Current Clean Air Philippines Movement, Inc.</t>
  </si>
  <si>
    <t>Philippine Medical Association</t>
  </si>
  <si>
    <t>Former President</t>
  </si>
  <si>
    <t>Philippine College of Criminology</t>
  </si>
  <si>
    <t>Film Actor</t>
  </si>
  <si>
    <t>Producer</t>
  </si>
  <si>
    <t>University of the Philippines Diliman College of Law</t>
  </si>
  <si>
    <t>Politcal Science</t>
  </si>
  <si>
    <t xml:space="preserve">Bachelor of Science </t>
  </si>
  <si>
    <t xml:space="preserve"> United Laboratories</t>
  </si>
  <si>
    <t>Legal Officer</t>
  </si>
  <si>
    <t>Private Lawyer</t>
  </si>
  <si>
    <t>Office of the Philippine President</t>
  </si>
  <si>
    <t xml:space="preserve">Chief Presidential Legal Counsel </t>
  </si>
  <si>
    <t xml:space="preserve"> Public Administration</t>
  </si>
  <si>
    <t xml:space="preserve">Commission on Filipinos Overseas </t>
  </si>
  <si>
    <t>Presidential Legislative Liaison Office</t>
  </si>
  <si>
    <t>Former Assistant Secretary</t>
  </si>
  <si>
    <t>PDP Laban</t>
  </si>
  <si>
    <t>National Chairperson of the Committee on Membership of PDP Laban</t>
  </si>
  <si>
    <t>University of Southern Mindanao</t>
  </si>
  <si>
    <t>Rural and Economic Develoment</t>
  </si>
  <si>
    <t>Master's degree</t>
  </si>
  <si>
    <t>Development Communication</t>
  </si>
  <si>
    <t>Mindanao Development Authority</t>
  </si>
  <si>
    <t>Department of Agriculture</t>
  </si>
  <si>
    <t>Cotabato Province</t>
  </si>
  <si>
    <t>M'lang Municipality</t>
  </si>
  <si>
    <t>Radio Journalist and Disk Jockey</t>
  </si>
  <si>
    <t>Office of Secretary Radael Alunan and Office of the President under the administration of Fidel Ramos</t>
  </si>
  <si>
    <t>Speech Writer</t>
  </si>
  <si>
    <t>Tempo</t>
  </si>
  <si>
    <t>Senior Copy Editor and Sports Columnist</t>
  </si>
  <si>
    <t>Philippine News Agency</t>
  </si>
  <si>
    <t>Editor</t>
  </si>
  <si>
    <t>National Grains Authority</t>
  </si>
  <si>
    <t>Public Relations Officer</t>
  </si>
  <si>
    <t>Far East of Advent</t>
  </si>
  <si>
    <t>Pastoral Studies</t>
  </si>
  <si>
    <t>Bethel International Community Christian Church Inc.</t>
  </si>
  <si>
    <t>Licensed Minister</t>
  </si>
  <si>
    <t>PNP Camp Crame Chaplain Services</t>
  </si>
  <si>
    <t>Chairman Values Life Coach</t>
  </si>
  <si>
    <t>Civilian Intelligence Network</t>
  </si>
  <si>
    <t xml:space="preserve">Chief Monitoring Officer </t>
  </si>
  <si>
    <t xml:space="preserve">Regional Intelligence Unit-NCR Camp Crame </t>
  </si>
  <si>
    <t xml:space="preserve">Advisory Council </t>
  </si>
  <si>
    <t>Community Force Multipliers for Peace Inc. (CFMPI)</t>
  </si>
  <si>
    <t>Overseer/Founding Chairman</t>
  </si>
  <si>
    <t xml:space="preserve">United Christian Muslim Against Crime and Corruption Inc. (UCMACC) </t>
  </si>
  <si>
    <t xml:space="preserve">Partido Maharlika </t>
  </si>
  <si>
    <t xml:space="preserve">Emeritus of Pastors Association for the Restoration &amp; Transformation Inc. (PARTI) </t>
  </si>
  <si>
    <t>President-Chairman</t>
  </si>
  <si>
    <t>London School of Economics and Political Science, University of London</t>
  </si>
  <si>
    <t>University of the Philippines-Diliman, College of Law</t>
  </si>
  <si>
    <t>University of Michigan</t>
  </si>
  <si>
    <t>Economics and Political Science</t>
  </si>
  <si>
    <t>Inter-Agency Task Force on Emerging Infectious Diseases</t>
  </si>
  <si>
    <t>Spokesperson</t>
  </si>
  <si>
    <t>Asian Society of International Law</t>
  </si>
  <si>
    <t>Kabataan Partylist Representative</t>
  </si>
  <si>
    <t>Kabayan Partylist Representative</t>
  </si>
  <si>
    <t>17th Congress</t>
  </si>
  <si>
    <t>Deputy Minority Floor Leader</t>
  </si>
  <si>
    <t>South East Asia Media Legal Defence, Kuala Lumpur, Malaysia</t>
  </si>
  <si>
    <t>Media Lawyer</t>
  </si>
  <si>
    <t>Institute of International Legal Studies, UP Law Center</t>
  </si>
  <si>
    <t>Zamboanga AE Colleges</t>
  </si>
  <si>
    <t>Commerce</t>
  </si>
  <si>
    <t>Western Mindanao State University</t>
  </si>
  <si>
    <t xml:space="preserve"> Mass Communication</t>
  </si>
  <si>
    <t>Governance and Development</t>
  </si>
  <si>
    <t>Sulu 2nd District</t>
  </si>
  <si>
    <t>Congresswoman</t>
  </si>
  <si>
    <t>Sulu</t>
  </si>
  <si>
    <t>Municipality of Banguingui, Sulu</t>
  </si>
  <si>
    <t xml:space="preserve"> Ateneo de Manila University</t>
  </si>
  <si>
    <t>Legal Management</t>
  </si>
  <si>
    <t xml:space="preserve">Manuel L. Quezon University College of Law </t>
  </si>
  <si>
    <t xml:space="preserve">Ateneo de Manila University, School of Government </t>
  </si>
  <si>
    <t>Making Good Decisions: Qualitative and Quantitative Tools for Policy Development</t>
  </si>
  <si>
    <t>National University Singapore Business School Executive Education</t>
  </si>
  <si>
    <t>Fintech: Innovation and Transformation in Financial Services</t>
  </si>
  <si>
    <t xml:space="preserve"> De La Salle University</t>
  </si>
  <si>
    <t>Financial Institutions</t>
  </si>
  <si>
    <t>University of the Philippine</t>
  </si>
  <si>
    <t>Master of Laws</t>
  </si>
  <si>
    <t>PNP Foundation 2007 - 2009</t>
  </si>
  <si>
    <t>Department of National Defense</t>
  </si>
  <si>
    <t>Appointed Cabinet Secretary</t>
  </si>
  <si>
    <t xml:space="preserve">First District Representative of Tarlac, House of Representatives </t>
  </si>
  <si>
    <t>Estelito Medoza Law Office</t>
  </si>
  <si>
    <t>Legal Career</t>
  </si>
  <si>
    <t>Suricon Resources Corporation</t>
  </si>
  <si>
    <t>Chairman and CEO</t>
  </si>
  <si>
    <t>Evercrest Golf and Country Club</t>
  </si>
  <si>
    <t>Naval Systems Engineering</t>
  </si>
  <si>
    <t>Electronics and Communications</t>
  </si>
  <si>
    <t>Lieutenant</t>
  </si>
  <si>
    <t>A college dropout, Raffy spent four years in different universities and studied several majors including economics, political science, agribusiness and commerce but did not finish a degree.</t>
  </si>
  <si>
    <t xml:space="preserve">Broadcast Journalist </t>
  </si>
  <si>
    <t xml:space="preserve">Radio Presenter </t>
  </si>
  <si>
    <t>Newspaper Columnist</t>
  </si>
  <si>
    <t>Philippine Merchant Marine Academy</t>
  </si>
  <si>
    <t>German Lloyd Academy, Hamburg Germany (International Shipping Auditor for ISM, ISPS, MLC</t>
  </si>
  <si>
    <t>Det Norski Veritas</t>
  </si>
  <si>
    <t>Katipunan ng Demokratikong Pilipino Political Party</t>
  </si>
  <si>
    <t>Harvard University</t>
  </si>
  <si>
    <t>Bachelor of Commerce</t>
  </si>
  <si>
    <t xml:space="preserve"> Major in Economics</t>
  </si>
  <si>
    <t>Labor, Employment, and Human Resources Development; Technical Education Committee of the Senate</t>
  </si>
  <si>
    <t>Chair, Senate</t>
  </si>
  <si>
    <t>Technical Education and Skills Development Authority</t>
  </si>
  <si>
    <t>Director General</t>
  </si>
  <si>
    <t>Member of the House of Representatives</t>
  </si>
  <si>
    <t>The University of Chicago Booth of Business</t>
  </si>
  <si>
    <t>Wharton School of the University of Pennsylvania</t>
  </si>
  <si>
    <t>Political Science, Philosophy and Economics</t>
  </si>
  <si>
    <t>Public Works and Highways</t>
  </si>
  <si>
    <t>Yale University, School of Public Health sponsored by USAID</t>
  </si>
  <si>
    <t>Certificate in Advanced Leadership Management and Governance</t>
  </si>
  <si>
    <t xml:space="preserve">Queensland University of Technology. Brisbane Australia </t>
  </si>
  <si>
    <t>Australia Awards Fellowship in Framework in the Development of Disability Resource and Development Center</t>
  </si>
  <si>
    <t>Institute of Management Makati City</t>
  </si>
  <si>
    <t>Development Management</t>
  </si>
  <si>
    <t>Asian Development Bank Japan Scholar</t>
  </si>
  <si>
    <t>Trinity University of Asia</t>
  </si>
  <si>
    <t>Scholar of Association of International Association of College Women and DOW Jones Philippines</t>
  </si>
  <si>
    <t>Disability Rights Advocate, Gender Equality. Disability and Social Inclusion Specialist</t>
  </si>
  <si>
    <t xml:space="preserve">National Council on Disability Affairs </t>
  </si>
  <si>
    <t>Former Executive Director</t>
  </si>
  <si>
    <t>Taytay Local Government Unit</t>
  </si>
  <si>
    <t>Public Information Officer</t>
  </si>
  <si>
    <t>GAD Focal Person and Social Welfare Officer</t>
  </si>
  <si>
    <t>Women With Disabilities Leap to Social and Economic Progress</t>
  </si>
  <si>
    <t>President and Chief Executive Officer</t>
  </si>
  <si>
    <t>Ministry of Social Affairs, Labor, Veterans and Youth Cambodia</t>
  </si>
  <si>
    <t>Technical Adviser</t>
  </si>
  <si>
    <t xml:space="preserve">National Center of Disabled Persons thru United Nations Development Program, Phnom Penh, Cambodia </t>
  </si>
  <si>
    <t>Tahanang Walang Hagdanan Inc.</t>
  </si>
  <si>
    <t>Public Relations and Fundraising Officer</t>
  </si>
  <si>
    <t>University of the Philippines Open University</t>
  </si>
  <si>
    <t>Environment and Natural Resources Management</t>
  </si>
  <si>
    <t>Master's Degree</t>
  </si>
  <si>
    <t>Agribusiness Management</t>
  </si>
  <si>
    <t>Bachelor of Sciene</t>
  </si>
  <si>
    <t>Senate Majority Leader</t>
  </si>
  <si>
    <t>3rd District of Bukidnon</t>
  </si>
  <si>
    <t>Philippine Deer Foundation</t>
  </si>
  <si>
    <t>Katala Foundation</t>
  </si>
  <si>
    <t>University of California</t>
  </si>
  <si>
    <t>International Trade and Commerce</t>
  </si>
  <si>
    <t>Post Graduate Studies</t>
  </si>
  <si>
    <t xml:space="preserve">National Defense College of the Philippines </t>
  </si>
  <si>
    <t xml:space="preserve">National Security Administration </t>
  </si>
  <si>
    <t>Executive Master of Arts</t>
  </si>
  <si>
    <t>Marketing and Commerce</t>
  </si>
  <si>
    <t>Presidential AntiCorruption Commission (PACC)</t>
  </si>
  <si>
    <t>Commissioner</t>
  </si>
  <si>
    <t xml:space="preserve">Pederalismo ng Dugong Dakilang Samahan (PDDS) </t>
  </si>
  <si>
    <t>Founder and President</t>
  </si>
  <si>
    <t>Manila, Philippines</t>
  </si>
  <si>
    <t>San Beda College of Manila</t>
  </si>
  <si>
    <t>Philosophy and Letters</t>
  </si>
  <si>
    <t>Promoted to Lieutenant Colonel and Given Command of 1502nd Infantry Brigade, Philippine Army Reservist</t>
  </si>
  <si>
    <t>National Youth Commission</t>
  </si>
  <si>
    <t xml:space="preserve"> Appointed Commissioner</t>
  </si>
  <si>
    <t>Philippine Army Reservist</t>
  </si>
  <si>
    <t xml:space="preserve"> Sergeant Major of a Light Armor Brigade</t>
  </si>
  <si>
    <t>Most Outstanding Centennial Bedan Alumnus</t>
  </si>
  <si>
    <t>President of the Kabataang Barangay National Federation
National People's Coalition</t>
  </si>
  <si>
    <t xml:space="preserve">Far Eastern University </t>
  </si>
  <si>
    <t>2nd year</t>
  </si>
  <si>
    <t xml:space="preserve">Kapisanan ng mga Brodkaster sa Pilipinas-Metro Manila Chapter </t>
  </si>
  <si>
    <t xml:space="preserve">KBPNational </t>
  </si>
  <si>
    <t>Board Member</t>
  </si>
  <si>
    <t xml:space="preserve"> Kasangga Mo Ang Langit Foundation Inc.</t>
  </si>
  <si>
    <t>Boston University in Massachusetts, USA</t>
  </si>
  <si>
    <t>Finance and Operations Management</t>
  </si>
  <si>
    <t>Chosen as the 69th Lee Kuan Yew Exchange Fellow</t>
  </si>
  <si>
    <t xml:space="preserve">Senator </t>
  </si>
  <si>
    <t>Valenzuela City</t>
  </si>
  <si>
    <t>District Representative</t>
  </si>
  <si>
    <t>Manila 40 Under 40 International Development Leaders</t>
  </si>
  <si>
    <t>Public Service Honoree, The Outstanding Young Men,ΤΟΥΜ</t>
  </si>
  <si>
    <t xml:space="preserve">Best Mayor in CAMANAVA </t>
  </si>
  <si>
    <t xml:space="preserve">District Representative </t>
  </si>
  <si>
    <t>Synergia Foundation Inc.</t>
  </si>
  <si>
    <t>Board of Director</t>
  </si>
  <si>
    <t>Philippine
Christian University</t>
  </si>
  <si>
    <t>Philippine National Police</t>
  </si>
  <si>
    <t xml:space="preserve">Chief </t>
  </si>
  <si>
    <t>Deputy Chief for Administration</t>
  </si>
  <si>
    <t>Deputy Chief for Operations</t>
  </si>
  <si>
    <t>Join Task Force COVID-19</t>
  </si>
  <si>
    <t>Shield Commander</t>
  </si>
  <si>
    <t xml:space="preserve">Chief of Directional Staff </t>
  </si>
  <si>
    <t xml:space="preserve">NCR Regional Director </t>
  </si>
  <si>
    <t>Calabrzon Regional Director</t>
  </si>
  <si>
    <t xml:space="preserve">Philippine National Police </t>
  </si>
  <si>
    <t>Service Member</t>
  </si>
  <si>
    <t>Social Sciences</t>
  </si>
  <si>
    <t>Akbayan Partylist</t>
  </si>
  <si>
    <t>Outstanding Graduate in Academics and Leadership, TOP 10</t>
  </si>
  <si>
    <t>University of the Philippines, Diliman, Quezon City</t>
  </si>
  <si>
    <t>Zoology</t>
  </si>
  <si>
    <t>Cum Laude</t>
  </si>
  <si>
    <t>Project Ark</t>
  </si>
  <si>
    <t>Lead Medical Adviser</t>
  </si>
  <si>
    <t>private sector led movement under Go Negosyo to make SARS-CoV2 testing accessible to all Filipinos</t>
  </si>
  <si>
    <t>Co-convened the Doctors for Truth and Public Welfare that comprise of physicians, academics, and scientists who counter misinformation in conenction with Dengvaxia and Covid Vaccine</t>
  </si>
  <si>
    <t>Title</t>
  </si>
  <si>
    <t>Free food and healthcare for the first 1,000 days of children as he looks to support the next generation of leaders.a</t>
  </si>
  <si>
    <t>Focus on agriculture and develop it into mega industry</t>
  </si>
  <si>
    <t>aaaaaa</t>
  </si>
  <si>
    <t>Wants to repeal the Mining Act of 1996 because it only favors big businesses and because of the environmental damage caused</t>
  </si>
  <si>
    <t>Wants to suspend TRAIN Law and opposes Excise Tax</t>
  </si>
  <si>
    <t>Calls for review of Oil Deregulation Law of 1998 or Republic Act 8749 which liberalizes and deregulates downstream oil industry</t>
  </si>
  <si>
    <t>Health Projects</t>
  </si>
  <si>
    <t>Manila Infectious Disease Center</t>
  </si>
  <si>
    <t>Manila CoVID19 Field Hospital</t>
  </si>
  <si>
    <t>Mass Vaccination</t>
  </si>
  <si>
    <t>Drive Thru Vaccination</t>
  </si>
  <si>
    <t>Free Mass Swab Testing</t>
  </si>
  <si>
    <t>Educational Project</t>
  </si>
  <si>
    <t>P1,000 Monthly Cash Allowance for Plm and Udm Students</t>
  </si>
  <si>
    <t>P500 Monthly Allowance for Grade 12 Students</t>
  </si>
  <si>
    <t>Distribution of Tables For Students and Laptops for Teachers</t>
  </si>
  <si>
    <t>Wants to add 107,000 hospital beds in his first thousand days and improve the Philippine's standing in global education rankings.</t>
  </si>
  <si>
    <t>Bilis Kilos 10-point Economic Agenda that focuses on Housing Education, Labor and Employment, Health, Tourism, Infrastructure. Digital Transformation and Industry, Agriculture, Good Governance, and Smart Governance</t>
  </si>
  <si>
    <t>Vows to offer scholarships for teachers and implement standard education for all</t>
  </si>
  <si>
    <t>Plans to prioritize structural changes to the country's political system</t>
  </si>
  <si>
    <t>Served as Peace Panel Member in talks with the Moro National Liberation Front, which signed a Final Peace Agreement with the Government of the Republic of the Philippines in 1996.</t>
  </si>
  <si>
    <t>Principal senior official in back-channel efforts in the talks with the Moro Islamic Liberation Front and National Democratic Front.</t>
  </si>
  <si>
    <t>Vows for an increase of budget infusion for the Philippines' research and development sector.</t>
  </si>
  <si>
    <t>Plans for the full digitization of government services as one way of addressing corruption and bureaucratic inefficiency.</t>
  </si>
  <si>
    <t>During his time as a police officer, his number one advocacy was abolishing bribery (kotong) that is widespread inside the police force.</t>
  </si>
  <si>
    <t>Authored R.A. 10354 or the Reproductive Health Act of 2012 and the R.A. 10351 or the Sin Tax Reform Act.</t>
  </si>
  <si>
    <t>Principal Author of Anti-Terrorism Act of 2020</t>
  </si>
  <si>
    <t>Wants to push for Federalism</t>
  </si>
  <si>
    <t>Vows to prioritize health care, food security and agricultural productivity</t>
  </si>
  <si>
    <t>Will focus on job creation to help solve unemployment</t>
  </si>
  <si>
    <t>Stresses that unity among Filipinos is the key to recovering from the crisis brought by the pandemic</t>
  </si>
  <si>
    <t>Authored the landmark law establishing the Philippine Youth Commission</t>
  </si>
  <si>
    <t>Authored Senate Bill 1186, which sought the postponement of the 2013 Sangguniang Kabataan (SK) elections, and later became Republic Act 10632 on October 3, 2013</t>
  </si>
  <si>
    <t>Co-authored Senate Bill 712 that was approved as Republic Act 10645 or the Expanded Senior Citizens Act of 2010</t>
  </si>
  <si>
    <t>Wants to push for better OFW aid</t>
  </si>
  <si>
    <t>Vows to eliminate corruption, criminality , as well as COVID</t>
  </si>
  <si>
    <t>He was able to publish books in Law, Medicine, and Economics such as Legal Medicine, Philippine Devolution, and Taxation Economics</t>
  </si>
  <si>
    <t>Eradicate poverty and fight corruption</t>
  </si>
  <si>
    <t>Vows to ensure that every Filipino has a job, and every person will be equal before the law</t>
  </si>
  <si>
    <t>Principally/Co-authored the following laws: RA 10679 or the Youth Entrepreneurship Act, RA 10699 or the Sports Beenfits and Incentives Act of 2001, RA 11055 or the Philippine Identification System Act, RA 11210 or the 105-Day Expanded Maternity Leave Law 2019, RA 11166 or the Philippines HIV and AIDS Policy Act, RA 11223 or the Universal Health Care Act</t>
  </si>
  <si>
    <t>Hanapbuhay para sa Lahat: Ibalik and Tiwala sa Gobyerno; Gishingin and Lakas ng Industriyang Pilipino; Wakasan ang Diskriminasyon sa Trabaho; Suporta sa Maliliit na Negosyo; Saluhin and Nawalan ng Trabaho</t>
  </si>
  <si>
    <t>Kalayaan sa COVID: Kalayaan mula sa Pangambang Magkasakit; Kalayaan sa Gutom; Kalayaan sa Kakulangan sa Edukasyon</t>
  </si>
  <si>
    <t>Relevant Laws Passed: • Philippine National Railways Charter Extension - Republic Act RA 10638. • Sangguniang Kabataan Reform Act of 2015 - Republic Act RA 10742 Tax Incentives Management and Transparency Act - Republic Act RA10708 • Open High School System Act - Republic Act RA 10665 • Decriminalizing Premature Marriage - Republic Act RA 10655</t>
  </si>
  <si>
    <t>Programs Implemented: • Angat Buhay • Vaccination of drivers in partnership with local governments • Distribution of testing kits, PPEs, face masks, and food packs on a daily basis since the pandemic started • Dormitory for front liners and students • Free transport for front liners in Metro Manila and Metro Cebu Community e-commerce to assist public market vendors • Bayanihan E-Konsulta</t>
  </si>
  <si>
    <t>Principally Authored Bills: • An Act Imposing Stiffer Penalties for Child Abuse, Exploitation and Discrimination, Amending For The Purpose Republic Act No. 7610 •  An Act Expanding The Coverage Of The Tertiary Education Subsidy, Amending For the Purpose Republic Act No. 10931, Otherwise Known As The Universal Access To Quality Tertiary Education Act • An Act Establishing Greater Responsibility and Accountability From Private Employment Agencies, Amending For The Purpose Republic Act 10361, Otherwise Known As The Batas Kasambahay • An Act Providing For A Comprehensive Nursing Law, Promoting A More Responsive And Effective Health Care System, And Appropriating Funds Therefore</t>
  </si>
  <si>
    <t>To promote a healthy economy</t>
  </si>
  <si>
    <t>To provide jobs for the jobless</t>
  </si>
  <si>
    <t>A better life for all our great masses</t>
  </si>
  <si>
    <t>Legislations Passed/Projects Implemented: • Reproductive Health Law • Agrarian Reform Extension Law • Compensation for Victims of Human RIghts Abuse Law • Urged the government to exert more effort in convincing host countries to adopt labor laws that would protect the rights of Overseas Filipino Workers (OFWs)</t>
  </si>
  <si>
    <t>Php 750-national minimum wage</t>
  </si>
  <si>
    <t>Impose wealth tax of individuals with a net worth of above P100 million, while repealing all consumption-based tax laws in favor of a more progressive tax system</t>
  </si>
  <si>
    <t>End Contractualization</t>
  </si>
  <si>
    <t>Prosecution of President Rodrigo Duterte and accomplices through the local judicial system and the International Criminal Court for alleged involvement in thousands of extrajudicial killings during his term</t>
  </si>
  <si>
    <t>Access to universal health care</t>
  </si>
  <si>
    <t>To restore sacredness in public service and governance</t>
  </si>
  <si>
    <t>To establish a modern and dignified Filipino nation</t>
  </si>
  <si>
    <t>To build an economy that produces its own durable goods</t>
  </si>
  <si>
    <t>To undertake popularization of owenership of resources and what we consume</t>
  </si>
  <si>
    <t>To deinstutionalize all vestiges of colonial and feudal arrangements</t>
  </si>
  <si>
    <t>To scale up programs that address mental health issues, sex education, and HIV incidents among the youth</t>
  </si>
  <si>
    <t>Lobby to make military service mandatory for all Filipinos once 18 years old</t>
  </si>
  <si>
    <t>Bring to the national scene Sangguniang Kabataan programs that focus on disaster preparedness</t>
  </si>
  <si>
    <t>To attract more foreign investors</t>
  </si>
  <si>
    <t>Exemptions and tax breaks in LGUs</t>
  </si>
  <si>
    <t>Access to Digital Platforms by Small Businesses</t>
  </si>
  <si>
    <t>Stability of the country through education, increased employment, and peace and order</t>
  </si>
  <si>
    <t>Running on the promise of continuing change, a reference to her father's promise of change in 2016</t>
  </si>
  <si>
    <t>New Omnibus Investment Code to improve the way we do business that will eventually atrract more foreign investments, propels jobs and business opportunities [and] livelihood, and help propel our economic recovery</t>
  </si>
  <si>
    <t>Bankruptcy Law enables struggling Micro Small and Medium Enterprises (MSME), entrepreneurs, farmers, fisher folks and professionals impacted by the pandemic to reorganize and get back into business</t>
  </si>
  <si>
    <t>Low interest loans with easy terms accessible to struggling MSMEs, workers, farmers, professionals and entrepreneurs</t>
  </si>
  <si>
    <t>Independent foreign policy leveraging on multilateral alliance initiatives and cost-effective development of credible external defense capability in air, land, sea, sub-sea and cyberspace</t>
  </si>
  <si>
    <t>Improve the quality of education in all levels aligned with industry requirements, sociocultural values and national development goals</t>
  </si>
  <si>
    <t>Re-nationalization of basic public utility services particularly power and water utilities to lower rates, protect consumer rights and wealfare. Promote renewable sources of energy and revisit the EPIRA law</t>
  </si>
  <si>
    <t>Legislations Passed: • 12th congress R.A. No. 9163, National Service Training Program (NSTP) Act of 2001 • 13th congress Principal Author - R.A. No. 9481, Strengthening the Workers' Constitutional Right to Self-Organization</t>
  </si>
  <si>
    <t>Matibay na Pagsasaka</t>
  </si>
  <si>
    <t>Pamilyang Pilipino</t>
  </si>
  <si>
    <t>Pagkain Para sa Lahat</t>
  </si>
  <si>
    <t>Solid and Efficient COVID19 response</t>
  </si>
  <si>
    <t>Free Mass-testing</t>
  </si>
  <si>
    <t>Provide sufficient PPE for frontliners</t>
  </si>
  <si>
    <t>Job Opportunities</t>
  </si>
  <si>
    <t>COVID19 Economic Recovery</t>
  </si>
  <si>
    <t>Expand platforms of Presidential Leni Robredo</t>
  </si>
  <si>
    <t xml:space="preserve">Project Implemented: • Created the Co Tec Tai Medical Museum in Pasay City which is the first medical museum in the Philippines. The goal of the museum is to inspire Filipinos to become health workers and to preserve our country's medical history </t>
  </si>
  <si>
    <t>To advocate easier and cheaper access to medicine, treatment, and medical advice for Filipinos</t>
  </si>
  <si>
    <t>To push for free maintenance medicine, laboratory tests, and medical check-ups under PhilHealth</t>
  </si>
  <si>
    <t>Open to legalizing medical marijuana</t>
  </si>
  <si>
    <t>Open to the reimposition of the death penalty for heinous crimes</t>
  </si>
  <si>
    <t>Favors the lowering of the minimum age of criminal responsibility</t>
  </si>
  <si>
    <t>Favors federalism</t>
  </si>
  <si>
    <t>Vows to support the country's shift from a centralized government to federalism</t>
  </si>
  <si>
    <t>Aims to promote people empowerment</t>
  </si>
  <si>
    <t>To support utilization of indigenous ways of responding to respiratory diseases like 'suob' or 'tuob', use of virgin coconut oil, and the like</t>
  </si>
  <si>
    <t>Agrees with Sara Duterte's stand on mandatory military service</t>
  </si>
  <si>
    <t>Train the Filipino youth of the importance of politics</t>
  </si>
  <si>
    <t>Legislations Passed: • Authored the Comprehensive Dangerous Drugs Act of 2002 (Republic Act 9165), which serves as the  government's framework in battling illegal drugs. • Authored the Family Courts Act of 1997 (RA 8369), which established family courts with exclusive jurisdiction over child and family cases. • Authored the Kasambahay Law (RA 10361) for the protection and welfare of domestic workers. • Co-authored RA 11053 or The Anti-Hazing Law of 2018, which prohibits hazing and imposes harsher penalties on organizers and participants in hazing.</t>
  </si>
  <si>
    <t>Campaign Against illegal Drugs, Criminality, and Corruption</t>
  </si>
  <si>
    <t>Eyes to lead the Dangerous Drugs Board, the Department of Interior and Local Government (DILG) and Philippine Drug Enforcement Agency (PDEA)</t>
  </si>
  <si>
    <t>To provide benefits for senior citizens and persons with disability</t>
  </si>
  <si>
    <t>To fight against criminality and corruption</t>
  </si>
  <si>
    <t>To push for mandatory drug testing for all politicians</t>
  </si>
  <si>
    <t>Seeks to improve the situation in state colleges and universities, public health hospitals and clinics, police stations, and mass housing</t>
  </si>
  <si>
    <t>Seeks to increase salaries and benefits of public school teachers and health workers</t>
  </si>
  <si>
    <t>Promotes re-engineering of the transportation system</t>
  </si>
  <si>
    <t>Prioritizes the building of more infrastructure and the creation of more jobs</t>
  </si>
  <si>
    <t>Supports constitutional amendments</t>
  </si>
  <si>
    <t>Free medical services for all (consultation, testing, vaccination, medicine, hospitalization</t>
  </si>
  <si>
    <t>Prioritization of the pandemic, health, financial assistance, livelihood, and education</t>
  </si>
  <si>
    <t>Protection of human rights and revive peace talks.</t>
  </si>
  <si>
    <t>Ban ENDO contractualization, increase salary and pension, and equal real land reform and agro-industrial development</t>
  </si>
  <si>
    <t>Laws passed: • RA 10366: Special Election Presincts for PWDs and Senior Citizens • RA 10380: Law allowing media to vote before election day • RA 10368: Reparation Law for human rights victims during Martial law • RA 9745: Anti-Torture Law •RA 10353: Anti-Enforced Disappearance Law •RA 10639: Free Mobile Disaster Alerts Law</t>
  </si>
  <si>
    <t>Addresses environmental and health concerns</t>
  </si>
  <si>
    <t>Prioritizes livelihood and anti-poverty agenda</t>
  </si>
  <si>
    <t>Pursues territorial integrity claims through solidarity with ASEAN countries</t>
  </si>
  <si>
    <t>To champion the advocacy of farmers and agriculture</t>
  </si>
  <si>
    <t>To pass the Magna Carta for Barangays</t>
  </si>
  <si>
    <t>To pursue a federal system of government</t>
  </si>
  <si>
    <t>To help advance economic recovery due to the pandemic</t>
  </si>
  <si>
    <t>To strengthen the judiciary system through trial by jury</t>
  </si>
  <si>
    <t>To legislate laws to strengthen campaigns against poverty, insugency, illegal drugs and corruption</t>
  </si>
  <si>
    <t>To legislate laws against political dynasties</t>
  </si>
  <si>
    <t>To legislate laws towards industrialization and a positive business atmosphere</t>
  </si>
  <si>
    <t>To legislate laws for the creation of the Department of OFW</t>
  </si>
  <si>
    <t>To legislate laws in strengthening international diplomacy in the concept of genuine nationalism</t>
  </si>
  <si>
    <t>To push for Indegenous People's Rights</t>
  </si>
  <si>
    <t>To push for farmer's representation</t>
  </si>
  <si>
    <t>To promote gender expression and anti-discrimination</t>
  </si>
  <si>
    <t>To push for environmental protection</t>
  </si>
  <si>
    <t>To push for good governance</t>
  </si>
  <si>
    <t>Authored 31 Bills, filed 12 Resolutions, and co-authored 44 Bills and Resolutions including: • Indigenouse Education Bill • Indigenous Barangay Bill •Department of Fisheries Bill • National Land Use Bill • Chico River Basin Bill • Divorce Bill • Universal Access to Quality Tertiary Education Act • Free Wi-Fi Law</t>
  </si>
  <si>
    <t>To forward effective governance and creation of laws</t>
  </si>
  <si>
    <t>To allocate at least 5% of the budget for Gender and Development activities according to Magna Carta of Women</t>
  </si>
  <si>
    <t>To allocate at least 5% of casual emergency positions or contractuals to DSWD, health, culture, sports or offices for social development</t>
  </si>
  <si>
    <t>To allocate 5% for health and infrastructure</t>
  </si>
  <si>
    <t>To strenghten the Local Government Code and implement the Mandanas Ruling</t>
  </si>
  <si>
    <t>To strengthen financial inclusion, digital transactions, and financial literacy</t>
  </si>
  <si>
    <t>To review policies related to population growth</t>
  </si>
  <si>
    <t>To review and simplify Philippine Economic Zone Authority (PEZA) and the role of LGUs for an investor-friendly Economic Zones</t>
  </si>
  <si>
    <t>To establish PhilHealth-owned hospitals</t>
  </si>
  <si>
    <t>Project Implemented: • Advocated for the stoppage of all forms of illicit trade, smuggling, and corruption in both the public and private sectors • Called for a solution to save waterways, before legislating a law to regulate single-use plastic</t>
  </si>
  <si>
    <t>Platforms: • The Five-year Economic Plan • 10k Ayuda Bill</t>
  </si>
  <si>
    <t>Laws passed: • RA 10648: Iskolar ng Bayan Act of 2014 • RA 11463: Establishment of Malasakit Centers • RA 11467: Increasing and Restructuring the Excise Tax Rates on Alcohol, Heated Tobacco, and Vapor Products • RA 11470: Creation of National Academy of Sports • RA 11466: The Salary Standardization Law of 2019 which increased the salary of teachers and nurses</t>
  </si>
  <si>
    <t>To give free gadget to all students and have free Wi-Fi in public spaces</t>
  </si>
  <si>
    <t>To impose no taxes for micro-enterprises and low-middle income earners</t>
  </si>
  <si>
    <t>To give free entrepreneurial training with allowances for unemployed</t>
  </si>
  <si>
    <t>To provide free CPD sources of professionals</t>
  </si>
  <si>
    <t>To provide free and computerized Board Licensure Examinations</t>
  </si>
  <si>
    <t>To increase support to private schools by increasing scholarship grants</t>
  </si>
  <si>
    <t>To have a Super Health Center at Specialty Hospital</t>
  </si>
  <si>
    <t>Humanitarian Work, Unity for Revival Foundation, Inc.</t>
  </si>
  <si>
    <t>Soul of Sulu Project</t>
  </si>
  <si>
    <t>To push for land reform</t>
  </si>
  <si>
    <t>To investigate land-grabbing</t>
  </si>
  <si>
    <t>To overhaul the country's land tilting system</t>
  </si>
  <si>
    <t>To push for food security</t>
  </si>
  <si>
    <t>To forward for more benefits for health workers in a bid to convince them to stay in the country</t>
  </si>
  <si>
    <t>To advance agricultural measures that will uplift the lives of farmers</t>
  </si>
  <si>
    <t>Laws Authored/Co-authored: • RA 1165: Telecommuting Act • RA 10931: Univeresal Access to Quality Tertiary Education Act • RA 106928: Philippine Passport Act • RA 10969: Free Irrigation Service Act • RA 11223: Universal Healthcare Act</t>
  </si>
  <si>
    <t>Declare climate emergency</t>
  </si>
  <si>
    <t>Adopt blockchain in governance</t>
  </si>
  <si>
    <t>New and Alternative Minerals Management</t>
  </si>
  <si>
    <t>Gree and affordable energy</t>
  </si>
  <si>
    <t>Education platforms</t>
  </si>
  <si>
    <t>Legislative Environment Code Amendments</t>
  </si>
  <si>
    <t>Organic farming and food security</t>
  </si>
  <si>
    <t>To go after Duterte and undo the measures and actions taken by his administration that undermined our democratic processes and national sovereignty</t>
  </si>
  <si>
    <t>To push for a law setting up a Truth Commission to account for all the murders, human rights violations, and other crimes committed under Duterte's reign</t>
  </si>
  <si>
    <t>To fortify the country's defenses against the impact of the COVID-19 pandemic and its aftermath</t>
  </si>
  <si>
    <t>To repair and strengthen the country's public health, economic support, and disaster relief systems</t>
  </si>
  <si>
    <t>To forward the need to define living wage</t>
  </si>
  <si>
    <t>Laws authored: • RA 1129: Magna Carta of the Poor • RA 11310: An act Institutionalizing the Pantawid Pamilyang Pilipino Program (4Ps)</t>
  </si>
  <si>
    <t>Justice within the reach of ordinary people</t>
  </si>
  <si>
    <t>Corruption will be suppressed</t>
  </si>
  <si>
    <t>Criminals will be held accountable</t>
  </si>
  <si>
    <t>The objective is to vigorously protect the rights and improve the welfare of the most vulnerable in our society, especially now in a time of a pandemic</t>
  </si>
  <si>
    <t>To promote pandemic financial aid to those most in need, including small businesses</t>
  </si>
  <si>
    <t>Creation of a Magna Carta for Children, which will affirm and protect the rights of children</t>
  </si>
  <si>
    <t>To create an inclusive economy with participation, justice, growth, and sustainability or that development that will not hurt the next generations of Filipinos.</t>
  </si>
  <si>
    <t>To support an Education Nation agenda</t>
  </si>
  <si>
    <t>To accelerate the decenrtalization of power - not federalism - to expand people's participation in social decision - making while strengthening the accountability of their leaders</t>
  </si>
  <si>
    <t>To end political dynasties</t>
  </si>
  <si>
    <t>To reform campaign finance, and other measures that will make the fight fair for candidates who have no wealth</t>
  </si>
  <si>
    <t>Social Welfare</t>
  </si>
  <si>
    <t>Housing</t>
  </si>
  <si>
    <t>Laws authored/co-authored: • RA 10361: The Kasambahay Law • RA 10801: Overseas Workers Welfare Administration Act • RA 10913: Anti-Distracted Driving Act</t>
  </si>
  <si>
    <t>To junk RA 6715 and RA 6727</t>
  </si>
  <si>
    <t>To legislate a law that will ensure the tandem of salary and employment with security of tenure, as well as enough wage for all Filipino workers</t>
  </si>
  <si>
    <t>To continue fighting for just distribution of "ayuda"</t>
  </si>
  <si>
    <t>To focus on uplifting the country's standing in science and mathematics, underscoring an accessible and democratized educational system</t>
  </si>
  <si>
    <t>To continue pushing for a free, democratized, and scientifically-based education system</t>
  </si>
  <si>
    <t>To push for women, youth, and education</t>
  </si>
  <si>
    <t>To advocate for peace education at the primary school level</t>
  </si>
  <si>
    <t>To work on passage of an Anti-Discrimination Bill</t>
  </si>
  <si>
    <t>To push for the creation of a Lake Lanao Development Authority</t>
  </si>
  <si>
    <t>To favor Bangsamoro Organic Law</t>
  </si>
  <si>
    <t>To solidify peace, unity, and security in Mindanao</t>
  </si>
  <si>
    <t>To push for energy, electricity, food security</t>
  </si>
  <si>
    <t xml:space="preserve">To establish state-owned energy sources </t>
  </si>
  <si>
    <t xml:space="preserve">To study and improve food security infrastructure related to it, like dams and water impounding systems </t>
  </si>
  <si>
    <t>Constitutional and political reforms</t>
  </si>
  <si>
    <t xml:space="preserve">To push for lower electricity prices </t>
  </si>
  <si>
    <t>To advocate revision of Electric Power Industry Reform Act (EPIRA) Law</t>
  </si>
  <si>
    <t>Laws authored/co-authored: • HB 4225: Participatory Governance Through CSOs Empowerment Act of 2011 • HB 4541: Mercury Exposure Information Act of 2011 • HB 4565: Local Housing Boards Act • HB 5870: Cadastral Survey Act of 2012 • HB 6144: Domestic Workers Act of 2012 Kasambahay Bill • RA No.11223: Universal Health Care Act. • RA No.10645: An Act Providing for the Mandatory PhilHealth Coverage for All Senior Citizens • RA No.11036: Mental Health Act • RA No.10742: Sangguniang Kabataan Reform Act of 2015 • RA No.10969: Free Irrigation Service Act • Anti-Agricultural Smuggling Act of 2015 • RA No.10666: Children's Safety on Motorcycles Act of 2015</t>
  </si>
  <si>
    <t xml:space="preserve">Clean, fresh environment </t>
  </si>
  <si>
    <t xml:space="preserve">Create more jobs </t>
  </si>
  <si>
    <t xml:space="preserve">More business and healthy nation </t>
  </si>
  <si>
    <t>Pushes for the RA 9003 of 2001 to be implemented</t>
  </si>
  <si>
    <t>Consumers and commuters welfare</t>
  </si>
  <si>
    <t xml:space="preserve">Labor and job security </t>
  </si>
  <si>
    <t>Price stability</t>
  </si>
  <si>
    <t>To allocate a "Pandemic Recovery Budget"</t>
  </si>
  <si>
    <t>To allocate funds to boost the institutionalization of healthcare services throughout the country</t>
  </si>
  <si>
    <t>To forward the infrastructural upgrade of medical services in provincial hospitals down to barangay facilities</t>
  </si>
  <si>
    <t>To allocate funds for the economic recovery of Filipino families and existing sustainable livelihood programs</t>
  </si>
  <si>
    <t>To allocaote funds for COVID vaccine and boosters</t>
  </si>
  <si>
    <t>To fight for stronger environmental protection</t>
  </si>
  <si>
    <t>Legislation Published: • RA 8749: Philippine Clean Air Act of 1999 • RA 8759: Public Employment Service Office Act of 1999 • RA 9003: Ecological Solid Waste Management Act of 2000 • RA 9160: Anti-Money Laundering Act of 2001 • RA 9165: Comprehensive Dangerous Drugs Act of 2002 • RA 9189: Overseas Absentee Voting Act of 2003 • RA 9231:  Magna Carta for the Working Child or the Anti-Child Labor Law of 2003 • RA 9262: Anti-Violence 'Against Women and their Children Act of 2004 • RA 9729: Climate Change Act Of 2009 • RA 9994: The Expanded Senior Citizens Act of 2010 • RA 10533: The Enhanced Basic Education Act of 2013</t>
  </si>
  <si>
    <t>Poverty Alleviation</t>
  </si>
  <si>
    <t>Employment</t>
  </si>
  <si>
    <t>Inclusive Growth and Security</t>
  </si>
  <si>
    <t>Legislation authored/co-authored: • RA 9003: EcologicalSolid Waste Management Act of 2000 • RA 10361: Domestic Workers Act • RA 9275: Philippine Clean Water Act of 2004 • RA 11037: Masustansyang Pagkain para sa Batang Pilipino Act • RA 8371: Indigenous Peoples' Rights Act</t>
  </si>
  <si>
    <t>To push for Security of Tenure Law</t>
  </si>
  <si>
    <t>To push for stronger protection of unionism To push for Public Employment Guarantee</t>
  </si>
  <si>
    <t>To push for 750+ national living wage</t>
  </si>
  <si>
    <t>To abolish regional wage boards</t>
  </si>
  <si>
    <t>To repeal Rice Tariffication Law and Complete Agrarian Reform</t>
  </si>
  <si>
    <t>To repeal TRAIN and E-VAT</t>
  </si>
  <si>
    <t>To fight for SOGIE Protection Bill</t>
  </si>
  <si>
    <t>To implement a Family Health Card of P100. 000 per family every year</t>
  </si>
  <si>
    <t>To have a National Dairy Program Negosyong PamPamilya so Agrikultura</t>
  </si>
  <si>
    <t>To advance a Franchise Reform Loss</t>
  </si>
  <si>
    <t>To provide Center for Youth Entrepreneurship</t>
  </si>
  <si>
    <t>Achievements:• Authored 12 Little Things Every Filipino Can Do to Help Our Country (2005) • Authored I am Filipino (2008) • Published 12 Wonderful Things about the Filipino &amp; our Motherland (2012)</t>
  </si>
  <si>
    <t>Principally-authored Comprehensive Fire Code of the Philippines (RA 9514) • Principally-authored The Maximum Deposit Insurance Coverage (RA 9576) • Principally-authored Reorganizing and Strengthening the Philippine Statistical System (RA10625) • Principally-authored Revised Corporation Code of the Philippines (RA11232)</t>
  </si>
  <si>
    <t xml:space="preserve">Achievements: • 2012, Rotary Golden Wheel Award for Political Governance and LegislationYoung 2008, Global Leader World Economic Forum • 2007, Asia's Idol, Asia News Network </t>
  </si>
  <si>
    <t>To push for education</t>
  </si>
  <si>
    <t>To push for agriculture</t>
  </si>
  <si>
    <t>To push for the enhancement of tourism</t>
  </si>
  <si>
    <t>To push for information technology</t>
  </si>
  <si>
    <t>To push for national defense</t>
  </si>
  <si>
    <t xml:space="preserve">Legislations Authored: • Automated Elections Law • Veteran's Law • National Tourism Policy Act of 2009 • 39 Authored Bills Signed Into Law • 31 Co-Authored Bills Signed Into Law • 177 Bills Flied • 182 Resolutions Filed </t>
  </si>
  <si>
    <t>To fight for correct regulations in the government</t>
  </si>
  <si>
    <t>To revise and amend laws that are not appropriate in the current times</t>
  </si>
  <si>
    <t>To strengthen education in the country through the use of new technology</t>
  </si>
  <si>
    <t>To give protection to the Persons With 'Disabilities (PWDs) and help them with their employment and needs</t>
  </si>
  <si>
    <t>To strengthen and fix the transport industry of the country through laws helping drivers. operators. and passengers</t>
  </si>
  <si>
    <t>To strengthen the Armed Forces of the Philippines through allocating budget for new tools and resources</t>
  </si>
  <si>
    <t>To push for a law giving stricter punishment for those who steal and corrupt the public fund .</t>
  </si>
  <si>
    <t>Edukasyon sa Kabataan at mga Katutubo</t>
  </si>
  <si>
    <t>Maayos na Pamahalaan</t>
  </si>
  <si>
    <t>Ina ng Bayan at Kalikasan</t>
  </si>
  <si>
    <t>Lulunasan ang Kahirapan</t>
  </si>
  <si>
    <t>Yaman ng Bansa ay Aalagaan</t>
  </si>
  <si>
    <t>To improve the Department of Agriculture</t>
  </si>
  <si>
    <t>To lower the charge of electricity</t>
  </si>
  <si>
    <t>To eliminate corruption</t>
  </si>
  <si>
    <t xml:space="preserve">Legislations Pushed: • RA 9502: Cheaper Medicines Act • RA10932: Strengthening the Anti-Hospital Deposit Law • RA10963: Tax Reform for Acceleration and Inclusion (TRAIN) Law • RA11054: Organic Law for the Bangsamoro Autonomous Region in Muslim Mindanao • HB 149 - An Act Increasing The Total Indemnity Claim Fix Death Or Serious Physical Injury To Any Passenger Or Third Party Without The Necessity Of Proving Fault Or Negligence. Amending For The Purpose Section 378 Of The Insurance Code Of The Philippines • House Resolution 1058 - A Resolution To Inquire In Aid Of Legislation On The Authenticity Of The Land Title Of ABS-CBN </t>
  </si>
  <si>
    <t>To provide business opportunities for Filipinos abroad</t>
  </si>
  <si>
    <t>To provide pension for the senior citizens and persons with disabilities (PWDs)</t>
  </si>
  <si>
    <t>To boost the economy through agricultural reform, education, and employment</t>
  </si>
  <si>
    <t>To provide programs to solve the issues of poverty and homelessness</t>
  </si>
  <si>
    <t>ltaas ang sweldo</t>
  </si>
  <si>
    <t>Dagdag Benepisyo</t>
  </si>
  <si>
    <t>Ayuda at trabahong ligtas</t>
  </si>
  <si>
    <t>Karapatan ng Pilipino</t>
  </si>
  <si>
    <t>Wakasan na ang ENDO</t>
  </si>
  <si>
    <t>Lahat, disente ang trabaho</t>
  </si>
  <si>
    <t>Advocates for the rights of women. children's right and senior citizen's benefit rights. access to education. environmental concerns, and the development of strong Malayan communities.</t>
  </si>
  <si>
    <t>To promote Malay values and preservation of Malay heritage. strengthen advocacy campaign on Agriculture for food security thru addressing food insecurity. truthfulness and strong regional identity.</t>
  </si>
  <si>
    <t>To support our cultural heritage and tradition thru arts and performing arts media and television and films,</t>
  </si>
  <si>
    <t>To institutionalize the role of traditional leadership in the modern governance.</t>
  </si>
  <si>
    <t>To advocate for the appreciation and preservation of historical landmarks (buildings and sites) through educational programs, public policy. research and technical assistance.</t>
  </si>
  <si>
    <t>To raise total awareness on the true history of our homeland Mindanao and the Philippines as a whole:</t>
  </si>
  <si>
    <t>Stop the exclusion, marginalization and lack equal access to basic services of the Indigenous People and fight for their rights.</t>
  </si>
  <si>
    <t>Authored textbooks on: • Legal Medicine • Hospital and Doctor's Jurisprudence Bioethics • Medical Bioethics</t>
  </si>
  <si>
    <t>To forward the passage of Security of Tenure and End of Endo Act of 2018 (Anti-Endo Act)</t>
  </si>
  <si>
    <t>Wants to improve the wages of Filipino employees, specifically teachers and healthcare workers</t>
  </si>
  <si>
    <t>Establishment of a federal-style government by decentralizing power and national development and empowering local government units</t>
  </si>
  <si>
    <t>To mandate building facilities for children with special needs or disabilities</t>
  </si>
  <si>
    <t>To push for a federal form of government</t>
  </si>
  <si>
    <t>To attain food sufficiency and food-exporting Philippines</t>
  </si>
  <si>
    <t>To prioritize agriculture</t>
  </si>
  <si>
    <t xml:space="preserve">Projects Implemented: • Simplified Governance - a system that identified the basic needs of the communities in the town of Kiang • The concept of Corporate Governance for Loci! Government Units to generate revenues for LGUs dependent on the Internal Revenue Allotment • The implementation of the Bottom-up Agricultural Planning Program using the priority crops approach in North Cotabato • The establishment of the Monitoring and Advisory Group for the implementation of the World Bank funded Mindanao Rural Development Program </t>
  </si>
  <si>
    <t>To support good governance</t>
  </si>
  <si>
    <t>To lobby for Federalism</t>
  </si>
  <si>
    <t>To forward Anti-Crime and Corruption mechanisms</t>
  </si>
  <si>
    <t>To conduct Anti-Carnapping and Road Safety Seminar under RA10883</t>
  </si>
  <si>
    <t>To support RA11494 known as Bayanihan Recovered As One Act</t>
  </si>
  <si>
    <t>To help and assist the community to conduct yearly distribution of school supplies, feeding program, senior citizens food assistance project, and other activities.</t>
  </si>
  <si>
    <t>Enhanced social services for low income, elderly, indigenous, and disabled citizens</t>
  </si>
  <si>
    <t>Major Achievements: • Principal author of House Bill/Resolution No. HB05784 later enacted as the Universal Health Care Act (RA111223) • Principal author of House Bill/Resolution No. HB00253 later enacted as the Philippines HIV and AIDS Policy Act (RA 11166) • Principal author of House Bill/Resolution No. HB05670 later enacted as the Free Irrigation Service Act (RA 10969) • Principal author of House Bill/Resolution No. HB05269 later enacted as the Masustansyang Pagkain Para sa Batang Pilipino Act (RA 11037) • Principal author of House Bill/Resolution No. HB05633 later enacted as the Universal Access to Quality To-tiary Education Act (RA10931)</t>
  </si>
  <si>
    <t>Refile his bill establishing victim compensation funds wherein the state would provide compensation in cases of human rights violation.</t>
  </si>
  <si>
    <t>Refile his bill on providing protection for journalists as witnesses when there are threats to their lives.</t>
  </si>
  <si>
    <t>Examine the abolition of PhilHealth and its possible replacement with National Health Service.</t>
  </si>
  <si>
    <t>To build infrastructures</t>
  </si>
  <si>
    <t>To prioritize water management projects especially in rural areas</t>
  </si>
  <si>
    <t>To forward education policy</t>
  </si>
  <si>
    <t>To forward agriculture policy</t>
  </si>
  <si>
    <t xml:space="preserve">Projects Implemented/Political Achievements: • Launched "Bahay Bonds", which is the country's first Residential Mortgage-Backed Securities • Institutionalized franchising of tricycles, which is the "Quezon City Tricycle Ordinance" </t>
  </si>
  <si>
    <t>To continue free legal services through Ipaglaban Mo Foundation</t>
  </si>
  <si>
    <t>To continue Free Legal Education through the legal TV drama series Kapag Nasa Katwiran... Ipaglaban Mo</t>
  </si>
  <si>
    <t>To promote transparency</t>
  </si>
  <si>
    <t>To focus on housing</t>
  </si>
  <si>
    <t>To expedite vaccine administration to reopen the economy</t>
  </si>
  <si>
    <t>To give quality education that is accessible to everyone</t>
  </si>
  <si>
    <t>To maintain peace and order</t>
  </si>
  <si>
    <t>To push for food security and sustainability</t>
  </si>
  <si>
    <t>To push for connectivity to unite the country</t>
  </si>
  <si>
    <t>To upgrade the military and police</t>
  </si>
  <si>
    <t>To foster synergy between the private and public sector</t>
  </si>
  <si>
    <t>Legislations authored/co-authored: • Principally-authored Anti-Bullying Act of 2013 (RA10627)• Principally-authored Revised AFP Modernization Act (RA 10349) • Principally-authored Increase in Subsistence Allowance for Soldiers and Policemen • rincipally-authored Philippine Baselines Law • Co-authored Expanded Senior Citizens Act (RA 9994) • Co-authored Magna Carta for Disabled Persons (RA 10070) • Co-authored Salary Standardization Law 3 (Congressional Joint Resolution No. 4) • Principal Sponsor of Magna Carta of the Poor</t>
  </si>
  <si>
    <t>To help the poor and easily abused Filipinos</t>
  </si>
  <si>
    <t>Seeks Tulfo brand of justice</t>
  </si>
  <si>
    <t>Improving accessibility of justice system</t>
  </si>
  <si>
    <t>Local and foreign labor issues salary</t>
  </si>
  <si>
    <t>Enhanced social services for persons with</t>
  </si>
  <si>
    <t>disabilities</t>
  </si>
  <si>
    <t>Salary increases for public school teachers and barangay health workers</t>
  </si>
  <si>
    <t>Agricultural sector support</t>
  </si>
  <si>
    <t>Support for survivors of violence against women and children</t>
  </si>
  <si>
    <t>Natural health advocate</t>
  </si>
  <si>
    <t>Promotes Anti-mandatory vaccination</t>
  </si>
  <si>
    <t>Promotes intellectual honesty in medical</t>
  </si>
  <si>
    <t>activities</t>
  </si>
  <si>
    <t>Excludes military and police forces from medical experiments</t>
  </si>
  <si>
    <t>Promotes Citizens' right to choose</t>
  </si>
  <si>
    <t>Promotes OFW welfare</t>
  </si>
  <si>
    <t>Supports educational development</t>
  </si>
  <si>
    <t>Supports domestic agriculture and discourages importation</t>
  </si>
  <si>
    <t>To promote technical-Vocational educational coursed</t>
  </si>
  <si>
    <t>Advance Tupad, which is to serve as a safety net for the displaced workers</t>
  </si>
  <si>
    <t xml:space="preserve">Legislations Passed: • Doktor Para Sa Bayan Law (RA 11509) • First Time Jobseekers Assistance Act (RA 11261) • 100% Service Charge Distribution in Hotels, Restaurants, and Similar Establishments Act (RA 11360) • Launched the TESDA Online Program o Occupational Safety and Health Standards Law (RA 11058) • Telecommuting or Work-From-Home Law (RA 11165) • Free Tuition Law (RA 10931) • Philippine Qualifications Framework Law (RA 10968) • Tulong-Trabaho Law (RA 11230) </t>
  </si>
  <si>
    <t>#MARKabuhayan -To prioritize job generation</t>
  </si>
  <si>
    <t>Legislations Passed/Projects Implemented: • Negosyo Act: Promotes microfinance; strengthens micro, small and medium enterprises (MSMEs) • Philippine Lemon Law: Protects owners of brand-new vehicles purchased in the Philippines • Co-Loading Act: Proponent, opened domestic transport and shipping to foreign vessels, • Tatag Imprastiuktura Para Sa Kapayapan at Seguridad • Bigay Trabaho online job fair • Tourism Road Infrastructure Program • Roads Leveraging Linkages for Industry and Trade (RoLL- IT) Program • KAIsada TUngo sa PAIiparan. Riles at daungAN (KATUPARAN) Project</t>
  </si>
  <si>
    <t>To push for inclusive governance</t>
  </si>
  <si>
    <t>To push for National Rehabilitation Act for All</t>
  </si>
  <si>
    <t>To reform the incentive mechanisms for employers</t>
  </si>
  <si>
    <t>To push for Accessible and Safe Spaces for All</t>
  </si>
  <si>
    <t>To push for Family Protection and Security Act</t>
  </si>
  <si>
    <t>Legislations Passed: • Philippine Cooperative Code of 2008 • Comprehensive and Dangerous Drugs Act of 2002 (RA 9165) • Bangsamoro Organic Law (RA 11054) • Philippine Cooperative Code of 2008 (RA 9520) • Renewable Energy Act of 2008 (RA 9153) • Rent control Act (RA 9161) • Wildlife Conservation Act (R.A. 9147) • Optional ROTC Act (R.A. 9163) • AFP Rate Base Pay Act (RA. 9166) • Biofuels Act of 2006 (RA 9367) • Solid Waste Management Act • Athletes Compensation</t>
  </si>
  <si>
    <t>Passage of Bayanihan 3 or the 3rd Coronavirus Financial Aid - an assistant package focusing on workers hit by the pandemic (farmers, tourism industry, small businesses.</t>
  </si>
  <si>
    <t xml:space="preserve">To protect the OFWs, media, health, and agriculture </t>
  </si>
  <si>
    <t xml:space="preserve">To communicate with leaders from other countries for a stronger treaty to protect the OFWs </t>
  </si>
  <si>
    <t>To forward transparency to prevent the culture of corruption</t>
  </si>
  <si>
    <t xml:space="preserve">Internet Livelihood </t>
  </si>
  <si>
    <t>Highest Educational Attainment</t>
  </si>
  <si>
    <t xml:space="preserve">Supports Flat Tax system in the Philippines </t>
  </si>
  <si>
    <t xml:space="preserve">Supports decentralized form of government </t>
  </si>
  <si>
    <t>Supports free market</t>
  </si>
  <si>
    <t>To push for community engagements</t>
  </si>
  <si>
    <t>To address the so-called 'Social Dimension' of crime</t>
  </si>
  <si>
    <t>Modernization of the PNP</t>
  </si>
  <si>
    <t>Increased benefits for tanods &amp; security guards</t>
  </si>
  <si>
    <t>Equal treatment of female industrial workers</t>
  </si>
  <si>
    <t>Incentives for Agri-fishery and film</t>
  </si>
  <si>
    <t>Improvement of the Agricultural Sector</t>
  </si>
  <si>
    <t>OFW Safety</t>
  </si>
  <si>
    <t>Health and Livelihood</t>
  </si>
  <si>
    <t>Women and Children's Rights</t>
  </si>
  <si>
    <t>LGBT Rights</t>
  </si>
  <si>
    <t>Mental Health Awareness</t>
  </si>
  <si>
    <t xml:space="preserve">Authored/Co-authored Laws: • Republic Act 9502 - Cheaper and Quality Medicines Law • Republic Act 9700 - Comprehensive Agrarian Reform Program Extension With Reforms (CARPER) Law • Republic Act 10932 - Act Strengthening the Anti- , Hospital Deposit Law • Republic Act 11036 - Philippine Mental Health Law • Republic Act 11166 - HIV and AIDS Policy Act of 2018 • Republic Act 11313 - Safe Streets and Public Spaces Act </t>
  </si>
  <si>
    <t xml:space="preserve">In 2015, he filed the original version of the bill that would radically expand access to college education for millions of Filipinos-the House Bill No. 5905, more commonly known as the Free Higher Education Act </t>
  </si>
  <si>
    <t>He authored other notable and relevant bills including the measure on increasing salaries for teachers and nonteaching personnel, the nationwide school-based feeding program for kinder and elementary public school students, the Nanay-Teacher parenting program, and the Anti-Hazing Act, among others</t>
  </si>
  <si>
    <t xml:space="preserve"> Among the laws he has authored are the Murang Kuryente Act, Electric Cooperatives Emergency and Resiliency Fund Act, the Energy Virtual One Stop Shop Act, the Energy Efficiency and Conservation Act, the Philippine Innovation Act, and the Mobile Number Portability Act</t>
  </si>
  <si>
    <t>Speed up response to Covid 19 and possible future pandemics</t>
  </si>
  <si>
    <t>Fix the system inside PhilHealth</t>
  </si>
  <si>
    <t>Ensuring free medical treatment through Universal Health Care</t>
  </si>
  <si>
    <t>Remove corruption in the government.</t>
  </si>
  <si>
    <t>Find a solution for the Supply Chain Management of medicine</t>
  </si>
  <si>
    <t>Impose more severe sanctions through laws for Fake News especially on medecine</t>
  </si>
  <si>
    <t>Provide support to the youth for mental health</t>
  </si>
  <si>
    <t>Taking care of health care workers</t>
  </si>
  <si>
    <t>Give importance to organ donations</t>
  </si>
  <si>
    <t>Focus on the health and wellness of farmers and fishermen</t>
  </si>
  <si>
    <t>Taking care of ature and combating climate change</t>
  </si>
  <si>
    <t xml:space="preserve">To address the so-called 'Social Dimension of crime </t>
  </si>
  <si>
    <t xml:space="preserve">Modernization of the PNP </t>
  </si>
  <si>
    <t xml:space="preserve">Increased benefits for tanods &amp; security guards </t>
  </si>
  <si>
    <t xml:space="preserve">Incentives for Agri-fishery and film </t>
  </si>
  <si>
    <t xml:space="preserve">Improvement of the Agricultural Sector </t>
  </si>
  <si>
    <t>Candidate Background</t>
  </si>
  <si>
    <t>Positions</t>
  </si>
  <si>
    <t>All Locations</t>
  </si>
  <si>
    <t>National</t>
  </si>
  <si>
    <t>Counselor</t>
  </si>
  <si>
    <t>Party List Representative</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</si>
</sst>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yyyy-mm-dd h:mm:ss"/>
    <numFmt numFmtId="165" formatCode="d mmm yyyy"/>
    <numFmt numFmtId="166" formatCode="d mmmm yyyy"/>
    <numFmt numFmtId="167" formatCode="yyyy-mm"/>
    <numFmt numFmtId="168" formatCode="yyyy-m"/>
    <numFmt numFmtId="169" formatCode="mmmm yyyy"/>
    <numFmt numFmtId="170" formatCode="yyyy mmmm"/>
    <numFmt numFmtId="171" formatCode="&quot;$&quot;#,##0.00"/>
  </numFmts>
  <fonts count="25">
    <font>
      <sz val="10.0"/>
      <color rgb="FF000000"/>
      <name val="Arial"/>
      <scheme val="minor"/>
    </font>
    <font>
      <color theme="1"/>
      <name val="Arial"/>
      <scheme val="minor"/>
    </font>
    <font>
      <sz val="11.0"/>
      <color theme="1"/>
      <name val="Arial"/>
      <scheme val="minor"/>
    </font>
    <font>
      <color rgb="FF000000"/>
      <name val="Arial"/>
    </font>
    <font>
      <sz val="11.0"/>
      <color rgb="FF000000"/>
      <name val="Calibri"/>
    </font>
    <font>
      <sz val="8.0"/>
      <color theme="1"/>
      <name val="Arial"/>
      <scheme val="minor"/>
    </font>
    <font>
      <u/>
      <sz val="8.0"/>
      <color rgb="FF0000FF"/>
    </font>
    <font>
      <b/>
      <u/>
      <sz val="8.0"/>
      <color rgb="FF0000FF"/>
    </font>
    <font>
      <b/>
      <u/>
      <sz val="8.0"/>
      <color rgb="FF0000FF"/>
    </font>
    <font>
      <u/>
      <sz val="8.0"/>
      <color rgb="FF0000FF"/>
    </font>
    <font>
      <u/>
      <color rgb="FF0000FF"/>
    </font>
    <font>
      <b/>
      <u/>
      <sz val="8.0"/>
      <color rgb="FF0000FF"/>
    </font>
    <font>
      <b/>
      <u/>
      <sz val="8.0"/>
      <color rgb="FF0000FF"/>
    </font>
    <font>
      <u/>
      <sz val="8.0"/>
      <color rgb="FF0000FF"/>
    </font>
    <font>
      <b/>
      <u/>
      <sz val="8.0"/>
      <color rgb="FF0000FF"/>
    </font>
    <font>
      <u/>
      <sz val="8.0"/>
      <color rgb="FF0000FF"/>
    </font>
    <font>
      <b/>
      <u/>
      <sz val="9.0"/>
      <color rgb="FF0000FF"/>
    </font>
    <font>
      <sz val="9.0"/>
      <color theme="1"/>
      <name val="Arial"/>
      <scheme val="minor"/>
    </font>
    <font>
      <sz val="9.0"/>
      <color rgb="FF008000"/>
      <name val="Arial"/>
      <scheme val="minor"/>
    </font>
    <font>
      <b/>
      <sz val="9.0"/>
      <color theme="1"/>
      <name val="Arial"/>
      <scheme val="minor"/>
    </font>
    <font>
      <b/>
      <color theme="1"/>
      <name val="Arial"/>
      <scheme val="minor"/>
    </font>
    <font>
      <u/>
      <color rgb="FF0000FF"/>
    </font>
    <font>
      <u/>
      <color rgb="FF1155CC"/>
    </font>
    <font>
      <color rgb="FF000000"/>
      <name val="Roboto"/>
    </font>
    <font>
      <sz val="10.0"/>
      <color rgb="FF333333"/>
      <name val="Arial"/>
      <scheme val="minor"/>
    </font>
  </fonts>
  <fills count="7">
    <fill>
      <patternFill patternType="none"/>
    </fill>
    <fill>
      <patternFill patternType="lightGray"/>
    </fill>
    <fill>
      <patternFill patternType="solid">
        <fgColor rgb="FFFDFDFD"/>
        <bgColor rgb="FFFDFDFD"/>
      </patternFill>
    </fill>
    <fill>
      <patternFill patternType="solid">
        <fgColor rgb="FFCCFFCC"/>
        <bgColor rgb="FFCCFFCC"/>
      </patternFill>
    </fill>
    <fill>
      <patternFill patternType="solid">
        <fgColor rgb="FFFFFFFF"/>
        <bgColor rgb="FFFFFFFF"/>
      </patternFill>
    </fill>
    <fill>
      <patternFill patternType="solid">
        <fgColor rgb="FFFFE6F3"/>
        <bgColor rgb="FFFFE6F3"/>
      </patternFill>
    </fill>
    <fill>
      <patternFill patternType="solid">
        <fgColor rgb="FFFFF895"/>
        <bgColor rgb="FFFFF895"/>
      </patternFill>
    </fill>
  </fills>
  <borders count="2">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3" fontId="1" numFmtId="0" xfId="0" applyFill="1" applyFont="1"/>
    <xf borderId="0" fillId="0" fontId="1" numFmtId="0" xfId="0" applyFont="1"/>
    <xf borderId="0" fillId="4" fontId="3" numFmtId="0" xfId="0" applyAlignment="1" applyFill="1" applyFont="1">
      <alignment horizontal="left" readingOrder="0"/>
    </xf>
    <xf borderId="0" fillId="0" fontId="4" numFmtId="0" xfId="0" applyAlignment="1" applyFont="1">
      <alignment horizontal="right" readingOrder="0" shrinkToFit="0" vertical="bottom" wrapText="0"/>
    </xf>
    <xf borderId="0" fillId="0" fontId="1" numFmtId="0" xfId="0" applyAlignment="1" applyFont="1">
      <alignment readingOrder="0"/>
    </xf>
    <xf borderId="0" fillId="0" fontId="3" numFmtId="0" xfId="0" applyAlignment="1" applyFont="1">
      <alignment horizontal="right" readingOrder="0" vertical="bottom"/>
    </xf>
    <xf borderId="0" fillId="0" fontId="1" numFmtId="0" xfId="0" applyAlignment="1" applyFont="1">
      <alignment readingOrder="0" shrinkToFit="0" wrapText="1"/>
    </xf>
    <xf borderId="0" fillId="0" fontId="1" numFmtId="164" xfId="0" applyAlignment="1" applyFont="1" applyNumberFormat="1">
      <alignment readingOrder="0"/>
    </xf>
    <xf borderId="0" fillId="2" fontId="5" numFmtId="0" xfId="0" applyAlignment="1" applyFont="1">
      <alignment horizontal="center" readingOrder="0"/>
    </xf>
    <xf borderId="0" fillId="2" fontId="5" numFmtId="10" xfId="0" applyAlignment="1" applyFont="1" applyNumberFormat="1">
      <alignment horizontal="right" readingOrder="0"/>
    </xf>
    <xf borderId="0" fillId="2" fontId="5" numFmtId="3" xfId="0" applyAlignment="1" applyFont="1" applyNumberFormat="1">
      <alignment horizontal="right" readingOrder="0"/>
    </xf>
    <xf borderId="0" fillId="2" fontId="5" numFmtId="0" xfId="0" applyAlignment="1" applyFont="1">
      <alignment horizontal="right" readingOrder="0"/>
    </xf>
    <xf borderId="0" fillId="2" fontId="6" numFmtId="0" xfId="0" applyAlignment="1" applyFont="1">
      <alignment horizontal="center" readingOrder="0"/>
    </xf>
    <xf borderId="0" fillId="0" fontId="7" numFmtId="0" xfId="0" applyAlignment="1" applyFont="1">
      <alignment horizontal="left" readingOrder="0"/>
    </xf>
    <xf borderId="0" fillId="2" fontId="5" numFmtId="165" xfId="0" applyAlignment="1" applyFont="1" applyNumberFormat="1">
      <alignment horizontal="right" readingOrder="0" shrinkToFit="0" wrapText="0"/>
    </xf>
    <xf borderId="0" fillId="2" fontId="5" numFmtId="166" xfId="0" applyAlignment="1" applyFont="1" applyNumberFormat="1">
      <alignment horizontal="right" readingOrder="0" shrinkToFit="0" wrapText="0"/>
    </xf>
    <xf borderId="0" fillId="3" fontId="8" numFmtId="0" xfId="0" applyAlignment="1" applyFont="1">
      <alignment horizontal="left" readingOrder="0"/>
    </xf>
    <xf borderId="0" fillId="3" fontId="5" numFmtId="0" xfId="0" applyAlignment="1" applyFont="1">
      <alignment horizontal="right" readingOrder="0"/>
    </xf>
    <xf borderId="0" fillId="3" fontId="5" numFmtId="165" xfId="0" applyAlignment="1" applyFont="1" applyNumberFormat="1">
      <alignment horizontal="right" readingOrder="0" shrinkToFit="0" wrapText="0"/>
    </xf>
    <xf borderId="0" fillId="3" fontId="5" numFmtId="0" xfId="0" applyAlignment="1" applyFont="1">
      <alignment horizontal="center" readingOrder="0"/>
    </xf>
    <xf borderId="0" fillId="3" fontId="5" numFmtId="10" xfId="0" applyAlignment="1" applyFont="1" applyNumberFormat="1">
      <alignment horizontal="right" readingOrder="0"/>
    </xf>
    <xf borderId="0" fillId="3" fontId="5" numFmtId="3" xfId="0" applyAlignment="1" applyFont="1" applyNumberFormat="1">
      <alignment horizontal="right" readingOrder="0"/>
    </xf>
    <xf borderId="0" fillId="3" fontId="9" numFmtId="0" xfId="0" applyAlignment="1" applyFont="1">
      <alignment horizontal="center" readingOrder="0"/>
    </xf>
    <xf borderId="0" fillId="0" fontId="10" numFmtId="0" xfId="0" applyAlignment="1" applyFont="1">
      <alignment readingOrder="0"/>
    </xf>
    <xf borderId="0" fillId="2" fontId="11" numFmtId="0" xfId="0" applyAlignment="1" applyFont="1">
      <alignment horizontal="left" readingOrder="0"/>
    </xf>
    <xf borderId="0" fillId="5" fontId="12" numFmtId="0" xfId="0" applyAlignment="1" applyFill="1" applyFont="1">
      <alignment horizontal="left" readingOrder="0"/>
    </xf>
    <xf borderId="0" fillId="5" fontId="5" numFmtId="0" xfId="0" applyAlignment="1" applyFont="1">
      <alignment horizontal="right" readingOrder="0"/>
    </xf>
    <xf borderId="0" fillId="5" fontId="5" numFmtId="0" xfId="0" applyAlignment="1" applyFont="1">
      <alignment horizontal="center" readingOrder="0"/>
    </xf>
    <xf borderId="0" fillId="5" fontId="5" numFmtId="10" xfId="0" applyAlignment="1" applyFont="1" applyNumberFormat="1">
      <alignment horizontal="right" readingOrder="0"/>
    </xf>
    <xf borderId="0" fillId="5" fontId="5" numFmtId="3" xfId="0" applyAlignment="1" applyFont="1" applyNumberFormat="1">
      <alignment horizontal="right" readingOrder="0"/>
    </xf>
    <xf borderId="0" fillId="5" fontId="13" numFmtId="0" xfId="0" applyAlignment="1" applyFont="1">
      <alignment horizontal="center" readingOrder="0"/>
    </xf>
    <xf borderId="0" fillId="6" fontId="14" numFmtId="0" xfId="0" applyAlignment="1" applyFill="1" applyFont="1">
      <alignment horizontal="left" readingOrder="0"/>
    </xf>
    <xf borderId="0" fillId="6" fontId="5" numFmtId="0" xfId="0" applyAlignment="1" applyFont="1">
      <alignment horizontal="right" readingOrder="0"/>
    </xf>
    <xf borderId="0" fillId="6" fontId="5" numFmtId="3" xfId="0" applyAlignment="1" applyFont="1" applyNumberFormat="1">
      <alignment horizontal="right" readingOrder="0"/>
    </xf>
    <xf borderId="0" fillId="6" fontId="5" numFmtId="10" xfId="0" applyAlignment="1" applyFont="1" applyNumberFormat="1">
      <alignment horizontal="right" readingOrder="0"/>
    </xf>
    <xf borderId="0" fillId="6" fontId="5" numFmtId="4" xfId="0" applyAlignment="1" applyFont="1" applyNumberFormat="1">
      <alignment horizontal="right" readingOrder="0"/>
    </xf>
    <xf borderId="0" fillId="6" fontId="5" numFmtId="0" xfId="0" applyAlignment="1" applyFont="1">
      <alignment horizontal="center" readingOrder="0"/>
    </xf>
    <xf borderId="0" fillId="6" fontId="15" numFmtId="0" xfId="0" applyAlignment="1" applyFont="1">
      <alignment horizontal="center" readingOrder="0"/>
    </xf>
    <xf borderId="0" fillId="4" fontId="16" numFmtId="0" xfId="0" applyAlignment="1" applyFont="1">
      <alignment horizontal="left" readingOrder="0"/>
    </xf>
    <xf borderId="0" fillId="4" fontId="17" numFmtId="10" xfId="0" applyAlignment="1" applyFont="1" applyNumberFormat="1">
      <alignment horizontal="right" readingOrder="0"/>
    </xf>
    <xf borderId="0" fillId="4" fontId="17" numFmtId="3" xfId="0" applyAlignment="1" applyFont="1" applyNumberFormat="1">
      <alignment horizontal="right" readingOrder="0"/>
    </xf>
    <xf borderId="0" fillId="4" fontId="18" numFmtId="0" xfId="0" applyAlignment="1" applyFont="1">
      <alignment horizontal="right"/>
    </xf>
    <xf borderId="0" fillId="4" fontId="17" numFmtId="0" xfId="0" applyAlignment="1" applyFont="1">
      <alignment horizontal="right" readingOrder="0"/>
    </xf>
    <xf borderId="0" fillId="4" fontId="17" numFmtId="0" xfId="0" applyAlignment="1" applyFont="1">
      <alignment horizontal="center" readingOrder="0"/>
    </xf>
    <xf borderId="0" fillId="0" fontId="19" numFmtId="0" xfId="0" applyAlignment="1" applyFont="1">
      <alignment horizontal="center"/>
    </xf>
    <xf borderId="0" fillId="6" fontId="1" numFmtId="0" xfId="0" applyAlignment="1" applyFont="1">
      <alignment readingOrder="0"/>
    </xf>
    <xf borderId="0" fillId="6" fontId="1" numFmtId="0" xfId="0" applyFont="1"/>
    <xf borderId="0" fillId="0" fontId="20" numFmtId="0" xfId="0" applyAlignment="1" applyFont="1">
      <alignment readingOrder="0" shrinkToFit="0" wrapText="1"/>
    </xf>
    <xf borderId="0" fillId="0" fontId="20" numFmtId="0" xfId="0" applyAlignment="1" applyFont="1">
      <alignment readingOrder="0"/>
    </xf>
    <xf borderId="0" fillId="0" fontId="20" numFmtId="0" xfId="0" applyFont="1"/>
    <xf borderId="1" fillId="0" fontId="3" numFmtId="0" xfId="0" applyAlignment="1" applyBorder="1" applyFont="1">
      <alignment horizontal="left" readingOrder="0" shrinkToFit="0" wrapText="1"/>
    </xf>
    <xf borderId="0" fillId="0" fontId="1" numFmtId="0" xfId="0" applyAlignment="1" applyFont="1">
      <alignment shrinkToFit="0" wrapText="1"/>
    </xf>
    <xf borderId="0" fillId="0" fontId="21" numFmtId="0" xfId="0" applyAlignment="1" applyFont="1">
      <alignment readingOrder="0" shrinkToFit="0" wrapText="1"/>
    </xf>
    <xf borderId="0" fillId="0" fontId="22" numFmtId="0" xfId="0" applyAlignment="1" applyFont="1">
      <alignment readingOrder="0" shrinkToFit="0" wrapText="1"/>
    </xf>
    <xf borderId="0" fillId="0" fontId="1" numFmtId="0" xfId="0" applyAlignment="1" applyFont="1">
      <alignment horizontal="left"/>
    </xf>
    <xf borderId="0" fillId="4" fontId="23" numFmtId="0" xfId="0" applyAlignment="1" applyFon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4" fontId="3" numFmtId="0" xfId="0" applyAlignment="1" applyFont="1">
      <alignment horizontal="right" readingOrder="0"/>
    </xf>
    <xf borderId="0" fillId="0" fontId="1" numFmtId="0" xfId="0" applyAlignment="1" applyFont="1">
      <alignment horizontal="right" readingOrder="0"/>
    </xf>
    <xf borderId="0" fillId="0" fontId="1" numFmtId="169" xfId="0" applyAlignment="1" applyFont="1" applyNumberFormat="1">
      <alignment readingOrder="0"/>
    </xf>
    <xf borderId="0" fillId="4" fontId="24" numFmtId="0" xfId="0" applyAlignment="1" applyFont="1">
      <alignment horizontal="right" readingOrder="0"/>
    </xf>
    <xf borderId="0" fillId="0" fontId="1" numFmtId="170" xfId="0" applyAlignment="1" applyFont="1" applyNumberFormat="1">
      <alignment readingOrder="0"/>
    </xf>
    <xf borderId="0" fillId="0" fontId="1" numFmtId="0" xfId="0" applyAlignment="1" applyFont="1">
      <alignment readingOrder="0" shrinkToFit="0" wrapText="0"/>
    </xf>
    <xf borderId="0" fillId="0" fontId="1" numFmtId="0" xfId="0" applyAlignment="1" applyFont="1">
      <alignment shrinkToFit="0" wrapText="0"/>
    </xf>
    <xf borderId="0" fillId="0" fontId="1" numFmtId="171" xfId="0" applyAlignment="1" applyFont="1" applyNumberFormat="1">
      <alignment readingOrder="0" shrinkToFit="0" wrapText="0"/>
    </xf>
    <xf borderId="0" fillId="6"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0.xml"/><Relationship Id="rId3"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1.xml"/><Relationship Id="rId3"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en.wikipedia.org/wiki/Tagum_City" TargetMode="External"/><Relationship Id="rId84" Type="http://schemas.openxmlformats.org/officeDocument/2006/relationships/hyperlink" Target="https://geohack.toolforge.org/geohack.php?pagename=Davao_Oriental&amp;params=6.9027_N_126.0150_E_region:PH-DAO_type:city&amp;title=Lupon" TargetMode="External"/><Relationship Id="rId83" Type="http://schemas.openxmlformats.org/officeDocument/2006/relationships/hyperlink" Target="https://en.wikipedia.org/wiki/Lupon" TargetMode="External"/><Relationship Id="rId42" Type="http://schemas.openxmlformats.org/officeDocument/2006/relationships/hyperlink" Target="https://en.wikipedia.org/wiki/Talaingod,_Davao_del_Norte" TargetMode="External"/><Relationship Id="rId86" Type="http://schemas.openxmlformats.org/officeDocument/2006/relationships/hyperlink" Target="https://geohack.toolforge.org/geohack.php?pagename=Davao_Oriental&amp;params=7.2140_N_126.5393_E_region:PH-DAO_type:city&amp;title=Manay" TargetMode="External"/><Relationship Id="rId41" Type="http://schemas.openxmlformats.org/officeDocument/2006/relationships/hyperlink" Target="https://geohack.toolforge.org/geohack.php?pagename=Davao_del_Norte&amp;params=7.4468_N_125.8095_E_type:city_region:PH-DAV&amp;title=Tagum" TargetMode="External"/><Relationship Id="rId85" Type="http://schemas.openxmlformats.org/officeDocument/2006/relationships/hyperlink" Target="https://en.wikipedia.org/wiki/Manay,_Davao_Oriental" TargetMode="External"/><Relationship Id="rId44" Type="http://schemas.openxmlformats.org/officeDocument/2006/relationships/hyperlink" Target="https://en.wikipedia.org/wiki/Bansalan,_Davao_del_Sur" TargetMode="External"/><Relationship Id="rId88" Type="http://schemas.openxmlformats.org/officeDocument/2006/relationships/hyperlink" Target="https://geohack.toolforge.org/geohack.php?pagename=Davao_Oriental&amp;params=6.9614_N_126.2147_E_region:PH-DAO_type:city&amp;title=Mati" TargetMode="External"/><Relationship Id="rId43" Type="http://schemas.openxmlformats.org/officeDocument/2006/relationships/hyperlink" Target="https://geohack.toolforge.org/geohack.php?pagename=Davao_del_Norte&amp;params=7.6256_N_125.6185_E_type:city_region:PH-DAV&amp;title=Talaingod" TargetMode="External"/><Relationship Id="rId87" Type="http://schemas.openxmlformats.org/officeDocument/2006/relationships/hyperlink" Target="https://en.wikipedia.org/wiki/Mati,_Davao_Oriental" TargetMode="External"/><Relationship Id="rId46" Type="http://schemas.openxmlformats.org/officeDocument/2006/relationships/hyperlink" Target="https://en.wikipedia.org/wiki/Davao_City" TargetMode="External"/><Relationship Id="rId45" Type="http://schemas.openxmlformats.org/officeDocument/2006/relationships/hyperlink" Target="https://geohack.toolforge.org/geohack.php?pagename=Davao_del_Sur&amp;params=6.7863_N_125.2128_E_region:PH-DAS_type:city&amp;title=Bansalan" TargetMode="External"/><Relationship Id="rId89" Type="http://schemas.openxmlformats.org/officeDocument/2006/relationships/hyperlink" Target="https://en.wikipedia.org/wiki/San_Isidro,_Davao_Oriental" TargetMode="External"/><Relationship Id="rId80" Type="http://schemas.openxmlformats.org/officeDocument/2006/relationships/hyperlink" Target="https://geohack.toolforge.org/geohack.php?pagename=Davao_Oriental&amp;params=7.7897_N_126.4525_E_region:PH-DAO_type:city&amp;title=Cateel" TargetMode="External"/><Relationship Id="rId82" Type="http://schemas.openxmlformats.org/officeDocument/2006/relationships/hyperlink" Target="https://geohack.toolforge.org/geohack.php?pagename=Davao_Oriental&amp;params=6.6584_N_126.0798_E_region:PH-DAO_type:city&amp;title=Governor+Generoso" TargetMode="External"/><Relationship Id="rId81" Type="http://schemas.openxmlformats.org/officeDocument/2006/relationships/hyperlink" Target="https://en.wikipedia.org/wiki/Governor_Generoso" TargetMode="External"/><Relationship Id="rId1" Type="http://schemas.openxmlformats.org/officeDocument/2006/relationships/hyperlink" Target="https://geohack.toolforge.org/geohack.php?pagename=Davao_de_Oro&amp;params=7.6684_N_126.0841_E_region:PH-COM_type:city&amp;title=Compostela" TargetMode="External"/><Relationship Id="rId2" Type="http://schemas.openxmlformats.org/officeDocument/2006/relationships/hyperlink" Target="https://en.wikipedia.org/wiki/Laak,_Davao_de_Oro" TargetMode="External"/><Relationship Id="rId3" Type="http://schemas.openxmlformats.org/officeDocument/2006/relationships/hyperlink" Target="https://geohack.toolforge.org/geohack.php?pagename=Davao_de_Oro&amp;params=7.8179_N_125.7895_E_region:PH-COM_type:city&amp;title=Laak" TargetMode="External"/><Relationship Id="rId4" Type="http://schemas.openxmlformats.org/officeDocument/2006/relationships/hyperlink" Target="https://en.wikipedia.org/wiki/Mabini,_Davao_de_Oro" TargetMode="External"/><Relationship Id="rId9" Type="http://schemas.openxmlformats.org/officeDocument/2006/relationships/hyperlink" Target="https://geohack.toolforge.org/geohack.php?pagename=Davao_de_Oro&amp;params=7.3170_N_126.1257_E_region:PH-COM_type:city&amp;title=Maragusan" TargetMode="External"/><Relationship Id="rId48" Type="http://schemas.openxmlformats.org/officeDocument/2006/relationships/hyperlink" Target="https://en.wikipedia.org/wiki/Digos" TargetMode="External"/><Relationship Id="rId47" Type="http://schemas.openxmlformats.org/officeDocument/2006/relationships/hyperlink" Target="https://geohack.toolforge.org/geohack.php?pagename=Davao_del_Sur&amp;params=7.0639_N_125.6083_E_region:PH-DAS_type:city&amp;title=Davao+City" TargetMode="External"/><Relationship Id="rId49" Type="http://schemas.openxmlformats.org/officeDocument/2006/relationships/hyperlink" Target="https://geohack.toolforge.org/geohack.php?pagename=Davao_del_Sur&amp;params=6.7443_N_125.3565_E_region:PH-DAS_type:city&amp;title=Digos" TargetMode="External"/><Relationship Id="rId5" Type="http://schemas.openxmlformats.org/officeDocument/2006/relationships/hyperlink" Target="https://geohack.toolforge.org/geohack.php?pagename=Davao_de_Oro&amp;params=7.3084_N_125.8534_E_region:PH-COM_type:city&amp;title=Mabini" TargetMode="External"/><Relationship Id="rId6" Type="http://schemas.openxmlformats.org/officeDocument/2006/relationships/hyperlink" Target="https://en.wikipedia.org/wiki/Maco,_Davao_de_Oro" TargetMode="External"/><Relationship Id="rId7" Type="http://schemas.openxmlformats.org/officeDocument/2006/relationships/hyperlink" Target="https://geohack.toolforge.org/geohack.php?pagename=Davao_de_Oro&amp;params=7.3624_N_125.8579_E_region:PH-COM_type:city&amp;title=Maco" TargetMode="External"/><Relationship Id="rId8" Type="http://schemas.openxmlformats.org/officeDocument/2006/relationships/hyperlink" Target="https://en.wikipedia.org/wiki/Maragusan,_Davao_de_Oro" TargetMode="External"/><Relationship Id="rId73" Type="http://schemas.openxmlformats.org/officeDocument/2006/relationships/hyperlink" Target="https://en.wikipedia.org/wiki/Banaybanay" TargetMode="External"/><Relationship Id="rId72" Type="http://schemas.openxmlformats.org/officeDocument/2006/relationships/hyperlink" Target="https://geohack.toolforge.org/geohack.php?pagename=Davao_Oriental&amp;params=7.5741_N_126.5612_E_region:PH-DAO_type:city&amp;title=Baganga" TargetMode="External"/><Relationship Id="rId31" Type="http://schemas.openxmlformats.org/officeDocument/2006/relationships/hyperlink" Target="https://geohack.toolforge.org/geohack.php?pagename=Davao_del_Norte&amp;params=7.5867_N_125.8222_E_region:PH-DAV_type:city&amp;title=New+Corella" TargetMode="External"/><Relationship Id="rId75" Type="http://schemas.openxmlformats.org/officeDocument/2006/relationships/hyperlink" Target="https://en.wikipedia.org/wiki/Boston,_Davao_Oriental" TargetMode="External"/><Relationship Id="rId30" Type="http://schemas.openxmlformats.org/officeDocument/2006/relationships/hyperlink" Target="https://en.wikipedia.org/wiki/New_Corella,_Davao_del_Norte" TargetMode="External"/><Relationship Id="rId74" Type="http://schemas.openxmlformats.org/officeDocument/2006/relationships/hyperlink" Target="https://geohack.toolforge.org/geohack.php?pagename=Davao_Oriental&amp;params=6.9605_N_126.0073_E_region:PH-DAO_type:city&amp;title=Banaybanay" TargetMode="External"/><Relationship Id="rId33" Type="http://schemas.openxmlformats.org/officeDocument/2006/relationships/hyperlink" Target="https://geohack.toolforge.org/geohack.php?pagename=Davao_del_Norte&amp;params=7.3004_N_125.6826_E_region:PH-DAV_type:city&amp;title=Panabo" TargetMode="External"/><Relationship Id="rId77" Type="http://schemas.openxmlformats.org/officeDocument/2006/relationships/hyperlink" Target="https://en.wikipedia.org/wiki/Caraga,_Davao_Oriental" TargetMode="External"/><Relationship Id="rId32" Type="http://schemas.openxmlformats.org/officeDocument/2006/relationships/hyperlink" Target="https://en.wikipedia.org/wiki/Panabo_City" TargetMode="External"/><Relationship Id="rId76" Type="http://schemas.openxmlformats.org/officeDocument/2006/relationships/hyperlink" Target="https://geohack.toolforge.org/geohack.php?pagename=Davao_Oriental&amp;params=7.8689_N_126.3733_E_region:PH-DAO_type:city&amp;title=Boston" TargetMode="External"/><Relationship Id="rId35" Type="http://schemas.openxmlformats.org/officeDocument/2006/relationships/hyperlink" Target="https://geohack.toolforge.org/geohack.php?pagename=Davao_del_Norte&amp;params=7.0744_N_125.7086_E_region:PH-DAV_type:city&amp;title=Samal" TargetMode="External"/><Relationship Id="rId79" Type="http://schemas.openxmlformats.org/officeDocument/2006/relationships/hyperlink" Target="https://en.wikipedia.org/wiki/Cateel" TargetMode="External"/><Relationship Id="rId34" Type="http://schemas.openxmlformats.org/officeDocument/2006/relationships/hyperlink" Target="https://en.wikipedia.org/wiki/Samal,_Davao_del_Norte" TargetMode="External"/><Relationship Id="rId78" Type="http://schemas.openxmlformats.org/officeDocument/2006/relationships/hyperlink" Target="https://geohack.toolforge.org/geohack.php?pagename=Davao_Oriental&amp;params=7.3314_N_126.5645_E_region:PH-DAO_type:city&amp;title=Caraga" TargetMode="External"/><Relationship Id="rId71" Type="http://schemas.openxmlformats.org/officeDocument/2006/relationships/hyperlink" Target="https://en.wikipedia.org/wiki/Baganga" TargetMode="External"/><Relationship Id="rId70" Type="http://schemas.openxmlformats.org/officeDocument/2006/relationships/hyperlink" Target="https://en.wikipedia.org/wiki/Sarangani,_Davao_Occidental" TargetMode="External"/><Relationship Id="rId37" Type="http://schemas.openxmlformats.org/officeDocument/2006/relationships/hyperlink" Target="https://geohack.toolforge.org/geohack.php?pagename=Davao_del_Norte&amp;params=7.7383_N_125.7469_E_region:PH-DAV_type:city&amp;title=San+Isidro" TargetMode="External"/><Relationship Id="rId36" Type="http://schemas.openxmlformats.org/officeDocument/2006/relationships/hyperlink" Target="https://en.wikipedia.org/wiki/San_Isidro,_Davao_del_Norte" TargetMode="External"/><Relationship Id="rId39" Type="http://schemas.openxmlformats.org/officeDocument/2006/relationships/hyperlink" Target="https://geohack.toolforge.org/geohack.php?pagename=Davao_del_Norte&amp;params=7.5285_N_125.6238_E_region:PH-DAV_type:city&amp;title=Santo+Tomas" TargetMode="External"/><Relationship Id="rId38" Type="http://schemas.openxmlformats.org/officeDocument/2006/relationships/hyperlink" Target="https://en.wikipedia.org/wiki/Santo_Tomas,_Davao_del_Norte" TargetMode="External"/><Relationship Id="rId62" Type="http://schemas.openxmlformats.org/officeDocument/2006/relationships/hyperlink" Target="https://en.wikipedia.org/wiki/Santa_Cruz,_Davao_del_Sur" TargetMode="External"/><Relationship Id="rId61" Type="http://schemas.openxmlformats.org/officeDocument/2006/relationships/hyperlink" Target="https://geohack.toolforge.org/geohack.php?pagename=Davao_del_Sur&amp;params=6.6397_N_125.3437_E_region:PH-DAS_type:city&amp;title=Padada" TargetMode="External"/><Relationship Id="rId20" Type="http://schemas.openxmlformats.org/officeDocument/2006/relationships/hyperlink" Target="https://en.wikipedia.org/wiki/Pantukan,_Davao_de_Oro" TargetMode="External"/><Relationship Id="rId64" Type="http://schemas.openxmlformats.org/officeDocument/2006/relationships/hyperlink" Target="https://en.wikipedia.org/wiki/Sulop,_Davao_del_Sur" TargetMode="External"/><Relationship Id="rId63" Type="http://schemas.openxmlformats.org/officeDocument/2006/relationships/hyperlink" Target="https://geohack.toolforge.org/geohack.php?pagename=Davao_del_Sur&amp;params=6.8340_N_125.4154_E_region:PH-DAS_type:city&amp;title=Santa+Cruz" TargetMode="External"/><Relationship Id="rId22" Type="http://schemas.openxmlformats.org/officeDocument/2006/relationships/hyperlink" Target="https://en.wikipedia.org/wiki/Asuncion,_Davao_del_Norte" TargetMode="External"/><Relationship Id="rId66" Type="http://schemas.openxmlformats.org/officeDocument/2006/relationships/hyperlink" Target="https://en.wikipedia.org/wiki/Don_Marcelino,_Davao_Occidental" TargetMode="External"/><Relationship Id="rId21" Type="http://schemas.openxmlformats.org/officeDocument/2006/relationships/hyperlink" Target="https://geohack.toolforge.org/geohack.php?pagename=Davao_de_Oro&amp;params=7.1314_N_125.8972_E_region:PH-COM_type:city&amp;title=Pantukan" TargetMode="External"/><Relationship Id="rId65" Type="http://schemas.openxmlformats.org/officeDocument/2006/relationships/hyperlink" Target="https://geohack.toolforge.org/geohack.php?pagename=Davao_del_Sur&amp;params=6.5990_N_125.3468_E_region:PH-DAS_type:city&amp;title=Sulop" TargetMode="External"/><Relationship Id="rId24" Type="http://schemas.openxmlformats.org/officeDocument/2006/relationships/hyperlink" Target="https://en.wikipedia.org/wiki/Braulio_E._Dujali,_Davao_del_Norte" TargetMode="External"/><Relationship Id="rId68" Type="http://schemas.openxmlformats.org/officeDocument/2006/relationships/hyperlink" Target="https://en.wikipedia.org/wiki/Malita,_Davao_Occidental" TargetMode="External"/><Relationship Id="rId23" Type="http://schemas.openxmlformats.org/officeDocument/2006/relationships/hyperlink" Target="https://geohack.toolforge.org/geohack.php?pagename=Davao_del_Norte&amp;params=7.5384_N_125.7532_E_region:PH-DAV_type:city&amp;title=Asuncion" TargetMode="External"/><Relationship Id="rId67" Type="http://schemas.openxmlformats.org/officeDocument/2006/relationships/hyperlink" Target="https://en.wikipedia.org/wiki/Jose_Abad_Santos,_Davao_Occidental" TargetMode="External"/><Relationship Id="rId60" Type="http://schemas.openxmlformats.org/officeDocument/2006/relationships/hyperlink" Target="https://en.wikipedia.org/wiki/Padada,_Davao_del_Sur" TargetMode="External"/><Relationship Id="rId26" Type="http://schemas.openxmlformats.org/officeDocument/2006/relationships/hyperlink" Target="https://en.wikipedia.org/wiki/Carmen,_Davao_del_Norte" TargetMode="External"/><Relationship Id="rId25" Type="http://schemas.openxmlformats.org/officeDocument/2006/relationships/hyperlink" Target="https://geohack.toolforge.org/geohack.php?pagename=Davao_del_Norte&amp;params=7.4482_N_125.6894_E_region:PH-DAV_type:city&amp;title=Braulio+E.+Dujali" TargetMode="External"/><Relationship Id="rId69" Type="http://schemas.openxmlformats.org/officeDocument/2006/relationships/hyperlink" Target="https://en.wikipedia.org/wiki/Santa_Maria,_Davao_Occidental" TargetMode="External"/><Relationship Id="rId28" Type="http://schemas.openxmlformats.org/officeDocument/2006/relationships/hyperlink" Target="https://en.wikipedia.org/wiki/Kapalong,_Davao_del_Norte" TargetMode="External"/><Relationship Id="rId27" Type="http://schemas.openxmlformats.org/officeDocument/2006/relationships/hyperlink" Target="https://geohack.toolforge.org/geohack.php?pagename=Davao_del_Norte&amp;params=7.3556_N_125.7045_E_region:PH-DAV_type:city&amp;title=Carmen" TargetMode="External"/><Relationship Id="rId29" Type="http://schemas.openxmlformats.org/officeDocument/2006/relationships/hyperlink" Target="https://geohack.toolforge.org/geohack.php?pagename=Davao_del_Norte&amp;params=7.5854_N_125.7071_E_region:PH-DAV_type:city&amp;title=Kapalong" TargetMode="External"/><Relationship Id="rId51" Type="http://schemas.openxmlformats.org/officeDocument/2006/relationships/hyperlink" Target="https://geohack.toolforge.org/geohack.php?pagename=Davao_del_Sur&amp;params=6.6885_N_125.2978_E_region:PH-DAS_type:city&amp;title=Hagonoy" TargetMode="External"/><Relationship Id="rId50" Type="http://schemas.openxmlformats.org/officeDocument/2006/relationships/hyperlink" Target="https://en.wikipedia.org/wiki/Hagonoy,_Davao_del_Sur" TargetMode="External"/><Relationship Id="rId53" Type="http://schemas.openxmlformats.org/officeDocument/2006/relationships/hyperlink" Target="https://geohack.toolforge.org/geohack.php?pagename=Davao_del_Sur&amp;params=6.6197_N_125.2519_E_region:PH-DAS_type:city&amp;title=Kiblawan" TargetMode="External"/><Relationship Id="rId52" Type="http://schemas.openxmlformats.org/officeDocument/2006/relationships/hyperlink" Target="https://en.wikipedia.org/wiki/Kiblawan,_Davao_del_Sur" TargetMode="External"/><Relationship Id="rId11" Type="http://schemas.openxmlformats.org/officeDocument/2006/relationships/hyperlink" Target="https://geohack.toolforge.org/geohack.php?pagename=Davao_de_Oro&amp;params=7.5076_N_125.9207_E_region:PH-COM_type:city&amp;title=Mawab" TargetMode="External"/><Relationship Id="rId55" Type="http://schemas.openxmlformats.org/officeDocument/2006/relationships/hyperlink" Target="https://geohack.toolforge.org/geohack.php?pagename=Davao_del_Sur&amp;params=6.7559_N_125.1499_E_region:PH-DAS_type:city&amp;title=Magsaysay" TargetMode="External"/><Relationship Id="rId10" Type="http://schemas.openxmlformats.org/officeDocument/2006/relationships/hyperlink" Target="https://en.wikipedia.org/wiki/Mawab,_Davao_de_Oro" TargetMode="External"/><Relationship Id="rId54" Type="http://schemas.openxmlformats.org/officeDocument/2006/relationships/hyperlink" Target="https://en.wikipedia.org/wiki/Magsaysay,_Davao_del_Sur" TargetMode="External"/><Relationship Id="rId13" Type="http://schemas.openxmlformats.org/officeDocument/2006/relationships/hyperlink" Target="https://geohack.toolforge.org/geohack.php?pagename=Davao_de_Oro&amp;params=7.8324_N_126.0565_E_region:PH-COM_type:city&amp;title=Monkayo" TargetMode="External"/><Relationship Id="rId57" Type="http://schemas.openxmlformats.org/officeDocument/2006/relationships/hyperlink" Target="https://geohack.toolforge.org/geohack.php?pagename=Davao_del_Sur&amp;params=6.5986_N_125.4000_E_region:PH-DAS_type:city&amp;title=Malalag" TargetMode="External"/><Relationship Id="rId12" Type="http://schemas.openxmlformats.org/officeDocument/2006/relationships/hyperlink" Target="https://en.wikipedia.org/wiki/Monkayo,_Davao_de_Oro" TargetMode="External"/><Relationship Id="rId56" Type="http://schemas.openxmlformats.org/officeDocument/2006/relationships/hyperlink" Target="https://en.wikipedia.org/wiki/Malalag,_Davao_del_Sur" TargetMode="External"/><Relationship Id="rId91" Type="http://schemas.openxmlformats.org/officeDocument/2006/relationships/hyperlink" Target="https://en.wikipedia.org/wiki/Tarragona,_Davao_Oriental" TargetMode="External"/><Relationship Id="rId90" Type="http://schemas.openxmlformats.org/officeDocument/2006/relationships/hyperlink" Target="https://geohack.toolforge.org/geohack.php?pagename=Davao_Oriental&amp;params=6.8352_N_126.0895_E_region:PH-DAO_type:city&amp;title=San+Isidro" TargetMode="External"/><Relationship Id="rId93" Type="http://schemas.openxmlformats.org/officeDocument/2006/relationships/drawing" Target="../drawings/drawing6.xml"/><Relationship Id="rId92" Type="http://schemas.openxmlformats.org/officeDocument/2006/relationships/hyperlink" Target="https://geohack.toolforge.org/geohack.php?pagename=Davao_Oriental&amp;params=7.0495_N_126.4490_E_region:PH-DAO_type:city&amp;title=Tarragona" TargetMode="External"/><Relationship Id="rId15" Type="http://schemas.openxmlformats.org/officeDocument/2006/relationships/hyperlink" Target="https://geohack.toolforge.org/geohack.php?pagename=Davao_de_Oro&amp;params=7.7030_N_125.9884_E_region:PH-COM_type:city&amp;title=Montevista" TargetMode="External"/><Relationship Id="rId59" Type="http://schemas.openxmlformats.org/officeDocument/2006/relationships/hyperlink" Target="https://geohack.toolforge.org/geohack.php?pagename=Davao_del_Sur&amp;params=6.7086_N_125.2164_E_region:PH-DAS_type:city&amp;title=Matanao" TargetMode="External"/><Relationship Id="rId14" Type="http://schemas.openxmlformats.org/officeDocument/2006/relationships/hyperlink" Target="https://en.wikipedia.org/wiki/Montevista,_Davao_de_Oro" TargetMode="External"/><Relationship Id="rId58" Type="http://schemas.openxmlformats.org/officeDocument/2006/relationships/hyperlink" Target="https://en.wikipedia.org/wiki/Matanao,_Davao_del_Sur" TargetMode="External"/><Relationship Id="rId17" Type="http://schemas.openxmlformats.org/officeDocument/2006/relationships/hyperlink" Target="https://geohack.toolforge.org/geohack.php?pagename=Davao_de_Oro&amp;params=7.6021_N_125.9687_E_region:PH-COM_type:city&amp;title=Nabunturan" TargetMode="External"/><Relationship Id="rId16" Type="http://schemas.openxmlformats.org/officeDocument/2006/relationships/hyperlink" Target="https://en.wikipedia.org/wiki/Nabunturan,_Davao_de_Oro" TargetMode="External"/><Relationship Id="rId19" Type="http://schemas.openxmlformats.org/officeDocument/2006/relationships/hyperlink" Target="https://geohack.toolforge.org/geohack.php?pagename=Davao_de_Oro&amp;params=7.5483_N_126.1379_E_region:PH-COM_type:city&amp;title=New+Bataan" TargetMode="External"/><Relationship Id="rId18" Type="http://schemas.openxmlformats.org/officeDocument/2006/relationships/hyperlink" Target="https://en.wikipedia.org/wiki/New_Bataan,_Davao_de_Oro"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twitter.com/IskoMoreno" TargetMode="External"/><Relationship Id="rId3" Type="http://schemas.openxmlformats.org/officeDocument/2006/relationships/hyperlink" Target="https://twitter.com/iampinglacson" TargetMode="External"/><Relationship Id="rId4" Type="http://schemas.openxmlformats.org/officeDocument/2006/relationships/hyperlink" Target="https://twitter.com/bongbongmarcos" TargetMode="External"/><Relationship Id="rId9" Type="http://schemas.openxmlformats.org/officeDocument/2006/relationships/hyperlink" Target="https://twitter.com/sotto_tito" TargetMode="External"/><Relationship Id="rId5" Type="http://schemas.openxmlformats.org/officeDocument/2006/relationships/hyperlink" Target="https://twitter.com/MannyPacquiao" TargetMode="External"/><Relationship Id="rId6" Type="http://schemas.openxmlformats.org/officeDocument/2006/relationships/hyperlink" Target="https://twitter.com/lenirobredo?lang=en" TargetMode="External"/><Relationship Id="rId7" Type="http://schemas.openxmlformats.org/officeDocument/2006/relationships/hyperlink" Target="https://twitter.com/WaldenBello" TargetMode="External"/><Relationship Id="rId8" Type="http://schemas.openxmlformats.org/officeDocument/2006/relationships/hyperlink" Target="https://twitter.com/kikopangilinan" TargetMode="External"/><Relationship Id="rId31" Type="http://schemas.openxmlformats.org/officeDocument/2006/relationships/hyperlink" Target="https://twitter.com/senatorjoelv" TargetMode="External"/><Relationship Id="rId30" Type="http://schemas.openxmlformats.org/officeDocument/2006/relationships/hyperlink" Target="https://twitter.com/IdolRaffyTulfo" TargetMode="External"/><Relationship Id="rId33" Type="http://schemas.openxmlformats.org/officeDocument/2006/relationships/drawing" Target="../drawings/drawing9.xml"/><Relationship Id="rId32" Type="http://schemas.openxmlformats.org/officeDocument/2006/relationships/hyperlink" Target="https://twitter.com/migzzubiri" TargetMode="External"/><Relationship Id="rId34" Type="http://schemas.openxmlformats.org/officeDocument/2006/relationships/vmlDrawing" Target="../drawings/vmlDrawing1.vml"/><Relationship Id="rId20" Type="http://schemas.openxmlformats.org/officeDocument/2006/relationships/hyperlink" Target="https://twitter.com/generaleleazar" TargetMode="External"/><Relationship Id="rId22" Type="http://schemas.openxmlformats.org/officeDocument/2006/relationships/hyperlink" Target="https://twitter.com/stgatchalian" TargetMode="External"/><Relationship Id="rId21" Type="http://schemas.openxmlformats.org/officeDocument/2006/relationships/hyperlink" Target="https://twitter.com/SayChiz" TargetMode="External"/><Relationship Id="rId24" Type="http://schemas.openxmlformats.org/officeDocument/2006/relationships/hyperlink" Target="https://twitter.com/gringo_honasan" TargetMode="External"/><Relationship Id="rId23" Type="http://schemas.openxmlformats.org/officeDocument/2006/relationships/hyperlink" Target="https://twitter.com/DickGordonDG" TargetMode="External"/><Relationship Id="rId26" Type="http://schemas.openxmlformats.org/officeDocument/2006/relationships/hyperlink" Target="https://twitter.com/AlexLLacson" TargetMode="External"/><Relationship Id="rId25" Type="http://schemas.openxmlformats.org/officeDocument/2006/relationships/hyperlink" Target="https://twitter.com/risahontiveros" TargetMode="External"/><Relationship Id="rId28" Type="http://schemas.openxmlformats.org/officeDocument/2006/relationships/hyperlink" Target="https://twitter.com/attyharryroque" TargetMode="External"/><Relationship Id="rId27" Type="http://schemas.openxmlformats.org/officeDocument/2006/relationships/hyperlink" Target="https://twitter.com/loren_legarda" TargetMode="External"/><Relationship Id="rId29" Type="http://schemas.openxmlformats.org/officeDocument/2006/relationships/hyperlink" Target="https://twitter.com/TrillanesSonny" TargetMode="External"/><Relationship Id="rId11" Type="http://schemas.openxmlformats.org/officeDocument/2006/relationships/hyperlink" Target="https://twitter.com/GalawangGreco" TargetMode="External"/><Relationship Id="rId10" Type="http://schemas.openxmlformats.org/officeDocument/2006/relationships/hyperlink" Target="https://twitter.com/TeddyBaguilatJr" TargetMode="External"/><Relationship Id="rId13" Type="http://schemas.openxmlformats.org/officeDocument/2006/relationships/hyperlink" Target="https://twitter.com/BroJohn2022" TargetMode="External"/><Relationship Id="rId12" Type="http://schemas.openxmlformats.org/officeDocument/2006/relationships/hyperlink" Target="https://twitter.com/JojoCBinay" TargetMode="External"/><Relationship Id="rId15" Type="http://schemas.openxmlformats.org/officeDocument/2006/relationships/hyperlink" Target="https://twitter.com/ColmenaresPH" TargetMode="External"/><Relationship Id="rId14" Type="http://schemas.openxmlformats.org/officeDocument/2006/relationships/hyperlink" Target="https://twitter.com/alanpcayetano" TargetMode="External"/><Relationship Id="rId17" Type="http://schemas.openxmlformats.org/officeDocument/2006/relationships/hyperlink" Target="https://twitter.com/realbuhawijack" TargetMode="External"/><Relationship Id="rId16" Type="http://schemas.openxmlformats.org/officeDocument/2006/relationships/hyperlink" Target="https://twitter.com/SenLeiladeLima" TargetMode="External"/><Relationship Id="rId19" Type="http://schemas.openxmlformats.org/officeDocument/2006/relationships/hyperlink" Target="https://twitter.com/jvejercito?lang=en" TargetMode="External"/><Relationship Id="rId18" Type="http://schemas.openxmlformats.org/officeDocument/2006/relationships/hyperlink" Target="https://twitter.com/ChelDiokn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2" max="2" width="19.5"/>
  </cols>
  <sheetData>
    <row r="1">
      <c r="A1" s="1" t="s">
        <v>0</v>
      </c>
      <c r="B1" s="1" t="s">
        <v>1</v>
      </c>
      <c r="C1" s="1" t="s">
        <v>2</v>
      </c>
      <c r="D1" s="1" t="s">
        <v>3</v>
      </c>
      <c r="E1" s="1" t="s">
        <v>4</v>
      </c>
      <c r="F1" s="1" t="s">
        <v>5</v>
      </c>
    </row>
    <row r="2">
      <c r="A2" s="1" t="s">
        <v>6</v>
      </c>
      <c r="B2" s="1" t="s">
        <v>7</v>
      </c>
      <c r="C2" s="2" t="str">
        <f t="shared" ref="C2:C18" si="1">BGHEX(ROW(C2),COLUMN(C2))</f>
        <v>#fdfdfd</v>
      </c>
      <c r="D2" s="1">
        <v>121.0223</v>
      </c>
      <c r="E2" s="1">
        <v>14.60905</v>
      </c>
    </row>
    <row r="3">
      <c r="A3" s="1" t="s">
        <v>8</v>
      </c>
      <c r="B3" s="1" t="s">
        <v>7</v>
      </c>
      <c r="C3" s="3" t="str">
        <f t="shared" si="1"/>
        <v>#ccffcc</v>
      </c>
      <c r="D3" s="1">
        <v>121.1719</v>
      </c>
      <c r="E3" s="1">
        <v>17.35125</v>
      </c>
    </row>
    <row r="4">
      <c r="A4" s="1" t="s">
        <v>9</v>
      </c>
      <c r="B4" s="1" t="s">
        <v>7</v>
      </c>
      <c r="C4" s="4" t="str">
        <f t="shared" si="1"/>
        <v>#ffffff</v>
      </c>
      <c r="D4" s="1">
        <v>124.24216</v>
      </c>
      <c r="E4" s="1">
        <v>6.956831</v>
      </c>
    </row>
    <row r="5">
      <c r="A5" s="1" t="s">
        <v>10</v>
      </c>
      <c r="B5" s="1" t="s">
        <v>7</v>
      </c>
      <c r="C5" s="4" t="str">
        <f t="shared" si="1"/>
        <v>#ffffff</v>
      </c>
      <c r="D5" s="1">
        <v>120.8039</v>
      </c>
      <c r="E5" s="1">
        <v>18.24645</v>
      </c>
    </row>
    <row r="6">
      <c r="A6" s="1" t="s">
        <v>11</v>
      </c>
      <c r="B6" s="1" t="s">
        <v>7</v>
      </c>
      <c r="C6" s="4" t="str">
        <f t="shared" si="1"/>
        <v>#ffffff</v>
      </c>
      <c r="D6" s="1">
        <v>121.8107</v>
      </c>
      <c r="E6" s="1">
        <v>18.31744</v>
      </c>
    </row>
    <row r="7">
      <c r="A7" s="1" t="s">
        <v>12</v>
      </c>
      <c r="B7" s="1" t="s">
        <v>7</v>
      </c>
      <c r="C7" s="4" t="str">
        <f t="shared" si="1"/>
        <v>#ffffff</v>
      </c>
      <c r="D7" s="1">
        <v>120.712</v>
      </c>
      <c r="E7" s="1">
        <v>15.48277</v>
      </c>
    </row>
    <row r="8">
      <c r="A8" s="1" t="s">
        <v>13</v>
      </c>
      <c r="B8" s="1" t="s">
        <v>7</v>
      </c>
      <c r="C8" s="4" t="str">
        <f t="shared" si="1"/>
        <v>#ffffff</v>
      </c>
      <c r="D8" s="1">
        <v>121.0794</v>
      </c>
      <c r="E8" s="1">
        <v>14.10078</v>
      </c>
    </row>
    <row r="9">
      <c r="A9" s="1" t="s">
        <v>14</v>
      </c>
      <c r="B9" s="1" t="s">
        <v>7</v>
      </c>
      <c r="C9" s="4" t="str">
        <f t="shared" si="1"/>
        <v>#ffffff</v>
      </c>
      <c r="D9" s="1">
        <v>118.746024</v>
      </c>
      <c r="E9" s="1">
        <v>9.843934</v>
      </c>
    </row>
    <row r="10">
      <c r="A10" s="1" t="s">
        <v>15</v>
      </c>
      <c r="B10" s="1" t="s">
        <v>7</v>
      </c>
      <c r="C10" s="4" t="str">
        <f t="shared" si="1"/>
        <v>#ffffff</v>
      </c>
      <c r="D10" s="1">
        <v>123.413674</v>
      </c>
      <c r="E10" s="1">
        <v>13.420989</v>
      </c>
    </row>
    <row r="11">
      <c r="A11" s="1" t="s">
        <v>16</v>
      </c>
      <c r="B11" s="1" t="s">
        <v>7</v>
      </c>
      <c r="C11" s="4" t="str">
        <f t="shared" si="1"/>
        <v>#ffffff</v>
      </c>
      <c r="D11" s="1">
        <v>122.537274</v>
      </c>
      <c r="E11" s="1">
        <v>11.004984</v>
      </c>
    </row>
    <row r="12">
      <c r="A12" s="1" t="s">
        <v>17</v>
      </c>
      <c r="B12" s="1" t="s">
        <v>7</v>
      </c>
      <c r="C12" s="4" t="str">
        <f t="shared" si="1"/>
        <v>#ffffff</v>
      </c>
      <c r="D12" s="1">
        <v>123.888677</v>
      </c>
      <c r="E12" s="1">
        <v>10.296856</v>
      </c>
    </row>
    <row r="13">
      <c r="A13" s="1" t="s">
        <v>18</v>
      </c>
      <c r="B13" s="1" t="s">
        <v>7</v>
      </c>
      <c r="C13" s="4" t="str">
        <f t="shared" si="1"/>
        <v>#ffffff</v>
      </c>
      <c r="D13" s="1">
        <v>125.038816</v>
      </c>
      <c r="E13" s="1">
        <v>12.244553</v>
      </c>
    </row>
    <row r="14">
      <c r="A14" s="1" t="s">
        <v>19</v>
      </c>
      <c r="B14" s="1" t="s">
        <v>7</v>
      </c>
      <c r="C14" s="4" t="str">
        <f t="shared" si="1"/>
        <v>#ffffff</v>
      </c>
      <c r="D14" s="1">
        <v>123.258793</v>
      </c>
      <c r="E14" s="1">
        <v>8.154077</v>
      </c>
    </row>
    <row r="15">
      <c r="A15" s="1" t="s">
        <v>20</v>
      </c>
      <c r="B15" s="1" t="s">
        <v>7</v>
      </c>
      <c r="C15" s="4" t="str">
        <f t="shared" si="1"/>
        <v>#ffffff</v>
      </c>
      <c r="D15" s="1">
        <v>124.685651</v>
      </c>
      <c r="E15" s="1">
        <v>8.020163</v>
      </c>
    </row>
    <row r="16">
      <c r="A16" s="1" t="s">
        <v>21</v>
      </c>
      <c r="B16" s="1" t="s">
        <v>7</v>
      </c>
      <c r="C16" s="4" t="str">
        <f t="shared" si="1"/>
        <v>#ffffff</v>
      </c>
      <c r="D16" s="1">
        <v>126.089341</v>
      </c>
      <c r="E16" s="1">
        <v>7.304162</v>
      </c>
    </row>
    <row r="17">
      <c r="A17" s="1" t="s">
        <v>22</v>
      </c>
      <c r="B17" s="1" t="s">
        <v>7</v>
      </c>
      <c r="C17" s="4" t="str">
        <f t="shared" si="1"/>
        <v>#ffffff</v>
      </c>
      <c r="D17" s="1">
        <v>124.685651</v>
      </c>
      <c r="E17" s="1">
        <v>6.270692</v>
      </c>
    </row>
    <row r="18">
      <c r="A18" s="1" t="s">
        <v>23</v>
      </c>
      <c r="B18" s="1" t="s">
        <v>7</v>
      </c>
      <c r="C18" s="4" t="str">
        <f t="shared" si="1"/>
        <v>#ffffff</v>
      </c>
      <c r="D18" s="1">
        <v>125.740688</v>
      </c>
      <c r="E18" s="1">
        <v>8.801456</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 customWidth="1" min="2" max="2" width="12.25"/>
  </cols>
  <sheetData>
    <row r="1">
      <c r="A1" s="50" t="s">
        <v>1015</v>
      </c>
      <c r="B1" s="50" t="s">
        <v>1016</v>
      </c>
      <c r="C1" s="50" t="s">
        <v>1017</v>
      </c>
      <c r="D1" s="50" t="s">
        <v>1018</v>
      </c>
      <c r="E1" s="50" t="s">
        <v>1019</v>
      </c>
      <c r="F1" s="50" t="s">
        <v>1020</v>
      </c>
      <c r="G1" s="50" t="s">
        <v>878</v>
      </c>
      <c r="H1" s="51" t="s">
        <v>1</v>
      </c>
    </row>
    <row r="2">
      <c r="A2" s="1" t="s">
        <v>883</v>
      </c>
      <c r="B2" s="1" t="s">
        <v>1021</v>
      </c>
      <c r="C2" s="1"/>
      <c r="D2" s="1">
        <v>1968.0</v>
      </c>
      <c r="E2" s="1" t="s">
        <v>1022</v>
      </c>
      <c r="F2" s="1" t="s">
        <v>1023</v>
      </c>
    </row>
    <row r="3">
      <c r="A3" s="1" t="s">
        <v>883</v>
      </c>
      <c r="B3" s="1" t="s">
        <v>1021</v>
      </c>
      <c r="D3" s="1">
        <v>1984.0</v>
      </c>
      <c r="E3" s="1" t="s">
        <v>1024</v>
      </c>
      <c r="F3" s="1" t="s">
        <v>1025</v>
      </c>
      <c r="G3" s="1" t="s">
        <v>1026</v>
      </c>
    </row>
    <row r="4">
      <c r="A4" s="1" t="s">
        <v>883</v>
      </c>
      <c r="B4" s="1" t="s">
        <v>1021</v>
      </c>
      <c r="D4" s="1">
        <v>2005.0</v>
      </c>
      <c r="E4" s="1" t="s">
        <v>1027</v>
      </c>
      <c r="F4" s="1" t="s">
        <v>1028</v>
      </c>
      <c r="G4" s="1" t="s">
        <v>1026</v>
      </c>
    </row>
    <row r="5">
      <c r="A5" s="1" t="s">
        <v>883</v>
      </c>
      <c r="B5" s="1" t="s">
        <v>1029</v>
      </c>
      <c r="C5" s="1">
        <v>2016.0</v>
      </c>
      <c r="D5" s="1">
        <v>2017.0</v>
      </c>
      <c r="E5" s="1" t="s">
        <v>1030</v>
      </c>
      <c r="G5" s="1" t="s">
        <v>1031</v>
      </c>
    </row>
    <row r="6">
      <c r="A6" s="1" t="s">
        <v>883</v>
      </c>
      <c r="B6" s="1" t="s">
        <v>1029</v>
      </c>
      <c r="C6" s="1">
        <v>2017.0</v>
      </c>
      <c r="D6" s="1">
        <v>2021.0</v>
      </c>
      <c r="E6" s="1" t="s">
        <v>1032</v>
      </c>
      <c r="G6" s="1" t="s">
        <v>1033</v>
      </c>
    </row>
    <row r="7">
      <c r="A7" s="1" t="s">
        <v>888</v>
      </c>
      <c r="B7" s="1" t="s">
        <v>1021</v>
      </c>
      <c r="C7" s="1">
        <v>1979.0</v>
      </c>
      <c r="D7" s="1">
        <v>1983.0</v>
      </c>
      <c r="E7" s="1" t="s">
        <v>1034</v>
      </c>
      <c r="F7" s="1" t="s">
        <v>1035</v>
      </c>
      <c r="G7" s="1" t="s">
        <v>1036</v>
      </c>
    </row>
    <row r="8">
      <c r="A8" s="1" t="s">
        <v>888</v>
      </c>
      <c r="B8" s="1" t="s">
        <v>1029</v>
      </c>
      <c r="D8" s="1">
        <v>1983.0</v>
      </c>
      <c r="E8" s="1" t="s">
        <v>1037</v>
      </c>
      <c r="G8" s="1" t="s">
        <v>1038</v>
      </c>
    </row>
    <row r="9">
      <c r="A9" s="1" t="s">
        <v>888</v>
      </c>
      <c r="B9" s="1" t="s">
        <v>1029</v>
      </c>
      <c r="D9" s="1">
        <v>1984.0</v>
      </c>
      <c r="E9" s="1" t="s">
        <v>1039</v>
      </c>
      <c r="G9" s="1" t="s">
        <v>1040</v>
      </c>
    </row>
    <row r="10">
      <c r="A10" s="1" t="s">
        <v>888</v>
      </c>
      <c r="B10" s="1" t="s">
        <v>1029</v>
      </c>
      <c r="C10" s="1">
        <v>1984.0</v>
      </c>
      <c r="D10" s="1">
        <v>1990.0</v>
      </c>
      <c r="E10" s="1" t="s">
        <v>1041</v>
      </c>
      <c r="G10" s="1" t="s">
        <v>1042</v>
      </c>
    </row>
    <row r="11">
      <c r="A11" s="1" t="s">
        <v>888</v>
      </c>
      <c r="B11" s="1" t="s">
        <v>1029</v>
      </c>
      <c r="C11" s="1">
        <v>1990.0</v>
      </c>
      <c r="D11" s="1">
        <v>1992.0</v>
      </c>
      <c r="E11" s="1" t="s">
        <v>1043</v>
      </c>
      <c r="G11" s="1" t="s">
        <v>1044</v>
      </c>
    </row>
    <row r="12">
      <c r="A12" s="1" t="s">
        <v>888</v>
      </c>
      <c r="B12" s="1" t="s">
        <v>1029</v>
      </c>
      <c r="C12" s="1">
        <v>1993.0</v>
      </c>
      <c r="D12" s="1">
        <v>1996.0</v>
      </c>
      <c r="E12" s="1" t="s">
        <v>1045</v>
      </c>
      <c r="G12" s="1" t="s">
        <v>1046</v>
      </c>
    </row>
    <row r="13">
      <c r="A13" s="1" t="s">
        <v>888</v>
      </c>
      <c r="B13" s="1" t="s">
        <v>1029</v>
      </c>
      <c r="C13" s="1">
        <v>1996.0</v>
      </c>
      <c r="D13" s="1">
        <v>2005.0</v>
      </c>
      <c r="E13" s="1" t="s">
        <v>1045</v>
      </c>
      <c r="G13" s="1" t="s">
        <v>1047</v>
      </c>
    </row>
    <row r="14">
      <c r="A14" s="1" t="s">
        <v>888</v>
      </c>
      <c r="B14" s="1" t="s">
        <v>1029</v>
      </c>
      <c r="C14" s="1">
        <v>2006.0</v>
      </c>
      <c r="D14" s="1">
        <v>2018.0</v>
      </c>
      <c r="E14" s="1" t="s">
        <v>1045</v>
      </c>
      <c r="G14" s="1" t="s">
        <v>884</v>
      </c>
    </row>
    <row r="15">
      <c r="A15" s="1" t="s">
        <v>888</v>
      </c>
      <c r="B15" s="1" t="s">
        <v>1029</v>
      </c>
      <c r="C15" s="1">
        <v>2018.0</v>
      </c>
      <c r="D15" s="1" t="s">
        <v>1048</v>
      </c>
      <c r="E15" s="1" t="s">
        <v>1045</v>
      </c>
      <c r="G15" s="1" t="s">
        <v>1049</v>
      </c>
    </row>
    <row r="16">
      <c r="A16" s="1" t="s">
        <v>890</v>
      </c>
      <c r="B16" s="1" t="s">
        <v>1021</v>
      </c>
      <c r="E16" s="1" t="s">
        <v>1050</v>
      </c>
    </row>
    <row r="17">
      <c r="A17" s="1" t="s">
        <v>890</v>
      </c>
      <c r="B17" s="1" t="s">
        <v>1021</v>
      </c>
      <c r="E17" s="1" t="s">
        <v>1051</v>
      </c>
      <c r="F17" s="1" t="s">
        <v>1052</v>
      </c>
    </row>
    <row r="18">
      <c r="A18" s="1" t="s">
        <v>890</v>
      </c>
      <c r="B18" s="1" t="s">
        <v>1021</v>
      </c>
      <c r="E18" s="1" t="s">
        <v>1053</v>
      </c>
      <c r="F18" s="1" t="s">
        <v>1054</v>
      </c>
    </row>
    <row r="19">
      <c r="A19" s="1" t="s">
        <v>890</v>
      </c>
      <c r="B19" s="1" t="s">
        <v>1021</v>
      </c>
      <c r="E19" s="1" t="s">
        <v>1055</v>
      </c>
      <c r="F19" s="1" t="s">
        <v>1056</v>
      </c>
    </row>
    <row r="20">
      <c r="A20" s="1" t="s">
        <v>890</v>
      </c>
      <c r="B20" s="1" t="s">
        <v>1021</v>
      </c>
      <c r="E20" s="1" t="s">
        <v>1057</v>
      </c>
      <c r="F20" s="1" t="s">
        <v>1058</v>
      </c>
    </row>
    <row r="21">
      <c r="A21" s="1" t="s">
        <v>890</v>
      </c>
      <c r="B21" s="1" t="s">
        <v>1021</v>
      </c>
      <c r="E21" s="1" t="s">
        <v>1059</v>
      </c>
      <c r="F21" s="1" t="s">
        <v>1060</v>
      </c>
      <c r="G21" s="58" t="s">
        <v>1061</v>
      </c>
    </row>
    <row r="22">
      <c r="A22" s="1" t="s">
        <v>890</v>
      </c>
      <c r="B22" s="1" t="s">
        <v>1021</v>
      </c>
      <c r="E22" s="1" t="s">
        <v>1053</v>
      </c>
      <c r="F22" s="58" t="s">
        <v>1062</v>
      </c>
      <c r="G22" s="58" t="s">
        <v>1063</v>
      </c>
    </row>
    <row r="23">
      <c r="A23" s="1" t="s">
        <v>890</v>
      </c>
      <c r="B23" s="1" t="s">
        <v>1029</v>
      </c>
      <c r="C23" s="1">
        <v>1998.0</v>
      </c>
      <c r="D23" s="1">
        <v>2007.0</v>
      </c>
      <c r="E23" s="1" t="s">
        <v>1064</v>
      </c>
      <c r="G23" s="1" t="s">
        <v>1065</v>
      </c>
    </row>
    <row r="24">
      <c r="A24" s="1" t="s">
        <v>890</v>
      </c>
      <c r="B24" s="1" t="s">
        <v>1029</v>
      </c>
      <c r="C24" s="1">
        <v>2007.0</v>
      </c>
      <c r="D24" s="1">
        <v>2016.0</v>
      </c>
      <c r="E24" s="1" t="s">
        <v>1066</v>
      </c>
      <c r="G24" s="1" t="s">
        <v>1067</v>
      </c>
    </row>
    <row r="25">
      <c r="A25" s="1" t="s">
        <v>890</v>
      </c>
      <c r="B25" s="1" t="s">
        <v>1029</v>
      </c>
      <c r="C25" s="1">
        <v>2008.0</v>
      </c>
      <c r="D25" s="1">
        <v>2016.0</v>
      </c>
      <c r="E25" s="1"/>
      <c r="G25" s="1" t="s">
        <v>1068</v>
      </c>
    </row>
    <row r="26">
      <c r="A26" s="1" t="s">
        <v>890</v>
      </c>
      <c r="B26" s="1" t="s">
        <v>1029</v>
      </c>
      <c r="C26" s="1">
        <v>2014.0</v>
      </c>
      <c r="D26" s="1">
        <v>2016.0</v>
      </c>
      <c r="E26" s="1" t="s">
        <v>1069</v>
      </c>
      <c r="G26" s="1" t="s">
        <v>1070</v>
      </c>
    </row>
    <row r="27">
      <c r="A27" s="1" t="s">
        <v>890</v>
      </c>
      <c r="B27" s="1" t="s">
        <v>1029</v>
      </c>
      <c r="D27" s="1">
        <v>2017.0</v>
      </c>
      <c r="E27" s="1" t="s">
        <v>1071</v>
      </c>
      <c r="G27" s="1" t="s">
        <v>1072</v>
      </c>
    </row>
    <row r="28">
      <c r="A28" s="1" t="s">
        <v>890</v>
      </c>
      <c r="B28" s="1" t="s">
        <v>1029</v>
      </c>
      <c r="D28" s="1">
        <v>2018.0</v>
      </c>
      <c r="E28" s="1" t="s">
        <v>1073</v>
      </c>
      <c r="G28" s="1" t="s">
        <v>1074</v>
      </c>
    </row>
    <row r="29">
      <c r="A29" s="1" t="s">
        <v>890</v>
      </c>
      <c r="B29" s="1" t="s">
        <v>1029</v>
      </c>
      <c r="C29" s="1">
        <v>2019.0</v>
      </c>
      <c r="D29" s="1" t="s">
        <v>1048</v>
      </c>
      <c r="E29" s="1" t="s">
        <v>1066</v>
      </c>
      <c r="G29" s="1" t="s">
        <v>1075</v>
      </c>
    </row>
    <row r="30">
      <c r="A30" s="1" t="s">
        <v>892</v>
      </c>
      <c r="B30" s="1" t="s">
        <v>1021</v>
      </c>
      <c r="E30" s="1" t="s">
        <v>1022</v>
      </c>
      <c r="F30" s="1" t="s">
        <v>1076</v>
      </c>
      <c r="G30" s="1" t="s">
        <v>1036</v>
      </c>
    </row>
    <row r="31">
      <c r="A31" s="1" t="s">
        <v>892</v>
      </c>
      <c r="B31" s="1" t="s">
        <v>1021</v>
      </c>
      <c r="E31" s="1" t="s">
        <v>1077</v>
      </c>
      <c r="F31" s="58" t="s">
        <v>1078</v>
      </c>
      <c r="G31" s="1" t="s">
        <v>1079</v>
      </c>
    </row>
    <row r="32">
      <c r="A32" s="1" t="s">
        <v>892</v>
      </c>
      <c r="B32" s="1" t="s">
        <v>1029</v>
      </c>
      <c r="C32" s="1">
        <v>2001.0</v>
      </c>
      <c r="D32" s="1">
        <v>2004.0</v>
      </c>
      <c r="E32" s="1" t="s">
        <v>1080</v>
      </c>
      <c r="G32" s="1" t="s">
        <v>1081</v>
      </c>
    </row>
    <row r="33">
      <c r="A33" s="1" t="s">
        <v>892</v>
      </c>
      <c r="B33" s="1" t="s">
        <v>1029</v>
      </c>
      <c r="C33" s="1">
        <v>2004.0</v>
      </c>
      <c r="D33" s="1">
        <v>2005.0</v>
      </c>
      <c r="G33" s="1" t="s">
        <v>1082</v>
      </c>
    </row>
    <row r="34">
      <c r="A34" s="1" t="s">
        <v>892</v>
      </c>
      <c r="B34" s="1" t="s">
        <v>1029</v>
      </c>
      <c r="C34" s="1">
        <v>2005.0</v>
      </c>
      <c r="D34" s="1">
        <v>2007.0</v>
      </c>
      <c r="G34" s="1" t="s">
        <v>1083</v>
      </c>
    </row>
    <row r="35">
      <c r="A35" s="1" t="s">
        <v>892</v>
      </c>
      <c r="B35" s="1" t="s">
        <v>1029</v>
      </c>
      <c r="C35" s="1" t="s">
        <v>1084</v>
      </c>
      <c r="D35" s="1">
        <v>2010.0</v>
      </c>
      <c r="G35" s="1" t="s">
        <v>1085</v>
      </c>
    </row>
    <row r="36">
      <c r="A36" s="1" t="s">
        <v>893</v>
      </c>
      <c r="B36" s="1" t="s">
        <v>1021</v>
      </c>
      <c r="C36" s="1">
        <v>1967.0</v>
      </c>
      <c r="D36" s="1">
        <v>1971.0</v>
      </c>
      <c r="E36" s="1" t="s">
        <v>1086</v>
      </c>
      <c r="F36" s="1" t="s">
        <v>1036</v>
      </c>
    </row>
    <row r="37">
      <c r="A37" s="1" t="s">
        <v>893</v>
      </c>
      <c r="B37" s="1" t="s">
        <v>1021</v>
      </c>
      <c r="C37" s="1">
        <v>1995.0</v>
      </c>
      <c r="D37" s="1">
        <v>1996.0</v>
      </c>
      <c r="E37" s="1" t="s">
        <v>1053</v>
      </c>
      <c r="F37" s="1" t="s">
        <v>1087</v>
      </c>
    </row>
    <row r="38">
      <c r="A38" s="1" t="s">
        <v>893</v>
      </c>
      <c r="B38" s="1" t="s">
        <v>1021</v>
      </c>
      <c r="D38" s="1">
        <v>2019.0</v>
      </c>
      <c r="E38" s="1" t="s">
        <v>1053</v>
      </c>
      <c r="F38" s="1" t="s">
        <v>1088</v>
      </c>
    </row>
    <row r="39">
      <c r="A39" s="1" t="s">
        <v>893</v>
      </c>
      <c r="B39" s="1" t="s">
        <v>1029</v>
      </c>
      <c r="E39" s="1" t="s">
        <v>1089</v>
      </c>
      <c r="G39" s="1" t="s">
        <v>1090</v>
      </c>
    </row>
    <row r="40">
      <c r="A40" s="1" t="s">
        <v>893</v>
      </c>
      <c r="B40" s="1" t="s">
        <v>1029</v>
      </c>
      <c r="C40" s="1">
        <v>1986.0</v>
      </c>
      <c r="D40" s="1">
        <v>1988.0</v>
      </c>
      <c r="E40" s="1" t="s">
        <v>1091</v>
      </c>
      <c r="G40" s="1" t="s">
        <v>1092</v>
      </c>
    </row>
    <row r="41">
      <c r="A41" s="1" t="s">
        <v>893</v>
      </c>
      <c r="B41" s="1" t="s">
        <v>1029</v>
      </c>
      <c r="C41" s="1">
        <v>1988.0</v>
      </c>
      <c r="D41" s="1">
        <v>1989.0</v>
      </c>
      <c r="G41" s="1" t="s">
        <v>1093</v>
      </c>
    </row>
    <row r="42">
      <c r="A42" s="1" t="s">
        <v>893</v>
      </c>
      <c r="B42" s="1" t="s">
        <v>1029</v>
      </c>
      <c r="C42" s="1">
        <v>1989.0</v>
      </c>
      <c r="D42" s="1">
        <v>1992.0</v>
      </c>
      <c r="E42" s="1" t="s">
        <v>1094</v>
      </c>
      <c r="G42" s="1" t="s">
        <v>1092</v>
      </c>
    </row>
    <row r="43">
      <c r="A43" s="1" t="s">
        <v>893</v>
      </c>
      <c r="B43" s="1" t="s">
        <v>1029</v>
      </c>
      <c r="D43" s="1">
        <v>1992.0</v>
      </c>
      <c r="G43" s="1" t="s">
        <v>1095</v>
      </c>
    </row>
    <row r="44">
      <c r="A44" s="1" t="s">
        <v>893</v>
      </c>
      <c r="B44" s="1" t="s">
        <v>1029</v>
      </c>
      <c r="G44" s="1" t="s">
        <v>1096</v>
      </c>
    </row>
    <row r="45">
      <c r="A45" s="1" t="s">
        <v>893</v>
      </c>
      <c r="B45" s="1" t="s">
        <v>1029</v>
      </c>
      <c r="C45" s="1">
        <v>1996.0</v>
      </c>
      <c r="D45" s="1">
        <v>1997.0</v>
      </c>
      <c r="F45" s="1" t="s">
        <v>1097</v>
      </c>
      <c r="G45" s="1" t="s">
        <v>1098</v>
      </c>
    </row>
    <row r="46">
      <c r="A46" s="1" t="s">
        <v>893</v>
      </c>
      <c r="B46" s="1" t="s">
        <v>1029</v>
      </c>
      <c r="C46" s="1">
        <v>1999.0</v>
      </c>
      <c r="D46" s="1">
        <v>2001.0</v>
      </c>
      <c r="G46" s="1" t="s">
        <v>1099</v>
      </c>
    </row>
    <row r="47">
      <c r="A47" s="1" t="s">
        <v>893</v>
      </c>
      <c r="B47" s="1" t="s">
        <v>1029</v>
      </c>
      <c r="C47" s="1">
        <v>2001.0</v>
      </c>
      <c r="D47" s="1">
        <v>2004.0</v>
      </c>
      <c r="G47" s="1" t="s">
        <v>1100</v>
      </c>
    </row>
    <row r="48">
      <c r="A48" s="1" t="s">
        <v>893</v>
      </c>
      <c r="B48" s="1" t="s">
        <v>1029</v>
      </c>
      <c r="C48" s="1">
        <v>2004.0</v>
      </c>
      <c r="D48" s="1">
        <v>2007.0</v>
      </c>
      <c r="G48" s="1" t="s">
        <v>1100</v>
      </c>
    </row>
    <row r="49">
      <c r="A49" s="1" t="s">
        <v>893</v>
      </c>
      <c r="B49" s="1" t="s">
        <v>1029</v>
      </c>
      <c r="C49" s="1">
        <v>2007.0</v>
      </c>
      <c r="D49" s="1">
        <v>2010.0</v>
      </c>
      <c r="G49" s="1" t="s">
        <v>1100</v>
      </c>
    </row>
    <row r="50">
      <c r="A50" s="1" t="s">
        <v>893</v>
      </c>
      <c r="B50" s="1" t="s">
        <v>1029</v>
      </c>
      <c r="C50" s="1">
        <v>2010.0</v>
      </c>
      <c r="D50" s="1">
        <v>2013.0</v>
      </c>
      <c r="G50" s="1" t="s">
        <v>1100</v>
      </c>
    </row>
    <row r="51">
      <c r="A51" s="1" t="s">
        <v>893</v>
      </c>
      <c r="B51" s="1" t="s">
        <v>1029</v>
      </c>
      <c r="C51" s="1">
        <v>2016.0</v>
      </c>
      <c r="D51" s="1" t="s">
        <v>1048</v>
      </c>
      <c r="G51" s="1" t="s">
        <v>1100</v>
      </c>
    </row>
    <row r="52">
      <c r="A52" s="1" t="s">
        <v>896</v>
      </c>
      <c r="B52" s="1" t="s">
        <v>1021</v>
      </c>
      <c r="E52" s="1" t="s">
        <v>1101</v>
      </c>
      <c r="F52" s="1" t="s">
        <v>1102</v>
      </c>
    </row>
    <row r="53">
      <c r="A53" s="1" t="s">
        <v>896</v>
      </c>
      <c r="B53" s="1" t="s">
        <v>1029</v>
      </c>
      <c r="F53" s="1" t="s">
        <v>1103</v>
      </c>
      <c r="G53" s="1" t="s">
        <v>1104</v>
      </c>
    </row>
    <row r="54">
      <c r="A54" s="1" t="s">
        <v>896</v>
      </c>
      <c r="B54" s="1" t="s">
        <v>1029</v>
      </c>
      <c r="F54" s="1" t="s">
        <v>1105</v>
      </c>
      <c r="G54" s="1" t="s">
        <v>1106</v>
      </c>
    </row>
    <row r="55">
      <c r="A55" s="1" t="s">
        <v>896</v>
      </c>
      <c r="B55" s="1" t="s">
        <v>1029</v>
      </c>
      <c r="F55" s="1" t="s">
        <v>1107</v>
      </c>
      <c r="G55" s="1" t="s">
        <v>1108</v>
      </c>
    </row>
    <row r="56">
      <c r="A56" s="1" t="s">
        <v>896</v>
      </c>
      <c r="B56" s="1" t="s">
        <v>1029</v>
      </c>
      <c r="F56" s="1" t="s">
        <v>1109</v>
      </c>
      <c r="G56" s="1" t="s">
        <v>1108</v>
      </c>
    </row>
    <row r="57">
      <c r="A57" s="1" t="s">
        <v>900</v>
      </c>
      <c r="B57" s="1" t="s">
        <v>1021</v>
      </c>
      <c r="C57" s="1">
        <v>1978.0</v>
      </c>
      <c r="D57" s="1">
        <v>1982.0</v>
      </c>
      <c r="E57" s="1" t="s">
        <v>1110</v>
      </c>
      <c r="F57" s="1" t="s">
        <v>1102</v>
      </c>
    </row>
    <row r="58">
      <c r="A58" s="1" t="s">
        <v>900</v>
      </c>
      <c r="B58" s="1" t="s">
        <v>1021</v>
      </c>
      <c r="C58" s="1">
        <v>1982.0</v>
      </c>
      <c r="D58" s="1">
        <v>1986.0</v>
      </c>
      <c r="E58" s="1" t="s">
        <v>1110</v>
      </c>
      <c r="F58" s="1" t="s">
        <v>1111</v>
      </c>
    </row>
    <row r="59">
      <c r="A59" s="1" t="s">
        <v>900</v>
      </c>
      <c r="B59" s="1" t="s">
        <v>1021</v>
      </c>
      <c r="D59" s="1">
        <v>2004.0</v>
      </c>
      <c r="E59" s="1" t="s">
        <v>1112</v>
      </c>
      <c r="F59" s="1" t="s">
        <v>1113</v>
      </c>
    </row>
    <row r="60">
      <c r="A60" s="1" t="s">
        <v>900</v>
      </c>
      <c r="B60" s="1" t="s">
        <v>1021</v>
      </c>
      <c r="C60" s="1">
        <v>2005.0</v>
      </c>
      <c r="D60" s="1">
        <v>2007.0</v>
      </c>
      <c r="E60" s="1" t="s">
        <v>1114</v>
      </c>
      <c r="F60" s="1" t="s">
        <v>1115</v>
      </c>
    </row>
    <row r="61">
      <c r="A61" s="1" t="s">
        <v>900</v>
      </c>
      <c r="B61" s="1" t="s">
        <v>1021</v>
      </c>
      <c r="D61" s="1">
        <v>2007.0</v>
      </c>
      <c r="E61" s="1" t="s">
        <v>1114</v>
      </c>
      <c r="F61" s="1" t="s">
        <v>1116</v>
      </c>
    </row>
    <row r="62">
      <c r="A62" s="1" t="s">
        <v>900</v>
      </c>
      <c r="B62" s="1" t="s">
        <v>1021</v>
      </c>
      <c r="C62" s="1">
        <v>2011.0</v>
      </c>
      <c r="D62" s="1">
        <v>2014.0</v>
      </c>
      <c r="E62" s="1" t="s">
        <v>1117</v>
      </c>
      <c r="F62" s="1" t="s">
        <v>1118</v>
      </c>
    </row>
    <row r="63">
      <c r="A63" s="1" t="s">
        <v>900</v>
      </c>
      <c r="B63" s="1" t="s">
        <v>1021</v>
      </c>
      <c r="D63" s="1">
        <v>2014.0</v>
      </c>
      <c r="E63" s="1" t="s">
        <v>1119</v>
      </c>
      <c r="F63" s="1" t="s">
        <v>1120</v>
      </c>
    </row>
    <row r="64">
      <c r="A64" s="1" t="s">
        <v>900</v>
      </c>
      <c r="B64" s="1" t="s">
        <v>1021</v>
      </c>
      <c r="D64" s="1">
        <v>2016.0</v>
      </c>
      <c r="E64" s="1" t="s">
        <v>1121</v>
      </c>
      <c r="F64" s="1" t="s">
        <v>1122</v>
      </c>
    </row>
    <row r="65">
      <c r="A65" s="1" t="s">
        <v>900</v>
      </c>
      <c r="B65" s="1" t="s">
        <v>1021</v>
      </c>
      <c r="D65" s="1">
        <v>2017.0</v>
      </c>
      <c r="E65" s="1" t="s">
        <v>1123</v>
      </c>
      <c r="F65" s="1" t="s">
        <v>1124</v>
      </c>
    </row>
    <row r="66">
      <c r="A66" s="1" t="s">
        <v>900</v>
      </c>
      <c r="B66" s="1" t="s">
        <v>1029</v>
      </c>
      <c r="C66" s="1">
        <v>2008.0</v>
      </c>
      <c r="D66" s="1">
        <v>2010.0</v>
      </c>
      <c r="E66" s="1" t="s">
        <v>1125</v>
      </c>
      <c r="G66" s="1" t="s">
        <v>1126</v>
      </c>
    </row>
    <row r="67">
      <c r="A67" s="1" t="s">
        <v>900</v>
      </c>
      <c r="B67" s="1" t="s">
        <v>1029</v>
      </c>
      <c r="C67" s="1">
        <v>2005.0</v>
      </c>
      <c r="D67" s="1">
        <v>2008.0</v>
      </c>
      <c r="E67" s="1" t="s">
        <v>1127</v>
      </c>
      <c r="G67" s="1" t="s">
        <v>1049</v>
      </c>
    </row>
    <row r="68">
      <c r="A68" s="1" t="s">
        <v>900</v>
      </c>
      <c r="B68" s="1" t="s">
        <v>1128</v>
      </c>
      <c r="E68" s="1" t="s">
        <v>1129</v>
      </c>
      <c r="F68" s="1" t="s">
        <v>1130</v>
      </c>
      <c r="G68" s="1" t="s">
        <v>1131</v>
      </c>
    </row>
    <row r="69">
      <c r="A69" s="1" t="s">
        <v>900</v>
      </c>
      <c r="B69" s="1" t="s">
        <v>1128</v>
      </c>
      <c r="E69" s="1" t="s">
        <v>1132</v>
      </c>
      <c r="F69" s="1" t="s">
        <v>1130</v>
      </c>
      <c r="G69" s="1" t="s">
        <v>1131</v>
      </c>
    </row>
    <row r="70">
      <c r="A70" s="1" t="s">
        <v>900</v>
      </c>
      <c r="B70" s="1" t="s">
        <v>1128</v>
      </c>
      <c r="E70" s="1" t="s">
        <v>1133</v>
      </c>
      <c r="F70" s="1" t="s">
        <v>1134</v>
      </c>
      <c r="G70" s="1" t="s">
        <v>1131</v>
      </c>
    </row>
    <row r="71">
      <c r="A71" s="1" t="s">
        <v>900</v>
      </c>
      <c r="B71" s="1" t="s">
        <v>1128</v>
      </c>
      <c r="E71" s="1" t="s">
        <v>1135</v>
      </c>
      <c r="F71" s="1" t="s">
        <v>1136</v>
      </c>
      <c r="G71" s="1" t="s">
        <v>1137</v>
      </c>
    </row>
    <row r="72">
      <c r="A72" s="1" t="s">
        <v>900</v>
      </c>
      <c r="B72" s="1" t="s">
        <v>1128</v>
      </c>
      <c r="E72" s="1" t="s">
        <v>1138</v>
      </c>
      <c r="F72" s="1" t="s">
        <v>1136</v>
      </c>
      <c r="G72" s="1" t="s">
        <v>1137</v>
      </c>
    </row>
    <row r="73">
      <c r="A73" s="1" t="s">
        <v>900</v>
      </c>
      <c r="B73" s="1" t="s">
        <v>1128</v>
      </c>
      <c r="E73" s="1" t="s">
        <v>1139</v>
      </c>
      <c r="F73" s="1" t="s">
        <v>1136</v>
      </c>
      <c r="G73" s="1" t="s">
        <v>1137</v>
      </c>
    </row>
    <row r="74">
      <c r="A74" s="1" t="s">
        <v>900</v>
      </c>
      <c r="B74" s="1" t="s">
        <v>1128</v>
      </c>
      <c r="E74" s="1" t="s">
        <v>1140</v>
      </c>
      <c r="F74" s="1" t="s">
        <v>1136</v>
      </c>
      <c r="G74" s="1" t="s">
        <v>1137</v>
      </c>
    </row>
    <row r="75">
      <c r="A75" s="1" t="s">
        <v>900</v>
      </c>
      <c r="B75" s="1" t="s">
        <v>1128</v>
      </c>
      <c r="E75" s="1" t="s">
        <v>1141</v>
      </c>
      <c r="F75" s="1" t="s">
        <v>1136</v>
      </c>
      <c r="G75" s="1" t="s">
        <v>1137</v>
      </c>
    </row>
    <row r="76">
      <c r="A76" s="1" t="s">
        <v>900</v>
      </c>
      <c r="B76" s="1" t="s">
        <v>1128</v>
      </c>
      <c r="E76" s="1" t="s">
        <v>1142</v>
      </c>
      <c r="F76" s="1" t="s">
        <v>1136</v>
      </c>
      <c r="G76" s="1" t="s">
        <v>1137</v>
      </c>
    </row>
    <row r="77">
      <c r="A77" s="1" t="s">
        <v>900</v>
      </c>
      <c r="B77" s="1" t="s">
        <v>1128</v>
      </c>
      <c r="E77" s="1" t="s">
        <v>1135</v>
      </c>
      <c r="F77" s="1" t="s">
        <v>1143</v>
      </c>
      <c r="G77" s="1" t="s">
        <v>1137</v>
      </c>
    </row>
    <row r="78">
      <c r="A78" s="1" t="s">
        <v>900</v>
      </c>
      <c r="B78" s="1" t="s">
        <v>1128</v>
      </c>
      <c r="E78" s="1" t="s">
        <v>1144</v>
      </c>
      <c r="F78" s="1" t="s">
        <v>1143</v>
      </c>
      <c r="G78" s="1" t="s">
        <v>1137</v>
      </c>
    </row>
    <row r="79">
      <c r="A79" s="1" t="s">
        <v>900</v>
      </c>
      <c r="B79" s="1" t="s">
        <v>1128</v>
      </c>
      <c r="E79" s="1" t="s">
        <v>1145</v>
      </c>
      <c r="F79" s="1" t="s">
        <v>1143</v>
      </c>
      <c r="G79" s="1" t="s">
        <v>1137</v>
      </c>
    </row>
    <row r="80">
      <c r="A80" s="1" t="s">
        <v>900</v>
      </c>
      <c r="B80" s="1" t="s">
        <v>1029</v>
      </c>
      <c r="E80" s="1" t="s">
        <v>1146</v>
      </c>
      <c r="F80" s="1" t="s">
        <v>1147</v>
      </c>
      <c r="G80" s="1" t="s">
        <v>1148</v>
      </c>
    </row>
    <row r="81">
      <c r="A81" s="1" t="s">
        <v>900</v>
      </c>
      <c r="B81" s="1" t="s">
        <v>1029</v>
      </c>
      <c r="F81" s="1" t="s">
        <v>1149</v>
      </c>
      <c r="G81" s="1" t="s">
        <v>1070</v>
      </c>
    </row>
    <row r="82">
      <c r="A82" s="1" t="s">
        <v>897</v>
      </c>
      <c r="B82" s="1" t="s">
        <v>1021</v>
      </c>
      <c r="D82" s="1">
        <v>1978.0</v>
      </c>
      <c r="E82" s="1" t="s">
        <v>1057</v>
      </c>
      <c r="F82" s="1" t="s">
        <v>1150</v>
      </c>
    </row>
    <row r="83">
      <c r="A83" s="1" t="s">
        <v>897</v>
      </c>
      <c r="B83" s="1" t="s">
        <v>1021</v>
      </c>
      <c r="C83" s="1">
        <v>1979.0</v>
      </c>
      <c r="D83" s="1">
        <v>1980.0</v>
      </c>
      <c r="E83" s="1" t="s">
        <v>1151</v>
      </c>
      <c r="F83" s="1" t="s">
        <v>1152</v>
      </c>
    </row>
    <row r="84">
      <c r="A84" s="1" t="s">
        <v>897</v>
      </c>
      <c r="B84" s="1" t="s">
        <v>1029</v>
      </c>
      <c r="C84" s="1">
        <v>1981.0</v>
      </c>
      <c r="D84" s="1">
        <v>1983.0</v>
      </c>
      <c r="E84" s="1" t="s">
        <v>1153</v>
      </c>
      <c r="G84" s="1" t="s">
        <v>1154</v>
      </c>
    </row>
    <row r="85">
      <c r="A85" s="1" t="s">
        <v>897</v>
      </c>
      <c r="B85" s="1" t="s">
        <v>1029</v>
      </c>
      <c r="C85" s="1">
        <v>1983.0</v>
      </c>
      <c r="D85" s="1">
        <v>1986.0</v>
      </c>
      <c r="E85" s="1" t="s">
        <v>1153</v>
      </c>
      <c r="G85" s="1" t="s">
        <v>1155</v>
      </c>
    </row>
    <row r="86">
      <c r="A86" s="1" t="s">
        <v>897</v>
      </c>
      <c r="B86" s="1" t="s">
        <v>1029</v>
      </c>
      <c r="C86" s="1">
        <v>1998.0</v>
      </c>
      <c r="D86" s="1">
        <v>2007.0</v>
      </c>
      <c r="E86" s="1" t="s">
        <v>1153</v>
      </c>
      <c r="G86" s="1" t="s">
        <v>1155</v>
      </c>
    </row>
    <row r="87">
      <c r="A87" s="1" t="s">
        <v>897</v>
      </c>
      <c r="B87" s="1" t="s">
        <v>1029</v>
      </c>
      <c r="C87" s="1">
        <v>1992.0</v>
      </c>
      <c r="D87" s="1">
        <v>1995.0</v>
      </c>
      <c r="E87" s="1" t="s">
        <v>1156</v>
      </c>
      <c r="G87" s="1" t="s">
        <v>1157</v>
      </c>
    </row>
    <row r="88">
      <c r="A88" s="1" t="s">
        <v>897</v>
      </c>
      <c r="B88" s="1" t="s">
        <v>1029</v>
      </c>
      <c r="C88" s="1">
        <v>2007.0</v>
      </c>
      <c r="D88" s="1">
        <v>2010.0</v>
      </c>
      <c r="E88" s="1" t="s">
        <v>1156</v>
      </c>
      <c r="G88" s="1" t="s">
        <v>1157</v>
      </c>
    </row>
    <row r="89">
      <c r="A89" s="1" t="s">
        <v>897</v>
      </c>
      <c r="B89" s="1" t="s">
        <v>1029</v>
      </c>
      <c r="C89" s="1">
        <v>2010.0</v>
      </c>
      <c r="D89" s="1">
        <v>2016.0</v>
      </c>
      <c r="E89" s="1" t="s">
        <v>1158</v>
      </c>
      <c r="G89" s="1" t="s">
        <v>921</v>
      </c>
    </row>
    <row r="90">
      <c r="A90" s="1" t="s">
        <v>903</v>
      </c>
      <c r="B90" s="1" t="s">
        <v>1021</v>
      </c>
      <c r="C90" s="1">
        <v>2007.0</v>
      </c>
      <c r="D90" s="1">
        <v>2008.0</v>
      </c>
      <c r="E90" s="1" t="s">
        <v>1159</v>
      </c>
      <c r="F90" s="1" t="s">
        <v>1160</v>
      </c>
    </row>
    <row r="91">
      <c r="A91" s="1" t="s">
        <v>903</v>
      </c>
      <c r="B91" s="1" t="s">
        <v>1021</v>
      </c>
      <c r="D91" s="1">
        <v>2019.0</v>
      </c>
      <c r="E91" s="1" t="s">
        <v>1161</v>
      </c>
      <c r="F91" s="1" t="s">
        <v>1162</v>
      </c>
    </row>
    <row r="92">
      <c r="A92" s="1" t="s">
        <v>903</v>
      </c>
      <c r="B92" s="1" t="s">
        <v>1021</v>
      </c>
      <c r="D92" s="1">
        <v>2010.0</v>
      </c>
      <c r="E92" s="1" t="s">
        <v>1163</v>
      </c>
      <c r="F92" s="1" t="s">
        <v>1164</v>
      </c>
    </row>
    <row r="93">
      <c r="A93" s="1" t="s">
        <v>903</v>
      </c>
      <c r="B93" s="1" t="s">
        <v>1021</v>
      </c>
      <c r="D93" s="1">
        <v>2019.0</v>
      </c>
      <c r="E93" s="1" t="s">
        <v>1165</v>
      </c>
      <c r="F93" s="1" t="s">
        <v>1166</v>
      </c>
    </row>
    <row r="94">
      <c r="A94" s="1" t="s">
        <v>903</v>
      </c>
      <c r="B94" s="1" t="s">
        <v>1029</v>
      </c>
      <c r="C94" s="1">
        <v>2010.0</v>
      </c>
      <c r="D94" s="1">
        <v>2013.0</v>
      </c>
      <c r="E94" s="1" t="s">
        <v>1167</v>
      </c>
      <c r="G94" s="1" t="s">
        <v>1157</v>
      </c>
    </row>
    <row r="95">
      <c r="A95" s="1" t="s">
        <v>903</v>
      </c>
      <c r="B95" s="1" t="s">
        <v>1029</v>
      </c>
      <c r="C95" s="1">
        <v>2013.0</v>
      </c>
      <c r="D95" s="1">
        <v>2016.0</v>
      </c>
      <c r="E95" s="1" t="s">
        <v>1167</v>
      </c>
      <c r="G95" s="1" t="s">
        <v>1157</v>
      </c>
    </row>
    <row r="96">
      <c r="A96" s="1" t="s">
        <v>903</v>
      </c>
      <c r="B96" s="1" t="s">
        <v>1029</v>
      </c>
      <c r="C96" s="1">
        <v>2016.0</v>
      </c>
      <c r="D96" s="1">
        <v>2019.0</v>
      </c>
      <c r="E96" s="1" t="s">
        <v>1168</v>
      </c>
      <c r="G96" s="1" t="s">
        <v>921</v>
      </c>
    </row>
    <row r="97">
      <c r="A97" s="1" t="s">
        <v>903</v>
      </c>
      <c r="B97" s="1" t="s">
        <v>1029</v>
      </c>
      <c r="C97" s="1">
        <v>2019.0</v>
      </c>
      <c r="D97" s="1">
        <v>2022.0</v>
      </c>
      <c r="E97" s="1" t="s">
        <v>1168</v>
      </c>
      <c r="G97" s="1" t="s">
        <v>921</v>
      </c>
    </row>
    <row r="98">
      <c r="A98" s="1" t="s">
        <v>905</v>
      </c>
      <c r="B98" s="1" t="s">
        <v>1021</v>
      </c>
      <c r="C98" s="1">
        <v>1982.0</v>
      </c>
      <c r="D98" s="1">
        <v>1986.0</v>
      </c>
      <c r="E98" s="1" t="s">
        <v>1169</v>
      </c>
      <c r="F98" s="1" t="s">
        <v>1170</v>
      </c>
    </row>
    <row r="99">
      <c r="A99" s="1" t="s">
        <v>905</v>
      </c>
      <c r="B99" s="1" t="s">
        <v>1021</v>
      </c>
      <c r="D99" s="1">
        <v>1992.0</v>
      </c>
      <c r="E99" s="1" t="s">
        <v>1171</v>
      </c>
      <c r="F99" s="1" t="s">
        <v>1172</v>
      </c>
    </row>
    <row r="100">
      <c r="A100" s="1" t="s">
        <v>905</v>
      </c>
      <c r="B100" s="1" t="s">
        <v>1021</v>
      </c>
      <c r="D100" s="1">
        <v>2015.0</v>
      </c>
      <c r="E100" s="1" t="s">
        <v>1139</v>
      </c>
      <c r="F100" s="1" t="s">
        <v>1173</v>
      </c>
    </row>
    <row r="101">
      <c r="A101" s="1" t="s">
        <v>905</v>
      </c>
      <c r="B101" s="1" t="s">
        <v>1021</v>
      </c>
      <c r="D101" s="1">
        <v>2017.0</v>
      </c>
      <c r="E101" s="1" t="s">
        <v>1174</v>
      </c>
      <c r="F101" s="1" t="s">
        <v>1175</v>
      </c>
    </row>
    <row r="102">
      <c r="A102" s="1" t="s">
        <v>905</v>
      </c>
      <c r="B102" s="1" t="s">
        <v>1021</v>
      </c>
      <c r="D102" s="1">
        <v>2017.0</v>
      </c>
      <c r="E102" s="1" t="s">
        <v>1176</v>
      </c>
      <c r="F102" s="1" t="s">
        <v>1177</v>
      </c>
    </row>
    <row r="103">
      <c r="A103" s="1" t="s">
        <v>905</v>
      </c>
      <c r="B103" s="1" t="s">
        <v>1029</v>
      </c>
      <c r="C103" s="1">
        <v>2013.0</v>
      </c>
      <c r="D103" s="1">
        <v>2016.0</v>
      </c>
      <c r="E103" s="1" t="s">
        <v>1178</v>
      </c>
      <c r="G103" s="1" t="s">
        <v>1179</v>
      </c>
      <c r="H103" s="1" t="s">
        <v>1180</v>
      </c>
    </row>
    <row r="104">
      <c r="A104" s="1" t="s">
        <v>905</v>
      </c>
      <c r="B104" s="1" t="s">
        <v>1029</v>
      </c>
      <c r="G104" s="1" t="s">
        <v>1181</v>
      </c>
      <c r="H104" s="1" t="s">
        <v>1182</v>
      </c>
    </row>
    <row r="105">
      <c r="A105" s="1" t="s">
        <v>905</v>
      </c>
      <c r="B105" s="1" t="s">
        <v>1029</v>
      </c>
      <c r="G105" s="1" t="s">
        <v>1181</v>
      </c>
      <c r="H105" s="1" t="s">
        <v>1183</v>
      </c>
    </row>
    <row r="106">
      <c r="A106" s="1" t="s">
        <v>905</v>
      </c>
      <c r="B106" s="1" t="s">
        <v>1029</v>
      </c>
      <c r="G106" s="1" t="s">
        <v>1108</v>
      </c>
      <c r="H106" s="1" t="s">
        <v>1184</v>
      </c>
    </row>
    <row r="107">
      <c r="A107" s="1" t="s">
        <v>905</v>
      </c>
      <c r="B107" s="1" t="s">
        <v>1029</v>
      </c>
      <c r="C107" s="1">
        <v>2016.0</v>
      </c>
      <c r="D107" s="1">
        <v>2022.0</v>
      </c>
      <c r="E107" s="1" t="s">
        <v>1168</v>
      </c>
      <c r="G107" s="1" t="s">
        <v>1070</v>
      </c>
    </row>
    <row r="108">
      <c r="A108" s="1" t="s">
        <v>907</v>
      </c>
      <c r="B108" s="1" t="s">
        <v>1021</v>
      </c>
      <c r="E108" s="1" t="s">
        <v>1185</v>
      </c>
      <c r="F108" s="1" t="s">
        <v>1186</v>
      </c>
      <c r="G108" s="1" t="s">
        <v>1187</v>
      </c>
    </row>
    <row r="109">
      <c r="A109" s="1" t="s">
        <v>907</v>
      </c>
      <c r="B109" s="1" t="s">
        <v>1029</v>
      </c>
      <c r="C109" s="1">
        <v>1971.0</v>
      </c>
      <c r="D109" s="1">
        <v>1981.0</v>
      </c>
      <c r="E109" s="1" t="s">
        <v>1188</v>
      </c>
      <c r="F109" s="1"/>
      <c r="G109" s="5" t="s">
        <v>1189</v>
      </c>
    </row>
    <row r="110">
      <c r="A110" s="1" t="s">
        <v>907</v>
      </c>
      <c r="B110" s="1" t="s">
        <v>1029</v>
      </c>
      <c r="C110" s="1">
        <v>1984.0</v>
      </c>
      <c r="D110" s="1">
        <v>1986.0</v>
      </c>
      <c r="E110" s="1" t="s">
        <v>1190</v>
      </c>
      <c r="G110" s="1" t="s">
        <v>1108</v>
      </c>
    </row>
    <row r="111">
      <c r="A111" s="1" t="s">
        <v>907</v>
      </c>
      <c r="B111" s="1" t="s">
        <v>1029</v>
      </c>
      <c r="C111" s="1">
        <v>1986.0</v>
      </c>
      <c r="D111" s="1">
        <v>1986.0</v>
      </c>
      <c r="E111" s="1" t="s">
        <v>1191</v>
      </c>
      <c r="G111" s="1" t="s">
        <v>1192</v>
      </c>
    </row>
    <row r="112">
      <c r="A112" s="1" t="s">
        <v>907</v>
      </c>
      <c r="B112" s="1" t="s">
        <v>1029</v>
      </c>
      <c r="C112" s="1">
        <v>1992.0</v>
      </c>
      <c r="D112" s="1">
        <v>1998.0</v>
      </c>
      <c r="E112" s="1" t="s">
        <v>1188</v>
      </c>
      <c r="G112" s="1" t="s">
        <v>1067</v>
      </c>
    </row>
    <row r="113">
      <c r="A113" s="1" t="s">
        <v>907</v>
      </c>
      <c r="B113" s="1" t="s">
        <v>1128</v>
      </c>
      <c r="C113" s="1">
        <v>1998.0</v>
      </c>
      <c r="D113" s="1" t="s">
        <v>1048</v>
      </c>
      <c r="E113" s="1" t="s">
        <v>1193</v>
      </c>
      <c r="F113" s="1" t="s">
        <v>1194</v>
      </c>
      <c r="G113" s="1" t="s">
        <v>1195</v>
      </c>
    </row>
    <row r="114">
      <c r="A114" s="1" t="s">
        <v>907</v>
      </c>
      <c r="B114" s="1" t="s">
        <v>1029</v>
      </c>
      <c r="C114" s="1">
        <v>1998.0</v>
      </c>
      <c r="D114" s="1">
        <v>2007.0</v>
      </c>
      <c r="E114" s="1" t="s">
        <v>1188</v>
      </c>
      <c r="G114" s="1" t="s">
        <v>1075</v>
      </c>
    </row>
    <row r="115">
      <c r="A115" s="1" t="s">
        <v>907</v>
      </c>
      <c r="B115" s="1" t="s">
        <v>1029</v>
      </c>
      <c r="C115" s="1">
        <v>2007.0</v>
      </c>
      <c r="D115" s="1">
        <v>2009.0</v>
      </c>
      <c r="E115" s="1" t="s">
        <v>1196</v>
      </c>
      <c r="G115" s="1" t="s">
        <v>1197</v>
      </c>
    </row>
    <row r="116">
      <c r="A116" s="1" t="s">
        <v>907</v>
      </c>
      <c r="B116" s="1" t="s">
        <v>1029</v>
      </c>
      <c r="C116" s="1">
        <v>2013.0</v>
      </c>
      <c r="D116" s="1" t="s">
        <v>1048</v>
      </c>
      <c r="E116" s="1" t="s">
        <v>1168</v>
      </c>
      <c r="G116" s="1" t="s">
        <v>1157</v>
      </c>
    </row>
    <row r="117">
      <c r="A117" s="1" t="s">
        <v>907</v>
      </c>
      <c r="B117" s="4"/>
      <c r="C117" s="1">
        <v>2020.0</v>
      </c>
      <c r="D117" s="1" t="s">
        <v>1048</v>
      </c>
      <c r="G117" s="1" t="s">
        <v>1198</v>
      </c>
    </row>
    <row r="118">
      <c r="A118" s="1" t="s">
        <v>909</v>
      </c>
      <c r="B118" s="1" t="s">
        <v>1021</v>
      </c>
      <c r="D118" s="1">
        <v>1966.0</v>
      </c>
      <c r="E118" s="1" t="s">
        <v>1117</v>
      </c>
      <c r="F118" s="1" t="s">
        <v>1199</v>
      </c>
      <c r="G118" s="1" t="s">
        <v>1187</v>
      </c>
    </row>
    <row r="119">
      <c r="A119" s="1" t="s">
        <v>909</v>
      </c>
      <c r="B119" s="1" t="s">
        <v>1021</v>
      </c>
      <c r="D119" s="1">
        <v>1972.0</v>
      </c>
      <c r="E119" s="1" t="s">
        <v>1200</v>
      </c>
      <c r="F119" s="1" t="s">
        <v>1201</v>
      </c>
      <c r="G119" s="1" t="s">
        <v>1187</v>
      </c>
    </row>
    <row r="120">
      <c r="A120" s="1" t="s">
        <v>909</v>
      </c>
      <c r="B120" s="1" t="s">
        <v>1021</v>
      </c>
      <c r="D120" s="1">
        <v>1975.0</v>
      </c>
      <c r="E120" s="1" t="s">
        <v>1202</v>
      </c>
      <c r="F120" s="1" t="s">
        <v>1203</v>
      </c>
      <c r="G120" s="1" t="s">
        <v>1187</v>
      </c>
    </row>
    <row r="121">
      <c r="A121" s="1" t="s">
        <v>909</v>
      </c>
      <c r="B121" s="1" t="s">
        <v>1029</v>
      </c>
      <c r="E121" s="1" t="s">
        <v>1204</v>
      </c>
      <c r="G121" s="1" t="s">
        <v>1108</v>
      </c>
    </row>
    <row r="122">
      <c r="A122" s="1" t="s">
        <v>909</v>
      </c>
      <c r="B122" s="1" t="s">
        <v>1029</v>
      </c>
      <c r="E122" s="1" t="s">
        <v>1205</v>
      </c>
      <c r="G122" s="1" t="s">
        <v>1206</v>
      </c>
    </row>
    <row r="123">
      <c r="A123" s="1" t="s">
        <v>909</v>
      </c>
      <c r="B123" s="1" t="s">
        <v>1029</v>
      </c>
      <c r="E123" s="1" t="s">
        <v>1207</v>
      </c>
      <c r="G123" s="1" t="s">
        <v>1049</v>
      </c>
    </row>
    <row r="124">
      <c r="A124" s="1" t="s">
        <v>909</v>
      </c>
      <c r="B124" s="1" t="s">
        <v>1029</v>
      </c>
      <c r="E124" s="1" t="s">
        <v>1208</v>
      </c>
      <c r="G124" s="1" t="s">
        <v>1179</v>
      </c>
    </row>
    <row r="125">
      <c r="A125" s="1" t="s">
        <v>909</v>
      </c>
      <c r="B125" s="1" t="s">
        <v>1128</v>
      </c>
      <c r="E125" s="1" t="s">
        <v>1209</v>
      </c>
      <c r="G125" s="1" t="s">
        <v>1210</v>
      </c>
    </row>
    <row r="126">
      <c r="A126" s="1" t="s">
        <v>911</v>
      </c>
      <c r="B126" s="1" t="s">
        <v>1021</v>
      </c>
      <c r="E126" s="1" t="s">
        <v>1211</v>
      </c>
      <c r="F126" s="1" t="s">
        <v>1212</v>
      </c>
    </row>
    <row r="127">
      <c r="A127" s="1" t="s">
        <v>911</v>
      </c>
      <c r="B127" s="1" t="s">
        <v>1021</v>
      </c>
      <c r="D127" s="1">
        <v>1984.0</v>
      </c>
      <c r="E127" s="1" t="s">
        <v>1211</v>
      </c>
      <c r="G127" s="1" t="s">
        <v>1213</v>
      </c>
    </row>
    <row r="128">
      <c r="A128" s="1" t="s">
        <v>911</v>
      </c>
      <c r="B128" s="1" t="s">
        <v>1029</v>
      </c>
      <c r="D128" s="1">
        <v>1989.0</v>
      </c>
      <c r="G128" s="1" t="s">
        <v>1214</v>
      </c>
    </row>
    <row r="129">
      <c r="A129" s="1" t="s">
        <v>911</v>
      </c>
      <c r="B129" s="1" t="s">
        <v>1029</v>
      </c>
      <c r="C129" s="1">
        <v>1990.0</v>
      </c>
      <c r="D129" s="1">
        <v>1992.0</v>
      </c>
      <c r="E129" s="1" t="s">
        <v>1215</v>
      </c>
      <c r="G129" s="1" t="s">
        <v>1216</v>
      </c>
    </row>
    <row r="130">
      <c r="A130" s="1" t="s">
        <v>911</v>
      </c>
      <c r="B130" s="1" t="s">
        <v>1029</v>
      </c>
      <c r="D130" s="1">
        <v>1992.0</v>
      </c>
      <c r="E130" s="1" t="s">
        <v>1217</v>
      </c>
      <c r="G130" s="1" t="s">
        <v>1218</v>
      </c>
    </row>
    <row r="131">
      <c r="A131" s="1" t="s">
        <v>911</v>
      </c>
      <c r="B131" s="1" t="s">
        <v>1029</v>
      </c>
      <c r="C131" s="1">
        <v>1993.0</v>
      </c>
      <c r="D131" s="1">
        <v>1995.0</v>
      </c>
      <c r="E131" s="1" t="s">
        <v>1219</v>
      </c>
      <c r="G131" s="1" t="s">
        <v>1220</v>
      </c>
    </row>
    <row r="132">
      <c r="A132" s="1" t="s">
        <v>911</v>
      </c>
      <c r="B132" s="1" t="s">
        <v>1029</v>
      </c>
      <c r="C132" s="1">
        <v>1995.0</v>
      </c>
      <c r="D132" s="1">
        <v>1996.0</v>
      </c>
      <c r="E132" s="1" t="s">
        <v>1220</v>
      </c>
      <c r="F132" s="1" t="s">
        <v>1221</v>
      </c>
      <c r="G132" s="1" t="s">
        <v>1222</v>
      </c>
    </row>
    <row r="133">
      <c r="A133" s="1" t="s">
        <v>911</v>
      </c>
      <c r="B133" s="1" t="s">
        <v>1029</v>
      </c>
      <c r="C133" s="1">
        <v>1997.0</v>
      </c>
      <c r="D133" s="1">
        <v>1998.0</v>
      </c>
      <c r="E133" s="1" t="s">
        <v>1223</v>
      </c>
      <c r="G133" s="1" t="s">
        <v>1224</v>
      </c>
    </row>
    <row r="134">
      <c r="A134" s="1" t="s">
        <v>911</v>
      </c>
      <c r="B134" s="1" t="s">
        <v>1128</v>
      </c>
      <c r="C134" s="1">
        <v>1996.0</v>
      </c>
      <c r="D134" s="1">
        <v>1998.0</v>
      </c>
      <c r="E134" s="1" t="s">
        <v>1225</v>
      </c>
      <c r="G134" s="1" t="s">
        <v>1226</v>
      </c>
    </row>
    <row r="135">
      <c r="A135" s="1" t="s">
        <v>911</v>
      </c>
      <c r="B135" s="1" t="s">
        <v>1029</v>
      </c>
      <c r="C135" s="1">
        <v>1998.0</v>
      </c>
      <c r="D135" s="1">
        <v>2004.0</v>
      </c>
      <c r="E135" s="1" t="s">
        <v>1227</v>
      </c>
      <c r="G135" s="1" t="s">
        <v>1228</v>
      </c>
    </row>
    <row r="136">
      <c r="A136" s="1" t="s">
        <v>911</v>
      </c>
      <c r="B136" s="4"/>
    </row>
    <row r="137">
      <c r="A137" s="1" t="s">
        <v>912</v>
      </c>
      <c r="B137" s="1" t="s">
        <v>1021</v>
      </c>
      <c r="E137" s="1" t="s">
        <v>1229</v>
      </c>
      <c r="F137" s="1" t="s">
        <v>1230</v>
      </c>
    </row>
    <row r="138">
      <c r="A138" s="1" t="s">
        <v>912</v>
      </c>
      <c r="B138" s="1" t="s">
        <v>1021</v>
      </c>
      <c r="E138" s="1" t="s">
        <v>1231</v>
      </c>
      <c r="F138" s="1" t="s">
        <v>1052</v>
      </c>
      <c r="G138" s="1"/>
    </row>
    <row r="139">
      <c r="A139" s="1" t="s">
        <v>912</v>
      </c>
      <c r="B139" s="1" t="s">
        <v>1029</v>
      </c>
      <c r="D139" s="1">
        <v>2006.0</v>
      </c>
      <c r="E139" s="1" t="s">
        <v>1232</v>
      </c>
      <c r="F139" s="1"/>
      <c r="G139" s="1" t="s">
        <v>1233</v>
      </c>
      <c r="H139" s="1" t="s">
        <v>1234</v>
      </c>
    </row>
    <row r="140">
      <c r="A140" s="1" t="s">
        <v>912</v>
      </c>
      <c r="B140" s="1" t="s">
        <v>1029</v>
      </c>
      <c r="C140" s="1">
        <v>2007.0</v>
      </c>
      <c r="D140" s="1">
        <v>2010.0</v>
      </c>
      <c r="E140" s="1" t="s">
        <v>40</v>
      </c>
      <c r="F140" s="1"/>
      <c r="G140" s="1" t="s">
        <v>1067</v>
      </c>
    </row>
    <row r="141">
      <c r="A141" s="1" t="s">
        <v>912</v>
      </c>
      <c r="B141" s="1" t="s">
        <v>1029</v>
      </c>
      <c r="D141" s="1">
        <v>2010.0</v>
      </c>
      <c r="E141" s="1" t="s">
        <v>1235</v>
      </c>
      <c r="F141" s="1"/>
      <c r="G141" s="1" t="s">
        <v>1236</v>
      </c>
    </row>
    <row r="142" ht="15.0" customHeight="1">
      <c r="A142" s="1" t="s">
        <v>912</v>
      </c>
      <c r="B142" s="1" t="s">
        <v>1029</v>
      </c>
      <c r="C142" s="1">
        <v>2010.0</v>
      </c>
      <c r="D142" s="1">
        <v>2013.0</v>
      </c>
      <c r="E142" s="1" t="s">
        <v>40</v>
      </c>
      <c r="F142" s="1"/>
      <c r="G142" s="1" t="s">
        <v>1075</v>
      </c>
    </row>
    <row r="143">
      <c r="A143" s="1" t="s">
        <v>912</v>
      </c>
      <c r="B143" s="1" t="s">
        <v>1029</v>
      </c>
      <c r="C143" s="1">
        <v>2016.0</v>
      </c>
      <c r="D143" s="1" t="s">
        <v>1237</v>
      </c>
      <c r="E143" s="1" t="s">
        <v>1238</v>
      </c>
      <c r="F143" s="1"/>
      <c r="G143" s="1" t="s">
        <v>1239</v>
      </c>
    </row>
    <row r="144">
      <c r="A144" s="1" t="s">
        <v>912</v>
      </c>
      <c r="B144" s="1" t="s">
        <v>1029</v>
      </c>
      <c r="C144" s="1">
        <v>2016.0</v>
      </c>
      <c r="D144" s="1" t="s">
        <v>1237</v>
      </c>
      <c r="E144" s="1" t="s">
        <v>40</v>
      </c>
      <c r="F144" s="1"/>
      <c r="G144" s="1" t="s">
        <v>1075</v>
      </c>
    </row>
    <row r="145">
      <c r="A145" s="1" t="s">
        <v>912</v>
      </c>
      <c r="B145" s="1" t="s">
        <v>1029</v>
      </c>
      <c r="C145" s="1"/>
      <c r="D145" s="1"/>
      <c r="E145" s="1" t="s">
        <v>1240</v>
      </c>
      <c r="F145" s="1"/>
      <c r="G145" s="1" t="s">
        <v>1236</v>
      </c>
    </row>
    <row r="146">
      <c r="A146" s="1" t="s">
        <v>912</v>
      </c>
      <c r="B146" s="1" t="s">
        <v>1128</v>
      </c>
      <c r="C146" s="1"/>
      <c r="D146" s="1">
        <v>2013.0</v>
      </c>
      <c r="E146" s="1" t="s">
        <v>1241</v>
      </c>
      <c r="F146" s="1"/>
      <c r="G146" s="1" t="s">
        <v>1242</v>
      </c>
    </row>
    <row r="147">
      <c r="A147" s="1" t="s">
        <v>912</v>
      </c>
      <c r="B147" s="1" t="s">
        <v>1128</v>
      </c>
      <c r="C147" s="1"/>
      <c r="D147" s="1"/>
      <c r="E147" s="1" t="s">
        <v>1243</v>
      </c>
      <c r="F147" s="1"/>
      <c r="G147" s="1" t="s">
        <v>1244</v>
      </c>
    </row>
    <row r="148">
      <c r="A148" s="1" t="s">
        <v>912</v>
      </c>
      <c r="B148" s="1" t="s">
        <v>1128</v>
      </c>
      <c r="C148" s="1"/>
      <c r="D148" s="1"/>
      <c r="E148" s="1" t="s">
        <v>1245</v>
      </c>
      <c r="F148" s="1"/>
      <c r="G148" s="1" t="s">
        <v>1246</v>
      </c>
      <c r="H148" s="1" t="s">
        <v>1247</v>
      </c>
    </row>
    <row r="149">
      <c r="A149" s="1" t="s">
        <v>912</v>
      </c>
      <c r="B149" s="1" t="s">
        <v>1029</v>
      </c>
      <c r="C149" s="1">
        <v>2021.0</v>
      </c>
      <c r="D149" s="1" t="s">
        <v>1237</v>
      </c>
      <c r="E149" s="1" t="s">
        <v>1248</v>
      </c>
      <c r="F149" s="1"/>
      <c r="G149" s="1" t="s">
        <v>1236</v>
      </c>
    </row>
    <row r="150">
      <c r="A150" s="1" t="s">
        <v>913</v>
      </c>
      <c r="B150" s="1" t="s">
        <v>1021</v>
      </c>
      <c r="E150" s="1" t="s">
        <v>1114</v>
      </c>
      <c r="F150" s="1" t="s">
        <v>1249</v>
      </c>
      <c r="G150" s="1" t="s">
        <v>1187</v>
      </c>
    </row>
    <row r="151">
      <c r="A151" s="1" t="s">
        <v>913</v>
      </c>
      <c r="B151" s="1" t="s">
        <v>1021</v>
      </c>
      <c r="E151" s="1" t="s">
        <v>1250</v>
      </c>
      <c r="F151" s="1" t="s">
        <v>1251</v>
      </c>
      <c r="G151" s="1"/>
    </row>
    <row r="152">
      <c r="A152" s="1" t="s">
        <v>913</v>
      </c>
      <c r="B152" s="1" t="s">
        <v>1021</v>
      </c>
      <c r="E152" s="1" t="s">
        <v>1252</v>
      </c>
      <c r="F152" s="1" t="s">
        <v>1252</v>
      </c>
      <c r="G152" s="1"/>
    </row>
    <row r="153">
      <c r="A153" s="1" t="s">
        <v>913</v>
      </c>
      <c r="B153" s="1" t="s">
        <v>1128</v>
      </c>
      <c r="C153" s="1">
        <v>1986.0</v>
      </c>
      <c r="D153" s="1">
        <v>1988.0</v>
      </c>
      <c r="E153" s="1" t="s">
        <v>1253</v>
      </c>
      <c r="F153" s="1"/>
      <c r="G153" s="1" t="s">
        <v>1254</v>
      </c>
    </row>
    <row r="154">
      <c r="A154" s="1" t="s">
        <v>913</v>
      </c>
      <c r="B154" s="1" t="s">
        <v>1128</v>
      </c>
      <c r="C154" s="1">
        <v>2016.0</v>
      </c>
      <c r="D154" s="1">
        <v>2017.0</v>
      </c>
      <c r="E154" s="1" t="s">
        <v>1255</v>
      </c>
      <c r="F154" s="1"/>
      <c r="G154" s="1" t="s">
        <v>1256</v>
      </c>
    </row>
    <row r="155">
      <c r="A155" s="1" t="s">
        <v>913</v>
      </c>
      <c r="B155" s="1" t="s">
        <v>1128</v>
      </c>
      <c r="C155" s="1">
        <v>2000.0</v>
      </c>
      <c r="D155" s="1" t="s">
        <v>1237</v>
      </c>
      <c r="E155" s="1" t="s">
        <v>1257</v>
      </c>
      <c r="F155" s="1"/>
      <c r="G155" s="1" t="s">
        <v>1258</v>
      </c>
    </row>
    <row r="156">
      <c r="A156" s="1" t="s">
        <v>913</v>
      </c>
      <c r="B156" s="1" t="s">
        <v>1128</v>
      </c>
      <c r="C156" s="1">
        <v>2011.0</v>
      </c>
      <c r="D156" s="1" t="s">
        <v>1237</v>
      </c>
      <c r="E156" s="1" t="s">
        <v>1259</v>
      </c>
      <c r="F156" s="1"/>
      <c r="G156" s="1" t="s">
        <v>1260</v>
      </c>
    </row>
    <row r="157">
      <c r="A157" s="1" t="s">
        <v>913</v>
      </c>
      <c r="B157" s="1" t="s">
        <v>1128</v>
      </c>
      <c r="C157" s="1">
        <v>2013.0</v>
      </c>
      <c r="D157" s="1" t="s">
        <v>1237</v>
      </c>
      <c r="E157" s="1" t="s">
        <v>1261</v>
      </c>
      <c r="F157" s="1"/>
      <c r="G157" s="1" t="s">
        <v>1258</v>
      </c>
    </row>
    <row r="158">
      <c r="A158" s="1" t="s">
        <v>913</v>
      </c>
      <c r="B158" s="1" t="s">
        <v>1128</v>
      </c>
      <c r="C158" s="1">
        <v>2019.0</v>
      </c>
      <c r="D158" s="1" t="s">
        <v>1237</v>
      </c>
      <c r="E158" s="1" t="s">
        <v>1262</v>
      </c>
      <c r="F158" s="1"/>
      <c r="G158" s="1" t="s">
        <v>1258</v>
      </c>
    </row>
    <row r="159">
      <c r="A159" s="1" t="s">
        <v>918</v>
      </c>
      <c r="B159" s="1" t="s">
        <v>1021</v>
      </c>
      <c r="E159" s="1" t="s">
        <v>1263</v>
      </c>
      <c r="F159" s="1" t="s">
        <v>1264</v>
      </c>
      <c r="G159" s="1" t="s">
        <v>1265</v>
      </c>
    </row>
    <row r="160">
      <c r="A160" s="1" t="s">
        <v>918</v>
      </c>
      <c r="B160" s="1" t="s">
        <v>1029</v>
      </c>
      <c r="C160" s="1">
        <v>2010.0</v>
      </c>
      <c r="D160" s="1" t="s">
        <v>1048</v>
      </c>
      <c r="F160" s="1" t="s">
        <v>1266</v>
      </c>
      <c r="G160" s="1" t="s">
        <v>921</v>
      </c>
    </row>
    <row r="161">
      <c r="A161" s="1" t="s">
        <v>918</v>
      </c>
      <c r="B161" s="1" t="s">
        <v>1029</v>
      </c>
      <c r="C161" s="1">
        <v>2010.0</v>
      </c>
      <c r="D161" s="1">
        <v>2013.0</v>
      </c>
      <c r="G161" s="1" t="s">
        <v>1267</v>
      </c>
    </row>
    <row r="162">
      <c r="A162" s="1" t="s">
        <v>918</v>
      </c>
      <c r="B162" s="1" t="s">
        <v>1029</v>
      </c>
      <c r="C162" s="1">
        <v>2018.0</v>
      </c>
      <c r="D162" s="1" t="s">
        <v>1048</v>
      </c>
      <c r="G162" s="1" t="s">
        <v>1268</v>
      </c>
    </row>
    <row r="163">
      <c r="A163" s="1" t="s">
        <v>918</v>
      </c>
      <c r="B163" s="1" t="s">
        <v>1029</v>
      </c>
      <c r="C163" s="59">
        <v>39630.0</v>
      </c>
      <c r="D163" s="60">
        <v>40118.0</v>
      </c>
      <c r="E163" s="1" t="s">
        <v>1269</v>
      </c>
      <c r="F163" s="1" t="s">
        <v>1270</v>
      </c>
      <c r="G163" s="1" t="s">
        <v>1049</v>
      </c>
    </row>
    <row r="164">
      <c r="A164" s="1" t="s">
        <v>918</v>
      </c>
      <c r="B164" s="1" t="s">
        <v>1029</v>
      </c>
      <c r="C164" s="1">
        <v>1992.0</v>
      </c>
      <c r="D164" s="1">
        <v>2004.0</v>
      </c>
      <c r="F164" s="1" t="s">
        <v>1271</v>
      </c>
      <c r="G164" s="1" t="s">
        <v>921</v>
      </c>
    </row>
    <row r="165">
      <c r="A165" s="1" t="s">
        <v>918</v>
      </c>
      <c r="B165" s="1" t="s">
        <v>1029</v>
      </c>
      <c r="C165" s="1">
        <v>2002.0</v>
      </c>
      <c r="D165" s="1">
        <v>2004.0</v>
      </c>
      <c r="G165" s="1" t="s">
        <v>1267</v>
      </c>
    </row>
    <row r="166">
      <c r="A166" s="1" t="s">
        <v>918</v>
      </c>
      <c r="B166" s="1" t="s">
        <v>1029</v>
      </c>
      <c r="C166" s="1">
        <v>1988.0</v>
      </c>
      <c r="D166" s="1">
        <v>1992.0</v>
      </c>
      <c r="E166" s="1" t="s">
        <v>1272</v>
      </c>
      <c r="G166" s="1" t="s">
        <v>1067</v>
      </c>
    </row>
    <row r="167">
      <c r="A167" s="1" t="s">
        <v>917</v>
      </c>
      <c r="B167" s="1" t="s">
        <v>1021</v>
      </c>
      <c r="C167" s="1">
        <v>1971.0</v>
      </c>
      <c r="D167" s="1">
        <v>1975.0</v>
      </c>
      <c r="E167" s="1" t="s">
        <v>1114</v>
      </c>
      <c r="F167" s="1" t="s">
        <v>1052</v>
      </c>
    </row>
    <row r="168">
      <c r="A168" s="1" t="s">
        <v>917</v>
      </c>
      <c r="B168" s="1" t="s">
        <v>1029</v>
      </c>
      <c r="E168" s="1" t="s">
        <v>1273</v>
      </c>
      <c r="G168" s="1" t="s">
        <v>1274</v>
      </c>
    </row>
    <row r="169">
      <c r="A169" s="1" t="s">
        <v>917</v>
      </c>
      <c r="B169" s="1" t="s">
        <v>1029</v>
      </c>
      <c r="E169" s="1" t="s">
        <v>1275</v>
      </c>
      <c r="G169" s="1" t="s">
        <v>1131</v>
      </c>
    </row>
    <row r="170">
      <c r="A170" s="1" t="s">
        <v>917</v>
      </c>
      <c r="B170" s="1" t="s">
        <v>1029</v>
      </c>
      <c r="E170" s="1" t="s">
        <v>1269</v>
      </c>
      <c r="F170" s="1" t="s">
        <v>1276</v>
      </c>
      <c r="G170" s="1" t="s">
        <v>1131</v>
      </c>
    </row>
    <row r="171">
      <c r="A171" s="1" t="s">
        <v>917</v>
      </c>
      <c r="B171" s="1" t="s">
        <v>1029</v>
      </c>
      <c r="E171" s="1" t="s">
        <v>1277</v>
      </c>
      <c r="G171" s="1" t="s">
        <v>1131</v>
      </c>
    </row>
    <row r="172">
      <c r="A172" s="1" t="s">
        <v>917</v>
      </c>
      <c r="B172" s="1" t="s">
        <v>1029</v>
      </c>
      <c r="E172" s="1" t="s">
        <v>1278</v>
      </c>
      <c r="G172" s="1" t="s">
        <v>1279</v>
      </c>
    </row>
    <row r="173">
      <c r="A173" s="1" t="s">
        <v>917</v>
      </c>
      <c r="B173" s="1" t="s">
        <v>1029</v>
      </c>
      <c r="E173" s="1" t="s">
        <v>1280</v>
      </c>
      <c r="G173" s="1" t="s">
        <v>1281</v>
      </c>
    </row>
    <row r="174">
      <c r="A174" s="1" t="s">
        <v>917</v>
      </c>
      <c r="B174" s="1" t="s">
        <v>1029</v>
      </c>
      <c r="E174" s="1" t="s">
        <v>1282</v>
      </c>
      <c r="F174" s="1" t="s">
        <v>1283</v>
      </c>
      <c r="G174" s="1" t="s">
        <v>1284</v>
      </c>
    </row>
    <row r="175">
      <c r="A175" s="1" t="s">
        <v>917</v>
      </c>
      <c r="B175" s="1" t="s">
        <v>1029</v>
      </c>
      <c r="E175" s="1" t="s">
        <v>1285</v>
      </c>
      <c r="F175" s="1" t="s">
        <v>1286</v>
      </c>
      <c r="G175" s="1" t="s">
        <v>1287</v>
      </c>
    </row>
    <row r="176">
      <c r="A176" s="1" t="s">
        <v>914</v>
      </c>
      <c r="B176" s="1" t="s">
        <v>1021</v>
      </c>
      <c r="E176" s="1" t="s">
        <v>1288</v>
      </c>
      <c r="F176" s="1" t="s">
        <v>1289</v>
      </c>
      <c r="G176" s="1" t="s">
        <v>1036</v>
      </c>
    </row>
    <row r="177">
      <c r="A177" s="1" t="s">
        <v>914</v>
      </c>
      <c r="B177" s="1" t="s">
        <v>1021</v>
      </c>
      <c r="E177" s="1" t="s">
        <v>1290</v>
      </c>
      <c r="F177" s="1" t="s">
        <v>1291</v>
      </c>
      <c r="G177" s="1" t="s">
        <v>1292</v>
      </c>
    </row>
    <row r="178">
      <c r="A178" s="1" t="s">
        <v>914</v>
      </c>
      <c r="B178" s="1" t="s">
        <v>1021</v>
      </c>
      <c r="E178" s="1" t="s">
        <v>1293</v>
      </c>
      <c r="F178" s="1" t="s">
        <v>1294</v>
      </c>
    </row>
    <row r="179">
      <c r="A179" s="1" t="s">
        <v>914</v>
      </c>
      <c r="B179" s="1" t="s">
        <v>1021</v>
      </c>
      <c r="E179" s="1" t="s">
        <v>1295</v>
      </c>
      <c r="F179" s="1" t="s">
        <v>1296</v>
      </c>
    </row>
    <row r="180">
      <c r="A180" s="1" t="s">
        <v>914</v>
      </c>
      <c r="B180" s="1" t="s">
        <v>1021</v>
      </c>
      <c r="E180" s="1" t="s">
        <v>1297</v>
      </c>
      <c r="F180" s="1" t="s">
        <v>1298</v>
      </c>
      <c r="G180" s="1" t="s">
        <v>1079</v>
      </c>
    </row>
    <row r="181">
      <c r="A181" s="1" t="s">
        <v>914</v>
      </c>
      <c r="B181" s="1" t="s">
        <v>1128</v>
      </c>
      <c r="D181" s="1">
        <v>1991.0</v>
      </c>
      <c r="E181" s="1" t="s">
        <v>1299</v>
      </c>
      <c r="G181" s="1" t="s">
        <v>1300</v>
      </c>
    </row>
    <row r="182">
      <c r="A182" s="1" t="s">
        <v>914</v>
      </c>
      <c r="B182" s="1" t="s">
        <v>1128</v>
      </c>
      <c r="D182" s="1">
        <v>1996.0</v>
      </c>
      <c r="E182" s="1" t="s">
        <v>1293</v>
      </c>
      <c r="G182" s="1" t="s">
        <v>1301</v>
      </c>
    </row>
    <row r="183">
      <c r="A183" s="1" t="s">
        <v>914</v>
      </c>
      <c r="B183" s="1" t="s">
        <v>1128</v>
      </c>
      <c r="D183" s="1">
        <v>1999.0</v>
      </c>
      <c r="E183" s="1" t="s">
        <v>1302</v>
      </c>
      <c r="G183" s="1" t="s">
        <v>1303</v>
      </c>
    </row>
    <row r="184">
      <c r="A184" s="1" t="s">
        <v>914</v>
      </c>
      <c r="B184" s="1" t="s">
        <v>1128</v>
      </c>
      <c r="D184" s="1">
        <v>1995.0</v>
      </c>
      <c r="F184" s="1" t="s">
        <v>1304</v>
      </c>
      <c r="G184" s="1" t="s">
        <v>1305</v>
      </c>
    </row>
    <row r="185">
      <c r="A185" s="1" t="s">
        <v>914</v>
      </c>
      <c r="B185" s="1" t="s">
        <v>1128</v>
      </c>
      <c r="C185" s="1">
        <v>2010.0</v>
      </c>
      <c r="D185" s="1">
        <v>2014.0</v>
      </c>
      <c r="E185" s="1" t="s">
        <v>1306</v>
      </c>
      <c r="G185" s="1" t="s">
        <v>1131</v>
      </c>
    </row>
    <row r="186">
      <c r="A186" s="1" t="s">
        <v>914</v>
      </c>
      <c r="B186" s="1" t="s">
        <v>1128</v>
      </c>
      <c r="E186" s="1" t="s">
        <v>1307</v>
      </c>
      <c r="F186" s="1" t="s">
        <v>1308</v>
      </c>
      <c r="G186" s="1" t="s">
        <v>1309</v>
      </c>
    </row>
    <row r="187">
      <c r="A187" s="1" t="s">
        <v>914</v>
      </c>
      <c r="B187" s="1" t="s">
        <v>1128</v>
      </c>
      <c r="G187" s="1" t="s">
        <v>1310</v>
      </c>
    </row>
    <row r="188">
      <c r="A188" s="1" t="s">
        <v>914</v>
      </c>
      <c r="B188" s="1" t="s">
        <v>1029</v>
      </c>
      <c r="C188" s="1">
        <v>2019.0</v>
      </c>
      <c r="D188" s="1" t="s">
        <v>1048</v>
      </c>
      <c r="G188" s="1" t="s">
        <v>1311</v>
      </c>
    </row>
    <row r="189">
      <c r="A189" s="1" t="s">
        <v>915</v>
      </c>
      <c r="B189" s="1" t="s">
        <v>1021</v>
      </c>
      <c r="C189" s="1">
        <v>1985.0</v>
      </c>
      <c r="D189" s="1">
        <v>1990.0</v>
      </c>
      <c r="E189" s="1" t="s">
        <v>1288</v>
      </c>
      <c r="F189" s="1" t="s">
        <v>1312</v>
      </c>
    </row>
    <row r="190">
      <c r="A190" s="1" t="s">
        <v>915</v>
      </c>
      <c r="B190" s="1" t="s">
        <v>1021</v>
      </c>
      <c r="D190" s="1">
        <v>1977.0</v>
      </c>
      <c r="E190" s="1" t="s">
        <v>1313</v>
      </c>
      <c r="F190" s="1" t="s">
        <v>1054</v>
      </c>
      <c r="G190" s="1" t="s">
        <v>1026</v>
      </c>
    </row>
    <row r="191">
      <c r="A191" s="1" t="s">
        <v>915</v>
      </c>
      <c r="B191" s="1" t="s">
        <v>1021</v>
      </c>
      <c r="C191" s="1">
        <v>1981.0</v>
      </c>
      <c r="D191" s="1">
        <v>1985.0</v>
      </c>
      <c r="E191" s="1" t="s">
        <v>1288</v>
      </c>
      <c r="F191" s="1" t="s">
        <v>1314</v>
      </c>
      <c r="G191" s="1" t="s">
        <v>1265</v>
      </c>
    </row>
    <row r="192">
      <c r="A192" s="1" t="s">
        <v>915</v>
      </c>
      <c r="B192" s="1" t="s">
        <v>1128</v>
      </c>
      <c r="C192" s="1">
        <v>1993.0</v>
      </c>
      <c r="D192" s="1">
        <v>2000.0</v>
      </c>
      <c r="E192" s="1" t="s">
        <v>1117</v>
      </c>
      <c r="F192" s="1" t="s">
        <v>1315</v>
      </c>
      <c r="G192" s="1" t="s">
        <v>1316</v>
      </c>
    </row>
    <row r="193">
      <c r="A193" s="1" t="s">
        <v>915</v>
      </c>
      <c r="B193" s="1" t="s">
        <v>1128</v>
      </c>
      <c r="C193" s="1">
        <v>1993.0</v>
      </c>
      <c r="D193" s="1">
        <v>1997.0</v>
      </c>
      <c r="E193" s="1" t="s">
        <v>1317</v>
      </c>
      <c r="F193" s="1" t="s">
        <v>1318</v>
      </c>
      <c r="G193" s="1" t="s">
        <v>1319</v>
      </c>
    </row>
    <row r="194">
      <c r="A194" s="1" t="s">
        <v>915</v>
      </c>
      <c r="B194" s="1" t="s">
        <v>1128</v>
      </c>
      <c r="C194" s="1">
        <v>1993.0</v>
      </c>
      <c r="D194" s="1">
        <v>2001.0</v>
      </c>
      <c r="E194" s="1" t="s">
        <v>1320</v>
      </c>
      <c r="G194" s="1" t="s">
        <v>1321</v>
      </c>
    </row>
    <row r="195">
      <c r="A195" s="1" t="s">
        <v>915</v>
      </c>
      <c r="B195" s="1" t="s">
        <v>1128</v>
      </c>
      <c r="C195" s="1">
        <v>1994.0</v>
      </c>
      <c r="D195" s="1">
        <v>1997.0</v>
      </c>
      <c r="E195" s="1" t="s">
        <v>1322</v>
      </c>
      <c r="G195" s="1" t="s">
        <v>1323</v>
      </c>
    </row>
    <row r="196">
      <c r="A196" s="1" t="s">
        <v>915</v>
      </c>
      <c r="B196" s="1" t="s">
        <v>1128</v>
      </c>
      <c r="C196" s="1">
        <v>1995.0</v>
      </c>
      <c r="D196" s="1">
        <v>1997.0</v>
      </c>
      <c r="E196" s="1" t="s">
        <v>1324</v>
      </c>
      <c r="F196" s="1" t="s">
        <v>1325</v>
      </c>
      <c r="G196" s="1" t="s">
        <v>1326</v>
      </c>
    </row>
    <row r="197">
      <c r="A197" s="48" t="s">
        <v>920</v>
      </c>
      <c r="B197" s="48" t="s">
        <v>1021</v>
      </c>
      <c r="C197" s="49"/>
      <c r="D197" s="48">
        <v>1979.0</v>
      </c>
      <c r="E197" s="48" t="s">
        <v>1327</v>
      </c>
      <c r="F197" s="48" t="s">
        <v>1328</v>
      </c>
      <c r="G197" s="48" t="s">
        <v>1036</v>
      </c>
      <c r="H197" s="49"/>
      <c r="I197" s="49"/>
      <c r="J197" s="49"/>
      <c r="K197" s="49"/>
      <c r="L197" s="49"/>
      <c r="M197" s="49"/>
      <c r="N197" s="49"/>
      <c r="O197" s="49"/>
      <c r="P197" s="49"/>
      <c r="Q197" s="49"/>
      <c r="R197" s="49"/>
      <c r="S197" s="49"/>
      <c r="T197" s="49"/>
      <c r="U197" s="49"/>
      <c r="V197" s="49"/>
      <c r="W197" s="49"/>
      <c r="X197" s="49"/>
      <c r="Y197" s="49"/>
      <c r="Z197" s="49"/>
      <c r="AA197" s="49"/>
    </row>
    <row r="198">
      <c r="A198" s="1" t="s">
        <v>920</v>
      </c>
      <c r="B198" s="1" t="s">
        <v>1021</v>
      </c>
      <c r="D198" s="1">
        <v>1972.0</v>
      </c>
      <c r="E198" s="1" t="s">
        <v>1329</v>
      </c>
      <c r="F198" s="1" t="s">
        <v>1330</v>
      </c>
    </row>
    <row r="199">
      <c r="A199" s="1" t="s">
        <v>920</v>
      </c>
      <c r="B199" s="1" t="s">
        <v>1029</v>
      </c>
      <c r="C199" s="1">
        <v>1998.0</v>
      </c>
      <c r="D199" s="1">
        <v>2001.0</v>
      </c>
      <c r="E199" s="1" t="s">
        <v>1331</v>
      </c>
      <c r="G199" s="1" t="s">
        <v>1075</v>
      </c>
    </row>
    <row r="200">
      <c r="A200" s="1" t="s">
        <v>920</v>
      </c>
      <c r="B200" s="1" t="s">
        <v>1128</v>
      </c>
      <c r="G200" s="1" t="s">
        <v>1332</v>
      </c>
    </row>
    <row r="201">
      <c r="A201" s="1" t="s">
        <v>937</v>
      </c>
      <c r="B201" s="1" t="s">
        <v>1021</v>
      </c>
      <c r="E201" s="1" t="s">
        <v>1140</v>
      </c>
      <c r="F201" s="1" t="s">
        <v>1333</v>
      </c>
      <c r="G201" s="1" t="s">
        <v>1026</v>
      </c>
    </row>
    <row r="202">
      <c r="A202" s="1" t="s">
        <v>937</v>
      </c>
      <c r="B202" s="1" t="s">
        <v>1021</v>
      </c>
      <c r="D202" s="1">
        <v>1993.0</v>
      </c>
      <c r="E202" s="1" t="s">
        <v>1114</v>
      </c>
      <c r="F202" s="1" t="s">
        <v>1334</v>
      </c>
      <c r="G202" s="1" t="s">
        <v>1335</v>
      </c>
    </row>
    <row r="203">
      <c r="A203" s="1" t="s">
        <v>937</v>
      </c>
      <c r="B203" s="1" t="s">
        <v>1021</v>
      </c>
      <c r="D203" s="1">
        <v>1992.0</v>
      </c>
      <c r="E203" s="1" t="s">
        <v>1336</v>
      </c>
      <c r="F203" s="1" t="s">
        <v>1337</v>
      </c>
    </row>
    <row r="204">
      <c r="A204" s="1" t="s">
        <v>937</v>
      </c>
      <c r="B204" s="1" t="s">
        <v>1021</v>
      </c>
      <c r="E204" s="1" t="s">
        <v>1338</v>
      </c>
      <c r="F204" s="1" t="s">
        <v>1339</v>
      </c>
    </row>
    <row r="205">
      <c r="A205" s="1" t="s">
        <v>937</v>
      </c>
      <c r="B205" s="1" t="s">
        <v>1021</v>
      </c>
      <c r="D205" s="1">
        <v>1990.0</v>
      </c>
      <c r="E205" s="1" t="s">
        <v>1077</v>
      </c>
      <c r="F205" s="1" t="s">
        <v>1078</v>
      </c>
      <c r="G205" s="1" t="s">
        <v>1026</v>
      </c>
    </row>
    <row r="206">
      <c r="A206" s="1" t="s">
        <v>937</v>
      </c>
      <c r="B206" s="1" t="s">
        <v>1021</v>
      </c>
      <c r="D206" s="1">
        <v>1980.0</v>
      </c>
      <c r="E206" s="1" t="s">
        <v>1185</v>
      </c>
      <c r="F206" s="1" t="s">
        <v>1136</v>
      </c>
      <c r="G206" s="1" t="s">
        <v>1026</v>
      </c>
    </row>
    <row r="207">
      <c r="A207" s="1" t="s">
        <v>937</v>
      </c>
      <c r="B207" s="1" t="s">
        <v>1021</v>
      </c>
      <c r="E207" s="1" t="s">
        <v>1114</v>
      </c>
      <c r="F207" s="1" t="s">
        <v>1340</v>
      </c>
      <c r="G207" s="1" t="s">
        <v>1026</v>
      </c>
    </row>
    <row r="208">
      <c r="A208" s="1" t="s">
        <v>937</v>
      </c>
      <c r="B208" s="1" t="s">
        <v>1021</v>
      </c>
      <c r="D208" s="1">
        <v>1967.0</v>
      </c>
      <c r="E208" s="1" t="s">
        <v>1341</v>
      </c>
      <c r="F208" s="1" t="s">
        <v>1342</v>
      </c>
      <c r="G208" s="1" t="s">
        <v>1343</v>
      </c>
    </row>
    <row r="209">
      <c r="A209" s="1" t="s">
        <v>937</v>
      </c>
      <c r="B209" s="1" t="s">
        <v>1021</v>
      </c>
      <c r="D209" s="1">
        <v>1962.0</v>
      </c>
      <c r="E209" s="1" t="s">
        <v>1288</v>
      </c>
      <c r="F209" s="1" t="s">
        <v>1344</v>
      </c>
      <c r="G209" s="1" t="s">
        <v>1265</v>
      </c>
    </row>
    <row r="210">
      <c r="A210" s="1" t="s">
        <v>937</v>
      </c>
      <c r="B210" s="1" t="s">
        <v>1029</v>
      </c>
      <c r="C210" s="1">
        <v>2010.0</v>
      </c>
      <c r="D210" s="1">
        <v>2016.0</v>
      </c>
      <c r="E210" s="1" t="s">
        <v>1345</v>
      </c>
      <c r="G210" s="1" t="s">
        <v>1070</v>
      </c>
    </row>
    <row r="211">
      <c r="A211" s="1" t="s">
        <v>937</v>
      </c>
      <c r="B211" s="1" t="s">
        <v>1029</v>
      </c>
      <c r="C211" s="1">
        <v>2010.0</v>
      </c>
      <c r="D211" s="1">
        <v>2016.0</v>
      </c>
      <c r="E211" s="1" t="s">
        <v>1346</v>
      </c>
      <c r="G211" s="1" t="s">
        <v>1049</v>
      </c>
    </row>
    <row r="212">
      <c r="A212" s="1" t="s">
        <v>937</v>
      </c>
      <c r="B212" s="1" t="s">
        <v>1029</v>
      </c>
      <c r="C212" s="1">
        <v>2010.0</v>
      </c>
      <c r="D212" s="1">
        <v>2015.0</v>
      </c>
      <c r="E212" s="1" t="s">
        <v>517</v>
      </c>
      <c r="G212" s="1" t="s">
        <v>1347</v>
      </c>
    </row>
    <row r="213">
      <c r="A213" s="1" t="s">
        <v>937</v>
      </c>
      <c r="B213" s="1" t="s">
        <v>1029</v>
      </c>
      <c r="C213" s="1">
        <v>2001.0</v>
      </c>
      <c r="D213" s="1">
        <v>2010.0</v>
      </c>
      <c r="E213" s="1" t="s">
        <v>1348</v>
      </c>
      <c r="G213" s="1" t="s">
        <v>1075</v>
      </c>
    </row>
    <row r="214">
      <c r="A214" s="1" t="s">
        <v>937</v>
      </c>
      <c r="B214" s="1" t="s">
        <v>1029</v>
      </c>
      <c r="C214" s="1">
        <v>1988.0</v>
      </c>
      <c r="D214" s="1">
        <v>1998.0</v>
      </c>
      <c r="E214" s="1" t="s">
        <v>1348</v>
      </c>
      <c r="G214" s="1" t="s">
        <v>1075</v>
      </c>
    </row>
    <row r="215">
      <c r="A215" s="1" t="s">
        <v>937</v>
      </c>
      <c r="B215" s="1" t="s">
        <v>1029</v>
      </c>
      <c r="C215" s="1">
        <v>1990.0</v>
      </c>
      <c r="D215" s="1">
        <v>1991.0</v>
      </c>
      <c r="E215" s="1" t="s">
        <v>1349</v>
      </c>
      <c r="G215" s="1" t="s">
        <v>1049</v>
      </c>
    </row>
    <row r="216">
      <c r="A216" s="1" t="s">
        <v>945</v>
      </c>
      <c r="B216" s="1" t="s">
        <v>1021</v>
      </c>
      <c r="C216" s="1"/>
      <c r="D216" s="1">
        <v>2015.0</v>
      </c>
      <c r="E216" s="1" t="s">
        <v>1350</v>
      </c>
      <c r="G216" s="1" t="s">
        <v>1351</v>
      </c>
    </row>
    <row r="217">
      <c r="A217" s="1" t="s">
        <v>945</v>
      </c>
      <c r="B217" s="1" t="s">
        <v>1021</v>
      </c>
      <c r="E217" s="1" t="s">
        <v>1352</v>
      </c>
      <c r="F217" s="1" t="s">
        <v>1353</v>
      </c>
    </row>
    <row r="218">
      <c r="A218" s="1" t="s">
        <v>945</v>
      </c>
      <c r="B218" s="1" t="s">
        <v>1021</v>
      </c>
      <c r="D218" s="1">
        <v>2002.0</v>
      </c>
      <c r="E218" s="1" t="s">
        <v>1114</v>
      </c>
      <c r="F218" s="1" t="s">
        <v>1342</v>
      </c>
      <c r="G218" s="1" t="s">
        <v>1343</v>
      </c>
    </row>
    <row r="219">
      <c r="A219" s="1" t="s">
        <v>945</v>
      </c>
      <c r="B219" s="1" t="s">
        <v>1021</v>
      </c>
      <c r="D219" s="1">
        <v>1992.0</v>
      </c>
      <c r="E219" s="1" t="s">
        <v>1059</v>
      </c>
      <c r="F219" s="1" t="s">
        <v>1354</v>
      </c>
      <c r="G219" s="1" t="s">
        <v>1265</v>
      </c>
    </row>
    <row r="220">
      <c r="A220" s="1" t="s">
        <v>945</v>
      </c>
      <c r="B220" s="1" t="s">
        <v>1029</v>
      </c>
      <c r="E220" s="1" t="s">
        <v>1355</v>
      </c>
      <c r="G220" s="1" t="s">
        <v>1049</v>
      </c>
    </row>
    <row r="221">
      <c r="A221" s="1" t="s">
        <v>945</v>
      </c>
      <c r="B221" s="1" t="s">
        <v>1029</v>
      </c>
      <c r="E221" s="1" t="s">
        <v>1356</v>
      </c>
      <c r="G221" s="1" t="s">
        <v>1070</v>
      </c>
    </row>
    <row r="222">
      <c r="A222" s="1" t="s">
        <v>945</v>
      </c>
      <c r="B222" s="1" t="s">
        <v>1029</v>
      </c>
      <c r="D222" s="1">
        <v>2012.0</v>
      </c>
      <c r="E222" s="1" t="s">
        <v>1357</v>
      </c>
      <c r="G222" s="1" t="s">
        <v>1358</v>
      </c>
    </row>
    <row r="223">
      <c r="A223" s="1" t="s">
        <v>945</v>
      </c>
      <c r="B223" s="1" t="s">
        <v>1029</v>
      </c>
      <c r="C223" s="1">
        <v>2007.0</v>
      </c>
      <c r="D223" s="1">
        <v>2016.0</v>
      </c>
      <c r="E223" s="1" t="s">
        <v>1359</v>
      </c>
      <c r="F223" s="1" t="s">
        <v>1360</v>
      </c>
      <c r="G223" s="1" t="s">
        <v>1361</v>
      </c>
    </row>
    <row r="224">
      <c r="A224" s="1" t="s">
        <v>939</v>
      </c>
      <c r="B224" s="1" t="s">
        <v>1021</v>
      </c>
      <c r="E224" s="1" t="s">
        <v>1362</v>
      </c>
      <c r="F224" s="1" t="s">
        <v>1344</v>
      </c>
    </row>
    <row r="225">
      <c r="A225" s="1" t="s">
        <v>939</v>
      </c>
      <c r="B225" s="1" t="s">
        <v>1021</v>
      </c>
      <c r="E225" s="1" t="s">
        <v>1363</v>
      </c>
      <c r="F225" s="1" t="s">
        <v>1364</v>
      </c>
    </row>
    <row r="226">
      <c r="A226" s="1" t="s">
        <v>939</v>
      </c>
      <c r="B226" s="1" t="s">
        <v>1029</v>
      </c>
      <c r="E226" s="1" t="s">
        <v>1365</v>
      </c>
      <c r="G226" s="1" t="s">
        <v>884</v>
      </c>
    </row>
    <row r="227">
      <c r="A227" s="1" t="s">
        <v>939</v>
      </c>
      <c r="B227" s="1" t="s">
        <v>1029</v>
      </c>
      <c r="E227" s="1" t="s">
        <v>1366</v>
      </c>
      <c r="G227" s="1" t="s">
        <v>884</v>
      </c>
    </row>
    <row r="228">
      <c r="A228" s="1" t="s">
        <v>939</v>
      </c>
      <c r="B228" s="1" t="s">
        <v>1029</v>
      </c>
      <c r="D228" s="1">
        <v>2014.0</v>
      </c>
      <c r="E228" s="1" t="s">
        <v>1367</v>
      </c>
      <c r="G228" s="1" t="s">
        <v>1368</v>
      </c>
    </row>
    <row r="229">
      <c r="A229" s="1" t="s">
        <v>939</v>
      </c>
      <c r="B229" s="1" t="s">
        <v>1029</v>
      </c>
      <c r="D229" s="1">
        <v>2002.0</v>
      </c>
      <c r="E229" s="1" t="s">
        <v>1369</v>
      </c>
      <c r="G229" s="1" t="s">
        <v>1370</v>
      </c>
    </row>
    <row r="230">
      <c r="A230" s="1" t="s">
        <v>939</v>
      </c>
      <c r="B230" s="1" t="s">
        <v>1029</v>
      </c>
      <c r="D230" s="1">
        <v>2010.0</v>
      </c>
      <c r="E230" s="1" t="s">
        <v>1371</v>
      </c>
      <c r="G230" s="1" t="s">
        <v>1372</v>
      </c>
    </row>
    <row r="231">
      <c r="A231" s="1" t="s">
        <v>935</v>
      </c>
      <c r="B231" s="1" t="s">
        <v>1021</v>
      </c>
      <c r="E231" s="1" t="s">
        <v>1373</v>
      </c>
      <c r="F231" s="1" t="s">
        <v>1342</v>
      </c>
      <c r="G231" s="1" t="s">
        <v>1374</v>
      </c>
    </row>
    <row r="232">
      <c r="A232" s="1" t="s">
        <v>940</v>
      </c>
      <c r="B232" s="1" t="s">
        <v>1021</v>
      </c>
      <c r="D232" s="1">
        <v>1998.0</v>
      </c>
      <c r="E232" s="1" t="s">
        <v>1375</v>
      </c>
      <c r="F232" s="1" t="s">
        <v>1376</v>
      </c>
    </row>
    <row r="233">
      <c r="A233" s="1" t="s">
        <v>940</v>
      </c>
      <c r="B233" s="1" t="s">
        <v>1021</v>
      </c>
      <c r="D233" s="1">
        <v>1994.0</v>
      </c>
      <c r="E233" s="1" t="s">
        <v>1086</v>
      </c>
    </row>
    <row r="234">
      <c r="A234" s="1" t="s">
        <v>940</v>
      </c>
      <c r="B234" s="1" t="s">
        <v>1021</v>
      </c>
      <c r="E234" s="1" t="s">
        <v>1377</v>
      </c>
      <c r="F234" s="1" t="s">
        <v>1344</v>
      </c>
      <c r="G234" s="1" t="s">
        <v>1265</v>
      </c>
    </row>
    <row r="235">
      <c r="A235" s="1" t="s">
        <v>940</v>
      </c>
      <c r="B235" s="1" t="s">
        <v>1021</v>
      </c>
      <c r="E235" s="1" t="s">
        <v>1378</v>
      </c>
      <c r="F235" s="1" t="s">
        <v>1342</v>
      </c>
      <c r="G235" s="1" t="s">
        <v>1374</v>
      </c>
    </row>
    <row r="236">
      <c r="A236" s="1" t="s">
        <v>940</v>
      </c>
      <c r="B236" s="1" t="s">
        <v>1029</v>
      </c>
      <c r="E236" s="1" t="s">
        <v>1379</v>
      </c>
      <c r="G236" s="1" t="s">
        <v>1197</v>
      </c>
    </row>
    <row r="237">
      <c r="A237" s="1" t="s">
        <v>926</v>
      </c>
      <c r="B237" s="1" t="s">
        <v>1029</v>
      </c>
      <c r="E237" s="1" t="s">
        <v>1380</v>
      </c>
      <c r="G237" s="1" t="s">
        <v>1381</v>
      </c>
    </row>
    <row r="238">
      <c r="A238" s="1" t="s">
        <v>926</v>
      </c>
      <c r="B238" s="1" t="s">
        <v>1021</v>
      </c>
      <c r="E238" s="1" t="s">
        <v>1169</v>
      </c>
      <c r="F238" s="1" t="s">
        <v>1382</v>
      </c>
      <c r="G238" s="1" t="s">
        <v>1265</v>
      </c>
    </row>
    <row r="239">
      <c r="A239" s="1" t="s">
        <v>926</v>
      </c>
      <c r="B239" s="1" t="s">
        <v>1029</v>
      </c>
      <c r="C239" s="1">
        <v>2010.0</v>
      </c>
      <c r="D239" s="1">
        <v>2019.0</v>
      </c>
      <c r="E239" s="1" t="s">
        <v>1178</v>
      </c>
      <c r="G239" s="1" t="s">
        <v>1108</v>
      </c>
    </row>
    <row r="240">
      <c r="A240" s="1" t="s">
        <v>926</v>
      </c>
      <c r="B240" s="1" t="s">
        <v>1029</v>
      </c>
      <c r="C240" s="1">
        <v>2007.0</v>
      </c>
      <c r="D240" s="1">
        <v>2010.0</v>
      </c>
      <c r="E240" s="1" t="s">
        <v>1383</v>
      </c>
      <c r="G240" s="1" t="s">
        <v>1155</v>
      </c>
    </row>
    <row r="241">
      <c r="A241" s="1" t="s">
        <v>926</v>
      </c>
      <c r="B241" s="1" t="s">
        <v>1029</v>
      </c>
      <c r="C241" s="1">
        <v>1995.0</v>
      </c>
      <c r="D241" s="1">
        <v>2001.0</v>
      </c>
      <c r="E241" s="1" t="s">
        <v>1384</v>
      </c>
      <c r="G241" s="1" t="s">
        <v>1075</v>
      </c>
    </row>
    <row r="242">
      <c r="A242" s="1" t="s">
        <v>928</v>
      </c>
      <c r="B242" s="1" t="s">
        <v>1021</v>
      </c>
      <c r="E242" s="1" t="s">
        <v>1385</v>
      </c>
      <c r="F242" s="1" t="s">
        <v>1054</v>
      </c>
      <c r="G242" s="1" t="s">
        <v>1292</v>
      </c>
    </row>
    <row r="243">
      <c r="A243" s="1" t="s">
        <v>928</v>
      </c>
      <c r="B243" s="1" t="s">
        <v>1021</v>
      </c>
      <c r="E243" s="1" t="s">
        <v>1386</v>
      </c>
      <c r="F243" s="1" t="s">
        <v>1387</v>
      </c>
    </row>
    <row r="244">
      <c r="A244" s="1" t="s">
        <v>928</v>
      </c>
      <c r="B244" s="1" t="s">
        <v>1021</v>
      </c>
      <c r="E244" s="1" t="s">
        <v>1388</v>
      </c>
      <c r="F244" s="1" t="s">
        <v>1342</v>
      </c>
      <c r="G244" s="1" t="s">
        <v>1343</v>
      </c>
    </row>
    <row r="245">
      <c r="A245" s="1" t="s">
        <v>928</v>
      </c>
      <c r="B245" s="1" t="s">
        <v>1021</v>
      </c>
      <c r="E245" s="1" t="s">
        <v>1389</v>
      </c>
      <c r="F245" s="1" t="s">
        <v>1390</v>
      </c>
      <c r="G245" s="1" t="s">
        <v>1391</v>
      </c>
    </row>
    <row r="246">
      <c r="A246" s="1" t="s">
        <v>928</v>
      </c>
      <c r="B246" s="1" t="s">
        <v>1029</v>
      </c>
      <c r="C246" s="1">
        <v>2017.0</v>
      </c>
      <c r="D246" s="1">
        <v>2020.0</v>
      </c>
      <c r="E246" s="1" t="s">
        <v>1392</v>
      </c>
      <c r="G246" s="1" t="s">
        <v>1393</v>
      </c>
    </row>
    <row r="247">
      <c r="A247" s="1" t="s">
        <v>928</v>
      </c>
      <c r="B247" s="1" t="s">
        <v>1029</v>
      </c>
      <c r="C247" s="1">
        <v>2016.0</v>
      </c>
      <c r="D247" s="1">
        <v>2017.0</v>
      </c>
      <c r="E247" s="1" t="s">
        <v>1392</v>
      </c>
      <c r="G247" s="1" t="s">
        <v>1394</v>
      </c>
    </row>
    <row r="248">
      <c r="A248" s="1" t="s">
        <v>928</v>
      </c>
      <c r="B248" s="1" t="s">
        <v>1029</v>
      </c>
      <c r="C248" s="1">
        <v>2016.0</v>
      </c>
      <c r="D248" s="1">
        <v>2016.0</v>
      </c>
      <c r="E248" s="1" t="s">
        <v>1395</v>
      </c>
      <c r="G248" s="1" t="s">
        <v>1396</v>
      </c>
    </row>
    <row r="249">
      <c r="A249" s="1" t="s">
        <v>928</v>
      </c>
      <c r="B249" s="1" t="s">
        <v>1029</v>
      </c>
      <c r="C249" s="1">
        <v>2010.0</v>
      </c>
      <c r="D249" s="1">
        <v>2016.0</v>
      </c>
      <c r="E249" s="1" t="s">
        <v>1397</v>
      </c>
      <c r="F249" s="1" t="s">
        <v>1398</v>
      </c>
      <c r="G249" s="1" t="s">
        <v>1399</v>
      </c>
    </row>
    <row r="250">
      <c r="A250" s="1" t="s">
        <v>928</v>
      </c>
      <c r="B250" s="1" t="s">
        <v>1029</v>
      </c>
      <c r="C250" s="1">
        <v>2007.0</v>
      </c>
      <c r="D250" s="1">
        <v>2010.0</v>
      </c>
      <c r="E250" s="1" t="s">
        <v>1400</v>
      </c>
      <c r="F250" s="1" t="s">
        <v>1401</v>
      </c>
      <c r="G250" s="1" t="s">
        <v>1399</v>
      </c>
    </row>
    <row r="251">
      <c r="A251" s="1" t="s">
        <v>928</v>
      </c>
      <c r="B251" s="1" t="s">
        <v>1029</v>
      </c>
      <c r="C251" s="1">
        <v>2004.0</v>
      </c>
      <c r="D251" s="1">
        <v>2006.0</v>
      </c>
      <c r="E251" s="1" t="s">
        <v>1402</v>
      </c>
      <c r="G251" s="1" t="s">
        <v>1396</v>
      </c>
    </row>
    <row r="252">
      <c r="A252" s="1" t="s">
        <v>928</v>
      </c>
      <c r="B252" s="1" t="s">
        <v>1029</v>
      </c>
      <c r="C252" s="1">
        <v>2001.0</v>
      </c>
      <c r="D252" s="1">
        <v>2004.0</v>
      </c>
      <c r="E252" s="1" t="s">
        <v>1232</v>
      </c>
      <c r="F252" s="1" t="s">
        <v>1403</v>
      </c>
      <c r="G252" s="1" t="s">
        <v>1404</v>
      </c>
    </row>
    <row r="253">
      <c r="A253" s="1" t="s">
        <v>928</v>
      </c>
      <c r="B253" s="1" t="s">
        <v>1029</v>
      </c>
      <c r="D253" s="1">
        <v>2000.0</v>
      </c>
      <c r="E253" s="1" t="s">
        <v>1232</v>
      </c>
      <c r="F253" s="1" t="s">
        <v>1403</v>
      </c>
      <c r="G253" s="1" t="s">
        <v>1233</v>
      </c>
    </row>
    <row r="254">
      <c r="A254" s="1" t="s">
        <v>928</v>
      </c>
      <c r="B254" s="1" t="s">
        <v>1029</v>
      </c>
      <c r="D254" s="1">
        <v>2001.0</v>
      </c>
      <c r="E254" s="1" t="s">
        <v>1232</v>
      </c>
      <c r="F254" s="1" t="s">
        <v>1403</v>
      </c>
      <c r="G254" s="1" t="s">
        <v>1404</v>
      </c>
    </row>
    <row r="255">
      <c r="A255" s="1" t="s">
        <v>925</v>
      </c>
      <c r="B255" s="1" t="s">
        <v>1021</v>
      </c>
      <c r="E255" s="1" t="s">
        <v>1405</v>
      </c>
      <c r="F255" s="1" t="s">
        <v>1406</v>
      </c>
      <c r="G255" s="1" t="s">
        <v>1061</v>
      </c>
    </row>
    <row r="256">
      <c r="A256" s="1" t="s">
        <v>925</v>
      </c>
      <c r="B256" s="1" t="s">
        <v>1021</v>
      </c>
      <c r="E256" s="1" t="s">
        <v>1405</v>
      </c>
      <c r="F256" s="1" t="s">
        <v>1054</v>
      </c>
      <c r="G256" s="1" t="s">
        <v>1265</v>
      </c>
    </row>
    <row r="257">
      <c r="A257" s="1" t="s">
        <v>925</v>
      </c>
      <c r="B257" s="1" t="s">
        <v>1021</v>
      </c>
      <c r="E257" s="1" t="s">
        <v>1405</v>
      </c>
      <c r="F257" s="1" t="s">
        <v>1354</v>
      </c>
      <c r="G257" s="1" t="s">
        <v>1265</v>
      </c>
    </row>
    <row r="258">
      <c r="A258" s="1" t="s">
        <v>925</v>
      </c>
      <c r="B258" s="1" t="s">
        <v>1029</v>
      </c>
      <c r="E258" s="1" t="s">
        <v>1407</v>
      </c>
      <c r="G258" s="1" t="s">
        <v>884</v>
      </c>
    </row>
    <row r="259">
      <c r="A259" s="1" t="s">
        <v>925</v>
      </c>
      <c r="B259" s="1" t="s">
        <v>1029</v>
      </c>
      <c r="E259" s="1" t="s">
        <v>1408</v>
      </c>
      <c r="G259" s="1" t="s">
        <v>1049</v>
      </c>
    </row>
    <row r="260">
      <c r="A260" s="1" t="s">
        <v>942</v>
      </c>
      <c r="B260" s="1" t="s">
        <v>1021</v>
      </c>
      <c r="D260" s="1">
        <v>1997.0</v>
      </c>
      <c r="E260" s="1" t="s">
        <v>1409</v>
      </c>
      <c r="F260" s="1" t="s">
        <v>1172</v>
      </c>
    </row>
    <row r="261">
      <c r="A261" s="1" t="s">
        <v>942</v>
      </c>
      <c r="B261" s="1" t="s">
        <v>1021</v>
      </c>
      <c r="D261" s="1">
        <v>1993.0</v>
      </c>
      <c r="E261" s="1" t="s">
        <v>1288</v>
      </c>
      <c r="F261" s="1" t="s">
        <v>1344</v>
      </c>
      <c r="G261" s="1" t="s">
        <v>1265</v>
      </c>
    </row>
    <row r="262">
      <c r="A262" s="1" t="s">
        <v>942</v>
      </c>
      <c r="B262" s="1" t="s">
        <v>1029</v>
      </c>
      <c r="C262" s="1">
        <v>2019.0</v>
      </c>
      <c r="D262" s="1">
        <v>2020.0</v>
      </c>
      <c r="E262" s="1" t="s">
        <v>1359</v>
      </c>
      <c r="G262" s="1" t="s">
        <v>1410</v>
      </c>
    </row>
    <row r="263">
      <c r="A263" s="1" t="s">
        <v>942</v>
      </c>
      <c r="B263" s="1" t="s">
        <v>1029</v>
      </c>
      <c r="C263" s="1">
        <v>2017.0</v>
      </c>
      <c r="D263" s="1">
        <v>2018.0</v>
      </c>
      <c r="E263" s="1" t="s">
        <v>1411</v>
      </c>
      <c r="G263" s="1" t="s">
        <v>1197</v>
      </c>
    </row>
    <row r="264">
      <c r="A264" s="1" t="s">
        <v>942</v>
      </c>
      <c r="B264" s="1" t="s">
        <v>1029</v>
      </c>
      <c r="E264" s="1" t="s">
        <v>1168</v>
      </c>
      <c r="F264" s="1" t="s">
        <v>1412</v>
      </c>
      <c r="G264" s="1" t="s">
        <v>1413</v>
      </c>
    </row>
    <row r="265">
      <c r="A265" s="1" t="s">
        <v>942</v>
      </c>
      <c r="B265" s="1" t="s">
        <v>1029</v>
      </c>
      <c r="E265" s="1" t="s">
        <v>1168</v>
      </c>
      <c r="F265" s="1" t="s">
        <v>1414</v>
      </c>
      <c r="G265" s="1" t="s">
        <v>921</v>
      </c>
    </row>
    <row r="266">
      <c r="A266" s="1" t="s">
        <v>942</v>
      </c>
      <c r="B266" s="1" t="s">
        <v>1029</v>
      </c>
      <c r="E266" s="1" t="s">
        <v>1415</v>
      </c>
      <c r="F266" s="1" t="s">
        <v>1416</v>
      </c>
      <c r="G266" s="1" t="s">
        <v>1179</v>
      </c>
    </row>
    <row r="267">
      <c r="A267" s="1" t="s">
        <v>929</v>
      </c>
      <c r="B267" s="1" t="s">
        <v>1021</v>
      </c>
      <c r="E267" s="1" t="s">
        <v>1417</v>
      </c>
      <c r="F267" s="1" t="s">
        <v>1418</v>
      </c>
      <c r="H267" s="1" t="s">
        <v>1419</v>
      </c>
    </row>
    <row r="268">
      <c r="A268" s="1" t="s">
        <v>929</v>
      </c>
      <c r="B268" s="1" t="s">
        <v>1021</v>
      </c>
      <c r="E268" s="1" t="s">
        <v>1420</v>
      </c>
      <c r="F268" s="1" t="s">
        <v>255</v>
      </c>
      <c r="G268" s="1" t="s">
        <v>1292</v>
      </c>
      <c r="H268" s="1" t="s">
        <v>1421</v>
      </c>
    </row>
    <row r="269">
      <c r="A269" s="1" t="s">
        <v>929</v>
      </c>
      <c r="B269" s="1" t="s">
        <v>1021</v>
      </c>
      <c r="E269" s="1" t="s">
        <v>1422</v>
      </c>
      <c r="F269" s="1" t="s">
        <v>1406</v>
      </c>
      <c r="G269" s="1" t="s">
        <v>1061</v>
      </c>
    </row>
    <row r="270">
      <c r="A270" s="1" t="s">
        <v>929</v>
      </c>
      <c r="B270" s="1" t="s">
        <v>1021</v>
      </c>
      <c r="E270" s="1" t="s">
        <v>1423</v>
      </c>
      <c r="F270" s="1" t="s">
        <v>1424</v>
      </c>
      <c r="G270" s="1" t="s">
        <v>1335</v>
      </c>
      <c r="H270" s="1" t="s">
        <v>1425</v>
      </c>
    </row>
    <row r="271">
      <c r="A271" s="1" t="s">
        <v>929</v>
      </c>
      <c r="B271" s="1" t="s">
        <v>1021</v>
      </c>
      <c r="E271" s="1" t="s">
        <v>1053</v>
      </c>
      <c r="F271" s="1" t="s">
        <v>1426</v>
      </c>
      <c r="G271" s="1" t="s">
        <v>1026</v>
      </c>
    </row>
    <row r="272">
      <c r="A272" s="1" t="s">
        <v>929</v>
      </c>
      <c r="B272" s="1" t="s">
        <v>1021</v>
      </c>
      <c r="E272" s="1" t="s">
        <v>1185</v>
      </c>
      <c r="F272" s="1" t="s">
        <v>1426</v>
      </c>
      <c r="G272" s="1" t="s">
        <v>1036</v>
      </c>
    </row>
    <row r="273">
      <c r="A273" s="1" t="s">
        <v>929</v>
      </c>
      <c r="B273" s="1" t="s">
        <v>1128</v>
      </c>
      <c r="C273" s="1">
        <v>2020.0</v>
      </c>
      <c r="D273" s="1" t="s">
        <v>1048</v>
      </c>
      <c r="E273" s="1" t="s">
        <v>1427</v>
      </c>
      <c r="G273" s="1" t="s">
        <v>1222</v>
      </c>
    </row>
    <row r="274">
      <c r="A274" s="1" t="s">
        <v>929</v>
      </c>
      <c r="B274" s="1" t="s">
        <v>1128</v>
      </c>
      <c r="C274" s="1">
        <v>2018.0</v>
      </c>
      <c r="D274" s="1" t="s">
        <v>1048</v>
      </c>
      <c r="E274" s="1" t="s">
        <v>1428</v>
      </c>
      <c r="G274" s="1" t="s">
        <v>1049</v>
      </c>
    </row>
    <row r="275">
      <c r="A275" s="1" t="s">
        <v>929</v>
      </c>
      <c r="B275" s="1" t="s">
        <v>1128</v>
      </c>
      <c r="C275" s="1">
        <v>2016.0</v>
      </c>
      <c r="D275" s="1" t="s">
        <v>1048</v>
      </c>
      <c r="E275" s="1" t="s">
        <v>1429</v>
      </c>
      <c r="G275" s="1" t="s">
        <v>884</v>
      </c>
    </row>
    <row r="276">
      <c r="A276" s="1" t="s">
        <v>929</v>
      </c>
      <c r="B276" s="1" t="s">
        <v>1128</v>
      </c>
      <c r="C276" s="1">
        <v>2007.0</v>
      </c>
      <c r="D276" s="1" t="s">
        <v>1048</v>
      </c>
      <c r="E276" s="1" t="s">
        <v>1430</v>
      </c>
      <c r="G276" s="1" t="s">
        <v>1258</v>
      </c>
    </row>
    <row r="277">
      <c r="A277" s="1" t="s">
        <v>929</v>
      </c>
      <c r="B277" s="1" t="s">
        <v>1128</v>
      </c>
      <c r="C277" s="1">
        <v>2001.0</v>
      </c>
      <c r="D277" s="1">
        <v>2007.0</v>
      </c>
      <c r="E277" s="1" t="s">
        <v>1431</v>
      </c>
      <c r="G277" s="1" t="s">
        <v>1432</v>
      </c>
    </row>
    <row r="278">
      <c r="A278" s="1" t="s">
        <v>929</v>
      </c>
      <c r="B278" s="1" t="s">
        <v>1128</v>
      </c>
      <c r="C278" s="1">
        <v>1999.0</v>
      </c>
      <c r="D278" s="1">
        <v>2021.0</v>
      </c>
      <c r="E278" s="1" t="s">
        <v>1433</v>
      </c>
      <c r="G278" s="1" t="s">
        <v>1195</v>
      </c>
    </row>
    <row r="279">
      <c r="A279" s="1" t="s">
        <v>929</v>
      </c>
      <c r="B279" s="1" t="s">
        <v>1128</v>
      </c>
      <c r="C279" s="1">
        <v>1998.0</v>
      </c>
      <c r="D279" s="1">
        <v>2000.0</v>
      </c>
      <c r="E279" s="1" t="s">
        <v>1434</v>
      </c>
      <c r="G279" s="1" t="s">
        <v>1435</v>
      </c>
    </row>
    <row r="280">
      <c r="A280" s="1" t="s">
        <v>929</v>
      </c>
      <c r="B280" s="1" t="s">
        <v>1128</v>
      </c>
      <c r="C280" s="1">
        <v>1997.0</v>
      </c>
      <c r="D280" s="1">
        <v>2000.0</v>
      </c>
      <c r="E280" s="1" t="s">
        <v>1436</v>
      </c>
      <c r="G280" s="1" t="s">
        <v>884</v>
      </c>
    </row>
    <row r="281">
      <c r="A281" s="1" t="s">
        <v>929</v>
      </c>
      <c r="B281" s="1" t="s">
        <v>1128</v>
      </c>
      <c r="C281" s="1">
        <v>1992.0</v>
      </c>
      <c r="D281" s="1">
        <v>1997.0</v>
      </c>
      <c r="E281" s="1" t="s">
        <v>1053</v>
      </c>
      <c r="F281" s="1" t="s">
        <v>1437</v>
      </c>
      <c r="G281" s="1" t="s">
        <v>1222</v>
      </c>
    </row>
    <row r="282">
      <c r="A282" s="1" t="s">
        <v>922</v>
      </c>
      <c r="B282" s="1" t="s">
        <v>1021</v>
      </c>
      <c r="E282" s="1" t="s">
        <v>1438</v>
      </c>
      <c r="F282" s="1" t="s">
        <v>1054</v>
      </c>
      <c r="G282" s="1" t="s">
        <v>1026</v>
      </c>
    </row>
    <row r="283">
      <c r="A283" s="1" t="s">
        <v>922</v>
      </c>
      <c r="B283" s="1" t="s">
        <v>1021</v>
      </c>
      <c r="E283" s="1" t="s">
        <v>1439</v>
      </c>
      <c r="F283" s="1" t="s">
        <v>1328</v>
      </c>
      <c r="G283" s="1" t="s">
        <v>1036</v>
      </c>
    </row>
    <row r="284">
      <c r="A284" s="1" t="s">
        <v>922</v>
      </c>
      <c r="B284" s="1" t="s">
        <v>1029</v>
      </c>
      <c r="E284" s="1" t="s">
        <v>1440</v>
      </c>
      <c r="G284" s="1" t="s">
        <v>1441</v>
      </c>
    </row>
    <row r="285">
      <c r="A285" s="1" t="s">
        <v>922</v>
      </c>
      <c r="B285" s="1" t="s">
        <v>1029</v>
      </c>
      <c r="E285" s="1" t="s">
        <v>1442</v>
      </c>
      <c r="G285" s="1" t="s">
        <v>1441</v>
      </c>
    </row>
    <row r="286">
      <c r="A286" s="1" t="s">
        <v>922</v>
      </c>
      <c r="B286" s="1" t="s">
        <v>1029</v>
      </c>
      <c r="E286" s="1" t="s">
        <v>1443</v>
      </c>
      <c r="G286" s="1" t="s">
        <v>884</v>
      </c>
    </row>
    <row r="287">
      <c r="A287" s="1" t="s">
        <v>922</v>
      </c>
      <c r="B287" s="1" t="s">
        <v>1029</v>
      </c>
      <c r="E287" s="1" t="s">
        <v>1444</v>
      </c>
      <c r="G287" s="1" t="s">
        <v>1445</v>
      </c>
    </row>
    <row r="288">
      <c r="A288" s="1" t="s">
        <v>922</v>
      </c>
      <c r="B288" s="1" t="s">
        <v>1029</v>
      </c>
      <c r="E288" s="1" t="s">
        <v>1446</v>
      </c>
      <c r="G288" s="1" t="s">
        <v>884</v>
      </c>
    </row>
    <row r="289">
      <c r="A289" s="1" t="s">
        <v>922</v>
      </c>
      <c r="B289" s="1" t="s">
        <v>1029</v>
      </c>
      <c r="E289" s="1" t="s">
        <v>1447</v>
      </c>
      <c r="G289" s="1" t="s">
        <v>1448</v>
      </c>
    </row>
    <row r="290">
      <c r="A290" s="1" t="s">
        <v>922</v>
      </c>
      <c r="B290" s="1" t="s">
        <v>1029</v>
      </c>
      <c r="E290" s="1" t="s">
        <v>1449</v>
      </c>
      <c r="F290" s="1" t="s">
        <v>1450</v>
      </c>
      <c r="G290" s="1" t="s">
        <v>1451</v>
      </c>
    </row>
    <row r="291">
      <c r="A291" s="1" t="s">
        <v>922</v>
      </c>
      <c r="B291" s="1" t="s">
        <v>1029</v>
      </c>
      <c r="E291" s="1" t="s">
        <v>1452</v>
      </c>
      <c r="G291" s="1" t="s">
        <v>1453</v>
      </c>
    </row>
    <row r="292">
      <c r="A292" s="1" t="s">
        <v>922</v>
      </c>
      <c r="B292" s="1" t="s">
        <v>1029</v>
      </c>
      <c r="E292" s="1" t="s">
        <v>1454</v>
      </c>
      <c r="G292" s="1" t="s">
        <v>1455</v>
      </c>
    </row>
    <row r="293">
      <c r="A293" s="1" t="s">
        <v>922</v>
      </c>
      <c r="B293" s="1" t="s">
        <v>1029</v>
      </c>
      <c r="E293" s="1" t="s">
        <v>1456</v>
      </c>
      <c r="G293" s="1" t="s">
        <v>1457</v>
      </c>
    </row>
    <row r="294">
      <c r="A294" s="1" t="s">
        <v>944</v>
      </c>
      <c r="B294" s="1" t="s">
        <v>1021</v>
      </c>
      <c r="D294" s="1">
        <v>1973.0</v>
      </c>
      <c r="E294" s="1" t="s">
        <v>1458</v>
      </c>
      <c r="F294" s="1" t="s">
        <v>1344</v>
      </c>
      <c r="G294" s="1" t="s">
        <v>1265</v>
      </c>
    </row>
    <row r="295">
      <c r="A295" s="1" t="s">
        <v>944</v>
      </c>
      <c r="B295" s="1" t="s">
        <v>1029</v>
      </c>
      <c r="C295" s="1">
        <v>2013.0</v>
      </c>
      <c r="D295" s="1" t="s">
        <v>1459</v>
      </c>
      <c r="E295" s="1" t="s">
        <v>1460</v>
      </c>
      <c r="G295" s="1" t="s">
        <v>1461</v>
      </c>
    </row>
    <row r="296">
      <c r="A296" s="1" t="s">
        <v>944</v>
      </c>
      <c r="B296" s="1" t="s">
        <v>1128</v>
      </c>
      <c r="C296" s="1">
        <v>1987.0</v>
      </c>
      <c r="D296" s="1" t="s">
        <v>1048</v>
      </c>
      <c r="E296" s="1" t="s">
        <v>1462</v>
      </c>
    </row>
    <row r="297">
      <c r="A297" s="1" t="s">
        <v>952</v>
      </c>
      <c r="B297" s="1" t="s">
        <v>1128</v>
      </c>
      <c r="G297" s="1" t="s">
        <v>1463</v>
      </c>
    </row>
    <row r="298">
      <c r="A298" s="1" t="s">
        <v>952</v>
      </c>
      <c r="B298" s="1" t="s">
        <v>1128</v>
      </c>
      <c r="G298" s="1" t="s">
        <v>1464</v>
      </c>
    </row>
    <row r="299">
      <c r="A299" s="53" t="s">
        <v>950</v>
      </c>
      <c r="B299" s="1" t="s">
        <v>1021</v>
      </c>
      <c r="E299" s="1" t="s">
        <v>1465</v>
      </c>
      <c r="F299" s="1" t="s">
        <v>1466</v>
      </c>
    </row>
    <row r="300">
      <c r="A300" s="53" t="s">
        <v>950</v>
      </c>
      <c r="B300" s="1" t="s">
        <v>1029</v>
      </c>
      <c r="C300" s="1">
        <v>2016.0</v>
      </c>
      <c r="D300" s="1">
        <v>2019.0</v>
      </c>
      <c r="E300" s="1" t="s">
        <v>1467</v>
      </c>
      <c r="F300" s="1" t="s">
        <v>1468</v>
      </c>
      <c r="G300" s="1" t="s">
        <v>1157</v>
      </c>
    </row>
    <row r="301">
      <c r="A301" s="53" t="s">
        <v>950</v>
      </c>
      <c r="B301" s="1" t="s">
        <v>1029</v>
      </c>
      <c r="C301" s="1">
        <v>2010.0</v>
      </c>
      <c r="D301" s="1">
        <v>2016.0</v>
      </c>
      <c r="E301" s="1" t="s">
        <v>1469</v>
      </c>
      <c r="G301" s="1" t="s">
        <v>1470</v>
      </c>
    </row>
    <row r="302">
      <c r="A302" s="53" t="s">
        <v>930</v>
      </c>
      <c r="B302" s="1" t="s">
        <v>1021</v>
      </c>
      <c r="D302" s="1">
        <v>1974.0</v>
      </c>
      <c r="E302" s="1" t="s">
        <v>1185</v>
      </c>
      <c r="F302" s="1" t="s">
        <v>1342</v>
      </c>
      <c r="G302" s="1" t="s">
        <v>1374</v>
      </c>
    </row>
    <row r="303">
      <c r="A303" s="53" t="s">
        <v>930</v>
      </c>
      <c r="B303" s="1" t="s">
        <v>1021</v>
      </c>
      <c r="D303" s="1">
        <v>1966.0</v>
      </c>
      <c r="E303" s="1" t="s">
        <v>1471</v>
      </c>
      <c r="F303" s="1" t="s">
        <v>255</v>
      </c>
      <c r="G303" s="1" t="s">
        <v>1036</v>
      </c>
    </row>
    <row r="304">
      <c r="A304" s="53" t="s">
        <v>930</v>
      </c>
      <c r="B304" s="1" t="s">
        <v>1029</v>
      </c>
      <c r="C304" s="1">
        <v>2014.0</v>
      </c>
      <c r="D304" s="1">
        <v>2016.0</v>
      </c>
      <c r="F304" s="1" t="s">
        <v>1472</v>
      </c>
      <c r="G304" s="1" t="s">
        <v>1473</v>
      </c>
    </row>
    <row r="305">
      <c r="A305" s="53" t="s">
        <v>930</v>
      </c>
      <c r="B305" s="1" t="s">
        <v>1128</v>
      </c>
      <c r="C305" s="1">
        <v>2011.0</v>
      </c>
      <c r="D305" s="1">
        <v>2013.0</v>
      </c>
      <c r="E305" s="1" t="s">
        <v>1474</v>
      </c>
      <c r="G305" s="1" t="s">
        <v>1475</v>
      </c>
    </row>
    <row r="306">
      <c r="A306" s="53" t="s">
        <v>930</v>
      </c>
      <c r="B306" s="1" t="s">
        <v>1128</v>
      </c>
      <c r="C306" s="1">
        <v>2006.0</v>
      </c>
      <c r="D306" s="1">
        <v>2010.0</v>
      </c>
      <c r="E306" s="1" t="s">
        <v>1476</v>
      </c>
      <c r="G306" s="1" t="s">
        <v>1477</v>
      </c>
    </row>
    <row r="307">
      <c r="A307" s="53" t="s">
        <v>930</v>
      </c>
      <c r="B307" s="1" t="s">
        <v>1128</v>
      </c>
      <c r="C307" s="1">
        <v>2005.0</v>
      </c>
      <c r="D307" s="1">
        <v>2020.0</v>
      </c>
      <c r="E307" s="1" t="s">
        <v>1478</v>
      </c>
      <c r="G307" s="1" t="s">
        <v>1479</v>
      </c>
    </row>
    <row r="308">
      <c r="A308" s="53" t="s">
        <v>930</v>
      </c>
      <c r="B308" s="1" t="s">
        <v>1128</v>
      </c>
      <c r="D308" s="1">
        <v>2004.0</v>
      </c>
      <c r="E308" s="1" t="s">
        <v>1480</v>
      </c>
      <c r="G308" s="1" t="s">
        <v>1481</v>
      </c>
    </row>
    <row r="309">
      <c r="A309" s="53" t="s">
        <v>930</v>
      </c>
      <c r="B309" s="1" t="s">
        <v>1029</v>
      </c>
      <c r="C309" s="1">
        <v>2001.0</v>
      </c>
      <c r="D309" s="1">
        <v>2003.0</v>
      </c>
      <c r="F309" s="1" t="s">
        <v>1482</v>
      </c>
      <c r="G309" s="1" t="s">
        <v>1483</v>
      </c>
    </row>
    <row r="310">
      <c r="A310" s="53" t="s">
        <v>930</v>
      </c>
      <c r="B310" s="1" t="s">
        <v>1029</v>
      </c>
      <c r="C310" s="1">
        <v>2000.0</v>
      </c>
      <c r="D310" s="1">
        <v>2001.0</v>
      </c>
      <c r="G310" s="1" t="s">
        <v>1484</v>
      </c>
    </row>
    <row r="311">
      <c r="A311" s="53" t="s">
        <v>930</v>
      </c>
      <c r="B311" s="1" t="s">
        <v>1029</v>
      </c>
      <c r="C311" s="1">
        <v>2016.0</v>
      </c>
      <c r="D311" s="1">
        <v>2018.0</v>
      </c>
      <c r="G311" s="1" t="s">
        <v>1484</v>
      </c>
    </row>
    <row r="312">
      <c r="A312" s="53" t="s">
        <v>930</v>
      </c>
      <c r="B312" s="1" t="s">
        <v>1029</v>
      </c>
      <c r="D312" s="1">
        <v>1987.0</v>
      </c>
      <c r="E312" s="1" t="s">
        <v>1485</v>
      </c>
      <c r="G312" s="1" t="s">
        <v>1486</v>
      </c>
    </row>
    <row r="313">
      <c r="A313" s="53" t="s">
        <v>930</v>
      </c>
      <c r="B313" s="1" t="s">
        <v>1029</v>
      </c>
      <c r="C313" s="1">
        <v>1986.0</v>
      </c>
      <c r="D313" s="1">
        <v>1998.0</v>
      </c>
      <c r="E313" s="1" t="s">
        <v>1487</v>
      </c>
      <c r="G313" s="1" t="s">
        <v>1155</v>
      </c>
    </row>
    <row r="314">
      <c r="A314" s="53" t="s">
        <v>930</v>
      </c>
      <c r="B314" s="1" t="s">
        <v>1029</v>
      </c>
      <c r="C314" s="1">
        <v>1976.0</v>
      </c>
      <c r="D314" s="1" t="s">
        <v>1048</v>
      </c>
      <c r="E314" s="1" t="s">
        <v>1488</v>
      </c>
      <c r="G314" s="1" t="s">
        <v>1242</v>
      </c>
    </row>
    <row r="315">
      <c r="A315" s="53" t="s">
        <v>947</v>
      </c>
      <c r="B315" s="1" t="s">
        <v>1021</v>
      </c>
      <c r="D315" s="1">
        <v>2004.0</v>
      </c>
      <c r="E315" s="1" t="s">
        <v>1489</v>
      </c>
      <c r="F315" s="1" t="s">
        <v>1490</v>
      </c>
      <c r="G315" s="1" t="s">
        <v>1036</v>
      </c>
    </row>
    <row r="316">
      <c r="A316" s="53" t="s">
        <v>947</v>
      </c>
      <c r="B316" s="1" t="s">
        <v>1128</v>
      </c>
      <c r="E316" s="1" t="s">
        <v>1491</v>
      </c>
      <c r="G316" s="1" t="s">
        <v>1492</v>
      </c>
    </row>
    <row r="317">
      <c r="A317" s="53" t="s">
        <v>947</v>
      </c>
      <c r="B317" s="1" t="s">
        <v>1128</v>
      </c>
      <c r="E317" s="1" t="s">
        <v>1493</v>
      </c>
      <c r="G317" s="1" t="s">
        <v>1108</v>
      </c>
    </row>
    <row r="318">
      <c r="A318" s="53" t="s">
        <v>947</v>
      </c>
      <c r="B318" s="1" t="s">
        <v>1128</v>
      </c>
      <c r="E318" s="1" t="s">
        <v>1494</v>
      </c>
      <c r="G318" s="1" t="s">
        <v>1495</v>
      </c>
    </row>
    <row r="319">
      <c r="A319" s="53" t="s">
        <v>947</v>
      </c>
      <c r="B319" s="1" t="s">
        <v>1128</v>
      </c>
      <c r="E319" s="1" t="s">
        <v>1496</v>
      </c>
      <c r="G319" s="1" t="s">
        <v>1108</v>
      </c>
    </row>
    <row r="320">
      <c r="A320" s="53" t="s">
        <v>947</v>
      </c>
      <c r="B320" s="1" t="s">
        <v>1128</v>
      </c>
      <c r="E320" s="1" t="s">
        <v>1497</v>
      </c>
      <c r="G320" s="1" t="s">
        <v>1498</v>
      </c>
    </row>
    <row r="321">
      <c r="A321" s="53" t="s">
        <v>947</v>
      </c>
      <c r="B321" s="1" t="s">
        <v>1128</v>
      </c>
      <c r="E321" s="1" t="s">
        <v>1499</v>
      </c>
      <c r="G321" s="1" t="s">
        <v>1222</v>
      </c>
    </row>
    <row r="322">
      <c r="A322" s="53" t="s">
        <v>947</v>
      </c>
      <c r="B322" s="1" t="s">
        <v>1128</v>
      </c>
      <c r="E322" s="1" t="s">
        <v>1500</v>
      </c>
      <c r="G322" s="1" t="s">
        <v>1501</v>
      </c>
    </row>
    <row r="323">
      <c r="A323" s="53" t="s">
        <v>947</v>
      </c>
      <c r="B323" s="1" t="s">
        <v>1128</v>
      </c>
      <c r="E323" s="1" t="s">
        <v>1502</v>
      </c>
      <c r="G323" s="1" t="s">
        <v>1108</v>
      </c>
    </row>
    <row r="324">
      <c r="A324" s="53" t="s">
        <v>947</v>
      </c>
      <c r="B324" s="1" t="s">
        <v>1128</v>
      </c>
      <c r="E324" s="1" t="s">
        <v>1503</v>
      </c>
      <c r="G324" s="1" t="s">
        <v>1504</v>
      </c>
    </row>
    <row r="325">
      <c r="A325" s="53" t="s">
        <v>947</v>
      </c>
      <c r="B325" s="1" t="s">
        <v>1128</v>
      </c>
      <c r="E325" s="1" t="s">
        <v>1505</v>
      </c>
      <c r="G325" s="1" t="s">
        <v>1506</v>
      </c>
    </row>
    <row r="326">
      <c r="A326" s="53" t="s">
        <v>947</v>
      </c>
      <c r="B326" s="1" t="s">
        <v>1128</v>
      </c>
      <c r="E326" s="1" t="s">
        <v>1507</v>
      </c>
      <c r="G326" s="1" t="s">
        <v>1508</v>
      </c>
    </row>
    <row r="327">
      <c r="A327" s="53" t="s">
        <v>948</v>
      </c>
      <c r="B327" s="1" t="s">
        <v>1021</v>
      </c>
      <c r="D327" s="1">
        <v>1985.0</v>
      </c>
      <c r="E327" s="1" t="s">
        <v>1509</v>
      </c>
      <c r="F327" s="1" t="s">
        <v>1342</v>
      </c>
      <c r="G327" s="1" t="s">
        <v>1374</v>
      </c>
    </row>
    <row r="328">
      <c r="A328" s="53" t="s">
        <v>948</v>
      </c>
      <c r="B328" s="1" t="s">
        <v>1021</v>
      </c>
      <c r="D328" s="1">
        <v>1980.0</v>
      </c>
      <c r="E328" s="1" t="s">
        <v>1510</v>
      </c>
      <c r="F328" s="1" t="s">
        <v>1511</v>
      </c>
      <c r="G328" s="1" t="s">
        <v>1265</v>
      </c>
    </row>
    <row r="329">
      <c r="A329" s="53" t="s">
        <v>948</v>
      </c>
      <c r="B329" s="1" t="s">
        <v>1029</v>
      </c>
      <c r="C329" s="1">
        <v>2016.0</v>
      </c>
      <c r="D329" s="1" t="s">
        <v>1048</v>
      </c>
      <c r="G329" s="1" t="s">
        <v>921</v>
      </c>
    </row>
    <row r="330">
      <c r="A330" s="53" t="s">
        <v>948</v>
      </c>
      <c r="B330" s="1" t="s">
        <v>1029</v>
      </c>
      <c r="C330" s="1">
        <v>2010.0</v>
      </c>
      <c r="D330" s="1">
        <v>2015.0</v>
      </c>
      <c r="E330" s="1" t="s">
        <v>1512</v>
      </c>
      <c r="G330" s="1" t="s">
        <v>1197</v>
      </c>
    </row>
    <row r="331">
      <c r="A331" s="53" t="s">
        <v>948</v>
      </c>
      <c r="B331" s="1" t="s">
        <v>1029</v>
      </c>
      <c r="C331" s="1">
        <v>2008.0</v>
      </c>
      <c r="D331" s="1">
        <v>2010.0</v>
      </c>
      <c r="E331" s="1" t="s">
        <v>1513</v>
      </c>
      <c r="G331" s="1" t="s">
        <v>1514</v>
      </c>
    </row>
    <row r="332">
      <c r="A332" s="53" t="s">
        <v>948</v>
      </c>
      <c r="B332" s="1" t="s">
        <v>1029</v>
      </c>
      <c r="E332" s="1" t="s">
        <v>1515</v>
      </c>
      <c r="G332" s="1" t="s">
        <v>1516</v>
      </c>
    </row>
    <row r="333">
      <c r="A333" s="53" t="s">
        <v>948</v>
      </c>
      <c r="B333" s="1" t="s">
        <v>1029</v>
      </c>
      <c r="C333" s="1">
        <v>1986.0</v>
      </c>
      <c r="D333" s="1">
        <v>1994.0</v>
      </c>
      <c r="E333" s="1" t="s">
        <v>1513</v>
      </c>
      <c r="F333" s="1" t="s">
        <v>1517</v>
      </c>
      <c r="G333" s="1" t="s">
        <v>1518</v>
      </c>
    </row>
    <row r="334">
      <c r="A334" s="53" t="s">
        <v>948</v>
      </c>
      <c r="B334" s="1" t="s">
        <v>1029</v>
      </c>
      <c r="C334" s="1">
        <v>2006.0</v>
      </c>
      <c r="D334" s="1">
        <v>2007.0</v>
      </c>
      <c r="E334" s="1" t="s">
        <v>1513</v>
      </c>
      <c r="F334" s="1" t="s">
        <v>1517</v>
      </c>
      <c r="G334" s="1" t="s">
        <v>1518</v>
      </c>
    </row>
    <row r="335">
      <c r="A335" s="53" t="s">
        <v>948</v>
      </c>
      <c r="B335" s="1" t="s">
        <v>1029</v>
      </c>
      <c r="C335" s="1">
        <v>2008.0</v>
      </c>
      <c r="D335" s="1">
        <v>2010.0</v>
      </c>
      <c r="E335" s="1" t="s">
        <v>1513</v>
      </c>
      <c r="F335" s="1" t="s">
        <v>1517</v>
      </c>
      <c r="G335" s="1" t="s">
        <v>1518</v>
      </c>
    </row>
    <row r="336">
      <c r="A336" s="53" t="s">
        <v>948</v>
      </c>
      <c r="B336" s="1" t="s">
        <v>1029</v>
      </c>
      <c r="C336" s="1">
        <v>1993.0</v>
      </c>
      <c r="D336" s="1">
        <v>1995.0</v>
      </c>
      <c r="E336" s="1" t="s">
        <v>1519</v>
      </c>
      <c r="G336" s="1" t="s">
        <v>1520</v>
      </c>
    </row>
    <row r="337">
      <c r="A337" s="53" t="s">
        <v>948</v>
      </c>
      <c r="B337" s="1" t="s">
        <v>1029</v>
      </c>
      <c r="C337" s="1">
        <v>1986.0</v>
      </c>
      <c r="D337" s="1">
        <v>1989.0</v>
      </c>
      <c r="E337" s="1" t="s">
        <v>1521</v>
      </c>
      <c r="G337" s="1" t="s">
        <v>1522</v>
      </c>
    </row>
    <row r="338">
      <c r="A338" s="53" t="s">
        <v>953</v>
      </c>
      <c r="B338" s="1" t="s">
        <v>1021</v>
      </c>
      <c r="D338" s="1">
        <v>1983.0</v>
      </c>
      <c r="E338" s="1" t="s">
        <v>1288</v>
      </c>
      <c r="F338" s="1" t="s">
        <v>1523</v>
      </c>
      <c r="G338" s="1" t="s">
        <v>1265</v>
      </c>
    </row>
    <row r="339">
      <c r="A339" s="53" t="s">
        <v>953</v>
      </c>
      <c r="B339" s="1" t="s">
        <v>1021</v>
      </c>
      <c r="D339" s="1">
        <v>1986.0</v>
      </c>
      <c r="E339" s="1" t="s">
        <v>1524</v>
      </c>
      <c r="F339" s="1" t="s">
        <v>1525</v>
      </c>
    </row>
    <row r="340">
      <c r="A340" s="53" t="s">
        <v>953</v>
      </c>
      <c r="B340" s="1" t="s">
        <v>1029</v>
      </c>
      <c r="E340" s="1" t="s">
        <v>1526</v>
      </c>
      <c r="G340" s="1" t="s">
        <v>1242</v>
      </c>
    </row>
    <row r="341">
      <c r="A341" s="53" t="s">
        <v>953</v>
      </c>
      <c r="B341" s="1" t="s">
        <v>1029</v>
      </c>
      <c r="C341" s="1">
        <v>2017.0</v>
      </c>
      <c r="D341" s="1">
        <v>2019.0</v>
      </c>
      <c r="E341" s="1" t="s">
        <v>1527</v>
      </c>
      <c r="G341" s="1" t="s">
        <v>1347</v>
      </c>
    </row>
    <row r="342">
      <c r="A342" s="53" t="s">
        <v>953</v>
      </c>
      <c r="B342" s="1" t="s">
        <v>1029</v>
      </c>
      <c r="E342" s="1" t="s">
        <v>1528</v>
      </c>
      <c r="G342" s="1" t="s">
        <v>1358</v>
      </c>
    </row>
    <row r="343">
      <c r="A343" s="53" t="s">
        <v>953</v>
      </c>
      <c r="B343" s="1" t="s">
        <v>1029</v>
      </c>
      <c r="D343" s="1">
        <v>2008.0</v>
      </c>
      <c r="E343" s="1" t="s">
        <v>1529</v>
      </c>
      <c r="G343" s="1" t="s">
        <v>1530</v>
      </c>
    </row>
    <row r="344">
      <c r="A344" s="53" t="s">
        <v>953</v>
      </c>
      <c r="B344" s="1" t="s">
        <v>1029</v>
      </c>
      <c r="C344" s="1">
        <v>2003.0</v>
      </c>
      <c r="D344" s="1" t="s">
        <v>1048</v>
      </c>
      <c r="E344" s="1" t="s">
        <v>1531</v>
      </c>
      <c r="G344" s="1" t="s">
        <v>1049</v>
      </c>
    </row>
    <row r="345">
      <c r="A345" s="53" t="s">
        <v>953</v>
      </c>
      <c r="B345" s="1" t="s">
        <v>1029</v>
      </c>
      <c r="C345" s="1">
        <v>2001.0</v>
      </c>
      <c r="D345" s="1">
        <v>2004.0</v>
      </c>
      <c r="E345" s="1" t="s">
        <v>1532</v>
      </c>
      <c r="F345" s="1" t="s">
        <v>1533</v>
      </c>
      <c r="G345" s="1" t="s">
        <v>1534</v>
      </c>
    </row>
    <row r="346">
      <c r="A346" s="53" t="s">
        <v>953</v>
      </c>
      <c r="B346" s="1" t="s">
        <v>1029</v>
      </c>
      <c r="F346" s="1" t="s">
        <v>1535</v>
      </c>
      <c r="G346" s="1" t="s">
        <v>1536</v>
      </c>
    </row>
    <row r="347">
      <c r="A347" s="53" t="s">
        <v>953</v>
      </c>
      <c r="B347" s="1" t="s">
        <v>1029</v>
      </c>
      <c r="F347" s="1" t="s">
        <v>1537</v>
      </c>
      <c r="G347" s="1" t="s">
        <v>1538</v>
      </c>
    </row>
    <row r="348">
      <c r="A348" s="53" t="s">
        <v>963</v>
      </c>
      <c r="B348" s="1" t="s">
        <v>1021</v>
      </c>
      <c r="D348" s="1">
        <v>2007.0</v>
      </c>
      <c r="E348" s="1" t="s">
        <v>1539</v>
      </c>
      <c r="F348" s="1" t="s">
        <v>1540</v>
      </c>
    </row>
    <row r="349">
      <c r="A349" s="53" t="s">
        <v>963</v>
      </c>
      <c r="B349" s="1" t="s">
        <v>1021</v>
      </c>
      <c r="E349" s="1" t="s">
        <v>1541</v>
      </c>
      <c r="F349" s="1" t="s">
        <v>1342</v>
      </c>
      <c r="G349" s="1" t="s">
        <v>1374</v>
      </c>
    </row>
    <row r="350">
      <c r="A350" s="53" t="s">
        <v>963</v>
      </c>
      <c r="B350" s="1" t="s">
        <v>1021</v>
      </c>
      <c r="E350" s="1" t="s">
        <v>1297</v>
      </c>
      <c r="F350" s="1" t="s">
        <v>1354</v>
      </c>
      <c r="G350" s="1" t="s">
        <v>1265</v>
      </c>
    </row>
    <row r="351">
      <c r="A351" s="53" t="s">
        <v>963</v>
      </c>
      <c r="B351" s="1" t="s">
        <v>1029</v>
      </c>
      <c r="C351" s="1">
        <v>2004.0</v>
      </c>
      <c r="D351" s="1">
        <v>2016.0</v>
      </c>
      <c r="E351" s="1" t="s">
        <v>1542</v>
      </c>
      <c r="G351" s="1" t="s">
        <v>921</v>
      </c>
    </row>
    <row r="352">
      <c r="A352" s="53" t="s">
        <v>963</v>
      </c>
      <c r="B352" s="1" t="s">
        <v>1029</v>
      </c>
      <c r="D352" s="1">
        <v>2013.0</v>
      </c>
      <c r="G352" s="1" t="s">
        <v>1543</v>
      </c>
    </row>
    <row r="353">
      <c r="A353" s="53" t="s">
        <v>963</v>
      </c>
      <c r="B353" s="1" t="s">
        <v>1029</v>
      </c>
      <c r="C353" s="1">
        <v>2007.0</v>
      </c>
      <c r="D353" s="1">
        <v>2013.0</v>
      </c>
      <c r="G353" s="1" t="s">
        <v>1544</v>
      </c>
    </row>
    <row r="354">
      <c r="A354" s="53" t="s">
        <v>963</v>
      </c>
      <c r="B354" s="1" t="s">
        <v>1029</v>
      </c>
      <c r="E354" s="1" t="s">
        <v>1545</v>
      </c>
      <c r="G354" s="1" t="s">
        <v>1236</v>
      </c>
    </row>
    <row r="355">
      <c r="A355" s="53" t="s">
        <v>963</v>
      </c>
      <c r="B355" s="1" t="s">
        <v>1029</v>
      </c>
      <c r="E355" s="1" t="s">
        <v>1546</v>
      </c>
      <c r="G355" s="1" t="s">
        <v>1236</v>
      </c>
    </row>
    <row r="356">
      <c r="A356" s="53" t="s">
        <v>963</v>
      </c>
      <c r="B356" s="1" t="s">
        <v>1029</v>
      </c>
      <c r="E356" s="1" t="s">
        <v>1547</v>
      </c>
      <c r="G356" s="1" t="s">
        <v>1548</v>
      </c>
    </row>
    <row r="357">
      <c r="A357" s="53" t="s">
        <v>963</v>
      </c>
      <c r="B357" s="1" t="s">
        <v>1029</v>
      </c>
      <c r="E357" s="1" t="s">
        <v>1549</v>
      </c>
      <c r="G357" s="1" t="s">
        <v>1548</v>
      </c>
    </row>
    <row r="358">
      <c r="A358" s="53" t="s">
        <v>963</v>
      </c>
      <c r="B358" s="1" t="s">
        <v>1029</v>
      </c>
      <c r="C358" s="1">
        <v>1992.0</v>
      </c>
      <c r="D358" s="1">
        <v>2001.0</v>
      </c>
      <c r="E358" s="1" t="s">
        <v>1550</v>
      </c>
      <c r="G358" s="1" t="s">
        <v>1075</v>
      </c>
    </row>
    <row r="359">
      <c r="A359" s="53" t="s">
        <v>963</v>
      </c>
      <c r="B359" s="1" t="s">
        <v>1029</v>
      </c>
      <c r="C359" s="1">
        <v>1988.0</v>
      </c>
      <c r="D359" s="1">
        <v>1992.0</v>
      </c>
      <c r="E359" s="1" t="s">
        <v>1550</v>
      </c>
      <c r="G359" s="1" t="s">
        <v>1067</v>
      </c>
    </row>
    <row r="360">
      <c r="A360" s="53" t="s">
        <v>964</v>
      </c>
      <c r="B360" s="1" t="s">
        <v>1021</v>
      </c>
      <c r="E360" s="1" t="s">
        <v>1288</v>
      </c>
      <c r="F360" s="1" t="s">
        <v>1523</v>
      </c>
      <c r="G360" s="1" t="s">
        <v>1551</v>
      </c>
    </row>
    <row r="361">
      <c r="A361" s="53" t="s">
        <v>964</v>
      </c>
      <c r="B361" s="1" t="s">
        <v>1021</v>
      </c>
      <c r="E361" s="1" t="s">
        <v>1552</v>
      </c>
      <c r="F361" s="1" t="s">
        <v>1523</v>
      </c>
      <c r="G361" s="1" t="s">
        <v>1391</v>
      </c>
    </row>
    <row r="362">
      <c r="A362" s="53" t="s">
        <v>964</v>
      </c>
      <c r="B362" s="1" t="s">
        <v>1021</v>
      </c>
      <c r="E362" s="1" t="s">
        <v>1027</v>
      </c>
      <c r="F362" s="1" t="s">
        <v>1553</v>
      </c>
      <c r="G362" s="1" t="s">
        <v>1026</v>
      </c>
    </row>
    <row r="363">
      <c r="A363" s="53" t="s">
        <v>964</v>
      </c>
      <c r="B363" s="1" t="s">
        <v>1029</v>
      </c>
      <c r="E363" s="1" t="s">
        <v>901</v>
      </c>
      <c r="G363" s="1" t="s">
        <v>1495</v>
      </c>
    </row>
    <row r="364">
      <c r="A364" s="53" t="s">
        <v>964</v>
      </c>
      <c r="B364" s="1" t="s">
        <v>1029</v>
      </c>
      <c r="E364" s="1" t="s">
        <v>1554</v>
      </c>
      <c r="G364" s="1" t="s">
        <v>1206</v>
      </c>
    </row>
    <row r="365">
      <c r="A365" s="53" t="s">
        <v>964</v>
      </c>
      <c r="B365" s="1" t="s">
        <v>1029</v>
      </c>
      <c r="E365" s="1" t="s">
        <v>1555</v>
      </c>
      <c r="G365" s="1" t="s">
        <v>884</v>
      </c>
    </row>
    <row r="366">
      <c r="A366" s="53" t="s">
        <v>964</v>
      </c>
      <c r="B366" s="1" t="s">
        <v>1029</v>
      </c>
      <c r="E366" s="1" t="s">
        <v>1556</v>
      </c>
      <c r="G366" s="1" t="s">
        <v>1070</v>
      </c>
    </row>
    <row r="367">
      <c r="A367" s="53" t="s">
        <v>978</v>
      </c>
      <c r="B367" s="1" t="s">
        <v>1021</v>
      </c>
      <c r="E367" s="1" t="s">
        <v>1288</v>
      </c>
      <c r="F367" s="1" t="s">
        <v>1557</v>
      </c>
      <c r="G367" s="1" t="s">
        <v>1036</v>
      </c>
    </row>
    <row r="368">
      <c r="A368" s="53" t="s">
        <v>978</v>
      </c>
      <c r="B368" s="1" t="s">
        <v>1029</v>
      </c>
      <c r="C368" s="1">
        <v>2011.0</v>
      </c>
      <c r="D368" s="1" t="s">
        <v>1048</v>
      </c>
      <c r="E368" s="1" t="s">
        <v>1558</v>
      </c>
      <c r="G368" s="1" t="s">
        <v>1559</v>
      </c>
    </row>
    <row r="369">
      <c r="A369" s="53" t="s">
        <v>978</v>
      </c>
      <c r="B369" s="1" t="s">
        <v>1029</v>
      </c>
      <c r="C369" s="1">
        <v>2003.0</v>
      </c>
      <c r="D369" s="1" t="s">
        <v>1048</v>
      </c>
      <c r="E369" s="1" t="s">
        <v>1560</v>
      </c>
      <c r="G369" s="1" t="s">
        <v>1236</v>
      </c>
    </row>
    <row r="370">
      <c r="A370" s="53" t="s">
        <v>978</v>
      </c>
      <c r="B370" s="1" t="s">
        <v>1029</v>
      </c>
      <c r="C370" s="1">
        <v>1994.0</v>
      </c>
      <c r="D370" s="1">
        <v>2003.0</v>
      </c>
      <c r="E370" s="1" t="s">
        <v>1560</v>
      </c>
      <c r="G370" s="1" t="s">
        <v>1561</v>
      </c>
    </row>
    <row r="371">
      <c r="A371" s="53" t="s">
        <v>978</v>
      </c>
      <c r="B371" s="1" t="s">
        <v>1029</v>
      </c>
      <c r="D371" s="1">
        <v>1984.0</v>
      </c>
      <c r="E371" s="1" t="s">
        <v>1562</v>
      </c>
      <c r="G371" s="1" t="s">
        <v>1197</v>
      </c>
    </row>
    <row r="372">
      <c r="A372" s="53" t="s">
        <v>978</v>
      </c>
      <c r="B372" s="1" t="s">
        <v>1029</v>
      </c>
      <c r="D372" s="1">
        <v>1986.0</v>
      </c>
      <c r="G372" s="1" t="s">
        <v>1563</v>
      </c>
    </row>
    <row r="373">
      <c r="A373" s="53" t="s">
        <v>970</v>
      </c>
      <c r="B373" s="1" t="s">
        <v>1021</v>
      </c>
      <c r="E373" s="1" t="s">
        <v>1564</v>
      </c>
      <c r="F373" s="1" t="s">
        <v>1342</v>
      </c>
      <c r="G373" s="1" t="s">
        <v>1374</v>
      </c>
    </row>
    <row r="374">
      <c r="A374" s="53" t="s">
        <v>970</v>
      </c>
      <c r="B374" s="1" t="s">
        <v>1021</v>
      </c>
      <c r="E374" s="1" t="s">
        <v>1288</v>
      </c>
      <c r="F374" s="1" t="s">
        <v>1565</v>
      </c>
      <c r="G374" s="1" t="s">
        <v>1026</v>
      </c>
    </row>
    <row r="375">
      <c r="A375" s="53" t="s">
        <v>970</v>
      </c>
      <c r="B375" s="1" t="s">
        <v>1021</v>
      </c>
      <c r="E375" s="1" t="s">
        <v>1288</v>
      </c>
      <c r="F375" s="1" t="s">
        <v>1566</v>
      </c>
    </row>
    <row r="376">
      <c r="A376" s="53" t="s">
        <v>970</v>
      </c>
      <c r="B376" s="1" t="s">
        <v>1029</v>
      </c>
      <c r="E376" s="1" t="s">
        <v>1567</v>
      </c>
      <c r="F376" s="1" t="s">
        <v>1568</v>
      </c>
      <c r="G376" s="1" t="s">
        <v>1108</v>
      </c>
    </row>
    <row r="377">
      <c r="A377" s="53" t="s">
        <v>970</v>
      </c>
      <c r="B377" s="1" t="s">
        <v>1029</v>
      </c>
      <c r="E377" s="1" t="s">
        <v>1569</v>
      </c>
      <c r="F377" s="1" t="s">
        <v>1570</v>
      </c>
      <c r="G377" s="1" t="s">
        <v>1571</v>
      </c>
    </row>
    <row r="378">
      <c r="A378" s="53" t="s">
        <v>970</v>
      </c>
      <c r="B378" s="1" t="s">
        <v>1029</v>
      </c>
      <c r="C378" s="1">
        <v>2008.0</v>
      </c>
      <c r="D378" s="1">
        <v>2012.0</v>
      </c>
      <c r="E378" s="1" t="s">
        <v>1572</v>
      </c>
      <c r="G378" s="1" t="s">
        <v>1222</v>
      </c>
    </row>
    <row r="379">
      <c r="A379" s="53" t="s">
        <v>970</v>
      </c>
      <c r="B379" s="1" t="s">
        <v>1029</v>
      </c>
      <c r="E379" s="1" t="s">
        <v>1573</v>
      </c>
      <c r="G379" s="1" t="s">
        <v>1108</v>
      </c>
    </row>
    <row r="380">
      <c r="A380" s="53" t="s">
        <v>970</v>
      </c>
      <c r="B380" s="1" t="s">
        <v>1029</v>
      </c>
      <c r="E380" s="1" t="s">
        <v>1574</v>
      </c>
      <c r="F380" s="1" t="s">
        <v>1575</v>
      </c>
      <c r="G380" s="1" t="s">
        <v>1576</v>
      </c>
    </row>
    <row r="381">
      <c r="A381" s="53" t="s">
        <v>970</v>
      </c>
      <c r="B381" s="1" t="s">
        <v>1029</v>
      </c>
      <c r="E381" s="1" t="s">
        <v>1577</v>
      </c>
      <c r="G381" s="1" t="s">
        <v>1578</v>
      </c>
    </row>
    <row r="382">
      <c r="A382" s="53" t="s">
        <v>970</v>
      </c>
      <c r="B382" s="1" t="s">
        <v>1029</v>
      </c>
      <c r="E382" s="1" t="s">
        <v>1579</v>
      </c>
      <c r="F382" s="1" t="s">
        <v>1580</v>
      </c>
      <c r="G382" s="1" t="s">
        <v>1581</v>
      </c>
    </row>
    <row r="383">
      <c r="A383" s="53" t="s">
        <v>970</v>
      </c>
      <c r="B383" s="1" t="s">
        <v>1029</v>
      </c>
      <c r="E383" s="1" t="s">
        <v>1582</v>
      </c>
      <c r="G383" s="1" t="s">
        <v>1583</v>
      </c>
    </row>
    <row r="384">
      <c r="A384" s="53" t="s">
        <v>977</v>
      </c>
      <c r="B384" s="1" t="s">
        <v>1021</v>
      </c>
      <c r="E384" s="1" t="s">
        <v>1584</v>
      </c>
      <c r="F384" s="1" t="s">
        <v>1585</v>
      </c>
      <c r="G384" s="1" t="s">
        <v>1374</v>
      </c>
    </row>
    <row r="385">
      <c r="A385" s="53" t="s">
        <v>977</v>
      </c>
      <c r="B385" s="1" t="s">
        <v>1021</v>
      </c>
      <c r="E385" s="1" t="s">
        <v>1586</v>
      </c>
      <c r="F385" s="1" t="s">
        <v>1587</v>
      </c>
    </row>
    <row r="386">
      <c r="A386" s="53" t="s">
        <v>977</v>
      </c>
      <c r="B386" s="1" t="s">
        <v>1029</v>
      </c>
      <c r="E386" s="1" t="s">
        <v>1588</v>
      </c>
      <c r="F386" s="1" t="s">
        <v>1589</v>
      </c>
    </row>
    <row r="387">
      <c r="A387" s="53" t="s">
        <v>965</v>
      </c>
      <c r="B387" s="1" t="s">
        <v>1021</v>
      </c>
      <c r="E387" s="1" t="s">
        <v>1110</v>
      </c>
      <c r="F387" s="1" t="s">
        <v>1590</v>
      </c>
      <c r="G387" s="1" t="s">
        <v>1591</v>
      </c>
    </row>
    <row r="388">
      <c r="A388" s="53" t="s">
        <v>965</v>
      </c>
      <c r="B388" s="1" t="s">
        <v>1029</v>
      </c>
      <c r="E388" s="1" t="s">
        <v>1592</v>
      </c>
      <c r="F388" s="1" t="s">
        <v>1593</v>
      </c>
    </row>
    <row r="389">
      <c r="A389" s="53" t="s">
        <v>965</v>
      </c>
      <c r="B389" s="1" t="s">
        <v>1029</v>
      </c>
      <c r="F389" s="1" t="s">
        <v>1594</v>
      </c>
      <c r="G389" s="1" t="s">
        <v>884</v>
      </c>
    </row>
    <row r="390">
      <c r="A390" s="53" t="s">
        <v>965</v>
      </c>
      <c r="B390" s="1" t="s">
        <v>1128</v>
      </c>
      <c r="F390" s="1" t="s">
        <v>1595</v>
      </c>
      <c r="G390" s="1" t="s">
        <v>1596</v>
      </c>
    </row>
    <row r="391">
      <c r="A391" s="53" t="s">
        <v>955</v>
      </c>
      <c r="B391" s="1" t="s">
        <v>1021</v>
      </c>
      <c r="E391" s="1" t="s">
        <v>1290</v>
      </c>
      <c r="F391" s="1" t="s">
        <v>1344</v>
      </c>
      <c r="G391" s="1" t="s">
        <v>1265</v>
      </c>
    </row>
    <row r="392">
      <c r="A392" s="53" t="s">
        <v>955</v>
      </c>
      <c r="B392" s="1" t="s">
        <v>1021</v>
      </c>
      <c r="E392" s="1" t="s">
        <v>1597</v>
      </c>
      <c r="F392" s="1" t="s">
        <v>1598</v>
      </c>
    </row>
    <row r="393">
      <c r="A393" s="53" t="s">
        <v>955</v>
      </c>
      <c r="B393" s="1" t="s">
        <v>1029</v>
      </c>
      <c r="C393" s="1">
        <v>2013.0</v>
      </c>
      <c r="D393" s="1">
        <v>2019.0</v>
      </c>
      <c r="G393" s="1" t="s">
        <v>921</v>
      </c>
    </row>
    <row r="394">
      <c r="A394" s="53" t="s">
        <v>955</v>
      </c>
      <c r="B394" s="1" t="s">
        <v>1029</v>
      </c>
      <c r="C394" s="1">
        <v>2010.0</v>
      </c>
      <c r="D394" s="1">
        <v>2013.0</v>
      </c>
      <c r="E394" s="1" t="s">
        <v>1550</v>
      </c>
      <c r="G394" s="1" t="s">
        <v>1179</v>
      </c>
    </row>
    <row r="395">
      <c r="A395" s="53" t="s">
        <v>955</v>
      </c>
      <c r="B395" s="1" t="s">
        <v>1029</v>
      </c>
      <c r="C395" s="1">
        <v>2001.0</v>
      </c>
      <c r="D395" s="1">
        <v>2010.0</v>
      </c>
      <c r="E395" s="1" t="s">
        <v>1550</v>
      </c>
      <c r="G395" s="1" t="s">
        <v>1075</v>
      </c>
    </row>
    <row r="396">
      <c r="A396" s="53" t="s">
        <v>955</v>
      </c>
      <c r="B396" s="1" t="s">
        <v>1029</v>
      </c>
      <c r="E396" s="1" t="s">
        <v>1599</v>
      </c>
      <c r="G396" s="1" t="s">
        <v>1498</v>
      </c>
    </row>
    <row r="397">
      <c r="A397" s="53" t="s">
        <v>955</v>
      </c>
      <c r="B397" s="1" t="s">
        <v>1029</v>
      </c>
      <c r="D397" s="1">
        <v>1998.0</v>
      </c>
      <c r="E397" s="1" t="s">
        <v>1600</v>
      </c>
      <c r="G397" s="1" t="s">
        <v>1495</v>
      </c>
    </row>
    <row r="398">
      <c r="A398" s="53" t="s">
        <v>955</v>
      </c>
      <c r="B398" s="1" t="s">
        <v>1029</v>
      </c>
      <c r="E398" s="1" t="s">
        <v>1601</v>
      </c>
      <c r="G398" s="1" t="s">
        <v>1049</v>
      </c>
    </row>
    <row r="399">
      <c r="A399" s="53" t="s">
        <v>955</v>
      </c>
      <c r="B399" s="1" t="s">
        <v>1029</v>
      </c>
      <c r="E399" s="1" t="s">
        <v>1602</v>
      </c>
      <c r="G399" s="1" t="s">
        <v>1049</v>
      </c>
    </row>
    <row r="400">
      <c r="A400" s="53" t="s">
        <v>959</v>
      </c>
      <c r="B400" s="1" t="s">
        <v>1021</v>
      </c>
      <c r="E400" s="1" t="s">
        <v>1603</v>
      </c>
      <c r="F400" s="1" t="s">
        <v>1604</v>
      </c>
    </row>
    <row r="401">
      <c r="A401" s="53" t="s">
        <v>959</v>
      </c>
      <c r="B401" s="1" t="s">
        <v>1128</v>
      </c>
      <c r="E401" s="1" t="s">
        <v>1605</v>
      </c>
      <c r="F401" s="1" t="s">
        <v>1606</v>
      </c>
    </row>
    <row r="402">
      <c r="A402" s="53" t="s">
        <v>959</v>
      </c>
      <c r="B402" s="1" t="s">
        <v>1128</v>
      </c>
      <c r="E402" s="1" t="s">
        <v>1607</v>
      </c>
      <c r="F402" s="1" t="s">
        <v>1608</v>
      </c>
    </row>
    <row r="403">
      <c r="A403" s="53" t="s">
        <v>959</v>
      </c>
      <c r="B403" s="1" t="s">
        <v>1128</v>
      </c>
      <c r="E403" s="1" t="s">
        <v>1609</v>
      </c>
      <c r="F403" s="1" t="s">
        <v>1610</v>
      </c>
    </row>
    <row r="404">
      <c r="A404" s="53" t="s">
        <v>959</v>
      </c>
      <c r="B404" s="1" t="s">
        <v>1128</v>
      </c>
      <c r="E404" s="1" t="s">
        <v>1611</v>
      </c>
      <c r="F404" s="1" t="s">
        <v>1612</v>
      </c>
    </row>
    <row r="405">
      <c r="A405" s="53" t="s">
        <v>976</v>
      </c>
      <c r="B405" s="1" t="s">
        <v>1021</v>
      </c>
      <c r="E405" s="1" t="s">
        <v>1613</v>
      </c>
      <c r="F405" s="1" t="s">
        <v>1344</v>
      </c>
    </row>
    <row r="406">
      <c r="A406" s="53" t="s">
        <v>976</v>
      </c>
      <c r="B406" s="1" t="s">
        <v>1029</v>
      </c>
      <c r="E406" s="1" t="s">
        <v>1614</v>
      </c>
      <c r="G406" s="1" t="s">
        <v>1615</v>
      </c>
    </row>
    <row r="407">
      <c r="A407" s="53" t="s">
        <v>976</v>
      </c>
      <c r="B407" s="1" t="s">
        <v>1029</v>
      </c>
      <c r="E407" s="1" t="s">
        <v>1616</v>
      </c>
      <c r="G407" s="1" t="s">
        <v>884</v>
      </c>
    </row>
    <row r="408">
      <c r="A408" s="53" t="s">
        <v>976</v>
      </c>
      <c r="B408" s="1" t="s">
        <v>1128</v>
      </c>
      <c r="E408" s="1" t="s">
        <v>1617</v>
      </c>
      <c r="G408" s="1" t="s">
        <v>884</v>
      </c>
    </row>
    <row r="409">
      <c r="A409" s="53" t="s">
        <v>983</v>
      </c>
      <c r="B409" s="1" t="s">
        <v>1021</v>
      </c>
      <c r="D409" s="1">
        <v>1993.0</v>
      </c>
      <c r="E409" s="1" t="s">
        <v>1077</v>
      </c>
      <c r="F409" s="1" t="s">
        <v>1078</v>
      </c>
      <c r="G409" s="1" t="s">
        <v>1026</v>
      </c>
    </row>
    <row r="410">
      <c r="A410" s="53" t="s">
        <v>983</v>
      </c>
      <c r="B410" s="1" t="s">
        <v>1021</v>
      </c>
      <c r="D410" s="1">
        <v>1985.0</v>
      </c>
      <c r="F410" s="1" t="s">
        <v>1618</v>
      </c>
    </row>
    <row r="411">
      <c r="A411" s="53" t="s">
        <v>983</v>
      </c>
      <c r="B411" s="1" t="s">
        <v>1021</v>
      </c>
      <c r="D411" s="1">
        <v>1981.0</v>
      </c>
      <c r="E411" s="1" t="s">
        <v>1288</v>
      </c>
      <c r="F411" s="1" t="s">
        <v>1619</v>
      </c>
      <c r="G411" s="1" t="s">
        <v>1620</v>
      </c>
    </row>
    <row r="412">
      <c r="A412" s="53" t="s">
        <v>983</v>
      </c>
      <c r="B412" s="1" t="s">
        <v>1029</v>
      </c>
      <c r="C412" s="1">
        <v>2019.0</v>
      </c>
      <c r="D412" s="1" t="s">
        <v>1048</v>
      </c>
      <c r="E412" s="1" t="s">
        <v>1359</v>
      </c>
      <c r="G412" s="1" t="s">
        <v>1621</v>
      </c>
    </row>
    <row r="413">
      <c r="A413" s="53" t="s">
        <v>983</v>
      </c>
      <c r="B413" s="1" t="s">
        <v>1029</v>
      </c>
      <c r="C413" s="1">
        <v>2019.0</v>
      </c>
      <c r="D413" s="1" t="s">
        <v>1048</v>
      </c>
      <c r="E413" s="1" t="s">
        <v>1622</v>
      </c>
      <c r="G413" s="1" t="s">
        <v>1623</v>
      </c>
    </row>
    <row r="414">
      <c r="A414" s="53" t="s">
        <v>983</v>
      </c>
      <c r="B414" s="1" t="s">
        <v>1029</v>
      </c>
      <c r="C414" s="1">
        <v>2015.0</v>
      </c>
      <c r="D414" s="1">
        <v>2019.0</v>
      </c>
      <c r="E414" s="1" t="s">
        <v>1624</v>
      </c>
      <c r="G414" s="1" t="s">
        <v>1049</v>
      </c>
    </row>
    <row r="415">
      <c r="A415" s="53" t="s">
        <v>983</v>
      </c>
      <c r="B415" s="1" t="s">
        <v>1029</v>
      </c>
      <c r="C415" s="1">
        <v>2007.0</v>
      </c>
      <c r="D415" s="1">
        <v>2019.0</v>
      </c>
      <c r="E415" s="1" t="s">
        <v>1168</v>
      </c>
      <c r="G415" s="1" t="s">
        <v>921</v>
      </c>
    </row>
    <row r="416">
      <c r="A416" s="53" t="s">
        <v>983</v>
      </c>
      <c r="B416" s="1" t="s">
        <v>1029</v>
      </c>
      <c r="C416" s="1">
        <v>1998.0</v>
      </c>
      <c r="D416" s="1">
        <v>2004.0</v>
      </c>
      <c r="E416" s="1" t="s">
        <v>1168</v>
      </c>
      <c r="G416" s="1" t="s">
        <v>921</v>
      </c>
    </row>
    <row r="417">
      <c r="A417" s="53" t="s">
        <v>971</v>
      </c>
      <c r="B417" s="1" t="s">
        <v>1021</v>
      </c>
      <c r="D417" s="1">
        <v>1971.0</v>
      </c>
      <c r="E417" s="1" t="s">
        <v>1086</v>
      </c>
      <c r="G417" s="1" t="s">
        <v>1625</v>
      </c>
      <c r="H417" s="1" t="s">
        <v>1626</v>
      </c>
    </row>
    <row r="418">
      <c r="A418" s="53" t="s">
        <v>971</v>
      </c>
      <c r="B418" s="1" t="s">
        <v>1029</v>
      </c>
      <c r="C418" s="1">
        <v>2019.0</v>
      </c>
      <c r="D418" s="1" t="s">
        <v>1048</v>
      </c>
      <c r="E418" s="1" t="s">
        <v>1627</v>
      </c>
      <c r="G418" s="1" t="s">
        <v>1197</v>
      </c>
    </row>
    <row r="419">
      <c r="A419" s="53" t="s">
        <v>971</v>
      </c>
      <c r="B419" s="1" t="s">
        <v>1029</v>
      </c>
      <c r="C419" s="1">
        <v>1995.0</v>
      </c>
      <c r="D419" s="1">
        <v>1998.0</v>
      </c>
      <c r="G419" s="1" t="s">
        <v>1628</v>
      </c>
    </row>
    <row r="420">
      <c r="A420" s="53" t="s">
        <v>971</v>
      </c>
      <c r="B420" s="1" t="s">
        <v>1029</v>
      </c>
      <c r="C420" s="1">
        <v>2001.0</v>
      </c>
      <c r="D420" s="1">
        <v>2004.0</v>
      </c>
      <c r="G420" s="1" t="s">
        <v>1628</v>
      </c>
    </row>
    <row r="421">
      <c r="A421" s="53" t="s">
        <v>971</v>
      </c>
      <c r="B421" s="1" t="s">
        <v>1029</v>
      </c>
      <c r="C421" s="1">
        <v>2007.0</v>
      </c>
      <c r="D421" s="1">
        <v>2010.0</v>
      </c>
      <c r="G421" s="1" t="s">
        <v>1628</v>
      </c>
    </row>
    <row r="422">
      <c r="A422" s="53" t="s">
        <v>971</v>
      </c>
      <c r="B422" s="1" t="s">
        <v>1029</v>
      </c>
      <c r="C422" s="1">
        <v>2013.0</v>
      </c>
      <c r="D422" s="1">
        <v>2016.0</v>
      </c>
      <c r="G422" s="1" t="s">
        <v>1628</v>
      </c>
    </row>
    <row r="423">
      <c r="A423" s="53" t="s">
        <v>971</v>
      </c>
      <c r="B423" s="1" t="s">
        <v>1128</v>
      </c>
      <c r="C423" s="1">
        <v>1971.0</v>
      </c>
      <c r="D423" s="1">
        <v>1986.0</v>
      </c>
      <c r="G423" s="1" t="s">
        <v>1629</v>
      </c>
    </row>
    <row r="424">
      <c r="A424" s="53" t="s">
        <v>962</v>
      </c>
      <c r="B424" s="1" t="s">
        <v>1021</v>
      </c>
      <c r="D424" s="1">
        <v>2002.0</v>
      </c>
      <c r="E424" s="1" t="s">
        <v>1630</v>
      </c>
      <c r="F424" s="1" t="s">
        <v>1172</v>
      </c>
    </row>
    <row r="425">
      <c r="A425" s="53" t="s">
        <v>962</v>
      </c>
      <c r="B425" s="1" t="s">
        <v>1021</v>
      </c>
      <c r="D425" s="1">
        <v>1997.0</v>
      </c>
      <c r="E425" s="1" t="s">
        <v>1117</v>
      </c>
      <c r="F425" s="1" t="s">
        <v>1631</v>
      </c>
      <c r="G425" s="1" t="s">
        <v>1265</v>
      </c>
    </row>
    <row r="426">
      <c r="A426" s="53" t="s">
        <v>962</v>
      </c>
      <c r="B426" s="1" t="s">
        <v>1029</v>
      </c>
      <c r="C426" s="1">
        <v>2014.0</v>
      </c>
      <c r="D426" s="1" t="s">
        <v>1048</v>
      </c>
      <c r="E426" s="1" t="s">
        <v>1632</v>
      </c>
      <c r="G426" s="1" t="s">
        <v>1633</v>
      </c>
    </row>
    <row r="427">
      <c r="A427" s="53" t="s">
        <v>962</v>
      </c>
      <c r="B427" s="1" t="s">
        <v>1029</v>
      </c>
      <c r="C427" s="1">
        <v>2008.0</v>
      </c>
      <c r="D427" s="1">
        <v>2013.0</v>
      </c>
      <c r="E427" s="1" t="s">
        <v>427</v>
      </c>
      <c r="F427" s="1" t="s">
        <v>1634</v>
      </c>
    </row>
    <row r="428">
      <c r="A428" s="53" t="s">
        <v>962</v>
      </c>
      <c r="B428" s="1" t="s">
        <v>1029</v>
      </c>
      <c r="C428" s="1">
        <v>2010.0</v>
      </c>
      <c r="D428" s="1">
        <v>2013.0</v>
      </c>
      <c r="E428" s="1" t="s">
        <v>1635</v>
      </c>
      <c r="G428" s="1" t="s">
        <v>1636</v>
      </c>
    </row>
    <row r="429">
      <c r="A429" s="53" t="s">
        <v>980</v>
      </c>
      <c r="B429" s="1" t="s">
        <v>1021</v>
      </c>
      <c r="D429" s="1">
        <v>1991.0</v>
      </c>
      <c r="E429" s="1" t="s">
        <v>1288</v>
      </c>
      <c r="F429" s="1" t="s">
        <v>1344</v>
      </c>
      <c r="G429" s="1" t="s">
        <v>1637</v>
      </c>
    </row>
    <row r="430">
      <c r="A430" s="53" t="s">
        <v>980</v>
      </c>
      <c r="B430" s="1" t="s">
        <v>1021</v>
      </c>
      <c r="D430" s="1">
        <v>1996.0</v>
      </c>
      <c r="E430" s="1" t="s">
        <v>1638</v>
      </c>
      <c r="F430" s="1" t="s">
        <v>1639</v>
      </c>
    </row>
    <row r="431">
      <c r="A431" s="53" t="s">
        <v>980</v>
      </c>
      <c r="B431" s="1" t="s">
        <v>1021</v>
      </c>
      <c r="D431" s="1">
        <v>2002.0</v>
      </c>
      <c r="E431" s="1" t="s">
        <v>1640</v>
      </c>
      <c r="F431" s="1" t="s">
        <v>1641</v>
      </c>
    </row>
    <row r="432">
      <c r="A432" s="53" t="s">
        <v>980</v>
      </c>
      <c r="B432" s="1" t="s">
        <v>1029</v>
      </c>
      <c r="E432" s="1" t="s">
        <v>1642</v>
      </c>
      <c r="G432" s="1" t="s">
        <v>1643</v>
      </c>
    </row>
    <row r="433">
      <c r="A433" s="53" t="s">
        <v>980</v>
      </c>
      <c r="B433" s="1" t="s">
        <v>1029</v>
      </c>
      <c r="E433" s="1" t="s">
        <v>1644</v>
      </c>
      <c r="G433" s="1" t="s">
        <v>1645</v>
      </c>
    </row>
    <row r="434">
      <c r="A434" s="53" t="s">
        <v>980</v>
      </c>
      <c r="B434" s="1" t="s">
        <v>1128</v>
      </c>
      <c r="E434" s="1" t="s">
        <v>1646</v>
      </c>
      <c r="G434" s="1" t="s">
        <v>1258</v>
      </c>
    </row>
    <row r="435">
      <c r="A435" s="53" t="s">
        <v>980</v>
      </c>
      <c r="B435" s="1" t="s">
        <v>1128</v>
      </c>
      <c r="E435" s="1" t="s">
        <v>1647</v>
      </c>
      <c r="G435" s="1" t="s">
        <v>1648</v>
      </c>
    </row>
    <row r="436">
      <c r="A436" s="53" t="s">
        <v>980</v>
      </c>
      <c r="B436" s="1" t="s">
        <v>1029</v>
      </c>
      <c r="E436" s="1" t="s">
        <v>1649</v>
      </c>
      <c r="G436" s="1" t="s">
        <v>1650</v>
      </c>
    </row>
    <row r="437">
      <c r="A437" s="53" t="s">
        <v>980</v>
      </c>
      <c r="B437" s="1" t="s">
        <v>1029</v>
      </c>
      <c r="E437" s="1" t="s">
        <v>1651</v>
      </c>
      <c r="G437" s="1" t="s">
        <v>1583</v>
      </c>
    </row>
    <row r="438">
      <c r="A438" s="53" t="s">
        <v>960</v>
      </c>
      <c r="B438" s="1" t="s">
        <v>1021</v>
      </c>
      <c r="C438" s="1">
        <v>1989.0</v>
      </c>
      <c r="D438" s="1">
        <v>1993.0</v>
      </c>
      <c r="E438" s="1" t="s">
        <v>1114</v>
      </c>
      <c r="F438" s="1" t="s">
        <v>1136</v>
      </c>
      <c r="G438" s="1" t="s">
        <v>1652</v>
      </c>
    </row>
    <row r="439">
      <c r="A439" s="53" t="s">
        <v>960</v>
      </c>
      <c r="B439" s="1" t="s">
        <v>1021</v>
      </c>
      <c r="C439" s="1">
        <v>1995.0</v>
      </c>
      <c r="D439" s="1">
        <v>1996.0</v>
      </c>
      <c r="E439" s="1" t="s">
        <v>1653</v>
      </c>
      <c r="F439" s="1" t="s">
        <v>1654</v>
      </c>
      <c r="G439" s="1" t="s">
        <v>1026</v>
      </c>
    </row>
    <row r="440">
      <c r="A440" s="53" t="s">
        <v>960</v>
      </c>
      <c r="B440" s="1" t="s">
        <v>1029</v>
      </c>
      <c r="C440" s="1">
        <v>1998.0</v>
      </c>
      <c r="D440" s="61">
        <v>2001.0</v>
      </c>
      <c r="E440" s="1" t="s">
        <v>1359</v>
      </c>
      <c r="G440" s="1" t="s">
        <v>1655</v>
      </c>
    </row>
    <row r="441">
      <c r="A441" s="53" t="s">
        <v>960</v>
      </c>
      <c r="B441" s="1" t="s">
        <v>1029</v>
      </c>
      <c r="C441" s="1">
        <v>2004.0</v>
      </c>
      <c r="D441" s="61">
        <v>2007.0</v>
      </c>
      <c r="E441" s="1" t="s">
        <v>1359</v>
      </c>
      <c r="G441" s="1" t="s">
        <v>1656</v>
      </c>
    </row>
    <row r="442">
      <c r="A442" s="53" t="s">
        <v>960</v>
      </c>
      <c r="B442" s="1" t="s">
        <v>1029</v>
      </c>
      <c r="C442" s="1">
        <v>1998.0</v>
      </c>
      <c r="D442" s="1">
        <v>2007.0</v>
      </c>
      <c r="E442" s="1" t="s">
        <v>1359</v>
      </c>
      <c r="G442" s="1" t="s">
        <v>1179</v>
      </c>
    </row>
    <row r="443">
      <c r="A443" s="53" t="s">
        <v>960</v>
      </c>
      <c r="B443" s="1" t="s">
        <v>1029</v>
      </c>
      <c r="C443" s="1">
        <v>2007.0</v>
      </c>
      <c r="D443" s="1">
        <v>2010.0</v>
      </c>
      <c r="E443" s="1" t="s">
        <v>1657</v>
      </c>
      <c r="G443" s="1" t="s">
        <v>1658</v>
      </c>
    </row>
    <row r="444">
      <c r="A444" s="53" t="s">
        <v>960</v>
      </c>
      <c r="B444" s="1" t="s">
        <v>1029</v>
      </c>
      <c r="D444" s="1">
        <v>2010.0</v>
      </c>
      <c r="E444" s="1" t="s">
        <v>1659</v>
      </c>
      <c r="G444" s="1" t="s">
        <v>1658</v>
      </c>
    </row>
    <row r="445">
      <c r="A445" s="53" t="s">
        <v>960</v>
      </c>
      <c r="B445" s="1" t="s">
        <v>1029</v>
      </c>
      <c r="C445" s="1">
        <v>2007.0</v>
      </c>
      <c r="D445" s="1">
        <v>2013.0</v>
      </c>
      <c r="E445" s="1" t="s">
        <v>1660</v>
      </c>
      <c r="G445" s="1" t="s">
        <v>1658</v>
      </c>
    </row>
    <row r="446">
      <c r="A446" s="53" t="s">
        <v>960</v>
      </c>
      <c r="B446" s="1" t="s">
        <v>1029</v>
      </c>
      <c r="C446" s="1">
        <v>2011.0</v>
      </c>
      <c r="D446" s="1">
        <v>2012.0</v>
      </c>
      <c r="E446" s="1" t="s">
        <v>1661</v>
      </c>
      <c r="G446" s="1" t="s">
        <v>1658</v>
      </c>
    </row>
    <row r="447">
      <c r="A447" s="53" t="s">
        <v>960</v>
      </c>
      <c r="B447" s="1" t="s">
        <v>1029</v>
      </c>
      <c r="C447" s="1">
        <v>2016.0</v>
      </c>
      <c r="D447" s="1">
        <v>2019.0</v>
      </c>
      <c r="E447" s="1" t="s">
        <v>1661</v>
      </c>
      <c r="G447" s="1" t="s">
        <v>1658</v>
      </c>
    </row>
    <row r="448">
      <c r="A448" s="53" t="s">
        <v>960</v>
      </c>
      <c r="B448" s="1" t="s">
        <v>1029</v>
      </c>
      <c r="C448" s="1">
        <v>2017.0</v>
      </c>
      <c r="D448" s="1">
        <v>2019.0</v>
      </c>
      <c r="E448" s="1" t="s">
        <v>1662</v>
      </c>
      <c r="G448" s="1" t="s">
        <v>1658</v>
      </c>
    </row>
    <row r="449">
      <c r="A449" s="53" t="s">
        <v>960</v>
      </c>
      <c r="B449" s="1" t="s">
        <v>1029</v>
      </c>
      <c r="C449" s="1">
        <v>2017.0</v>
      </c>
      <c r="D449" s="1">
        <v>2019.0</v>
      </c>
      <c r="E449" s="1" t="s">
        <v>1663</v>
      </c>
      <c r="G449" s="1" t="s">
        <v>921</v>
      </c>
    </row>
    <row r="450">
      <c r="A450" s="53" t="s">
        <v>960</v>
      </c>
      <c r="B450" s="1" t="s">
        <v>1029</v>
      </c>
      <c r="C450" s="1">
        <v>2019.0</v>
      </c>
      <c r="D450" s="62" t="s">
        <v>1048</v>
      </c>
      <c r="E450" s="1" t="s">
        <v>1664</v>
      </c>
      <c r="G450" s="1" t="s">
        <v>1155</v>
      </c>
    </row>
    <row r="451">
      <c r="A451" s="53" t="s">
        <v>968</v>
      </c>
      <c r="B451" s="1" t="s">
        <v>1021</v>
      </c>
      <c r="E451" s="1" t="s">
        <v>1117</v>
      </c>
      <c r="F451" s="1" t="s">
        <v>1665</v>
      </c>
      <c r="G451" s="1" t="s">
        <v>1265</v>
      </c>
    </row>
    <row r="452">
      <c r="A452" s="53" t="s">
        <v>968</v>
      </c>
      <c r="B452" s="1" t="s">
        <v>1021</v>
      </c>
      <c r="E452" s="1" t="s">
        <v>1114</v>
      </c>
      <c r="G452" s="1" t="s">
        <v>1052</v>
      </c>
    </row>
    <row r="453">
      <c r="A453" s="53" t="s">
        <v>968</v>
      </c>
      <c r="B453" s="1" t="s">
        <v>1128</v>
      </c>
      <c r="C453" s="1">
        <v>1986.0</v>
      </c>
      <c r="D453" s="1" t="s">
        <v>1048</v>
      </c>
      <c r="E453" s="1" t="s">
        <v>1243</v>
      </c>
      <c r="G453" s="1" t="s">
        <v>1666</v>
      </c>
    </row>
    <row r="454">
      <c r="A454" s="53" t="s">
        <v>968</v>
      </c>
      <c r="B454" s="1" t="s">
        <v>1029</v>
      </c>
      <c r="C454" s="1">
        <v>2004.0</v>
      </c>
      <c r="D454" s="1">
        <v>2010.0</v>
      </c>
      <c r="E454" s="1" t="s">
        <v>1168</v>
      </c>
      <c r="G454" s="1" t="s">
        <v>921</v>
      </c>
    </row>
    <row r="455">
      <c r="A455" s="53" t="s">
        <v>968</v>
      </c>
      <c r="B455" s="1" t="s">
        <v>1029</v>
      </c>
      <c r="C455" s="1">
        <v>1980.0</v>
      </c>
      <c r="D455" s="1">
        <v>1986.0</v>
      </c>
      <c r="E455" s="1" t="s">
        <v>1667</v>
      </c>
      <c r="G455" s="1" t="s">
        <v>1075</v>
      </c>
    </row>
    <row r="456">
      <c r="A456" s="53" t="s">
        <v>968</v>
      </c>
      <c r="B456" s="1" t="s">
        <v>1128</v>
      </c>
      <c r="E456" s="1" t="s">
        <v>1668</v>
      </c>
      <c r="G456" s="1" t="s">
        <v>1669</v>
      </c>
    </row>
    <row r="457">
      <c r="A457" s="53" t="s">
        <v>968</v>
      </c>
      <c r="B457" s="1" t="s">
        <v>1128</v>
      </c>
      <c r="C457" s="1">
        <v>1966.0</v>
      </c>
      <c r="D457" s="1">
        <v>1967.0</v>
      </c>
      <c r="E457" s="1" t="s">
        <v>1670</v>
      </c>
      <c r="G457" s="1" t="s">
        <v>1671</v>
      </c>
    </row>
    <row r="458">
      <c r="A458" s="53" t="s">
        <v>968</v>
      </c>
      <c r="B458" s="1" t="s">
        <v>1128</v>
      </c>
      <c r="E458" s="1" t="s">
        <v>1672</v>
      </c>
      <c r="G458" s="1" t="s">
        <v>1673</v>
      </c>
    </row>
    <row r="459">
      <c r="A459" s="53" t="s">
        <v>968</v>
      </c>
      <c r="B459" s="1" t="s">
        <v>1128</v>
      </c>
      <c r="C459" s="1">
        <v>1992.0</v>
      </c>
      <c r="D459" s="1">
        <v>1998.0</v>
      </c>
      <c r="E459" s="1" t="s">
        <v>1674</v>
      </c>
      <c r="G459" s="1" t="s">
        <v>1675</v>
      </c>
    </row>
    <row r="460">
      <c r="A460" s="53" t="s">
        <v>968</v>
      </c>
      <c r="B460" s="1" t="s">
        <v>1029</v>
      </c>
      <c r="C460" s="1">
        <v>1971.0</v>
      </c>
      <c r="D460" s="1">
        <v>1972.0</v>
      </c>
      <c r="E460" s="1" t="s">
        <v>1676</v>
      </c>
      <c r="H460" s="1" t="s">
        <v>1677</v>
      </c>
    </row>
    <row r="461">
      <c r="A461" s="53" t="s">
        <v>985</v>
      </c>
      <c r="B461" s="1" t="s">
        <v>1029</v>
      </c>
      <c r="E461" s="1" t="s">
        <v>1678</v>
      </c>
      <c r="G461" s="1" t="s">
        <v>1679</v>
      </c>
    </row>
    <row r="462">
      <c r="A462" s="53" t="s">
        <v>985</v>
      </c>
      <c r="B462" s="1" t="s">
        <v>1029</v>
      </c>
      <c r="E462" s="1" t="s">
        <v>1680</v>
      </c>
      <c r="G462" s="1" t="s">
        <v>1256</v>
      </c>
    </row>
    <row r="463">
      <c r="A463" s="53" t="s">
        <v>985</v>
      </c>
      <c r="B463" s="1" t="s">
        <v>1029</v>
      </c>
      <c r="E463" s="1" t="s">
        <v>1681</v>
      </c>
      <c r="G463" s="1" t="s">
        <v>1682</v>
      </c>
    </row>
    <row r="464">
      <c r="A464" s="53" t="s">
        <v>985</v>
      </c>
      <c r="B464" s="1" t="s">
        <v>1029</v>
      </c>
      <c r="E464" s="1" t="s">
        <v>1359</v>
      </c>
      <c r="G464" s="1" t="s">
        <v>1683</v>
      </c>
    </row>
    <row r="465">
      <c r="A465" s="53" t="s">
        <v>985</v>
      </c>
      <c r="B465" s="1" t="s">
        <v>1029</v>
      </c>
      <c r="E465" s="1" t="s">
        <v>1684</v>
      </c>
      <c r="G465" s="1" t="s">
        <v>1256</v>
      </c>
    </row>
    <row r="466">
      <c r="A466" s="53" t="s">
        <v>985</v>
      </c>
      <c r="B466" s="1" t="s">
        <v>1029</v>
      </c>
      <c r="E466" s="1" t="s">
        <v>1685</v>
      </c>
      <c r="G466" s="1" t="s">
        <v>1686</v>
      </c>
    </row>
    <row r="467">
      <c r="A467" s="53" t="s">
        <v>986</v>
      </c>
      <c r="B467" s="1" t="s">
        <v>1021</v>
      </c>
      <c r="E467" s="1" t="s">
        <v>1687</v>
      </c>
    </row>
    <row r="468">
      <c r="A468" s="53" t="s">
        <v>986</v>
      </c>
      <c r="B468" s="1" t="s">
        <v>1029</v>
      </c>
      <c r="E468" s="1" t="s">
        <v>1688</v>
      </c>
      <c r="F468" s="1" t="s">
        <v>1689</v>
      </c>
      <c r="G468" s="1" t="s">
        <v>884</v>
      </c>
    </row>
    <row r="469">
      <c r="A469" s="53" t="s">
        <v>986</v>
      </c>
      <c r="B469" s="1" t="s">
        <v>1029</v>
      </c>
      <c r="E469" s="1" t="s">
        <v>1690</v>
      </c>
      <c r="G469" s="1" t="s">
        <v>1691</v>
      </c>
    </row>
    <row r="470">
      <c r="A470" s="53" t="s">
        <v>986</v>
      </c>
      <c r="B470" s="1" t="s">
        <v>1029</v>
      </c>
      <c r="E470" s="1" t="s">
        <v>1692</v>
      </c>
      <c r="G470" s="1" t="s">
        <v>1693</v>
      </c>
    </row>
    <row r="471">
      <c r="A471" s="53" t="s">
        <v>987</v>
      </c>
      <c r="B471" s="1" t="s">
        <v>1021</v>
      </c>
      <c r="E471" s="1" t="s">
        <v>1114</v>
      </c>
      <c r="F471" s="1" t="s">
        <v>1136</v>
      </c>
      <c r="G471" s="1" t="s">
        <v>1343</v>
      </c>
    </row>
    <row r="472">
      <c r="A472" s="53" t="s">
        <v>987</v>
      </c>
      <c r="B472" s="1" t="s">
        <v>1021</v>
      </c>
      <c r="E472" s="1" t="s">
        <v>1694</v>
      </c>
      <c r="G472" s="1" t="s">
        <v>1695</v>
      </c>
    </row>
    <row r="473">
      <c r="A473" s="53" t="s">
        <v>987</v>
      </c>
      <c r="B473" s="1" t="s">
        <v>1021</v>
      </c>
      <c r="E473" s="1" t="s">
        <v>1696</v>
      </c>
      <c r="F473" s="1" t="s">
        <v>1697</v>
      </c>
      <c r="G473" s="1" t="s">
        <v>1026</v>
      </c>
      <c r="H473" s="1" t="s">
        <v>1698</v>
      </c>
    </row>
    <row r="474">
      <c r="A474" s="53" t="s">
        <v>987</v>
      </c>
      <c r="B474" s="1" t="s">
        <v>1021</v>
      </c>
      <c r="E474" s="1" t="s">
        <v>1699</v>
      </c>
      <c r="F474" s="1" t="s">
        <v>1700</v>
      </c>
      <c r="G474" s="1" t="s">
        <v>1701</v>
      </c>
    </row>
    <row r="475">
      <c r="A475" s="53" t="s">
        <v>987</v>
      </c>
      <c r="B475" s="1" t="s">
        <v>1029</v>
      </c>
      <c r="E475" s="1" t="s">
        <v>1168</v>
      </c>
      <c r="F475" s="1" t="s">
        <v>1702</v>
      </c>
      <c r="G475" s="1" t="s">
        <v>1157</v>
      </c>
    </row>
    <row r="476">
      <c r="A476" s="53" t="s">
        <v>988</v>
      </c>
      <c r="B476" s="1" t="s">
        <v>1128</v>
      </c>
      <c r="C476" s="1">
        <v>2004.0</v>
      </c>
      <c r="D476" s="1" t="s">
        <v>1048</v>
      </c>
      <c r="H476" s="1" t="s">
        <v>1703</v>
      </c>
    </row>
    <row r="477">
      <c r="A477" s="53" t="s">
        <v>988</v>
      </c>
      <c r="B477" s="1" t="s">
        <v>1128</v>
      </c>
      <c r="D477" s="1">
        <v>2020.0</v>
      </c>
      <c r="H477" s="1" t="s">
        <v>1704</v>
      </c>
    </row>
    <row r="478">
      <c r="A478" s="53" t="s">
        <v>988</v>
      </c>
      <c r="B478" s="1" t="s">
        <v>1128</v>
      </c>
      <c r="D478" s="1">
        <v>2020.0</v>
      </c>
      <c r="H478" s="1" t="s">
        <v>1705</v>
      </c>
    </row>
    <row r="479">
      <c r="A479" s="53" t="s">
        <v>988</v>
      </c>
      <c r="B479" s="1" t="s">
        <v>1128</v>
      </c>
      <c r="D479" s="1">
        <v>2021.0</v>
      </c>
      <c r="H479" s="1" t="s">
        <v>1706</v>
      </c>
    </row>
    <row r="480">
      <c r="A480" s="53" t="s">
        <v>988</v>
      </c>
      <c r="B480" s="1" t="s">
        <v>1128</v>
      </c>
      <c r="D480" s="1">
        <v>2021.0</v>
      </c>
      <c r="H480" s="1" t="s">
        <v>1707</v>
      </c>
    </row>
    <row r="481">
      <c r="A481" s="53" t="s">
        <v>988</v>
      </c>
      <c r="B481" s="1" t="s">
        <v>1128</v>
      </c>
      <c r="D481" s="1">
        <v>2021.0</v>
      </c>
      <c r="H481" s="1" t="s">
        <v>1708</v>
      </c>
    </row>
    <row r="482">
      <c r="A482" s="53" t="s">
        <v>988</v>
      </c>
      <c r="B482" s="1" t="s">
        <v>1128</v>
      </c>
      <c r="D482" s="1">
        <v>2021.0</v>
      </c>
      <c r="H482" s="1" t="s">
        <v>1709</v>
      </c>
    </row>
    <row r="483">
      <c r="A483" s="53" t="s">
        <v>988</v>
      </c>
      <c r="B483" s="1" t="s">
        <v>1128</v>
      </c>
      <c r="H483" s="1" t="s">
        <v>1710</v>
      </c>
    </row>
    <row r="484">
      <c r="A484" s="53" t="s">
        <v>988</v>
      </c>
      <c r="B484" s="1" t="s">
        <v>1128</v>
      </c>
      <c r="H484" s="1" t="s">
        <v>1711</v>
      </c>
    </row>
    <row r="485">
      <c r="A485" s="53" t="s">
        <v>990</v>
      </c>
      <c r="B485" s="1" t="s">
        <v>1021</v>
      </c>
      <c r="E485" s="1" t="s">
        <v>1712</v>
      </c>
      <c r="H485" s="1" t="s">
        <v>1713</v>
      </c>
    </row>
    <row r="486">
      <c r="A486" s="53" t="s">
        <v>990</v>
      </c>
      <c r="B486" s="1" t="s">
        <v>1021</v>
      </c>
      <c r="E486" s="1" t="s">
        <v>1714</v>
      </c>
      <c r="F486" s="1" t="s">
        <v>1342</v>
      </c>
      <c r="G486" s="1" t="s">
        <v>1052</v>
      </c>
      <c r="H486" s="1" t="s">
        <v>1715</v>
      </c>
    </row>
    <row r="487">
      <c r="A487" s="53" t="s">
        <v>990</v>
      </c>
      <c r="B487" s="1" t="s">
        <v>1021</v>
      </c>
      <c r="D487" s="1">
        <v>1997.0</v>
      </c>
      <c r="E487" s="1" t="s">
        <v>1438</v>
      </c>
    </row>
    <row r="488">
      <c r="A488" s="53" t="s">
        <v>990</v>
      </c>
      <c r="B488" s="1" t="s">
        <v>1021</v>
      </c>
      <c r="D488" s="1">
        <v>1987.0</v>
      </c>
      <c r="E488" s="1" t="s">
        <v>1716</v>
      </c>
      <c r="F488" s="1" t="s">
        <v>1344</v>
      </c>
      <c r="G488" s="1" t="s">
        <v>1637</v>
      </c>
    </row>
    <row r="489">
      <c r="A489" s="53" t="s">
        <v>990</v>
      </c>
      <c r="B489" s="1" t="s">
        <v>1029</v>
      </c>
      <c r="E489" s="1" t="s">
        <v>1717</v>
      </c>
      <c r="F489" s="1"/>
      <c r="G489" s="1" t="s">
        <v>1236</v>
      </c>
    </row>
    <row r="490">
      <c r="A490" s="53" t="s">
        <v>990</v>
      </c>
      <c r="B490" s="1" t="s">
        <v>1029</v>
      </c>
      <c r="E490" s="1" t="s">
        <v>1718</v>
      </c>
      <c r="G490" s="1" t="s">
        <v>884</v>
      </c>
    </row>
    <row r="491">
      <c r="A491" s="53" t="s">
        <v>991</v>
      </c>
      <c r="B491" s="1" t="s">
        <v>1021</v>
      </c>
      <c r="D491" s="1">
        <v>2019.0</v>
      </c>
      <c r="E491" s="1" t="s">
        <v>1719</v>
      </c>
      <c r="F491" s="1" t="s">
        <v>1720</v>
      </c>
      <c r="G491" s="1" t="s">
        <v>1721</v>
      </c>
    </row>
    <row r="492">
      <c r="A492" s="53" t="s">
        <v>991</v>
      </c>
      <c r="B492" s="1" t="s">
        <v>1021</v>
      </c>
      <c r="D492" s="1">
        <v>2017.0</v>
      </c>
      <c r="E492" s="1" t="s">
        <v>1722</v>
      </c>
      <c r="F492" s="1" t="s">
        <v>1723</v>
      </c>
      <c r="G492" s="1" t="s">
        <v>1721</v>
      </c>
      <c r="H492" s="1" t="s">
        <v>1724</v>
      </c>
    </row>
    <row r="493">
      <c r="A493" s="53" t="s">
        <v>991</v>
      </c>
      <c r="B493" s="1" t="s">
        <v>1021</v>
      </c>
      <c r="C493" s="1">
        <v>2007.0</v>
      </c>
      <c r="D493" s="1">
        <v>2009.0</v>
      </c>
      <c r="E493" s="1" t="s">
        <v>1725</v>
      </c>
      <c r="F493" s="1" t="s">
        <v>1342</v>
      </c>
      <c r="G493" s="1" t="s">
        <v>1343</v>
      </c>
    </row>
    <row r="494">
      <c r="A494" s="53" t="s">
        <v>991</v>
      </c>
      <c r="B494" s="1" t="s">
        <v>1021</v>
      </c>
      <c r="C494" s="1"/>
      <c r="D494" s="1">
        <v>2001.0</v>
      </c>
      <c r="E494" s="1" t="s">
        <v>1726</v>
      </c>
      <c r="F494" s="1" t="s">
        <v>1727</v>
      </c>
      <c r="G494" s="1" t="s">
        <v>1620</v>
      </c>
    </row>
    <row r="495">
      <c r="A495" s="53" t="s">
        <v>991</v>
      </c>
      <c r="B495" s="1" t="s">
        <v>1021</v>
      </c>
      <c r="C495" s="1">
        <v>1983.0</v>
      </c>
      <c r="D495" s="1">
        <v>1986.0</v>
      </c>
      <c r="E495" s="1" t="s">
        <v>1728</v>
      </c>
      <c r="F495" s="1" t="s">
        <v>1557</v>
      </c>
      <c r="G495" s="1" t="s">
        <v>1036</v>
      </c>
    </row>
    <row r="496">
      <c r="A496" s="53" t="s">
        <v>991</v>
      </c>
      <c r="B496" s="1" t="s">
        <v>1029</v>
      </c>
      <c r="C496" s="1"/>
      <c r="D496" s="1"/>
      <c r="E496" s="1" t="s">
        <v>1729</v>
      </c>
      <c r="G496" s="1" t="s">
        <v>1730</v>
      </c>
    </row>
    <row r="497">
      <c r="A497" s="53" t="s">
        <v>991</v>
      </c>
      <c r="B497" s="1" t="s">
        <v>1029</v>
      </c>
      <c r="C497" s="1"/>
      <c r="D497" s="1"/>
      <c r="E497" s="1" t="s">
        <v>1731</v>
      </c>
      <c r="G497" s="1" t="s">
        <v>884</v>
      </c>
    </row>
    <row r="498">
      <c r="A498" s="53" t="s">
        <v>992</v>
      </c>
      <c r="B498" s="1" t="s">
        <v>1021</v>
      </c>
      <c r="F498" s="1" t="s">
        <v>1732</v>
      </c>
      <c r="G498" s="1" t="s">
        <v>1733</v>
      </c>
    </row>
    <row r="499">
      <c r="A499" s="53" t="s">
        <v>992</v>
      </c>
      <c r="B499" s="1" t="s">
        <v>1021</v>
      </c>
      <c r="F499" s="1" t="s">
        <v>1734</v>
      </c>
      <c r="G499" s="1" t="s">
        <v>1026</v>
      </c>
    </row>
    <row r="500">
      <c r="A500" s="53" t="s">
        <v>992</v>
      </c>
      <c r="B500" s="1" t="s">
        <v>1128</v>
      </c>
      <c r="E500" s="1" t="s">
        <v>1735</v>
      </c>
      <c r="G500" s="1" t="s">
        <v>1736</v>
      </c>
    </row>
    <row r="501">
      <c r="A501" s="53" t="s">
        <v>992</v>
      </c>
      <c r="B501" s="1" t="s">
        <v>1128</v>
      </c>
      <c r="E501" s="1" t="s">
        <v>1737</v>
      </c>
      <c r="G501" s="1" t="s">
        <v>1738</v>
      </c>
    </row>
    <row r="502">
      <c r="A502" s="53" t="s">
        <v>992</v>
      </c>
      <c r="B502" s="1" t="s">
        <v>1029</v>
      </c>
      <c r="E502" s="1" t="s">
        <v>1739</v>
      </c>
      <c r="G502" s="1" t="s">
        <v>884</v>
      </c>
    </row>
    <row r="503">
      <c r="A503" s="53" t="s">
        <v>992</v>
      </c>
      <c r="B503" s="1" t="s">
        <v>1029</v>
      </c>
      <c r="E503" s="1" t="s">
        <v>1740</v>
      </c>
      <c r="G503" s="1" t="s">
        <v>1741</v>
      </c>
    </row>
    <row r="504">
      <c r="A504" s="53" t="s">
        <v>994</v>
      </c>
      <c r="B504" s="1" t="s">
        <v>1021</v>
      </c>
      <c r="E504" s="1" t="s">
        <v>1742</v>
      </c>
      <c r="F504" s="1" t="s">
        <v>1328</v>
      </c>
      <c r="G504" s="1" t="s">
        <v>1036</v>
      </c>
    </row>
    <row r="505">
      <c r="A505" s="53" t="s">
        <v>994</v>
      </c>
      <c r="B505" s="1" t="s">
        <v>1128</v>
      </c>
      <c r="G505" s="1" t="s">
        <v>1743</v>
      </c>
    </row>
    <row r="506">
      <c r="A506" s="53" t="s">
        <v>994</v>
      </c>
      <c r="B506" s="1" t="s">
        <v>1128</v>
      </c>
      <c r="G506" s="1" t="s">
        <v>1744</v>
      </c>
    </row>
    <row r="507">
      <c r="A507" s="53" t="s">
        <v>994</v>
      </c>
      <c r="B507" s="1" t="s">
        <v>1128</v>
      </c>
      <c r="G507" s="1" t="s">
        <v>1222</v>
      </c>
    </row>
    <row r="508">
      <c r="A508" s="53" t="s">
        <v>995</v>
      </c>
      <c r="B508" s="1" t="s">
        <v>1021</v>
      </c>
      <c r="E508" s="1" t="s">
        <v>1745</v>
      </c>
      <c r="F508" s="1" t="s">
        <v>1342</v>
      </c>
      <c r="G508" s="1" t="s">
        <v>1343</v>
      </c>
    </row>
    <row r="509">
      <c r="A509" s="53" t="s">
        <v>995</v>
      </c>
      <c r="B509" s="1" t="s">
        <v>1021</v>
      </c>
      <c r="E509" s="1" t="s">
        <v>1171</v>
      </c>
      <c r="F509" s="1" t="s">
        <v>1746</v>
      </c>
      <c r="G509" s="1" t="s">
        <v>1747</v>
      </c>
    </row>
    <row r="510">
      <c r="A510" s="53" t="s">
        <v>995</v>
      </c>
      <c r="B510" s="1" t="s">
        <v>1021</v>
      </c>
      <c r="E510" s="1" t="s">
        <v>1171</v>
      </c>
      <c r="F510" s="1" t="s">
        <v>1264</v>
      </c>
      <c r="G510" s="1" t="s">
        <v>1265</v>
      </c>
    </row>
    <row r="511">
      <c r="A511" s="53" t="s">
        <v>995</v>
      </c>
      <c r="B511" s="1" t="s">
        <v>1128</v>
      </c>
      <c r="C511" s="1">
        <v>1977.0</v>
      </c>
      <c r="D511" s="1">
        <v>1987.0</v>
      </c>
      <c r="E511" s="1" t="s">
        <v>1748</v>
      </c>
      <c r="G511" s="1" t="s">
        <v>1749</v>
      </c>
    </row>
    <row r="512">
      <c r="A512" s="53" t="s">
        <v>995</v>
      </c>
      <c r="B512" s="1" t="s">
        <v>1128</v>
      </c>
      <c r="C512" s="1">
        <v>1987.0</v>
      </c>
      <c r="D512" s="1">
        <v>2016.0</v>
      </c>
      <c r="G512" s="1" t="s">
        <v>1750</v>
      </c>
    </row>
    <row r="513">
      <c r="A513" s="53" t="s">
        <v>995</v>
      </c>
      <c r="B513" s="1" t="s">
        <v>1128</v>
      </c>
      <c r="C513" s="1">
        <v>2016.0</v>
      </c>
      <c r="D513" s="62" t="s">
        <v>1048</v>
      </c>
      <c r="E513" s="1" t="s">
        <v>1751</v>
      </c>
      <c r="G513" s="1" t="s">
        <v>1752</v>
      </c>
    </row>
    <row r="514">
      <c r="A514" s="53" t="s">
        <v>995</v>
      </c>
      <c r="B514" s="1" t="s">
        <v>1128</v>
      </c>
      <c r="C514" s="1">
        <v>2018.0</v>
      </c>
      <c r="D514" s="1">
        <v>2020.0</v>
      </c>
      <c r="E514" s="1" t="s">
        <v>1751</v>
      </c>
      <c r="G514" s="1" t="s">
        <v>1031</v>
      </c>
    </row>
    <row r="515">
      <c r="A515" s="53" t="s">
        <v>996</v>
      </c>
      <c r="B515" s="1" t="s">
        <v>1021</v>
      </c>
      <c r="F515" s="1" t="s">
        <v>1753</v>
      </c>
      <c r="G515" s="1" t="s">
        <v>1265</v>
      </c>
    </row>
    <row r="516">
      <c r="A516" s="53" t="s">
        <v>996</v>
      </c>
      <c r="B516" s="1" t="s">
        <v>1128</v>
      </c>
      <c r="D516" s="1">
        <v>2018.0</v>
      </c>
      <c r="E516" s="1" t="s">
        <v>1754</v>
      </c>
      <c r="G516" s="1" t="s">
        <v>1206</v>
      </c>
    </row>
    <row r="517">
      <c r="A517" s="53" t="s">
        <v>996</v>
      </c>
      <c r="B517" s="1" t="s">
        <v>1029</v>
      </c>
      <c r="E517" s="1" t="s">
        <v>1755</v>
      </c>
      <c r="G517" s="1" t="s">
        <v>1756</v>
      </c>
    </row>
    <row r="518">
      <c r="A518" s="53" t="s">
        <v>996</v>
      </c>
      <c r="B518" s="1" t="s">
        <v>1029</v>
      </c>
      <c r="E518" s="1" t="s">
        <v>1757</v>
      </c>
      <c r="G518" s="1" t="s">
        <v>1758</v>
      </c>
    </row>
    <row r="519">
      <c r="A519" s="53" t="s">
        <v>997</v>
      </c>
      <c r="B519" s="1" t="s">
        <v>1021</v>
      </c>
      <c r="D519" s="1">
        <v>2008.0</v>
      </c>
      <c r="E519" s="1" t="s">
        <v>1759</v>
      </c>
      <c r="F519" s="1" t="s">
        <v>1760</v>
      </c>
      <c r="G519" s="1" t="s">
        <v>1761</v>
      </c>
    </row>
    <row r="520">
      <c r="A520" s="53" t="s">
        <v>997</v>
      </c>
      <c r="B520" s="1" t="s">
        <v>1021</v>
      </c>
      <c r="D520" s="1">
        <v>2006.0</v>
      </c>
      <c r="E520" s="1" t="s">
        <v>1759</v>
      </c>
      <c r="F520" s="1" t="s">
        <v>1762</v>
      </c>
      <c r="G520" s="1" t="s">
        <v>1265</v>
      </c>
    </row>
    <row r="521">
      <c r="A521" s="53" t="s">
        <v>997</v>
      </c>
      <c r="B521" s="1" t="s">
        <v>1029</v>
      </c>
      <c r="C521" s="1">
        <v>2019.0</v>
      </c>
      <c r="D521" s="1" t="s">
        <v>1048</v>
      </c>
      <c r="E521" s="1" t="s">
        <v>1763</v>
      </c>
      <c r="G521" s="1" t="s">
        <v>1049</v>
      </c>
    </row>
    <row r="522">
      <c r="A522" s="53" t="s">
        <v>997</v>
      </c>
      <c r="B522" s="1" t="s">
        <v>1029</v>
      </c>
      <c r="C522" s="1">
        <v>2016.0</v>
      </c>
      <c r="D522" s="1">
        <v>2019.0</v>
      </c>
      <c r="E522" s="1" t="s">
        <v>1764</v>
      </c>
      <c r="G522" s="1" t="s">
        <v>1197</v>
      </c>
    </row>
    <row r="523">
      <c r="A523" s="53" t="s">
        <v>997</v>
      </c>
      <c r="B523" s="1" t="s">
        <v>1029</v>
      </c>
      <c r="C523" s="1">
        <v>1998.0</v>
      </c>
      <c r="D523" s="1">
        <v>2007.0</v>
      </c>
      <c r="E523" s="1" t="s">
        <v>1765</v>
      </c>
      <c r="G523" s="1" t="s">
        <v>1154</v>
      </c>
    </row>
    <row r="524">
      <c r="A524" s="53" t="s">
        <v>997</v>
      </c>
      <c r="B524" s="1" t="s">
        <v>1029</v>
      </c>
      <c r="C524" s="1">
        <v>1995.0</v>
      </c>
      <c r="D524" s="1">
        <v>1998.0</v>
      </c>
      <c r="E524" s="1" t="s">
        <v>1766</v>
      </c>
      <c r="G524" s="1" t="s">
        <v>1075</v>
      </c>
    </row>
    <row r="525">
      <c r="A525" s="53" t="s">
        <v>997</v>
      </c>
      <c r="B525" s="1" t="s">
        <v>1128</v>
      </c>
      <c r="C525" s="1">
        <v>1976.0</v>
      </c>
      <c r="D525" s="1">
        <v>1978.0</v>
      </c>
      <c r="E525" s="1"/>
      <c r="G525" s="1" t="s">
        <v>1767</v>
      </c>
    </row>
    <row r="526">
      <c r="A526" s="53" t="s">
        <v>997</v>
      </c>
      <c r="B526" s="1" t="s">
        <v>1128</v>
      </c>
      <c r="C526" s="1"/>
      <c r="D526" s="1"/>
      <c r="E526" s="1" t="s">
        <v>1768</v>
      </c>
      <c r="G526" s="1" t="s">
        <v>1769</v>
      </c>
    </row>
    <row r="527">
      <c r="A527" s="53" t="s">
        <v>997</v>
      </c>
      <c r="B527" s="1" t="s">
        <v>1128</v>
      </c>
      <c r="C527" s="1"/>
      <c r="D527" s="1"/>
      <c r="E527" s="1" t="s">
        <v>1770</v>
      </c>
      <c r="G527" s="1" t="s">
        <v>1771</v>
      </c>
    </row>
    <row r="528">
      <c r="A528" s="53" t="s">
        <v>997</v>
      </c>
      <c r="B528" s="1" t="s">
        <v>1128</v>
      </c>
      <c r="C528" s="1"/>
      <c r="D528" s="1"/>
      <c r="E528" s="1" t="s">
        <v>1772</v>
      </c>
      <c r="G528" s="1" t="s">
        <v>1773</v>
      </c>
    </row>
    <row r="529">
      <c r="A529" s="53" t="s">
        <v>997</v>
      </c>
      <c r="B529" s="1" t="s">
        <v>1128</v>
      </c>
      <c r="C529" s="1"/>
      <c r="D529" s="1"/>
      <c r="E529" s="1" t="s">
        <v>1774</v>
      </c>
      <c r="G529" s="1" t="s">
        <v>1775</v>
      </c>
    </row>
    <row r="530">
      <c r="A530" s="53" t="s">
        <v>998</v>
      </c>
      <c r="B530" s="1" t="s">
        <v>1021</v>
      </c>
      <c r="D530" s="1">
        <v>2009.0</v>
      </c>
      <c r="E530" s="1" t="s">
        <v>1776</v>
      </c>
      <c r="F530" s="1" t="s">
        <v>1777</v>
      </c>
      <c r="G530" s="1" t="s">
        <v>1701</v>
      </c>
    </row>
    <row r="531">
      <c r="A531" s="53" t="s">
        <v>998</v>
      </c>
      <c r="B531" s="1" t="s">
        <v>1128</v>
      </c>
      <c r="E531" s="1" t="s">
        <v>1778</v>
      </c>
      <c r="G531" s="1" t="s">
        <v>1779</v>
      </c>
    </row>
    <row r="532">
      <c r="A532" s="53" t="s">
        <v>998</v>
      </c>
      <c r="B532" s="1" t="s">
        <v>1128</v>
      </c>
      <c r="E532" s="1" t="s">
        <v>1780</v>
      </c>
      <c r="G532" s="1" t="s">
        <v>1781</v>
      </c>
    </row>
    <row r="533">
      <c r="A533" s="53" t="s">
        <v>998</v>
      </c>
      <c r="B533" s="1" t="s">
        <v>1128</v>
      </c>
      <c r="E533" s="1" t="s">
        <v>1782</v>
      </c>
      <c r="G533" s="1" t="s">
        <v>1783</v>
      </c>
    </row>
    <row r="534">
      <c r="A534" s="53" t="s">
        <v>998</v>
      </c>
      <c r="B534" s="1" t="s">
        <v>1128</v>
      </c>
      <c r="E534" s="1" t="s">
        <v>1784</v>
      </c>
      <c r="G534" s="1" t="s">
        <v>1785</v>
      </c>
    </row>
    <row r="535">
      <c r="A535" s="53" t="s">
        <v>998</v>
      </c>
      <c r="B535" s="1" t="s">
        <v>1128</v>
      </c>
      <c r="E535" s="1" t="s">
        <v>1786</v>
      </c>
      <c r="G535" s="1" t="s">
        <v>1787</v>
      </c>
    </row>
    <row r="536">
      <c r="A536" s="53" t="s">
        <v>998</v>
      </c>
      <c r="B536" s="1" t="s">
        <v>1128</v>
      </c>
      <c r="E536" s="1" t="s">
        <v>1788</v>
      </c>
      <c r="G536" s="1" t="s">
        <v>884</v>
      </c>
    </row>
    <row r="537">
      <c r="A537" s="53" t="s">
        <v>998</v>
      </c>
      <c r="B537" s="1" t="s">
        <v>1029</v>
      </c>
      <c r="E537" s="1" t="s">
        <v>1789</v>
      </c>
      <c r="G537" s="1" t="s">
        <v>1679</v>
      </c>
    </row>
    <row r="538">
      <c r="A538" s="53" t="s">
        <v>998</v>
      </c>
      <c r="B538" s="1" t="s">
        <v>1128</v>
      </c>
      <c r="E538" s="1" t="s">
        <v>1790</v>
      </c>
      <c r="G538" s="1" t="s">
        <v>1791</v>
      </c>
    </row>
    <row r="539">
      <c r="A539" s="53" t="s">
        <v>999</v>
      </c>
      <c r="B539" s="1" t="s">
        <v>1021</v>
      </c>
      <c r="D539" s="1">
        <v>1996.0</v>
      </c>
      <c r="E539" s="1" t="s">
        <v>1792</v>
      </c>
      <c r="F539" s="1" t="s">
        <v>1136</v>
      </c>
      <c r="G539" s="1" t="s">
        <v>1026</v>
      </c>
    </row>
    <row r="540">
      <c r="A540" s="53" t="s">
        <v>999</v>
      </c>
      <c r="B540" s="1" t="s">
        <v>1021</v>
      </c>
      <c r="D540" s="1">
        <v>1990.0</v>
      </c>
      <c r="E540" s="1" t="s">
        <v>1793</v>
      </c>
      <c r="F540" s="1" t="s">
        <v>1342</v>
      </c>
      <c r="G540" s="1" t="s">
        <v>1343</v>
      </c>
    </row>
    <row r="541">
      <c r="A541" s="53" t="s">
        <v>999</v>
      </c>
      <c r="B541" s="1" t="s">
        <v>1021</v>
      </c>
      <c r="D541" s="1">
        <v>1986.0</v>
      </c>
      <c r="E541" s="1" t="s">
        <v>1794</v>
      </c>
      <c r="F541" s="1" t="s">
        <v>1795</v>
      </c>
      <c r="G541" s="1" t="s">
        <v>1265</v>
      </c>
    </row>
    <row r="542">
      <c r="A542" s="53" t="s">
        <v>999</v>
      </c>
      <c r="B542" s="1" t="s">
        <v>1029</v>
      </c>
      <c r="C542" s="1">
        <v>2020.0</v>
      </c>
      <c r="D542" s="1">
        <v>2021.0</v>
      </c>
      <c r="E542" s="1" t="s">
        <v>1796</v>
      </c>
      <c r="G542" s="1" t="s">
        <v>1797</v>
      </c>
    </row>
    <row r="543">
      <c r="A543" s="53" t="s">
        <v>999</v>
      </c>
      <c r="B543" s="1" t="s">
        <v>1029</v>
      </c>
      <c r="C543" s="1">
        <v>2020.0</v>
      </c>
      <c r="D543" s="1">
        <v>2021.0</v>
      </c>
      <c r="E543" s="1" t="s">
        <v>1269</v>
      </c>
      <c r="G543" s="1" t="s">
        <v>1797</v>
      </c>
    </row>
    <row r="544">
      <c r="A544" s="53" t="s">
        <v>999</v>
      </c>
      <c r="B544" s="1" t="s">
        <v>1029</v>
      </c>
      <c r="C544" s="1">
        <v>2017.0</v>
      </c>
      <c r="D544" s="1">
        <v>2018.0</v>
      </c>
      <c r="E544" s="1" t="s">
        <v>1269</v>
      </c>
      <c r="G544" s="1" t="s">
        <v>1797</v>
      </c>
    </row>
    <row r="545">
      <c r="A545" s="53" t="s">
        <v>999</v>
      </c>
      <c r="B545" s="1" t="s">
        <v>1029</v>
      </c>
      <c r="C545" s="1">
        <v>2017.0</v>
      </c>
      <c r="D545" s="1">
        <v>2019.0</v>
      </c>
      <c r="E545" s="1" t="s">
        <v>1798</v>
      </c>
      <c r="G545" s="1" t="s">
        <v>884</v>
      </c>
    </row>
    <row r="546">
      <c r="A546" s="53" t="s">
        <v>999</v>
      </c>
      <c r="B546" s="1" t="s">
        <v>1029</v>
      </c>
      <c r="C546" s="1">
        <v>2016.0</v>
      </c>
      <c r="D546" s="1">
        <v>2018.0</v>
      </c>
      <c r="E546" s="1" t="s">
        <v>1359</v>
      </c>
      <c r="G546" s="1" t="s">
        <v>1799</v>
      </c>
    </row>
    <row r="547">
      <c r="A547" s="53" t="s">
        <v>999</v>
      </c>
      <c r="B547" s="1" t="s">
        <v>1029</v>
      </c>
      <c r="C547" s="1">
        <v>2016.0</v>
      </c>
      <c r="D547" s="1">
        <v>2017.0</v>
      </c>
      <c r="E547" s="1" t="s">
        <v>1359</v>
      </c>
      <c r="G547" s="1" t="s">
        <v>1800</v>
      </c>
    </row>
    <row r="548">
      <c r="A548" s="53" t="s">
        <v>999</v>
      </c>
      <c r="B548" s="1" t="s">
        <v>1029</v>
      </c>
      <c r="C548" s="1">
        <v>2016.0</v>
      </c>
      <c r="D548" s="1">
        <v>2017.0</v>
      </c>
      <c r="E548" s="1" t="s">
        <v>1801</v>
      </c>
      <c r="G548" s="1" t="s">
        <v>1802</v>
      </c>
    </row>
    <row r="549">
      <c r="A549" s="53" t="s">
        <v>999</v>
      </c>
      <c r="B549" s="1" t="s">
        <v>1128</v>
      </c>
      <c r="C549" s="1">
        <v>2011.0</v>
      </c>
      <c r="D549" s="1">
        <v>2015.0</v>
      </c>
      <c r="E549" s="1" t="s">
        <v>1803</v>
      </c>
      <c r="G549" s="1" t="s">
        <v>1804</v>
      </c>
    </row>
    <row r="550">
      <c r="A550" s="53" t="s">
        <v>999</v>
      </c>
      <c r="B550" s="1" t="s">
        <v>1128</v>
      </c>
      <c r="C550" s="1">
        <v>2011.0</v>
      </c>
      <c r="D550" s="1">
        <v>2015.0</v>
      </c>
      <c r="E550" s="1" t="s">
        <v>1805</v>
      </c>
      <c r="G550" s="1" t="s">
        <v>1222</v>
      </c>
    </row>
    <row r="551">
      <c r="A551" s="53" t="s">
        <v>999</v>
      </c>
      <c r="B551" s="1" t="s">
        <v>1128</v>
      </c>
      <c r="C551" s="1">
        <v>2005.0</v>
      </c>
      <c r="D551" s="1">
        <v>2008.0</v>
      </c>
      <c r="E551" s="1" t="s">
        <v>1805</v>
      </c>
      <c r="G551" s="1" t="s">
        <v>1222</v>
      </c>
    </row>
    <row r="552">
      <c r="A552" s="53" t="s">
        <v>1001</v>
      </c>
      <c r="B552" s="1" t="s">
        <v>1021</v>
      </c>
      <c r="D552" s="1">
        <v>1980.0</v>
      </c>
      <c r="E552" s="1" t="s">
        <v>1806</v>
      </c>
      <c r="F552" s="1" t="s">
        <v>1807</v>
      </c>
      <c r="G552" s="1" t="s">
        <v>1036</v>
      </c>
    </row>
    <row r="553">
      <c r="A553" s="53" t="s">
        <v>1001</v>
      </c>
      <c r="B553" s="1" t="s">
        <v>1021</v>
      </c>
      <c r="D553" s="1">
        <v>1988.0</v>
      </c>
      <c r="E553" s="1" t="s">
        <v>1808</v>
      </c>
      <c r="F553" s="1" t="s">
        <v>1809</v>
      </c>
      <c r="G553" s="1" t="s">
        <v>1265</v>
      </c>
    </row>
    <row r="554">
      <c r="A554" s="53" t="s">
        <v>1001</v>
      </c>
      <c r="B554" s="1" t="s">
        <v>1021</v>
      </c>
      <c r="E554" s="1" t="s">
        <v>1161</v>
      </c>
      <c r="F554" s="1" t="s">
        <v>1810</v>
      </c>
      <c r="G554" s="1" t="s">
        <v>1026</v>
      </c>
    </row>
    <row r="555">
      <c r="A555" s="53" t="s">
        <v>1001</v>
      </c>
      <c r="B555" s="1" t="s">
        <v>1029</v>
      </c>
      <c r="C555" s="1">
        <v>2010.0</v>
      </c>
      <c r="D555" s="1">
        <v>2013.0</v>
      </c>
      <c r="E555" s="1" t="s">
        <v>1811</v>
      </c>
      <c r="G555" s="1" t="s">
        <v>1812</v>
      </c>
    </row>
    <row r="556">
      <c r="A556" s="53" t="s">
        <v>1001</v>
      </c>
      <c r="B556" s="1" t="s">
        <v>1029</v>
      </c>
      <c r="C556" s="1">
        <v>2004.0</v>
      </c>
      <c r="D556" s="1">
        <v>2012.0</v>
      </c>
      <c r="E556" s="1" t="s">
        <v>1813</v>
      </c>
      <c r="G556" s="1" t="s">
        <v>1154</v>
      </c>
    </row>
    <row r="557">
      <c r="A557" s="53" t="s">
        <v>1001</v>
      </c>
      <c r="B557" s="1" t="s">
        <v>1029</v>
      </c>
      <c r="C557" s="1">
        <v>1998.0</v>
      </c>
      <c r="D557" s="1">
        <v>2004.0</v>
      </c>
      <c r="E557" s="1" t="s">
        <v>1814</v>
      </c>
      <c r="G557" s="1" t="s">
        <v>1075</v>
      </c>
    </row>
    <row r="558">
      <c r="A558" s="53" t="s">
        <v>1002</v>
      </c>
      <c r="B558" s="1" t="s">
        <v>1021</v>
      </c>
      <c r="C558" s="1">
        <v>1983.0</v>
      </c>
      <c r="D558" s="1">
        <v>1987.0</v>
      </c>
      <c r="E558" s="1" t="s">
        <v>1815</v>
      </c>
      <c r="F558" s="1" t="s">
        <v>1816</v>
      </c>
      <c r="G558" s="1" t="s">
        <v>1036</v>
      </c>
    </row>
    <row r="559">
      <c r="A559" s="53" t="s">
        <v>1002</v>
      </c>
      <c r="B559" s="1" t="s">
        <v>1021</v>
      </c>
      <c r="C559" s="1">
        <v>1988.0</v>
      </c>
      <c r="D559" s="1">
        <v>1992.0</v>
      </c>
      <c r="E559" s="1" t="s">
        <v>1817</v>
      </c>
      <c r="F559" s="1" t="s">
        <v>1136</v>
      </c>
      <c r="G559" s="1" t="s">
        <v>1052</v>
      </c>
    </row>
    <row r="560">
      <c r="A560" s="53" t="s">
        <v>1002</v>
      </c>
      <c r="B560" s="1" t="s">
        <v>1021</v>
      </c>
      <c r="C560" s="63"/>
      <c r="E560" s="1" t="s">
        <v>1818</v>
      </c>
      <c r="H560" s="1" t="s">
        <v>1819</v>
      </c>
    </row>
    <row r="561">
      <c r="A561" s="53" t="s">
        <v>1002</v>
      </c>
      <c r="B561" s="1" t="s">
        <v>1021</v>
      </c>
      <c r="C561" s="63">
        <v>44317.0</v>
      </c>
      <c r="D561" s="63">
        <v>44378.0</v>
      </c>
      <c r="E561" s="1" t="s">
        <v>1820</v>
      </c>
      <c r="H561" s="1" t="s">
        <v>1821</v>
      </c>
    </row>
    <row r="562">
      <c r="A562" s="53" t="s">
        <v>1003</v>
      </c>
      <c r="B562" s="1" t="s">
        <v>1021</v>
      </c>
      <c r="D562" s="1">
        <v>1984.0</v>
      </c>
      <c r="E562" s="1" t="s">
        <v>1822</v>
      </c>
      <c r="F562" s="1" t="s">
        <v>1823</v>
      </c>
      <c r="G562" s="1" t="s">
        <v>1036</v>
      </c>
    </row>
    <row r="563">
      <c r="A563" s="53" t="s">
        <v>1003</v>
      </c>
      <c r="B563" s="1" t="s">
        <v>1021</v>
      </c>
      <c r="D563" s="1">
        <v>1989.0</v>
      </c>
      <c r="E563" s="1" t="s">
        <v>1824</v>
      </c>
      <c r="F563" s="1" t="s">
        <v>1136</v>
      </c>
      <c r="G563" s="1" t="s">
        <v>1052</v>
      </c>
    </row>
    <row r="564">
      <c r="A564" s="53" t="s">
        <v>1003</v>
      </c>
      <c r="B564" s="1" t="s">
        <v>1021</v>
      </c>
      <c r="D564" s="1">
        <v>1997.0</v>
      </c>
      <c r="E564" s="1" t="s">
        <v>1640</v>
      </c>
      <c r="G564" s="1" t="s">
        <v>1825</v>
      </c>
    </row>
    <row r="565">
      <c r="A565" s="53" t="s">
        <v>1003</v>
      </c>
      <c r="B565" s="1" t="s">
        <v>1029</v>
      </c>
      <c r="D565" s="1">
        <v>2008.0</v>
      </c>
      <c r="E565" s="1" t="s">
        <v>1826</v>
      </c>
      <c r="G565" s="1" t="s">
        <v>1049</v>
      </c>
    </row>
    <row r="566">
      <c r="A566" s="53" t="s">
        <v>1003</v>
      </c>
      <c r="B566" s="1" t="s">
        <v>1029</v>
      </c>
      <c r="C566" s="1">
        <v>2007.0</v>
      </c>
      <c r="D566" s="1">
        <v>2009.0</v>
      </c>
      <c r="E566" s="1" t="s">
        <v>1827</v>
      </c>
      <c r="G566" s="1" t="s">
        <v>1828</v>
      </c>
    </row>
    <row r="567">
      <c r="A567" s="53" t="s">
        <v>1003</v>
      </c>
      <c r="B567" s="1" t="s">
        <v>1029</v>
      </c>
      <c r="C567" s="1">
        <v>1998.0</v>
      </c>
      <c r="D567" s="1">
        <v>2007.0</v>
      </c>
      <c r="E567" s="1" t="s">
        <v>1829</v>
      </c>
      <c r="G567" s="1" t="s">
        <v>1157</v>
      </c>
    </row>
    <row r="568">
      <c r="A568" s="53" t="s">
        <v>1003</v>
      </c>
      <c r="B568" s="1" t="s">
        <v>1128</v>
      </c>
      <c r="C568" s="1">
        <v>1989.0</v>
      </c>
      <c r="D568" s="1">
        <v>1997.0</v>
      </c>
      <c r="E568" s="1" t="s">
        <v>1830</v>
      </c>
      <c r="G568" s="1" t="s">
        <v>1831</v>
      </c>
    </row>
    <row r="569">
      <c r="A569" s="53" t="s">
        <v>1003</v>
      </c>
      <c r="B569" s="1" t="s">
        <v>1128</v>
      </c>
      <c r="D569" s="1">
        <v>1995.0</v>
      </c>
      <c r="E569" s="1" t="s">
        <v>1832</v>
      </c>
      <c r="G569" s="1" t="s">
        <v>1833</v>
      </c>
    </row>
    <row r="570">
      <c r="A570" s="53" t="s">
        <v>1003</v>
      </c>
      <c r="B570" s="1" t="s">
        <v>1128</v>
      </c>
      <c r="D570" s="1">
        <v>1993.0</v>
      </c>
      <c r="E570" s="1" t="s">
        <v>1834</v>
      </c>
      <c r="G570" s="1" t="s">
        <v>1498</v>
      </c>
    </row>
    <row r="571">
      <c r="A571" s="53" t="s">
        <v>1004</v>
      </c>
      <c r="B571" s="1" t="s">
        <v>1021</v>
      </c>
      <c r="D571" s="1">
        <v>2002.0</v>
      </c>
      <c r="E571" s="1" t="s">
        <v>1288</v>
      </c>
      <c r="F571" s="1" t="s">
        <v>1054</v>
      </c>
    </row>
    <row r="572">
      <c r="A572" s="53" t="s">
        <v>1004</v>
      </c>
      <c r="B572" s="1" t="s">
        <v>1021</v>
      </c>
      <c r="C572" s="1">
        <v>1991.0</v>
      </c>
      <c r="D572" s="1">
        <v>1995.0</v>
      </c>
      <c r="E572" s="1" t="s">
        <v>1086</v>
      </c>
      <c r="F572" s="1" t="s">
        <v>1835</v>
      </c>
      <c r="G572" s="1" t="s">
        <v>1620</v>
      </c>
    </row>
    <row r="573">
      <c r="A573" s="53" t="s">
        <v>1004</v>
      </c>
      <c r="B573" s="1" t="s">
        <v>1021</v>
      </c>
      <c r="C573" s="1">
        <v>1987.0</v>
      </c>
      <c r="D573" s="1">
        <v>1991.0</v>
      </c>
      <c r="E573" s="1" t="s">
        <v>1290</v>
      </c>
      <c r="F573" s="1" t="s">
        <v>1836</v>
      </c>
      <c r="G573" s="1" t="s">
        <v>1620</v>
      </c>
    </row>
    <row r="574">
      <c r="A574" s="53" t="s">
        <v>1004</v>
      </c>
      <c r="B574" s="1" t="s">
        <v>1029</v>
      </c>
      <c r="C574" s="1">
        <v>2013.0</v>
      </c>
      <c r="D574" s="1">
        <v>2019.0</v>
      </c>
      <c r="E574" s="1" t="s">
        <v>1663</v>
      </c>
      <c r="G574" s="1" t="s">
        <v>921</v>
      </c>
    </row>
    <row r="575">
      <c r="A575" s="53" t="s">
        <v>1004</v>
      </c>
      <c r="B575" s="1" t="s">
        <v>1029</v>
      </c>
      <c r="C575" s="1">
        <v>2007.0</v>
      </c>
      <c r="D575" s="1">
        <v>2013.0</v>
      </c>
      <c r="E575" s="1" t="s">
        <v>1663</v>
      </c>
      <c r="G575" s="1" t="s">
        <v>921</v>
      </c>
    </row>
    <row r="576">
      <c r="A576" s="53" t="s">
        <v>1004</v>
      </c>
      <c r="B576" s="1" t="s">
        <v>1128</v>
      </c>
      <c r="C576" s="1">
        <v>1995.0</v>
      </c>
      <c r="D576" s="1">
        <v>2003.0</v>
      </c>
      <c r="E576" s="1"/>
      <c r="G576" s="1" t="s">
        <v>1837</v>
      </c>
    </row>
    <row r="577">
      <c r="A577" s="53" t="s">
        <v>1006</v>
      </c>
      <c r="B577" s="1" t="s">
        <v>1021</v>
      </c>
      <c r="H577" s="1" t="s">
        <v>1838</v>
      </c>
    </row>
    <row r="578">
      <c r="A578" s="53" t="s">
        <v>1006</v>
      </c>
      <c r="B578" s="1" t="s">
        <v>1128</v>
      </c>
      <c r="G578" s="1" t="s">
        <v>1839</v>
      </c>
    </row>
    <row r="579">
      <c r="A579" s="53" t="s">
        <v>1006</v>
      </c>
      <c r="B579" s="1" t="s">
        <v>1128</v>
      </c>
      <c r="G579" s="1" t="s">
        <v>1840</v>
      </c>
    </row>
    <row r="580">
      <c r="A580" s="53" t="s">
        <v>1006</v>
      </c>
      <c r="B580" s="1" t="s">
        <v>1128</v>
      </c>
      <c r="G580" s="1" t="s">
        <v>1841</v>
      </c>
    </row>
    <row r="581">
      <c r="A581" s="53" t="s">
        <v>1008</v>
      </c>
      <c r="B581" s="1" t="s">
        <v>1021</v>
      </c>
      <c r="E581" s="1" t="s">
        <v>1842</v>
      </c>
    </row>
    <row r="582">
      <c r="A582" s="53" t="s">
        <v>1008</v>
      </c>
      <c r="B582" s="1" t="s">
        <v>1021</v>
      </c>
      <c r="E582" s="1" t="s">
        <v>1843</v>
      </c>
      <c r="H582" s="1" t="s">
        <v>1844</v>
      </c>
    </row>
    <row r="583">
      <c r="A583" s="53" t="s">
        <v>1008</v>
      </c>
      <c r="B583" s="1" t="s">
        <v>1029</v>
      </c>
      <c r="E583" s="1" t="s">
        <v>1845</v>
      </c>
      <c r="G583" s="1" t="s">
        <v>1108</v>
      </c>
    </row>
    <row r="584">
      <c r="A584" s="53" t="s">
        <v>1009</v>
      </c>
      <c r="B584" s="1" t="s">
        <v>1021</v>
      </c>
      <c r="D584" s="1">
        <v>2013.0</v>
      </c>
      <c r="E584" s="1" t="s">
        <v>1139</v>
      </c>
      <c r="G584" s="1" t="s">
        <v>1406</v>
      </c>
      <c r="H584" s="1" t="s">
        <v>1724</v>
      </c>
    </row>
    <row r="585">
      <c r="A585" s="53" t="s">
        <v>1009</v>
      </c>
      <c r="B585" s="1" t="s">
        <v>1021</v>
      </c>
      <c r="D585" s="1">
        <v>1998.0</v>
      </c>
      <c r="E585" s="1" t="s">
        <v>1846</v>
      </c>
      <c r="F585" s="1" t="s">
        <v>1553</v>
      </c>
    </row>
    <row r="586">
      <c r="A586" s="53" t="s">
        <v>1009</v>
      </c>
      <c r="B586" s="1" t="s">
        <v>1021</v>
      </c>
      <c r="D586" s="1">
        <v>1996.0</v>
      </c>
      <c r="E586" s="1" t="s">
        <v>1185</v>
      </c>
      <c r="F586" s="1" t="s">
        <v>1807</v>
      </c>
      <c r="G586" s="1" t="s">
        <v>1847</v>
      </c>
      <c r="H586" s="1" t="s">
        <v>1848</v>
      </c>
    </row>
    <row r="587">
      <c r="A587" s="53" t="s">
        <v>1009</v>
      </c>
      <c r="B587" s="1" t="s">
        <v>1029</v>
      </c>
      <c r="C587" s="1">
        <v>2016.0</v>
      </c>
      <c r="D587" s="62" t="s">
        <v>1048</v>
      </c>
      <c r="E587" s="1" t="s">
        <v>1168</v>
      </c>
      <c r="H587" s="1" t="s">
        <v>921</v>
      </c>
    </row>
    <row r="588">
      <c r="A588" s="53" t="s">
        <v>1009</v>
      </c>
      <c r="B588" s="1" t="s">
        <v>1029</v>
      </c>
      <c r="C588" s="1">
        <v>2019.0</v>
      </c>
      <c r="D588" s="1" t="s">
        <v>1048</v>
      </c>
      <c r="E588" s="1" t="s">
        <v>1849</v>
      </c>
      <c r="G588" s="1" t="s">
        <v>1850</v>
      </c>
    </row>
    <row r="589">
      <c r="A589" s="53" t="s">
        <v>1009</v>
      </c>
      <c r="B589" s="1" t="s">
        <v>1029</v>
      </c>
      <c r="C589" s="1">
        <v>2010.0</v>
      </c>
      <c r="D589" s="1">
        <v>2015.0</v>
      </c>
      <c r="E589" s="1" t="s">
        <v>1851</v>
      </c>
      <c r="G589" s="1" t="s">
        <v>1852</v>
      </c>
    </row>
    <row r="590">
      <c r="A590" s="53" t="s">
        <v>1009</v>
      </c>
      <c r="B590" s="1" t="s">
        <v>1029</v>
      </c>
      <c r="C590" s="1">
        <v>2002.0</v>
      </c>
      <c r="D590" s="1">
        <v>2010.0</v>
      </c>
      <c r="E590" s="1" t="s">
        <v>1359</v>
      </c>
      <c r="G590" s="1" t="s">
        <v>1853</v>
      </c>
    </row>
    <row r="591">
      <c r="A591" s="53" t="s">
        <v>1011</v>
      </c>
      <c r="B591" s="1" t="s">
        <v>1021</v>
      </c>
      <c r="C591" s="1">
        <v>2013.0</v>
      </c>
      <c r="D591" s="1">
        <v>2015.0</v>
      </c>
      <c r="E591" s="1" t="s">
        <v>1854</v>
      </c>
      <c r="F591" s="1" t="s">
        <v>1553</v>
      </c>
      <c r="G591" s="1" t="s">
        <v>1026</v>
      </c>
    </row>
    <row r="592">
      <c r="A592" s="53" t="s">
        <v>1011</v>
      </c>
      <c r="B592" s="1" t="s">
        <v>1021</v>
      </c>
      <c r="C592" s="1">
        <v>1997.0</v>
      </c>
      <c r="D592" s="1">
        <v>2001.0</v>
      </c>
      <c r="E592" s="1" t="s">
        <v>1855</v>
      </c>
      <c r="F592" s="1" t="s">
        <v>1856</v>
      </c>
      <c r="G592" s="1" t="s">
        <v>1036</v>
      </c>
    </row>
    <row r="593">
      <c r="A593" s="53" t="s">
        <v>1011</v>
      </c>
      <c r="B593" s="1" t="s">
        <v>1029</v>
      </c>
      <c r="C593" s="1">
        <v>2016.0</v>
      </c>
      <c r="D593" s="1">
        <v>2021.0</v>
      </c>
      <c r="E593" s="1" t="s">
        <v>1857</v>
      </c>
      <c r="G593" s="1" t="s">
        <v>1197</v>
      </c>
    </row>
    <row r="594">
      <c r="A594" s="53" t="s">
        <v>1011</v>
      </c>
      <c r="B594" s="1" t="s">
        <v>1029</v>
      </c>
      <c r="C594" s="1">
        <v>2010.0</v>
      </c>
      <c r="D594" s="1">
        <v>2016.0</v>
      </c>
      <c r="E594" s="1" t="s">
        <v>1359</v>
      </c>
      <c r="G594" s="1" t="s">
        <v>1108</v>
      </c>
    </row>
    <row r="595">
      <c r="A595" s="53" t="s">
        <v>1012</v>
      </c>
      <c r="B595" s="1" t="s">
        <v>1021</v>
      </c>
      <c r="C595" s="1">
        <v>2015.0</v>
      </c>
      <c r="E595" s="1" t="s">
        <v>1858</v>
      </c>
      <c r="H595" s="1" t="s">
        <v>1859</v>
      </c>
    </row>
    <row r="596">
      <c r="A596" s="53" t="s">
        <v>1012</v>
      </c>
      <c r="B596" s="1" t="s">
        <v>1021</v>
      </c>
      <c r="E596" s="1" t="s">
        <v>1860</v>
      </c>
      <c r="H596" s="1" t="s">
        <v>1861</v>
      </c>
    </row>
    <row r="597">
      <c r="A597" s="53" t="s">
        <v>1012</v>
      </c>
      <c r="B597" s="1" t="s">
        <v>1021</v>
      </c>
      <c r="C597" s="1">
        <v>1992.0</v>
      </c>
      <c r="D597" s="1">
        <v>1993.0</v>
      </c>
      <c r="E597" s="1" t="s">
        <v>1862</v>
      </c>
      <c r="F597" s="1" t="s">
        <v>1863</v>
      </c>
      <c r="G597" s="1" t="s">
        <v>1026</v>
      </c>
      <c r="H597" s="1" t="s">
        <v>1864</v>
      </c>
    </row>
    <row r="598">
      <c r="A598" s="53" t="s">
        <v>1012</v>
      </c>
      <c r="B598" s="1" t="s">
        <v>1021</v>
      </c>
      <c r="E598" s="1" t="s">
        <v>1865</v>
      </c>
      <c r="F598" s="1" t="s">
        <v>1382</v>
      </c>
      <c r="G598" s="1" t="s">
        <v>1265</v>
      </c>
      <c r="H598" s="1" t="s">
        <v>1866</v>
      </c>
    </row>
    <row r="599">
      <c r="A599" s="53" t="s">
        <v>1012</v>
      </c>
      <c r="B599" s="1" t="s">
        <v>1128</v>
      </c>
      <c r="C599" s="1">
        <v>2019.0</v>
      </c>
      <c r="D599" s="1" t="s">
        <v>1048</v>
      </c>
      <c r="G599" s="1" t="s">
        <v>1867</v>
      </c>
    </row>
    <row r="600">
      <c r="A600" s="53" t="s">
        <v>1012</v>
      </c>
      <c r="B600" s="1" t="s">
        <v>1029</v>
      </c>
      <c r="C600" s="1">
        <v>2012.0</v>
      </c>
      <c r="D600" s="1">
        <v>2019.0</v>
      </c>
      <c r="E600" s="1" t="s">
        <v>1868</v>
      </c>
      <c r="G600" s="1" t="s">
        <v>1869</v>
      </c>
    </row>
    <row r="601">
      <c r="A601" s="53" t="s">
        <v>1012</v>
      </c>
      <c r="B601" s="1" t="s">
        <v>1029</v>
      </c>
      <c r="C601" s="1">
        <v>2004.0</v>
      </c>
      <c r="D601" s="1">
        <v>2012.0</v>
      </c>
      <c r="E601" s="1" t="s">
        <v>1870</v>
      </c>
      <c r="G601" s="1" t="s">
        <v>1871</v>
      </c>
    </row>
    <row r="602">
      <c r="A602" s="53" t="s">
        <v>1012</v>
      </c>
      <c r="B602" s="1" t="s">
        <v>1029</v>
      </c>
      <c r="C602" s="1">
        <v>2004.0</v>
      </c>
      <c r="D602" s="1">
        <v>2012.0</v>
      </c>
      <c r="E602" s="1" t="s">
        <v>1870</v>
      </c>
      <c r="G602" s="1" t="s">
        <v>1872</v>
      </c>
    </row>
    <row r="603">
      <c r="A603" s="53" t="s">
        <v>1012</v>
      </c>
      <c r="B603" s="1" t="s">
        <v>1029</v>
      </c>
      <c r="C603" s="1">
        <v>2000.0</v>
      </c>
      <c r="D603" s="1">
        <v>2004.0</v>
      </c>
      <c r="E603" s="1" t="s">
        <v>1873</v>
      </c>
      <c r="G603" s="1" t="s">
        <v>1874</v>
      </c>
    </row>
    <row r="604">
      <c r="A604" s="53" t="s">
        <v>1012</v>
      </c>
      <c r="B604" s="1" t="s">
        <v>1029</v>
      </c>
      <c r="C604" s="1">
        <v>1996.0</v>
      </c>
      <c r="D604" s="1">
        <v>1999.0</v>
      </c>
      <c r="E604" s="1" t="s">
        <v>1875</v>
      </c>
      <c r="G604" s="1" t="s">
        <v>1876</v>
      </c>
    </row>
    <row r="605">
      <c r="A605" s="53" t="s">
        <v>1012</v>
      </c>
      <c r="B605" s="1" t="s">
        <v>1029</v>
      </c>
      <c r="C605" s="1">
        <v>1996.0</v>
      </c>
      <c r="D605" s="1">
        <v>1999.0</v>
      </c>
      <c r="E605" s="1" t="s">
        <v>1877</v>
      </c>
      <c r="G605" s="1" t="s">
        <v>1206</v>
      </c>
    </row>
    <row r="606">
      <c r="A606" s="53" t="s">
        <v>1012</v>
      </c>
      <c r="B606" s="1" t="s">
        <v>1029</v>
      </c>
      <c r="C606" s="1">
        <v>1987.0</v>
      </c>
      <c r="D606" s="1">
        <v>1996.0</v>
      </c>
      <c r="E606" s="1" t="s">
        <v>1878</v>
      </c>
      <c r="G606" s="1" t="s">
        <v>1879</v>
      </c>
    </row>
    <row r="607">
      <c r="A607" s="53" t="s">
        <v>1013</v>
      </c>
      <c r="B607" s="1" t="s">
        <v>1021</v>
      </c>
      <c r="E607" s="1" t="s">
        <v>1880</v>
      </c>
      <c r="F607" s="1" t="s">
        <v>1881</v>
      </c>
      <c r="G607" s="1" t="s">
        <v>1882</v>
      </c>
    </row>
    <row r="608">
      <c r="A608" s="53" t="s">
        <v>1013</v>
      </c>
      <c r="B608" s="1" t="s">
        <v>1021</v>
      </c>
      <c r="D608" s="1">
        <v>1990.0</v>
      </c>
      <c r="E608" s="1" t="s">
        <v>1114</v>
      </c>
      <c r="F608" s="1" t="s">
        <v>1883</v>
      </c>
      <c r="G608" s="1" t="s">
        <v>1884</v>
      </c>
    </row>
    <row r="609">
      <c r="A609" s="53" t="s">
        <v>1013</v>
      </c>
      <c r="B609" s="1" t="s">
        <v>1029</v>
      </c>
      <c r="C609" s="1">
        <v>2016.0</v>
      </c>
      <c r="D609" s="1" t="s">
        <v>1048</v>
      </c>
      <c r="E609" s="1" t="s">
        <v>1663</v>
      </c>
      <c r="G609" s="1" t="s">
        <v>921</v>
      </c>
    </row>
    <row r="610">
      <c r="A610" s="53" t="s">
        <v>1013</v>
      </c>
      <c r="B610" s="1" t="s">
        <v>1029</v>
      </c>
      <c r="C610" s="1">
        <v>2007.0</v>
      </c>
      <c r="D610" s="1">
        <v>2011.0</v>
      </c>
      <c r="E610" s="1" t="s">
        <v>1663</v>
      </c>
      <c r="G610" s="5" t="s">
        <v>921</v>
      </c>
    </row>
    <row r="611">
      <c r="A611" s="53" t="s">
        <v>1013</v>
      </c>
      <c r="B611" s="1" t="s">
        <v>1029</v>
      </c>
      <c r="C611" s="1">
        <v>2016.0</v>
      </c>
      <c r="D611" s="1">
        <v>2019.0</v>
      </c>
      <c r="E611" s="1" t="s">
        <v>1663</v>
      </c>
      <c r="G611" s="1" t="s">
        <v>1885</v>
      </c>
    </row>
    <row r="612">
      <c r="A612" s="53" t="s">
        <v>1013</v>
      </c>
      <c r="B612" s="1" t="s">
        <v>1029</v>
      </c>
      <c r="C612" s="1">
        <v>2007.0</v>
      </c>
      <c r="D612" s="1">
        <v>2010.0</v>
      </c>
      <c r="E612" s="1" t="s">
        <v>1663</v>
      </c>
      <c r="G612" s="1" t="s">
        <v>1885</v>
      </c>
    </row>
    <row r="613">
      <c r="A613" s="53" t="s">
        <v>1013</v>
      </c>
      <c r="B613" s="1" t="s">
        <v>1029</v>
      </c>
      <c r="C613" s="1">
        <v>1998.0</v>
      </c>
      <c r="D613" s="1">
        <v>2007.0</v>
      </c>
      <c r="E613" s="1" t="s">
        <v>1886</v>
      </c>
      <c r="G613" s="1" t="s">
        <v>1157</v>
      </c>
    </row>
    <row r="614">
      <c r="A614" s="53" t="s">
        <v>1013</v>
      </c>
      <c r="B614" s="1" t="s">
        <v>1128</v>
      </c>
      <c r="E614" s="1" t="s">
        <v>1887</v>
      </c>
      <c r="G614" s="1" t="s">
        <v>1498</v>
      </c>
    </row>
    <row r="615">
      <c r="A615" s="53" t="s">
        <v>1013</v>
      </c>
      <c r="B615" s="1" t="s">
        <v>1128</v>
      </c>
      <c r="E615" s="1" t="s">
        <v>1888</v>
      </c>
      <c r="G615" s="1" t="s">
        <v>1070</v>
      </c>
    </row>
    <row r="616">
      <c r="A616" s="53" t="s">
        <v>1013</v>
      </c>
      <c r="B616" s="1" t="s">
        <v>1128</v>
      </c>
      <c r="E616" s="1" t="s">
        <v>1243</v>
      </c>
      <c r="G616" s="1" t="s">
        <v>1155</v>
      </c>
    </row>
    <row r="617">
      <c r="A617" s="53" t="s">
        <v>932</v>
      </c>
      <c r="B617" s="1" t="s">
        <v>1021</v>
      </c>
      <c r="E617" s="1" t="s">
        <v>1889</v>
      </c>
      <c r="F617" s="1" t="s">
        <v>1890</v>
      </c>
      <c r="G617" s="1" t="s">
        <v>1891</v>
      </c>
    </row>
    <row r="618">
      <c r="A618" s="53" t="s">
        <v>932</v>
      </c>
      <c r="B618" s="1" t="s">
        <v>1021</v>
      </c>
      <c r="E618" s="1" t="s">
        <v>1892</v>
      </c>
      <c r="F618" s="1" t="s">
        <v>1893</v>
      </c>
      <c r="G618" s="1" t="s">
        <v>1894</v>
      </c>
    </row>
    <row r="619">
      <c r="A619" s="53" t="s">
        <v>932</v>
      </c>
      <c r="B619" s="1" t="s">
        <v>1021</v>
      </c>
      <c r="E619" s="1" t="s">
        <v>1059</v>
      </c>
      <c r="F619" s="1" t="s">
        <v>1895</v>
      </c>
      <c r="G619" s="1" t="s">
        <v>1374</v>
      </c>
    </row>
    <row r="620">
      <c r="A620" s="53" t="s">
        <v>932</v>
      </c>
      <c r="B620" s="1" t="s">
        <v>1029</v>
      </c>
      <c r="C620" s="63">
        <v>44256.0</v>
      </c>
      <c r="D620" s="63">
        <v>44470.0</v>
      </c>
      <c r="E620" s="1" t="s">
        <v>1896</v>
      </c>
      <c r="G620" s="1" t="s">
        <v>1049</v>
      </c>
    </row>
    <row r="621">
      <c r="A621" s="53" t="s">
        <v>932</v>
      </c>
      <c r="B621" s="1" t="s">
        <v>1029</v>
      </c>
      <c r="D621" s="1">
        <v>2018.0</v>
      </c>
      <c r="E621" s="1" t="s">
        <v>1896</v>
      </c>
      <c r="G621" s="1" t="s">
        <v>1897</v>
      </c>
    </row>
    <row r="622">
      <c r="A622" s="53" t="s">
        <v>932</v>
      </c>
      <c r="B622" s="1" t="s">
        <v>1029</v>
      </c>
      <c r="D622" s="1">
        <v>2018.0</v>
      </c>
      <c r="E622" s="1" t="s">
        <v>1898</v>
      </c>
      <c r="G622" s="1" t="s">
        <v>1899</v>
      </c>
    </row>
    <row r="623">
      <c r="A623" s="53" t="s">
        <v>932</v>
      </c>
      <c r="B623" s="1" t="s">
        <v>1029</v>
      </c>
      <c r="D623" s="1">
        <v>2004.0</v>
      </c>
      <c r="E623" s="1" t="s">
        <v>1900</v>
      </c>
      <c r="G623" s="1" t="s">
        <v>1470</v>
      </c>
    </row>
    <row r="624">
      <c r="A624" s="1" t="s">
        <v>931</v>
      </c>
      <c r="B624" s="1" t="s">
        <v>1021</v>
      </c>
      <c r="E624" s="1" t="s">
        <v>1288</v>
      </c>
      <c r="F624" s="1" t="s">
        <v>1344</v>
      </c>
      <c r="G624" s="1" t="s">
        <v>1701</v>
      </c>
    </row>
    <row r="625">
      <c r="A625" s="1" t="s">
        <v>931</v>
      </c>
      <c r="B625" s="1" t="s">
        <v>1021</v>
      </c>
      <c r="E625" s="1" t="s">
        <v>1288</v>
      </c>
      <c r="F625" s="1" t="s">
        <v>1054</v>
      </c>
      <c r="G625" s="1" t="s">
        <v>1026</v>
      </c>
    </row>
    <row r="626">
      <c r="A626" s="1" t="s">
        <v>931</v>
      </c>
      <c r="B626" s="1" t="s">
        <v>1021</v>
      </c>
      <c r="D626" s="1">
        <v>1992.0</v>
      </c>
      <c r="E626" s="1" t="s">
        <v>1892</v>
      </c>
      <c r="F626" s="1" t="s">
        <v>1078</v>
      </c>
      <c r="G626" s="1" t="s">
        <v>1026</v>
      </c>
    </row>
    <row r="627">
      <c r="A627" s="1" t="s">
        <v>931</v>
      </c>
      <c r="B627" s="1" t="s">
        <v>1021</v>
      </c>
      <c r="E627" s="1" t="s">
        <v>1901</v>
      </c>
      <c r="F627" s="1" t="s">
        <v>1902</v>
      </c>
      <c r="G627" s="1" t="s">
        <v>1374</v>
      </c>
    </row>
    <row r="628">
      <c r="A628" s="1" t="s">
        <v>931</v>
      </c>
      <c r="B628" s="1" t="s">
        <v>1029</v>
      </c>
      <c r="C628" s="1">
        <v>2010.0</v>
      </c>
      <c r="D628" s="1">
        <v>2019.0</v>
      </c>
      <c r="E628" s="1" t="s">
        <v>1272</v>
      </c>
      <c r="G628" s="1" t="s">
        <v>1075</v>
      </c>
    </row>
    <row r="629">
      <c r="A629" s="1" t="s">
        <v>931</v>
      </c>
      <c r="B629" s="1" t="s">
        <v>1029</v>
      </c>
      <c r="C629" s="1">
        <v>2001.0</v>
      </c>
      <c r="D629" s="1">
        <v>2010.0</v>
      </c>
      <c r="E629" s="1" t="s">
        <v>1272</v>
      </c>
      <c r="G629" s="1" t="s">
        <v>1067</v>
      </c>
    </row>
    <row r="630">
      <c r="A630" s="1" t="s">
        <v>931</v>
      </c>
      <c r="B630" s="1" t="s">
        <v>1128</v>
      </c>
      <c r="C630" s="1">
        <v>2000.0</v>
      </c>
      <c r="G630" s="1" t="s">
        <v>1903</v>
      </c>
    </row>
    <row r="631">
      <c r="A631" s="1" t="s">
        <v>931</v>
      </c>
      <c r="B631" s="1" t="s">
        <v>1128</v>
      </c>
      <c r="D631" s="1">
        <v>1999.0</v>
      </c>
      <c r="E631" s="1" t="s">
        <v>1904</v>
      </c>
      <c r="G631" s="1" t="s">
        <v>1905</v>
      </c>
    </row>
    <row r="632">
      <c r="A632" s="1" t="s">
        <v>931</v>
      </c>
      <c r="B632" s="1" t="s">
        <v>1128</v>
      </c>
      <c r="D632" s="64">
        <v>1995.0</v>
      </c>
      <c r="E632" s="1" t="s">
        <v>1906</v>
      </c>
      <c r="G632" s="1" t="s">
        <v>1907</v>
      </c>
    </row>
    <row r="633">
      <c r="A633" s="1" t="s">
        <v>931</v>
      </c>
      <c r="B633" s="1" t="s">
        <v>1029</v>
      </c>
      <c r="C633" s="1">
        <v>1986.0</v>
      </c>
      <c r="D633" s="1">
        <v>1992.0</v>
      </c>
      <c r="E633" s="1" t="s">
        <v>1272</v>
      </c>
      <c r="G633" s="1" t="s">
        <v>1065</v>
      </c>
    </row>
    <row r="634">
      <c r="A634" s="1" t="s">
        <v>931</v>
      </c>
      <c r="B634" s="1" t="s">
        <v>1128</v>
      </c>
      <c r="D634" s="1">
        <v>1992.0</v>
      </c>
      <c r="H634" s="1" t="s">
        <v>1908</v>
      </c>
    </row>
    <row r="635">
      <c r="A635" s="1" t="s">
        <v>931</v>
      </c>
      <c r="B635" s="1" t="s">
        <v>1128</v>
      </c>
      <c r="D635" s="1">
        <v>1989.0</v>
      </c>
      <c r="H635" s="1" t="s">
        <v>1909</v>
      </c>
    </row>
    <row r="636">
      <c r="A636" s="1" t="s">
        <v>982</v>
      </c>
      <c r="B636" s="1" t="s">
        <v>1021</v>
      </c>
      <c r="E636" s="1" t="s">
        <v>1910</v>
      </c>
      <c r="F636" s="1" t="s">
        <v>1911</v>
      </c>
      <c r="G636" s="1" t="s">
        <v>1639</v>
      </c>
    </row>
    <row r="637">
      <c r="A637" s="1" t="s">
        <v>982</v>
      </c>
      <c r="B637" s="1" t="s">
        <v>1021</v>
      </c>
      <c r="E637" s="1" t="s">
        <v>1910</v>
      </c>
      <c r="F637" s="1" t="s">
        <v>1807</v>
      </c>
      <c r="G637" s="1" t="s">
        <v>1036</v>
      </c>
    </row>
    <row r="638">
      <c r="A638" s="1" t="s">
        <v>982</v>
      </c>
      <c r="B638" s="1" t="s">
        <v>1128</v>
      </c>
      <c r="E638" s="1" t="s">
        <v>1912</v>
      </c>
      <c r="G638" s="1" t="s">
        <v>1049</v>
      </c>
    </row>
    <row r="639">
      <c r="A639" s="1" t="s">
        <v>982</v>
      </c>
      <c r="B639" s="1" t="s">
        <v>1128</v>
      </c>
      <c r="E639" s="1" t="s">
        <v>1913</v>
      </c>
      <c r="G639" s="1" t="s">
        <v>1914</v>
      </c>
    </row>
    <row r="640">
      <c r="A640" s="1" t="s">
        <v>982</v>
      </c>
      <c r="B640" s="1" t="s">
        <v>1128</v>
      </c>
      <c r="E640" s="1" t="s">
        <v>1915</v>
      </c>
      <c r="G640" s="1" t="s">
        <v>1195</v>
      </c>
    </row>
    <row r="641">
      <c r="A641" s="1" t="s">
        <v>966</v>
      </c>
      <c r="B641" s="1" t="s">
        <v>1021</v>
      </c>
      <c r="D641" s="1">
        <v>1995.0</v>
      </c>
      <c r="E641" s="1" t="s">
        <v>1916</v>
      </c>
      <c r="F641" s="1" t="s">
        <v>1917</v>
      </c>
      <c r="G641" s="1" t="s">
        <v>1374</v>
      </c>
    </row>
    <row r="642">
      <c r="A642" s="1" t="s">
        <v>966</v>
      </c>
      <c r="B642" s="1" t="s">
        <v>1128</v>
      </c>
      <c r="D642" s="1">
        <v>2019.0</v>
      </c>
      <c r="H642" s="1" t="s">
        <v>1918</v>
      </c>
    </row>
    <row r="643">
      <c r="A643" s="1" t="s">
        <v>966</v>
      </c>
      <c r="B643" s="1" t="s">
        <v>1029</v>
      </c>
      <c r="C643" s="1">
        <v>2013.0</v>
      </c>
      <c r="D643" s="62" t="s">
        <v>1048</v>
      </c>
      <c r="E643" s="1" t="s">
        <v>1532</v>
      </c>
      <c r="G643" s="1" t="s">
        <v>1919</v>
      </c>
    </row>
    <row r="644">
      <c r="A644" s="1" t="s">
        <v>966</v>
      </c>
      <c r="B644" s="1" t="s">
        <v>1029</v>
      </c>
      <c r="C644" s="1">
        <v>2013.0</v>
      </c>
      <c r="D644" s="1">
        <v>2016.0</v>
      </c>
      <c r="E644" s="1" t="s">
        <v>1920</v>
      </c>
      <c r="G644" s="1" t="s">
        <v>1921</v>
      </c>
    </row>
    <row r="645">
      <c r="A645" s="1" t="s">
        <v>966</v>
      </c>
      <c r="B645" s="1" t="s">
        <v>1128</v>
      </c>
      <c r="D645" s="1">
        <v>2013.0</v>
      </c>
      <c r="H645" s="1" t="s">
        <v>1922</v>
      </c>
    </row>
    <row r="646">
      <c r="A646" s="1" t="s">
        <v>966</v>
      </c>
      <c r="B646" s="1" t="s">
        <v>1128</v>
      </c>
      <c r="D646" s="1">
        <v>2011.0</v>
      </c>
      <c r="H646" s="1" t="s">
        <v>1923</v>
      </c>
    </row>
    <row r="647">
      <c r="A647" s="1" t="s">
        <v>966</v>
      </c>
      <c r="B647" s="1" t="s">
        <v>1128</v>
      </c>
      <c r="D647" s="1">
        <v>2008.0</v>
      </c>
      <c r="H647" s="1" t="s">
        <v>1924</v>
      </c>
    </row>
    <row r="648">
      <c r="A648" s="1" t="s">
        <v>966</v>
      </c>
      <c r="B648" s="1" t="s">
        <v>1029</v>
      </c>
      <c r="C648" s="1">
        <v>2004.0</v>
      </c>
      <c r="D648" s="1">
        <v>2013.0</v>
      </c>
      <c r="E648" s="1" t="s">
        <v>1920</v>
      </c>
      <c r="H648" s="1" t="s">
        <v>1075</v>
      </c>
    </row>
    <row r="649">
      <c r="A649" s="1" t="s">
        <v>966</v>
      </c>
      <c r="B649" s="1" t="s">
        <v>1029</v>
      </c>
      <c r="C649" s="1">
        <v>2001.0</v>
      </c>
      <c r="D649" s="1">
        <v>2004.0</v>
      </c>
      <c r="E649" s="1" t="s">
        <v>1920</v>
      </c>
      <c r="H649" s="1" t="s">
        <v>1925</v>
      </c>
    </row>
    <row r="650">
      <c r="A650" s="1" t="s">
        <v>966</v>
      </c>
      <c r="B650" s="1" t="s">
        <v>1128</v>
      </c>
      <c r="E650" s="1" t="s">
        <v>1243</v>
      </c>
      <c r="H650" s="1" t="s">
        <v>1155</v>
      </c>
    </row>
    <row r="651">
      <c r="A651" s="1" t="s">
        <v>966</v>
      </c>
      <c r="B651" s="1" t="s">
        <v>1128</v>
      </c>
      <c r="E651" s="1" t="s">
        <v>1926</v>
      </c>
      <c r="H651" s="1" t="s">
        <v>1927</v>
      </c>
    </row>
    <row r="652">
      <c r="A652" s="1" t="s">
        <v>957</v>
      </c>
      <c r="B652" s="1" t="s">
        <v>1021</v>
      </c>
      <c r="E652" s="1" t="s">
        <v>1928</v>
      </c>
      <c r="F652" s="1" t="s">
        <v>1753</v>
      </c>
      <c r="G652" s="1" t="s">
        <v>1026</v>
      </c>
    </row>
    <row r="653">
      <c r="A653" s="1" t="s">
        <v>957</v>
      </c>
      <c r="B653" s="1" t="s">
        <v>1021</v>
      </c>
      <c r="D653" s="1">
        <v>1987.0</v>
      </c>
      <c r="E653" s="1" t="s">
        <v>1086</v>
      </c>
    </row>
    <row r="654">
      <c r="A654" s="1" t="s">
        <v>957</v>
      </c>
      <c r="B654" s="1" t="s">
        <v>1128</v>
      </c>
      <c r="C654" s="1">
        <v>2020.0</v>
      </c>
      <c r="D654" s="1">
        <v>2021.0</v>
      </c>
      <c r="E654" s="1" t="s">
        <v>1929</v>
      </c>
      <c r="G654" s="1" t="s">
        <v>1930</v>
      </c>
    </row>
    <row r="655">
      <c r="A655" s="1" t="s">
        <v>957</v>
      </c>
      <c r="B655" s="1" t="s">
        <v>1128</v>
      </c>
      <c r="C655" s="1">
        <v>2020.0</v>
      </c>
      <c r="D655" s="1">
        <v>2021.0</v>
      </c>
      <c r="E655" s="1" t="s">
        <v>1929</v>
      </c>
      <c r="G655" s="1" t="s">
        <v>1931</v>
      </c>
    </row>
    <row r="656">
      <c r="A656" s="1" t="s">
        <v>957</v>
      </c>
      <c r="B656" s="1" t="s">
        <v>1128</v>
      </c>
      <c r="D656" s="1">
        <v>2020.0</v>
      </c>
      <c r="E656" s="1" t="s">
        <v>1929</v>
      </c>
      <c r="G656" s="1" t="s">
        <v>1932</v>
      </c>
    </row>
    <row r="657">
      <c r="A657" s="1" t="s">
        <v>957</v>
      </c>
      <c r="B657" s="1" t="s">
        <v>1128</v>
      </c>
      <c r="D657" s="1">
        <v>2020.0</v>
      </c>
      <c r="E657" s="1" t="s">
        <v>1933</v>
      </c>
      <c r="G657" s="1" t="s">
        <v>1934</v>
      </c>
    </row>
    <row r="658">
      <c r="A658" s="1" t="s">
        <v>957</v>
      </c>
      <c r="B658" s="1" t="s">
        <v>1128</v>
      </c>
      <c r="C658" s="1">
        <v>2019.0</v>
      </c>
      <c r="D658" s="1">
        <v>2020.0</v>
      </c>
      <c r="E658" s="1" t="s">
        <v>1929</v>
      </c>
      <c r="G658" s="1" t="s">
        <v>1935</v>
      </c>
    </row>
    <row r="659">
      <c r="A659" s="1" t="s">
        <v>957</v>
      </c>
      <c r="B659" s="1" t="s">
        <v>1029</v>
      </c>
      <c r="C659" s="1">
        <v>2018.0</v>
      </c>
      <c r="D659" s="1">
        <v>2019.0</v>
      </c>
      <c r="E659" s="1" t="s">
        <v>1929</v>
      </c>
      <c r="G659" s="1" t="s">
        <v>1936</v>
      </c>
    </row>
    <row r="660">
      <c r="A660" s="1" t="s">
        <v>957</v>
      </c>
      <c r="B660" s="1" t="s">
        <v>1029</v>
      </c>
      <c r="D660" s="1">
        <v>2018.0</v>
      </c>
      <c r="E660" s="1" t="s">
        <v>1929</v>
      </c>
      <c r="G660" s="1" t="s">
        <v>1937</v>
      </c>
    </row>
    <row r="661">
      <c r="A661" s="1" t="s">
        <v>957</v>
      </c>
      <c r="B661" s="1" t="s">
        <v>1128</v>
      </c>
      <c r="C661" s="1">
        <v>1987.0</v>
      </c>
      <c r="D661" s="1">
        <v>2021.0</v>
      </c>
      <c r="E661" s="1" t="s">
        <v>1938</v>
      </c>
      <c r="G661" s="1" t="s">
        <v>1939</v>
      </c>
    </row>
    <row r="662">
      <c r="A662" s="1" t="s">
        <v>973</v>
      </c>
      <c r="B662" s="1" t="s">
        <v>1029</v>
      </c>
      <c r="C662" s="1">
        <v>2016.0</v>
      </c>
      <c r="D662" s="1" t="s">
        <v>1048</v>
      </c>
      <c r="E662" s="1" t="s">
        <v>1345</v>
      </c>
      <c r="G662" s="1" t="s">
        <v>921</v>
      </c>
    </row>
    <row r="663">
      <c r="A663" s="1" t="s">
        <v>973</v>
      </c>
      <c r="B663" s="1" t="s">
        <v>1021</v>
      </c>
      <c r="D663" s="1">
        <v>1987.0</v>
      </c>
      <c r="E663" s="1" t="s">
        <v>1117</v>
      </c>
      <c r="F663" s="1" t="s">
        <v>1940</v>
      </c>
      <c r="G663" s="1" t="s">
        <v>1265</v>
      </c>
    </row>
    <row r="664">
      <c r="A664" s="1" t="s">
        <v>973</v>
      </c>
      <c r="B664" s="1" t="s">
        <v>1029</v>
      </c>
      <c r="C664" s="1">
        <v>2004.0</v>
      </c>
      <c r="D664" s="1">
        <v>2007.0</v>
      </c>
      <c r="E664" s="1" t="s">
        <v>1359</v>
      </c>
      <c r="F664" s="1" t="s">
        <v>1941</v>
      </c>
      <c r="G664" s="1" t="s">
        <v>1179</v>
      </c>
    </row>
    <row r="665">
      <c r="A665" s="1" t="s">
        <v>973</v>
      </c>
      <c r="B665" s="1" t="s">
        <v>1029</v>
      </c>
      <c r="C665" s="1">
        <v>2007.0</v>
      </c>
      <c r="D665" s="1">
        <v>2010.0</v>
      </c>
      <c r="E665" s="1" t="s">
        <v>1359</v>
      </c>
      <c r="F665" s="1" t="s">
        <v>1941</v>
      </c>
      <c r="G665" s="1" t="s">
        <v>1179</v>
      </c>
    </row>
    <row r="666">
      <c r="A666" s="1" t="s">
        <v>993</v>
      </c>
      <c r="B666" s="1" t="s">
        <v>1021</v>
      </c>
      <c r="D666" s="65">
        <v>31503.0</v>
      </c>
      <c r="E666" s="1" t="s">
        <v>1114</v>
      </c>
      <c r="F666" s="1" t="s">
        <v>1291</v>
      </c>
      <c r="G666" s="1" t="s">
        <v>1292</v>
      </c>
      <c r="H666" s="1" t="s">
        <v>1942</v>
      </c>
    </row>
    <row r="667">
      <c r="A667" s="1" t="s">
        <v>993</v>
      </c>
      <c r="B667" s="1" t="s">
        <v>1021</v>
      </c>
      <c r="D667" s="65">
        <v>29677.0</v>
      </c>
      <c r="E667" s="1" t="s">
        <v>1943</v>
      </c>
      <c r="F667" s="1" t="s">
        <v>1944</v>
      </c>
      <c r="G667" s="1" t="s">
        <v>1036</v>
      </c>
      <c r="H667" s="1" t="s">
        <v>1945</v>
      </c>
    </row>
    <row r="668">
      <c r="A668" s="1" t="s">
        <v>993</v>
      </c>
      <c r="B668" s="1" t="s">
        <v>1128</v>
      </c>
      <c r="E668" s="1" t="s">
        <v>1946</v>
      </c>
      <c r="F668" s="1" t="s">
        <v>1947</v>
      </c>
      <c r="H668" s="1" t="s">
        <v>1948</v>
      </c>
    </row>
    <row r="669">
      <c r="A669" s="1" t="s">
        <v>993</v>
      </c>
      <c r="B669" s="1" t="s">
        <v>1128</v>
      </c>
      <c r="H669" s="1" t="s">
        <v>1949</v>
      </c>
    </row>
    <row r="670">
      <c r="A670" s="4"/>
      <c r="B670" s="4"/>
    </row>
    <row r="671">
      <c r="A671" s="4"/>
      <c r="B671" s="4"/>
    </row>
    <row r="672">
      <c r="A672" s="4"/>
      <c r="B672" s="4"/>
    </row>
    <row r="673">
      <c r="A673" s="4"/>
      <c r="B673" s="4"/>
    </row>
    <row r="674">
      <c r="A674" s="4"/>
      <c r="B674" s="4"/>
    </row>
    <row r="675">
      <c r="A675" s="4"/>
      <c r="B675" s="4"/>
    </row>
    <row r="676">
      <c r="A676" s="4"/>
      <c r="B676" s="4"/>
    </row>
    <row r="677">
      <c r="A677" s="4"/>
      <c r="B677" s="4"/>
    </row>
    <row r="678">
      <c r="A678" s="4"/>
      <c r="B678" s="4"/>
    </row>
    <row r="679">
      <c r="A679" s="4"/>
      <c r="B679" s="4"/>
    </row>
    <row r="680">
      <c r="A680" s="4"/>
      <c r="B680" s="4"/>
    </row>
    <row r="681">
      <c r="A681" s="4"/>
      <c r="B681" s="4"/>
    </row>
    <row r="682">
      <c r="A682" s="4"/>
      <c r="B682" s="4"/>
    </row>
    <row r="683">
      <c r="A683" s="4"/>
      <c r="B683" s="4"/>
    </row>
    <row r="684">
      <c r="A684" s="4"/>
      <c r="B684" s="4"/>
    </row>
    <row r="685">
      <c r="A685" s="4"/>
      <c r="B685" s="4"/>
    </row>
    <row r="686">
      <c r="A686" s="4"/>
      <c r="B686" s="4"/>
    </row>
    <row r="687">
      <c r="A687" s="4"/>
      <c r="B687" s="4"/>
    </row>
    <row r="688">
      <c r="A688" s="4"/>
      <c r="B688" s="4"/>
    </row>
    <row r="689">
      <c r="A689" s="4"/>
      <c r="B689" s="4"/>
    </row>
    <row r="690">
      <c r="A690" s="4"/>
      <c r="B690" s="4"/>
    </row>
    <row r="691">
      <c r="A691" s="4"/>
      <c r="B691" s="4"/>
    </row>
    <row r="692">
      <c r="A692" s="4"/>
      <c r="B692" s="4"/>
    </row>
    <row r="693">
      <c r="A693" s="4"/>
      <c r="B693" s="4"/>
    </row>
    <row r="694">
      <c r="A694" s="4"/>
      <c r="B694" s="4"/>
    </row>
    <row r="695">
      <c r="A695" s="4"/>
      <c r="B695" s="4"/>
    </row>
    <row r="696">
      <c r="A696" s="4"/>
      <c r="B696" s="4"/>
    </row>
    <row r="697">
      <c r="A697" s="4"/>
      <c r="B697" s="4"/>
    </row>
    <row r="698">
      <c r="A698" s="4"/>
      <c r="B698" s="4"/>
    </row>
    <row r="699">
      <c r="A699" s="4"/>
      <c r="B699" s="4"/>
    </row>
    <row r="700">
      <c r="A700" s="4"/>
      <c r="B700" s="4"/>
    </row>
    <row r="701">
      <c r="A701" s="4"/>
      <c r="B701" s="4"/>
    </row>
    <row r="702">
      <c r="A702" s="4"/>
      <c r="B702" s="4"/>
    </row>
    <row r="703">
      <c r="A703" s="4"/>
      <c r="B703" s="4"/>
    </row>
    <row r="704">
      <c r="A704" s="4"/>
      <c r="B704" s="4"/>
    </row>
    <row r="705">
      <c r="A705" s="4"/>
      <c r="B705" s="4"/>
    </row>
    <row r="706">
      <c r="A706" s="4"/>
      <c r="B706" s="4"/>
    </row>
    <row r="707">
      <c r="A707" s="4"/>
      <c r="B707" s="4"/>
    </row>
    <row r="708">
      <c r="A708" s="4"/>
      <c r="B708" s="4"/>
    </row>
    <row r="709">
      <c r="A709" s="4"/>
      <c r="B709" s="4"/>
    </row>
    <row r="710">
      <c r="A710" s="4"/>
      <c r="B710" s="4"/>
    </row>
    <row r="711">
      <c r="A711" s="4"/>
      <c r="B711" s="4"/>
    </row>
    <row r="712">
      <c r="A712" s="4"/>
      <c r="B712" s="4"/>
    </row>
    <row r="713">
      <c r="A713" s="4"/>
      <c r="B713" s="4"/>
    </row>
    <row r="714">
      <c r="A714" s="4"/>
      <c r="B714" s="4"/>
    </row>
    <row r="715">
      <c r="A715" s="4"/>
      <c r="B715" s="4"/>
    </row>
    <row r="716">
      <c r="A716" s="4"/>
      <c r="B716" s="4"/>
    </row>
    <row r="717">
      <c r="A717" s="4"/>
      <c r="B717" s="4"/>
    </row>
    <row r="718">
      <c r="A718" s="4"/>
      <c r="B718" s="4"/>
    </row>
    <row r="719">
      <c r="A719" s="4"/>
      <c r="B719" s="4"/>
    </row>
    <row r="720">
      <c r="A720" s="4"/>
      <c r="B720" s="4"/>
    </row>
    <row r="721">
      <c r="A721" s="4"/>
      <c r="B721" s="4"/>
    </row>
    <row r="722">
      <c r="A722" s="4"/>
      <c r="B722" s="4"/>
    </row>
    <row r="723">
      <c r="A723" s="4"/>
      <c r="B723" s="4"/>
    </row>
    <row r="724">
      <c r="A724" s="4"/>
      <c r="B724" s="4"/>
    </row>
    <row r="725">
      <c r="A725" s="4"/>
      <c r="B725" s="4"/>
    </row>
    <row r="726">
      <c r="A726" s="4"/>
      <c r="B726" s="4"/>
    </row>
    <row r="727">
      <c r="A727" s="4"/>
      <c r="B727" s="4"/>
    </row>
    <row r="728">
      <c r="A728" s="4"/>
      <c r="B728" s="4"/>
    </row>
    <row r="729">
      <c r="A729" s="4"/>
      <c r="B729" s="4"/>
    </row>
    <row r="730">
      <c r="A730" s="4"/>
      <c r="B730" s="4"/>
    </row>
    <row r="731">
      <c r="A731" s="4"/>
      <c r="B731" s="4"/>
    </row>
    <row r="732">
      <c r="A732" s="4"/>
      <c r="B732" s="4"/>
    </row>
    <row r="733">
      <c r="A733" s="4"/>
      <c r="B733" s="4"/>
    </row>
    <row r="734">
      <c r="A734" s="4"/>
      <c r="B734" s="4"/>
    </row>
    <row r="735">
      <c r="A735" s="4"/>
      <c r="B735" s="4"/>
    </row>
    <row r="736">
      <c r="A736" s="4"/>
      <c r="B736" s="4"/>
    </row>
    <row r="737">
      <c r="A737" s="4"/>
      <c r="B737" s="4"/>
    </row>
    <row r="738">
      <c r="A738" s="4"/>
      <c r="B738" s="4"/>
    </row>
    <row r="739">
      <c r="A739" s="4"/>
      <c r="B739" s="4"/>
    </row>
    <row r="740">
      <c r="A740" s="4"/>
      <c r="B740" s="4"/>
    </row>
    <row r="741">
      <c r="A741" s="4"/>
      <c r="B741" s="4"/>
    </row>
    <row r="742">
      <c r="A742" s="4"/>
      <c r="B742" s="4"/>
    </row>
    <row r="743">
      <c r="A743" s="4"/>
      <c r="B743" s="4"/>
    </row>
    <row r="744">
      <c r="A744" s="4"/>
      <c r="B744" s="4"/>
    </row>
    <row r="745">
      <c r="A745" s="4"/>
      <c r="B745" s="4"/>
    </row>
    <row r="746">
      <c r="A746" s="4"/>
      <c r="B746" s="4"/>
    </row>
    <row r="747">
      <c r="A747" s="4"/>
      <c r="B747" s="4"/>
    </row>
    <row r="748">
      <c r="A748" s="4"/>
      <c r="B748" s="4"/>
    </row>
    <row r="749">
      <c r="A749" s="4"/>
      <c r="B749" s="4"/>
    </row>
    <row r="750">
      <c r="A750" s="4"/>
      <c r="B750" s="4"/>
    </row>
    <row r="751">
      <c r="A751" s="4"/>
      <c r="B751" s="4"/>
    </row>
    <row r="752">
      <c r="A752" s="4"/>
      <c r="B752" s="4"/>
    </row>
    <row r="753">
      <c r="A753" s="4"/>
      <c r="B753" s="4"/>
    </row>
    <row r="754">
      <c r="A754" s="4"/>
      <c r="B754" s="4"/>
    </row>
    <row r="755">
      <c r="A755" s="4"/>
      <c r="B755" s="4"/>
    </row>
    <row r="756">
      <c r="A756" s="4"/>
      <c r="B756" s="4"/>
    </row>
    <row r="757">
      <c r="A757" s="4"/>
      <c r="B757" s="4"/>
    </row>
    <row r="758">
      <c r="A758" s="4"/>
      <c r="B758" s="4"/>
    </row>
    <row r="759">
      <c r="A759" s="4"/>
      <c r="B759" s="4"/>
    </row>
    <row r="760">
      <c r="A760" s="4"/>
      <c r="B760" s="4"/>
    </row>
    <row r="761">
      <c r="A761" s="4"/>
      <c r="B761" s="4"/>
    </row>
    <row r="762">
      <c r="A762" s="4"/>
      <c r="B762" s="4"/>
    </row>
    <row r="763">
      <c r="A763" s="4"/>
      <c r="B763" s="4"/>
    </row>
    <row r="764">
      <c r="A764" s="4"/>
      <c r="B764" s="4"/>
    </row>
    <row r="765">
      <c r="A765" s="4"/>
      <c r="B765" s="4"/>
    </row>
    <row r="766">
      <c r="A766" s="4"/>
      <c r="B766" s="4"/>
    </row>
    <row r="767">
      <c r="A767" s="4"/>
      <c r="B767" s="4"/>
    </row>
    <row r="768">
      <c r="A768" s="4"/>
      <c r="B768" s="4"/>
    </row>
    <row r="769">
      <c r="A769" s="4"/>
      <c r="B769" s="4"/>
    </row>
    <row r="770">
      <c r="A770" s="4"/>
      <c r="B770" s="4"/>
    </row>
    <row r="771">
      <c r="A771" s="4"/>
      <c r="B771" s="4"/>
    </row>
    <row r="772">
      <c r="A772" s="4"/>
      <c r="B772" s="4"/>
    </row>
    <row r="773">
      <c r="A773" s="4"/>
      <c r="B773" s="4"/>
    </row>
    <row r="774">
      <c r="A774" s="4"/>
      <c r="B774" s="4"/>
    </row>
    <row r="775">
      <c r="A775" s="4"/>
      <c r="B775" s="4"/>
    </row>
    <row r="776">
      <c r="A776" s="4"/>
      <c r="B776" s="4"/>
    </row>
    <row r="777">
      <c r="A777" s="4"/>
      <c r="B777" s="4"/>
    </row>
    <row r="778">
      <c r="A778" s="4"/>
      <c r="B778" s="4"/>
    </row>
    <row r="779">
      <c r="A779" s="4"/>
      <c r="B779" s="4"/>
    </row>
    <row r="780">
      <c r="A780" s="4"/>
      <c r="B780" s="4"/>
    </row>
    <row r="781">
      <c r="A781" s="4"/>
      <c r="B781" s="4"/>
    </row>
    <row r="782">
      <c r="A782" s="4"/>
      <c r="B782" s="4"/>
    </row>
    <row r="783">
      <c r="A783" s="4"/>
      <c r="B783" s="4"/>
    </row>
    <row r="784">
      <c r="A784" s="4"/>
      <c r="B784" s="4"/>
    </row>
    <row r="785">
      <c r="A785" s="4"/>
      <c r="B785" s="4"/>
    </row>
    <row r="786">
      <c r="A786" s="4"/>
      <c r="B786" s="4"/>
    </row>
    <row r="787">
      <c r="A787" s="4"/>
      <c r="B787" s="4"/>
    </row>
    <row r="788">
      <c r="A788" s="4"/>
      <c r="B788" s="4"/>
    </row>
    <row r="789">
      <c r="A789" s="4"/>
      <c r="B789" s="4"/>
    </row>
    <row r="790">
      <c r="A790" s="4"/>
      <c r="B790" s="4"/>
    </row>
    <row r="791">
      <c r="A791" s="4"/>
      <c r="B791" s="4"/>
    </row>
    <row r="792">
      <c r="A792" s="4"/>
      <c r="B792" s="4"/>
    </row>
    <row r="793">
      <c r="A793" s="4"/>
      <c r="B793" s="4"/>
    </row>
    <row r="794">
      <c r="A794" s="4"/>
      <c r="B794" s="4"/>
    </row>
    <row r="795">
      <c r="A795" s="4"/>
      <c r="B795" s="4"/>
    </row>
    <row r="796">
      <c r="A796" s="4"/>
      <c r="B796" s="4"/>
    </row>
    <row r="797">
      <c r="A797" s="4"/>
      <c r="B797" s="4"/>
    </row>
    <row r="798">
      <c r="A798" s="4"/>
      <c r="B798" s="4"/>
    </row>
    <row r="799">
      <c r="A799" s="4"/>
      <c r="B799" s="4"/>
    </row>
    <row r="800">
      <c r="A800" s="4"/>
      <c r="B800" s="4"/>
    </row>
    <row r="801">
      <c r="A801" s="4"/>
      <c r="B801" s="4"/>
    </row>
    <row r="802">
      <c r="A802" s="4"/>
      <c r="B802" s="4"/>
    </row>
    <row r="803">
      <c r="A803" s="4"/>
      <c r="B803" s="4"/>
    </row>
    <row r="804">
      <c r="A804" s="4"/>
      <c r="B804" s="4"/>
    </row>
    <row r="805">
      <c r="A805" s="4"/>
      <c r="B805" s="4"/>
    </row>
    <row r="806">
      <c r="A806" s="4"/>
      <c r="B806" s="4"/>
    </row>
    <row r="807">
      <c r="A807" s="4"/>
      <c r="B807" s="4"/>
    </row>
    <row r="808">
      <c r="A808" s="4"/>
      <c r="B808" s="4"/>
    </row>
    <row r="809">
      <c r="A809" s="4"/>
      <c r="B809" s="4"/>
    </row>
    <row r="810">
      <c r="A810" s="4"/>
      <c r="B810" s="4"/>
    </row>
    <row r="811">
      <c r="A811" s="4"/>
      <c r="B811" s="4"/>
    </row>
    <row r="812">
      <c r="A812" s="4"/>
      <c r="B812" s="4"/>
    </row>
    <row r="813">
      <c r="A813" s="4"/>
      <c r="B813" s="4"/>
    </row>
    <row r="814">
      <c r="A814" s="4"/>
      <c r="B814" s="4"/>
    </row>
    <row r="815">
      <c r="A815" s="4"/>
      <c r="B815" s="4"/>
    </row>
    <row r="816">
      <c r="A816" s="4"/>
      <c r="B816" s="4"/>
    </row>
    <row r="817">
      <c r="A817" s="4"/>
      <c r="B817" s="4"/>
    </row>
    <row r="818">
      <c r="A818" s="4"/>
      <c r="B818" s="4"/>
    </row>
    <row r="819">
      <c r="A819" s="4"/>
      <c r="B819" s="4"/>
    </row>
    <row r="820">
      <c r="A820" s="4"/>
      <c r="B820" s="4"/>
    </row>
    <row r="821">
      <c r="A821" s="4"/>
      <c r="B821" s="4"/>
    </row>
    <row r="822">
      <c r="A822" s="4"/>
      <c r="B822" s="4"/>
    </row>
    <row r="823">
      <c r="A823" s="4"/>
      <c r="B823" s="4"/>
    </row>
    <row r="824">
      <c r="A824" s="4"/>
      <c r="B824" s="4"/>
    </row>
    <row r="825">
      <c r="A825" s="4"/>
      <c r="B825" s="4"/>
    </row>
    <row r="826">
      <c r="A826" s="4"/>
      <c r="B826" s="4"/>
    </row>
    <row r="827">
      <c r="A827" s="4"/>
      <c r="B827" s="4"/>
    </row>
    <row r="828">
      <c r="A828" s="4"/>
      <c r="B828" s="4"/>
    </row>
    <row r="829">
      <c r="A829" s="4"/>
      <c r="B829" s="4"/>
    </row>
    <row r="830">
      <c r="A830" s="4"/>
      <c r="B830" s="4"/>
    </row>
    <row r="831">
      <c r="A831" s="4"/>
      <c r="B831" s="4"/>
    </row>
    <row r="832">
      <c r="A832" s="4"/>
      <c r="B832" s="4"/>
    </row>
    <row r="833">
      <c r="A833" s="4"/>
      <c r="B833" s="4"/>
    </row>
    <row r="834">
      <c r="A834" s="4"/>
      <c r="B834" s="4"/>
    </row>
    <row r="835">
      <c r="A835" s="4"/>
      <c r="B835" s="4"/>
    </row>
    <row r="836">
      <c r="A836" s="4"/>
      <c r="B836" s="4"/>
    </row>
    <row r="837">
      <c r="A837" s="4"/>
      <c r="B837" s="4"/>
    </row>
    <row r="838">
      <c r="A838" s="4"/>
      <c r="B838" s="4"/>
    </row>
    <row r="839">
      <c r="A839" s="4"/>
      <c r="B839" s="4"/>
    </row>
    <row r="840">
      <c r="A840" s="4"/>
      <c r="B840" s="4"/>
    </row>
    <row r="841">
      <c r="A841" s="4"/>
      <c r="B841" s="4"/>
    </row>
    <row r="842">
      <c r="A842" s="4"/>
      <c r="B842" s="4"/>
    </row>
    <row r="843">
      <c r="A843" s="4"/>
      <c r="B843" s="4"/>
    </row>
    <row r="844">
      <c r="A844" s="4"/>
      <c r="B844" s="4"/>
    </row>
    <row r="845">
      <c r="A845" s="4"/>
      <c r="B845" s="4"/>
    </row>
    <row r="846">
      <c r="A846" s="4"/>
      <c r="B846" s="4"/>
    </row>
    <row r="847">
      <c r="A847" s="4"/>
      <c r="B847" s="4"/>
    </row>
    <row r="848">
      <c r="A848" s="4"/>
      <c r="B848" s="4"/>
    </row>
    <row r="849">
      <c r="A849" s="4"/>
      <c r="B849" s="4"/>
    </row>
    <row r="850">
      <c r="A850" s="4"/>
      <c r="B850" s="4"/>
    </row>
    <row r="851">
      <c r="A851" s="4"/>
      <c r="B851" s="4"/>
    </row>
    <row r="852">
      <c r="A852" s="4"/>
      <c r="B852" s="4"/>
    </row>
    <row r="853">
      <c r="A853" s="4"/>
      <c r="B853" s="4"/>
    </row>
    <row r="854">
      <c r="A854" s="4"/>
      <c r="B854" s="4"/>
    </row>
    <row r="855">
      <c r="A855" s="4"/>
      <c r="B855" s="4"/>
    </row>
    <row r="856">
      <c r="A856" s="4"/>
      <c r="B856" s="4"/>
    </row>
    <row r="857">
      <c r="A857" s="4"/>
      <c r="B857" s="4"/>
    </row>
    <row r="858">
      <c r="A858" s="4"/>
      <c r="B858" s="4"/>
    </row>
    <row r="859">
      <c r="A859" s="4"/>
      <c r="B859" s="4"/>
    </row>
    <row r="860">
      <c r="A860" s="4"/>
      <c r="B860" s="4"/>
    </row>
    <row r="861">
      <c r="A861" s="4"/>
      <c r="B861" s="4"/>
    </row>
    <row r="862">
      <c r="A862" s="4"/>
      <c r="B862" s="4"/>
    </row>
    <row r="863">
      <c r="A863" s="4"/>
      <c r="B863" s="4"/>
    </row>
    <row r="864">
      <c r="A864" s="4"/>
      <c r="B864" s="4"/>
    </row>
    <row r="865">
      <c r="A865" s="4"/>
      <c r="B865" s="4"/>
    </row>
    <row r="866">
      <c r="A866" s="4"/>
      <c r="B866" s="4"/>
    </row>
    <row r="867">
      <c r="A867" s="4"/>
      <c r="B867" s="4"/>
    </row>
    <row r="868">
      <c r="A868" s="4"/>
      <c r="B868" s="4"/>
    </row>
    <row r="869">
      <c r="A869" s="4"/>
      <c r="B869" s="4"/>
    </row>
    <row r="870">
      <c r="A870" s="4"/>
      <c r="B870" s="4"/>
    </row>
    <row r="871">
      <c r="A871" s="4"/>
      <c r="B871" s="4"/>
    </row>
    <row r="872">
      <c r="A872" s="4"/>
      <c r="B872" s="4"/>
    </row>
    <row r="873">
      <c r="A873" s="4"/>
      <c r="B873" s="4"/>
    </row>
    <row r="874">
      <c r="A874" s="4"/>
      <c r="B874" s="4"/>
    </row>
    <row r="875">
      <c r="A875" s="4"/>
      <c r="B875" s="4"/>
    </row>
    <row r="876">
      <c r="A876" s="4"/>
      <c r="B876" s="4"/>
    </row>
    <row r="877">
      <c r="A877" s="4"/>
      <c r="B877" s="4"/>
    </row>
    <row r="878">
      <c r="A878" s="4"/>
      <c r="B878" s="4"/>
    </row>
    <row r="879">
      <c r="A879" s="4"/>
      <c r="B879" s="4"/>
    </row>
    <row r="880">
      <c r="A880" s="4"/>
      <c r="B880" s="4"/>
    </row>
    <row r="881">
      <c r="A881" s="4"/>
      <c r="B881" s="4"/>
    </row>
    <row r="882">
      <c r="A882" s="4"/>
      <c r="B882" s="4"/>
    </row>
    <row r="883">
      <c r="A883" s="4"/>
      <c r="B883" s="4"/>
    </row>
    <row r="884">
      <c r="A884" s="4"/>
      <c r="B884" s="4"/>
    </row>
    <row r="885">
      <c r="A885" s="4"/>
      <c r="B885" s="4"/>
    </row>
    <row r="886">
      <c r="A886" s="4"/>
      <c r="B886" s="4"/>
    </row>
    <row r="887">
      <c r="A887" s="4"/>
      <c r="B887" s="4"/>
    </row>
    <row r="888">
      <c r="A888" s="4"/>
      <c r="B888" s="4"/>
    </row>
    <row r="889">
      <c r="A889" s="4"/>
      <c r="B889" s="4"/>
    </row>
    <row r="890">
      <c r="A890" s="4"/>
      <c r="B890" s="4"/>
    </row>
    <row r="891">
      <c r="A891" s="4"/>
      <c r="B891" s="4"/>
    </row>
    <row r="892">
      <c r="A892" s="4"/>
      <c r="B892" s="4"/>
    </row>
    <row r="893">
      <c r="A893" s="4"/>
      <c r="B893" s="4"/>
    </row>
    <row r="894">
      <c r="A894" s="4"/>
      <c r="B894" s="4"/>
    </row>
    <row r="895">
      <c r="A895" s="4"/>
      <c r="B895" s="4"/>
    </row>
    <row r="896">
      <c r="A896" s="4"/>
      <c r="B896" s="4"/>
    </row>
    <row r="897">
      <c r="A897" s="4"/>
      <c r="B897" s="4"/>
    </row>
    <row r="898">
      <c r="A898" s="4"/>
      <c r="B898" s="4"/>
    </row>
    <row r="899">
      <c r="A899" s="4"/>
      <c r="B899" s="4"/>
    </row>
    <row r="900">
      <c r="A900" s="4"/>
      <c r="B900" s="4"/>
    </row>
    <row r="901">
      <c r="A901" s="4"/>
      <c r="B901" s="4"/>
    </row>
    <row r="902">
      <c r="A902" s="4"/>
      <c r="B902" s="4"/>
    </row>
    <row r="903">
      <c r="A903" s="4"/>
      <c r="B903" s="4"/>
    </row>
    <row r="904">
      <c r="A904" s="4"/>
      <c r="B904" s="4"/>
    </row>
    <row r="905">
      <c r="A905" s="4"/>
      <c r="B905" s="4"/>
    </row>
    <row r="906">
      <c r="A906" s="4"/>
      <c r="B906" s="4"/>
    </row>
    <row r="907">
      <c r="A907" s="4"/>
      <c r="B907" s="4"/>
    </row>
    <row r="908">
      <c r="A908" s="4"/>
      <c r="B908" s="4"/>
    </row>
    <row r="909">
      <c r="A909" s="4"/>
      <c r="B909" s="4"/>
    </row>
    <row r="910">
      <c r="A910" s="4"/>
      <c r="B910" s="4"/>
    </row>
    <row r="911">
      <c r="A911" s="4"/>
      <c r="B911" s="4"/>
    </row>
    <row r="912">
      <c r="A912" s="4"/>
      <c r="B912" s="4"/>
    </row>
    <row r="913">
      <c r="A913" s="4"/>
      <c r="B913" s="4"/>
    </row>
    <row r="914">
      <c r="A914" s="4"/>
      <c r="B914" s="4"/>
    </row>
    <row r="915">
      <c r="A915" s="4"/>
      <c r="B915" s="4"/>
    </row>
    <row r="916">
      <c r="A916" s="4"/>
      <c r="B916" s="4"/>
    </row>
    <row r="917">
      <c r="A917" s="4"/>
      <c r="B917" s="4"/>
    </row>
    <row r="918">
      <c r="A918" s="4"/>
      <c r="B918" s="4"/>
    </row>
    <row r="919">
      <c r="A919" s="4"/>
      <c r="B919" s="4"/>
    </row>
    <row r="920">
      <c r="A920" s="4"/>
      <c r="B920" s="4"/>
    </row>
    <row r="921">
      <c r="A921" s="4"/>
      <c r="B921" s="4"/>
    </row>
    <row r="922">
      <c r="A922" s="4"/>
      <c r="B922" s="4"/>
    </row>
    <row r="923">
      <c r="A923" s="4"/>
      <c r="B923" s="4"/>
    </row>
    <row r="924">
      <c r="A924" s="4"/>
      <c r="B924" s="4"/>
    </row>
    <row r="925">
      <c r="A925" s="4"/>
      <c r="B925" s="4"/>
    </row>
    <row r="926">
      <c r="A926" s="4"/>
      <c r="B926" s="4"/>
    </row>
    <row r="927">
      <c r="A927" s="4"/>
      <c r="B927" s="4"/>
    </row>
    <row r="928">
      <c r="A928" s="4"/>
      <c r="B928" s="4"/>
    </row>
    <row r="929">
      <c r="A929" s="4"/>
      <c r="B929" s="4"/>
    </row>
    <row r="930">
      <c r="A930" s="4"/>
      <c r="B930" s="4"/>
    </row>
    <row r="931">
      <c r="A931" s="4"/>
      <c r="B931" s="4"/>
    </row>
    <row r="932">
      <c r="A932" s="4"/>
      <c r="B932" s="4"/>
    </row>
    <row r="933">
      <c r="A933" s="4"/>
      <c r="B933" s="4"/>
    </row>
    <row r="934">
      <c r="A934" s="4"/>
      <c r="B934" s="4"/>
    </row>
    <row r="935">
      <c r="A935" s="4"/>
      <c r="B935" s="4"/>
    </row>
    <row r="936">
      <c r="A936" s="4"/>
      <c r="B936" s="4"/>
    </row>
    <row r="937">
      <c r="A937" s="4"/>
      <c r="B937" s="4"/>
    </row>
    <row r="938">
      <c r="A938" s="4"/>
      <c r="B938" s="4"/>
    </row>
    <row r="939">
      <c r="A939" s="4"/>
      <c r="B939" s="4"/>
    </row>
    <row r="940">
      <c r="A940" s="4"/>
      <c r="B940" s="4"/>
    </row>
    <row r="941">
      <c r="A941" s="4"/>
      <c r="B941" s="4"/>
    </row>
    <row r="942">
      <c r="A942" s="4"/>
      <c r="B942" s="4"/>
    </row>
    <row r="943">
      <c r="A943" s="4"/>
      <c r="B943" s="4"/>
    </row>
    <row r="944">
      <c r="A944" s="4"/>
      <c r="B944" s="4"/>
    </row>
    <row r="945">
      <c r="A945" s="4"/>
      <c r="B945" s="4"/>
    </row>
    <row r="946">
      <c r="A946" s="4"/>
      <c r="B946" s="4"/>
    </row>
    <row r="947">
      <c r="A947" s="4"/>
      <c r="B947" s="4"/>
    </row>
    <row r="948">
      <c r="A948" s="4"/>
      <c r="B948" s="4"/>
    </row>
    <row r="949">
      <c r="A949" s="4"/>
      <c r="B949" s="4"/>
    </row>
    <row r="950">
      <c r="A950" s="4"/>
      <c r="B950" s="4"/>
    </row>
    <row r="951">
      <c r="A951" s="4"/>
      <c r="B951" s="4"/>
    </row>
    <row r="952">
      <c r="A952" s="4"/>
      <c r="B952" s="4"/>
    </row>
    <row r="953">
      <c r="A953" s="4"/>
      <c r="B953" s="4"/>
    </row>
    <row r="954">
      <c r="A954" s="4"/>
      <c r="B954" s="4"/>
    </row>
    <row r="955">
      <c r="A955" s="4"/>
      <c r="B955" s="4"/>
    </row>
    <row r="956">
      <c r="A956" s="4"/>
      <c r="B956" s="4"/>
    </row>
    <row r="957">
      <c r="A957" s="4"/>
      <c r="B957" s="4"/>
    </row>
    <row r="958">
      <c r="A958" s="4"/>
      <c r="B958" s="4"/>
    </row>
    <row r="959">
      <c r="A959" s="4"/>
      <c r="B959" s="4"/>
    </row>
    <row r="960">
      <c r="A960" s="4"/>
      <c r="B960" s="4"/>
    </row>
    <row r="961">
      <c r="A961" s="4"/>
      <c r="B961" s="4"/>
    </row>
    <row r="962">
      <c r="A962" s="4"/>
      <c r="B962" s="4"/>
    </row>
    <row r="963">
      <c r="A963" s="4"/>
      <c r="B963" s="4"/>
    </row>
    <row r="964">
      <c r="A964" s="4"/>
      <c r="B964" s="4"/>
    </row>
    <row r="965">
      <c r="A965" s="4"/>
      <c r="B965" s="4"/>
    </row>
    <row r="966">
      <c r="A966" s="4"/>
      <c r="B966" s="4"/>
    </row>
    <row r="967">
      <c r="A967" s="4"/>
      <c r="B967" s="4"/>
    </row>
    <row r="968">
      <c r="A968" s="4"/>
      <c r="B968" s="4"/>
    </row>
    <row r="969">
      <c r="A969" s="4"/>
      <c r="B969" s="4"/>
    </row>
    <row r="970">
      <c r="A970" s="4"/>
      <c r="B970" s="4"/>
    </row>
    <row r="971">
      <c r="A971" s="4"/>
      <c r="B971" s="4"/>
    </row>
    <row r="972">
      <c r="A972" s="4"/>
      <c r="B972" s="4"/>
    </row>
    <row r="973">
      <c r="A973" s="4"/>
      <c r="B973" s="4"/>
    </row>
    <row r="974">
      <c r="A974" s="4"/>
      <c r="B974" s="4"/>
    </row>
    <row r="975">
      <c r="A975" s="4"/>
      <c r="B975" s="4"/>
    </row>
    <row r="976">
      <c r="A976" s="4"/>
      <c r="B976" s="4"/>
    </row>
    <row r="977">
      <c r="A977" s="4"/>
      <c r="B977" s="4"/>
    </row>
    <row r="978">
      <c r="A978" s="4"/>
      <c r="B978" s="4"/>
    </row>
    <row r="979">
      <c r="A979" s="4"/>
      <c r="B979" s="4"/>
    </row>
    <row r="980">
      <c r="A980" s="4"/>
      <c r="B980" s="4"/>
    </row>
    <row r="981">
      <c r="A981" s="4"/>
      <c r="B981" s="4"/>
    </row>
    <row r="982">
      <c r="A982" s="4"/>
      <c r="B982" s="4"/>
    </row>
    <row r="983">
      <c r="A983" s="4"/>
      <c r="B983" s="4"/>
    </row>
    <row r="984">
      <c r="A984" s="4"/>
      <c r="B984" s="4"/>
    </row>
    <row r="985">
      <c r="A985" s="4"/>
      <c r="B985" s="4"/>
    </row>
    <row r="986">
      <c r="A986" s="4"/>
      <c r="B986" s="4"/>
    </row>
    <row r="987">
      <c r="A987" s="4"/>
      <c r="B987" s="4"/>
    </row>
    <row r="988">
      <c r="A988" s="4"/>
      <c r="B988" s="4"/>
    </row>
    <row r="989">
      <c r="A989" s="4"/>
      <c r="B989" s="4"/>
    </row>
    <row r="990">
      <c r="A990" s="4"/>
      <c r="B990" s="4"/>
    </row>
    <row r="991">
      <c r="A991" s="4"/>
      <c r="B991" s="4"/>
    </row>
    <row r="992">
      <c r="A992" s="4"/>
      <c r="B992" s="4"/>
    </row>
    <row r="993">
      <c r="A993" s="4"/>
      <c r="B993" s="4"/>
    </row>
    <row r="994">
      <c r="A994" s="4"/>
      <c r="B994" s="4"/>
    </row>
    <row r="995">
      <c r="A995" s="4"/>
      <c r="B995" s="4"/>
    </row>
    <row r="996">
      <c r="A996" s="4"/>
      <c r="B996" s="4"/>
    </row>
    <row r="997">
      <c r="A997" s="4"/>
      <c r="B997" s="4"/>
    </row>
    <row r="998">
      <c r="A998" s="4"/>
      <c r="B998" s="4"/>
    </row>
    <row r="999">
      <c r="A999" s="4"/>
      <c r="B999" s="4"/>
    </row>
    <row r="1000">
      <c r="A1000" s="4"/>
      <c r="B1000" s="4"/>
    </row>
    <row r="1001">
      <c r="A1001" s="4"/>
      <c r="B1001" s="4"/>
    </row>
    <row r="1002">
      <c r="A1002" s="4"/>
      <c r="B1002" s="4"/>
    </row>
    <row r="1003">
      <c r="A1003" s="4"/>
      <c r="B1003" s="4"/>
    </row>
    <row r="1004">
      <c r="A1004" s="4"/>
      <c r="B1004" s="4"/>
    </row>
    <row r="1005">
      <c r="A1005" s="4"/>
      <c r="B1005" s="4"/>
    </row>
    <row r="1006">
      <c r="A1006" s="4"/>
      <c r="B1006" s="4"/>
    </row>
    <row r="1007">
      <c r="A1007" s="4"/>
      <c r="B1007" s="4"/>
    </row>
    <row r="1008">
      <c r="A1008" s="4"/>
      <c r="B1008" s="4"/>
    </row>
    <row r="1009">
      <c r="A1009" s="4"/>
      <c r="B1009" s="4"/>
    </row>
    <row r="1010">
      <c r="A1010" s="4"/>
      <c r="B1010" s="4"/>
    </row>
    <row r="1011">
      <c r="A1011" s="4"/>
      <c r="B1011" s="4"/>
    </row>
    <row r="1012">
      <c r="A1012" s="4"/>
      <c r="B1012" s="4"/>
    </row>
    <row r="1013">
      <c r="A1013" s="4"/>
      <c r="B1013" s="4"/>
    </row>
    <row r="1014">
      <c r="A1014" s="4"/>
      <c r="B1014" s="4"/>
    </row>
    <row r="1015">
      <c r="A1015" s="4"/>
      <c r="B1015" s="4"/>
    </row>
    <row r="1016">
      <c r="A1016" s="4"/>
      <c r="B1016" s="4"/>
    </row>
    <row r="1017">
      <c r="A1017" s="4"/>
      <c r="B1017" s="4"/>
    </row>
    <row r="1018">
      <c r="A1018" s="4"/>
      <c r="B1018" s="4"/>
    </row>
    <row r="1019">
      <c r="A1019" s="4"/>
      <c r="B1019" s="4"/>
    </row>
    <row r="1020">
      <c r="A1020" s="4"/>
      <c r="B1020" s="4"/>
    </row>
    <row r="1021">
      <c r="A1021" s="4"/>
      <c r="B1021" s="4"/>
    </row>
    <row r="1022">
      <c r="A1022" s="4"/>
      <c r="B1022" s="4"/>
    </row>
    <row r="1023">
      <c r="A1023" s="4"/>
      <c r="B1023" s="4"/>
    </row>
    <row r="1024">
      <c r="A1024" s="4"/>
      <c r="B1024" s="4"/>
    </row>
    <row r="1025">
      <c r="A1025" s="4"/>
      <c r="B1025" s="4"/>
    </row>
    <row r="1026">
      <c r="A1026" s="4"/>
      <c r="B1026" s="4"/>
    </row>
    <row r="1027">
      <c r="A1027" s="4"/>
      <c r="B1027" s="4"/>
    </row>
    <row r="1028">
      <c r="A1028" s="4"/>
      <c r="B1028" s="4"/>
    </row>
    <row r="1029">
      <c r="A1029" s="4"/>
      <c r="B1029" s="4"/>
    </row>
    <row r="1030">
      <c r="A1030" s="4"/>
      <c r="B1030" s="4"/>
    </row>
    <row r="1031">
      <c r="A1031" s="4"/>
      <c r="B1031" s="4"/>
    </row>
    <row r="1032">
      <c r="A1032" s="4"/>
      <c r="B1032" s="4"/>
    </row>
    <row r="1033">
      <c r="A1033" s="4"/>
      <c r="B1033" s="4"/>
    </row>
    <row r="1034">
      <c r="A1034" s="4"/>
      <c r="B1034" s="4"/>
    </row>
    <row r="1035">
      <c r="A1035" s="4"/>
      <c r="B1035" s="4"/>
    </row>
    <row r="1036">
      <c r="A1036" s="4"/>
      <c r="B1036" s="4"/>
    </row>
    <row r="1037">
      <c r="A1037" s="4"/>
      <c r="B1037" s="4"/>
    </row>
    <row r="1038">
      <c r="A1038" s="4"/>
      <c r="B1038" s="4"/>
    </row>
    <row r="1039">
      <c r="A1039" s="4"/>
      <c r="B1039" s="4"/>
    </row>
    <row r="1040">
      <c r="A1040" s="4"/>
      <c r="B1040" s="4"/>
    </row>
    <row r="1041">
      <c r="A1041" s="4"/>
      <c r="B1041" s="4"/>
    </row>
    <row r="1042">
      <c r="A1042" s="4"/>
      <c r="B1042" s="4"/>
    </row>
    <row r="1043">
      <c r="A1043" s="4"/>
      <c r="B1043" s="4"/>
    </row>
    <row r="1044">
      <c r="A1044" s="4"/>
      <c r="B1044" s="4"/>
    </row>
    <row r="1045">
      <c r="A1045" s="4"/>
      <c r="B1045" s="4"/>
    </row>
    <row r="1046">
      <c r="A1046" s="4"/>
      <c r="B1046" s="4"/>
    </row>
    <row r="1047">
      <c r="A1047" s="4"/>
      <c r="B1047" s="4"/>
    </row>
    <row r="1048">
      <c r="A1048" s="4"/>
      <c r="B1048" s="4"/>
    </row>
    <row r="1049">
      <c r="A1049" s="4"/>
      <c r="B1049" s="4"/>
    </row>
    <row r="1050">
      <c r="A1050" s="4"/>
      <c r="B1050" s="4"/>
    </row>
    <row r="1051">
      <c r="A1051" s="4"/>
      <c r="B1051" s="4"/>
    </row>
    <row r="1052">
      <c r="A1052" s="4"/>
      <c r="B1052" s="4"/>
    </row>
    <row r="1053">
      <c r="A1053" s="4"/>
      <c r="B1053" s="4"/>
    </row>
    <row r="1054">
      <c r="A1054" s="4"/>
      <c r="B1054" s="4"/>
    </row>
    <row r="1055">
      <c r="A1055" s="4"/>
      <c r="B1055" s="4"/>
    </row>
    <row r="1056">
      <c r="A1056" s="4"/>
      <c r="B1056" s="4"/>
    </row>
    <row r="1057">
      <c r="A1057" s="4"/>
      <c r="B1057" s="4"/>
    </row>
    <row r="1058">
      <c r="A1058" s="4"/>
      <c r="B1058" s="4"/>
    </row>
    <row r="1059">
      <c r="A1059" s="4"/>
      <c r="B1059" s="4"/>
    </row>
    <row r="1060">
      <c r="A1060" s="4"/>
      <c r="B1060" s="4"/>
    </row>
    <row r="1061">
      <c r="A1061" s="4"/>
      <c r="B1061" s="4"/>
    </row>
    <row r="1062">
      <c r="A1062" s="4"/>
      <c r="B1062" s="4"/>
    </row>
    <row r="1063">
      <c r="A1063" s="4"/>
      <c r="B1063" s="4"/>
    </row>
    <row r="1064">
      <c r="A1064" s="4"/>
      <c r="B1064" s="4"/>
    </row>
    <row r="1065">
      <c r="A1065" s="4"/>
      <c r="B1065" s="4"/>
    </row>
    <row r="1066">
      <c r="A1066" s="4"/>
      <c r="B1066" s="4"/>
    </row>
    <row r="1067">
      <c r="A1067" s="4"/>
      <c r="B1067" s="4"/>
    </row>
    <row r="1068">
      <c r="A1068" s="4"/>
      <c r="B1068" s="4"/>
    </row>
    <row r="1069">
      <c r="A1069" s="4"/>
      <c r="B1069" s="4"/>
    </row>
    <row r="1070">
      <c r="A1070" s="4"/>
      <c r="B1070" s="4"/>
    </row>
    <row r="1071">
      <c r="A1071" s="4"/>
      <c r="B1071" s="4"/>
    </row>
    <row r="1072">
      <c r="A1072" s="4"/>
      <c r="B1072" s="4"/>
    </row>
    <row r="1073">
      <c r="A1073" s="4"/>
      <c r="B1073" s="4"/>
    </row>
    <row r="1074">
      <c r="A1074" s="4"/>
      <c r="B1074" s="4"/>
    </row>
    <row r="1075">
      <c r="A1075" s="4"/>
      <c r="B1075" s="4"/>
    </row>
    <row r="1076">
      <c r="A1076" s="4"/>
      <c r="B1076" s="4"/>
    </row>
    <row r="1077">
      <c r="A1077" s="4"/>
      <c r="B1077" s="4"/>
    </row>
    <row r="1078">
      <c r="A1078" s="4"/>
      <c r="B1078" s="4"/>
    </row>
    <row r="1079">
      <c r="A1079" s="4"/>
      <c r="B1079" s="4"/>
    </row>
    <row r="1080">
      <c r="A1080" s="4"/>
      <c r="B1080" s="4"/>
    </row>
    <row r="1081">
      <c r="A1081" s="4"/>
      <c r="B1081" s="4"/>
    </row>
    <row r="1082">
      <c r="A1082" s="4"/>
      <c r="B1082" s="4"/>
    </row>
    <row r="1083">
      <c r="A1083" s="4"/>
      <c r="B1083" s="4"/>
    </row>
    <row r="1084">
      <c r="A1084" s="4"/>
      <c r="B1084" s="4"/>
    </row>
    <row r="1085">
      <c r="A1085" s="4"/>
      <c r="B1085" s="4"/>
    </row>
    <row r="1086">
      <c r="A1086" s="4"/>
      <c r="B1086" s="4"/>
    </row>
    <row r="1087">
      <c r="A1087" s="4"/>
      <c r="B1087" s="4"/>
    </row>
    <row r="1088">
      <c r="A1088" s="4"/>
      <c r="B1088" s="4"/>
    </row>
    <row r="1089">
      <c r="A1089" s="4"/>
      <c r="B1089" s="4"/>
    </row>
    <row r="1090">
      <c r="A1090" s="4"/>
      <c r="B1090" s="4"/>
    </row>
    <row r="1091">
      <c r="A1091" s="4"/>
      <c r="B1091" s="4"/>
    </row>
    <row r="1092">
      <c r="A1092" s="4"/>
      <c r="B1092" s="4"/>
    </row>
    <row r="1093">
      <c r="A1093" s="4"/>
      <c r="B1093" s="4"/>
    </row>
    <row r="1094">
      <c r="A1094" s="4"/>
      <c r="B1094" s="4"/>
    </row>
    <row r="1095">
      <c r="A1095" s="4"/>
      <c r="B1095" s="4"/>
    </row>
    <row r="1096">
      <c r="A1096" s="4"/>
      <c r="B1096" s="4"/>
    </row>
    <row r="1097">
      <c r="A1097" s="4"/>
      <c r="B1097" s="4"/>
    </row>
    <row r="1098">
      <c r="A1098" s="4"/>
      <c r="B1098" s="4"/>
    </row>
    <row r="1099">
      <c r="A1099" s="4"/>
      <c r="B1099" s="4"/>
    </row>
    <row r="1100">
      <c r="A1100" s="4"/>
      <c r="B1100" s="4"/>
    </row>
    <row r="1101">
      <c r="A1101" s="4"/>
      <c r="B1101" s="4"/>
    </row>
    <row r="1102">
      <c r="A1102" s="4"/>
      <c r="B1102" s="4"/>
    </row>
    <row r="1103">
      <c r="A1103" s="4"/>
      <c r="B1103" s="4"/>
    </row>
    <row r="1104">
      <c r="A1104" s="4"/>
      <c r="B1104" s="4"/>
    </row>
    <row r="1105">
      <c r="A1105" s="4"/>
      <c r="B1105" s="4"/>
    </row>
    <row r="1106">
      <c r="A1106" s="4"/>
      <c r="B1106" s="4"/>
    </row>
    <row r="1107">
      <c r="A1107" s="4"/>
      <c r="B1107" s="4"/>
    </row>
    <row r="1108">
      <c r="A1108" s="4"/>
      <c r="B1108" s="4"/>
    </row>
    <row r="1109">
      <c r="A1109" s="4"/>
      <c r="B1109" s="4"/>
    </row>
    <row r="1110">
      <c r="A1110" s="4"/>
      <c r="B1110" s="4"/>
    </row>
    <row r="1111">
      <c r="A1111" s="4"/>
      <c r="B1111" s="4"/>
    </row>
    <row r="1112">
      <c r="A1112" s="4"/>
      <c r="B1112" s="4"/>
    </row>
    <row r="1113">
      <c r="A1113" s="4"/>
      <c r="B1113" s="4"/>
    </row>
  </sheetData>
  <dataValidations>
    <dataValidation type="list" allowBlank="1" showErrorMessage="1" sqref="A299:A301">
      <formula1>CandidateNames</formula1>
    </dataValidation>
    <dataValidation type="list" allowBlank="1" sqref="A2:A298 A302:A1113">
      <formula1>Candidates!$A$2:$A1113</formula1>
    </dataValidation>
    <dataValidation type="list" allowBlank="1" showErrorMessage="1" sqref="B2:B1113">
      <formula1>LookUp!$A$2:$A$4</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0"/>
    <col customWidth="1" min="2" max="2" width="15.38"/>
    <col customWidth="1" min="3" max="3" width="74.25"/>
  </cols>
  <sheetData>
    <row r="1">
      <c r="A1" s="66" t="s">
        <v>1015</v>
      </c>
      <c r="B1" s="66" t="s">
        <v>1950</v>
      </c>
      <c r="C1" s="66" t="s">
        <v>1</v>
      </c>
    </row>
    <row r="2">
      <c r="A2" s="53" t="s">
        <v>883</v>
      </c>
      <c r="B2" s="67"/>
      <c r="C2" s="66" t="s">
        <v>1951</v>
      </c>
    </row>
    <row r="3">
      <c r="A3" s="53" t="s">
        <v>883</v>
      </c>
      <c r="B3" s="67"/>
      <c r="C3" s="66" t="s">
        <v>1952</v>
      </c>
    </row>
    <row r="4">
      <c r="A4" s="53" t="s">
        <v>888</v>
      </c>
      <c r="B4" s="67"/>
      <c r="C4" s="66" t="s">
        <v>1953</v>
      </c>
    </row>
    <row r="5">
      <c r="A5" s="53" t="s">
        <v>888</v>
      </c>
      <c r="B5" s="67"/>
      <c r="C5" s="66" t="s">
        <v>1954</v>
      </c>
    </row>
    <row r="6">
      <c r="A6" s="53" t="s">
        <v>888</v>
      </c>
      <c r="B6" s="67"/>
      <c r="C6" s="66" t="s">
        <v>1955</v>
      </c>
    </row>
    <row r="7">
      <c r="A7" s="53" t="s">
        <v>888</v>
      </c>
      <c r="B7" s="67"/>
      <c r="C7" s="66" t="s">
        <v>1956</v>
      </c>
    </row>
    <row r="8">
      <c r="A8" s="53" t="s">
        <v>890</v>
      </c>
      <c r="B8" s="66" t="s">
        <v>1957</v>
      </c>
      <c r="C8" s="66" t="s">
        <v>1958</v>
      </c>
    </row>
    <row r="9">
      <c r="A9" s="53" t="s">
        <v>890</v>
      </c>
      <c r="B9" s="66" t="s">
        <v>1957</v>
      </c>
      <c r="C9" s="66" t="s">
        <v>1959</v>
      </c>
    </row>
    <row r="10">
      <c r="A10" s="53" t="s">
        <v>890</v>
      </c>
      <c r="B10" s="66" t="s">
        <v>1957</v>
      </c>
      <c r="C10" s="66" t="s">
        <v>1960</v>
      </c>
    </row>
    <row r="11">
      <c r="A11" s="53" t="s">
        <v>890</v>
      </c>
      <c r="B11" s="66" t="s">
        <v>1957</v>
      </c>
      <c r="C11" s="66" t="s">
        <v>1961</v>
      </c>
    </row>
    <row r="12">
      <c r="A12" s="53" t="s">
        <v>890</v>
      </c>
      <c r="B12" s="66" t="s">
        <v>1957</v>
      </c>
      <c r="C12" s="66" t="s">
        <v>1962</v>
      </c>
    </row>
    <row r="13">
      <c r="A13" s="53" t="s">
        <v>890</v>
      </c>
      <c r="B13" s="66" t="s">
        <v>1963</v>
      </c>
      <c r="C13" s="68" t="s">
        <v>1964</v>
      </c>
    </row>
    <row r="14">
      <c r="A14" s="53" t="s">
        <v>890</v>
      </c>
      <c r="B14" s="66" t="s">
        <v>1963</v>
      </c>
      <c r="C14" s="66" t="s">
        <v>1965</v>
      </c>
    </row>
    <row r="15">
      <c r="A15" s="53" t="s">
        <v>890</v>
      </c>
      <c r="B15" s="66" t="s">
        <v>1963</v>
      </c>
      <c r="C15" s="66" t="s">
        <v>1966</v>
      </c>
    </row>
    <row r="16">
      <c r="A16" s="53" t="s">
        <v>890</v>
      </c>
      <c r="B16" s="67"/>
      <c r="C16" s="66" t="s">
        <v>1967</v>
      </c>
    </row>
    <row r="17">
      <c r="A17" s="53" t="s">
        <v>890</v>
      </c>
      <c r="B17" s="67"/>
      <c r="C17" s="66" t="s">
        <v>1968</v>
      </c>
    </row>
    <row r="18">
      <c r="A18" s="53" t="s">
        <v>892</v>
      </c>
      <c r="B18" s="67"/>
      <c r="C18" s="66" t="s">
        <v>1969</v>
      </c>
    </row>
    <row r="19">
      <c r="A19" s="53" t="s">
        <v>892</v>
      </c>
      <c r="B19" s="67"/>
      <c r="C19" s="66" t="s">
        <v>1970</v>
      </c>
    </row>
    <row r="20">
      <c r="A20" s="53" t="s">
        <v>892</v>
      </c>
      <c r="B20" s="67"/>
      <c r="C20" s="66" t="s">
        <v>1971</v>
      </c>
    </row>
    <row r="21">
      <c r="A21" s="53" t="s">
        <v>892</v>
      </c>
      <c r="B21" s="67"/>
      <c r="C21" s="66" t="s">
        <v>1972</v>
      </c>
    </row>
    <row r="22">
      <c r="A22" s="53" t="s">
        <v>893</v>
      </c>
      <c r="B22" s="67"/>
      <c r="C22" s="66" t="s">
        <v>1973</v>
      </c>
    </row>
    <row r="23">
      <c r="A23" s="53" t="s">
        <v>893</v>
      </c>
      <c r="B23" s="67"/>
      <c r="C23" s="66" t="s">
        <v>1974</v>
      </c>
    </row>
    <row r="24">
      <c r="A24" s="53" t="s">
        <v>893</v>
      </c>
      <c r="B24" s="67"/>
      <c r="C24" s="66" t="s">
        <v>1975</v>
      </c>
    </row>
    <row r="25">
      <c r="A25" s="53" t="s">
        <v>893</v>
      </c>
      <c r="B25" s="67"/>
      <c r="C25" s="66" t="s">
        <v>1976</v>
      </c>
    </row>
    <row r="26">
      <c r="A26" s="53" t="s">
        <v>893</v>
      </c>
      <c r="B26" s="67"/>
      <c r="C26" s="66" t="s">
        <v>1977</v>
      </c>
    </row>
    <row r="27">
      <c r="A27" s="53" t="s">
        <v>896</v>
      </c>
      <c r="B27" s="67"/>
      <c r="C27" s="66" t="s">
        <v>1978</v>
      </c>
    </row>
    <row r="28">
      <c r="A28" s="53" t="s">
        <v>896</v>
      </c>
      <c r="B28" s="67"/>
      <c r="C28" s="66" t="s">
        <v>1979</v>
      </c>
    </row>
    <row r="29">
      <c r="A29" s="53" t="s">
        <v>896</v>
      </c>
      <c r="B29" s="67"/>
      <c r="C29" s="66" t="s">
        <v>1980</v>
      </c>
    </row>
    <row r="30">
      <c r="A30" s="53" t="s">
        <v>897</v>
      </c>
      <c r="B30" s="67"/>
      <c r="C30" s="66" t="s">
        <v>1981</v>
      </c>
    </row>
    <row r="31">
      <c r="A31" s="53" t="s">
        <v>897</v>
      </c>
      <c r="B31" s="67"/>
      <c r="C31" s="66" t="s">
        <v>1982</v>
      </c>
    </row>
    <row r="32">
      <c r="A32" s="53" t="s">
        <v>897</v>
      </c>
      <c r="B32" s="67"/>
      <c r="C32" s="66" t="s">
        <v>1983</v>
      </c>
    </row>
    <row r="33">
      <c r="A33" s="53" t="s">
        <v>897</v>
      </c>
      <c r="B33" s="67"/>
      <c r="C33" s="66" t="s">
        <v>1984</v>
      </c>
    </row>
    <row r="34">
      <c r="A34" s="53" t="s">
        <v>900</v>
      </c>
      <c r="B34" s="67"/>
      <c r="C34" s="66" t="s">
        <v>1985</v>
      </c>
    </row>
    <row r="35">
      <c r="A35" s="53" t="s">
        <v>900</v>
      </c>
      <c r="B35" s="67"/>
      <c r="C35" s="66" t="s">
        <v>1986</v>
      </c>
    </row>
    <row r="36">
      <c r="A36" s="53" t="s">
        <v>900</v>
      </c>
      <c r="B36" s="67"/>
      <c r="C36" s="66" t="s">
        <v>1987</v>
      </c>
    </row>
    <row r="37">
      <c r="A37" s="53" t="s">
        <v>903</v>
      </c>
      <c r="B37" s="67"/>
      <c r="C37" s="66" t="s">
        <v>1988</v>
      </c>
    </row>
    <row r="38">
      <c r="A38" s="53" t="s">
        <v>903</v>
      </c>
      <c r="B38" s="67"/>
      <c r="C38" s="66" t="s">
        <v>1989</v>
      </c>
    </row>
    <row r="39">
      <c r="A39" s="53" t="s">
        <v>903</v>
      </c>
      <c r="B39" s="67"/>
      <c r="C39" s="66" t="s">
        <v>1990</v>
      </c>
    </row>
    <row r="40">
      <c r="A40" s="53" t="s">
        <v>905</v>
      </c>
      <c r="B40" s="67"/>
      <c r="C40" s="66" t="s">
        <v>1991</v>
      </c>
    </row>
    <row r="41">
      <c r="A41" s="53" t="s">
        <v>905</v>
      </c>
      <c r="B41" s="67"/>
      <c r="C41" s="66" t="s">
        <v>1992</v>
      </c>
    </row>
    <row r="42">
      <c r="A42" s="53" t="s">
        <v>905</v>
      </c>
      <c r="B42" s="67"/>
      <c r="C42" s="66" t="s">
        <v>1993</v>
      </c>
    </row>
    <row r="43">
      <c r="A43" s="53" t="s">
        <v>905</v>
      </c>
      <c r="B43" s="67"/>
      <c r="C43" s="66" t="s">
        <v>1994</v>
      </c>
    </row>
    <row r="44">
      <c r="A44" s="53" t="s">
        <v>907</v>
      </c>
      <c r="B44" s="67"/>
      <c r="C44" s="66" t="s">
        <v>1995</v>
      </c>
    </row>
    <row r="45">
      <c r="A45" s="53" t="s">
        <v>907</v>
      </c>
      <c r="B45" s="67"/>
      <c r="C45" s="66" t="s">
        <v>1996</v>
      </c>
    </row>
    <row r="46">
      <c r="A46" s="53" t="s">
        <v>907</v>
      </c>
      <c r="B46" s="67"/>
      <c r="C46" s="66" t="s">
        <v>1997</v>
      </c>
    </row>
    <row r="47">
      <c r="A47" s="53" t="s">
        <v>907</v>
      </c>
      <c r="B47" s="67"/>
      <c r="C47" s="66" t="s">
        <v>1998</v>
      </c>
    </row>
    <row r="48">
      <c r="A48" s="53" t="s">
        <v>909</v>
      </c>
      <c r="B48" s="67"/>
      <c r="C48" s="66" t="s">
        <v>1999</v>
      </c>
    </row>
    <row r="49">
      <c r="A49" s="53" t="s">
        <v>909</v>
      </c>
      <c r="B49" s="67"/>
      <c r="C49" s="66" t="s">
        <v>2000</v>
      </c>
    </row>
    <row r="50">
      <c r="A50" s="53" t="s">
        <v>909</v>
      </c>
      <c r="B50" s="67"/>
      <c r="C50" s="66" t="s">
        <v>2001</v>
      </c>
    </row>
    <row r="51">
      <c r="A51" s="53" t="s">
        <v>909</v>
      </c>
      <c r="B51" s="67"/>
      <c r="C51" s="66" t="s">
        <v>2002</v>
      </c>
    </row>
    <row r="52">
      <c r="A52" s="53" t="s">
        <v>909</v>
      </c>
      <c r="B52" s="67"/>
      <c r="C52" s="66" t="s">
        <v>2003</v>
      </c>
    </row>
    <row r="53">
      <c r="A53" s="53" t="s">
        <v>909</v>
      </c>
      <c r="B53" s="67"/>
      <c r="C53" s="66" t="s">
        <v>2004</v>
      </c>
    </row>
    <row r="54">
      <c r="A54" s="53" t="s">
        <v>911</v>
      </c>
      <c r="B54" s="67"/>
      <c r="C54" s="66" t="s">
        <v>2005</v>
      </c>
    </row>
    <row r="55">
      <c r="A55" s="53" t="s">
        <v>911</v>
      </c>
      <c r="B55" s="67"/>
      <c r="C55" s="66" t="s">
        <v>2006</v>
      </c>
    </row>
    <row r="56">
      <c r="A56" s="53" t="s">
        <v>911</v>
      </c>
      <c r="B56" s="67"/>
      <c r="C56" s="66" t="s">
        <v>2007</v>
      </c>
    </row>
    <row r="57">
      <c r="A57" s="53" t="s">
        <v>911</v>
      </c>
      <c r="B57" s="67"/>
      <c r="C57" s="66" t="s">
        <v>2008</v>
      </c>
    </row>
    <row r="58">
      <c r="A58" s="53" t="s">
        <v>911</v>
      </c>
      <c r="B58" s="67"/>
      <c r="C58" s="66" t="s">
        <v>2009</v>
      </c>
    </row>
    <row r="59">
      <c r="A59" s="53" t="s">
        <v>912</v>
      </c>
      <c r="B59" s="67"/>
      <c r="C59" s="66" t="s">
        <v>2010</v>
      </c>
    </row>
    <row r="60">
      <c r="A60" s="53" t="s">
        <v>912</v>
      </c>
      <c r="B60" s="67"/>
      <c r="C60" s="66" t="s">
        <v>2011</v>
      </c>
    </row>
    <row r="61">
      <c r="A61" s="53" t="s">
        <v>912</v>
      </c>
      <c r="B61" s="67"/>
      <c r="C61" s="66" t="s">
        <v>2012</v>
      </c>
    </row>
    <row r="62">
      <c r="A62" s="53" t="s">
        <v>912</v>
      </c>
      <c r="B62" s="67"/>
      <c r="C62" s="66" t="s">
        <v>2013</v>
      </c>
    </row>
    <row r="63">
      <c r="A63" s="53" t="s">
        <v>912</v>
      </c>
      <c r="B63" s="67"/>
      <c r="C63" s="66" t="s">
        <v>2014</v>
      </c>
    </row>
    <row r="64">
      <c r="A64" s="53" t="s">
        <v>912</v>
      </c>
      <c r="B64" s="67"/>
      <c r="C64" s="66" t="s">
        <v>2015</v>
      </c>
    </row>
    <row r="65">
      <c r="A65" s="53" t="s">
        <v>912</v>
      </c>
      <c r="B65" s="67"/>
      <c r="C65" s="66" t="s">
        <v>2016</v>
      </c>
    </row>
    <row r="66">
      <c r="A66" s="53" t="s">
        <v>912</v>
      </c>
      <c r="B66" s="67"/>
      <c r="C66" s="66" t="s">
        <v>2017</v>
      </c>
    </row>
    <row r="67">
      <c r="A67" s="53" t="s">
        <v>913</v>
      </c>
      <c r="B67" s="67"/>
      <c r="C67" s="66" t="s">
        <v>2018</v>
      </c>
    </row>
    <row r="68">
      <c r="A68" s="53" t="s">
        <v>913</v>
      </c>
      <c r="B68" s="67"/>
      <c r="C68" s="66" t="s">
        <v>2019</v>
      </c>
    </row>
    <row r="69">
      <c r="A69" s="53" t="s">
        <v>913</v>
      </c>
      <c r="B69" s="67"/>
      <c r="C69" s="66" t="s">
        <v>2020</v>
      </c>
    </row>
    <row r="70">
      <c r="A70" s="53" t="s">
        <v>913</v>
      </c>
      <c r="B70" s="67"/>
      <c r="C70" s="66" t="s">
        <v>2021</v>
      </c>
    </row>
    <row r="71">
      <c r="A71" s="53" t="s">
        <v>913</v>
      </c>
      <c r="B71" s="67"/>
      <c r="C71" s="66" t="s">
        <v>2022</v>
      </c>
    </row>
    <row r="72">
      <c r="A72" s="53" t="s">
        <v>913</v>
      </c>
      <c r="B72" s="67"/>
      <c r="C72" s="66" t="s">
        <v>2023</v>
      </c>
    </row>
    <row r="73">
      <c r="A73" s="53" t="s">
        <v>915</v>
      </c>
      <c r="B73" s="67"/>
      <c r="C73" s="66" t="s">
        <v>2024</v>
      </c>
    </row>
    <row r="74">
      <c r="A74" s="53" t="s">
        <v>915</v>
      </c>
      <c r="B74" s="67"/>
      <c r="C74" s="66" t="s">
        <v>2025</v>
      </c>
    </row>
    <row r="75">
      <c r="A75" s="53" t="s">
        <v>915</v>
      </c>
      <c r="B75" s="67"/>
      <c r="C75" s="66" t="s">
        <v>2026</v>
      </c>
    </row>
    <row r="76">
      <c r="A76" s="53" t="s">
        <v>915</v>
      </c>
      <c r="B76" s="67"/>
      <c r="C76" s="66" t="s">
        <v>2027</v>
      </c>
    </row>
    <row r="77">
      <c r="A77" s="53" t="s">
        <v>915</v>
      </c>
      <c r="B77" s="67"/>
      <c r="C77" s="66" t="s">
        <v>2028</v>
      </c>
    </row>
    <row r="78">
      <c r="A78" s="53" t="s">
        <v>915</v>
      </c>
      <c r="B78" s="67"/>
      <c r="C78" s="66" t="s">
        <v>2029</v>
      </c>
    </row>
    <row r="79">
      <c r="A79" s="53" t="s">
        <v>915</v>
      </c>
      <c r="B79" s="67"/>
      <c r="C79" s="66" t="s">
        <v>2030</v>
      </c>
    </row>
    <row r="80">
      <c r="A80" s="53" t="s">
        <v>915</v>
      </c>
      <c r="B80" s="67"/>
      <c r="C80" s="66" t="s">
        <v>2031</v>
      </c>
    </row>
    <row r="81">
      <c r="A81" s="53" t="s">
        <v>915</v>
      </c>
      <c r="B81" s="67"/>
      <c r="C81" s="66" t="s">
        <v>2032</v>
      </c>
    </row>
    <row r="82">
      <c r="A82" s="53" t="s">
        <v>915</v>
      </c>
      <c r="B82" s="67"/>
      <c r="C82" s="66" t="s">
        <v>2033</v>
      </c>
    </row>
    <row r="83">
      <c r="A83" s="53" t="s">
        <v>914</v>
      </c>
      <c r="C83" s="66" t="s">
        <v>2034</v>
      </c>
    </row>
    <row r="84">
      <c r="A84" s="53" t="s">
        <v>914</v>
      </c>
      <c r="C84" s="9" t="s">
        <v>2035</v>
      </c>
    </row>
    <row r="85">
      <c r="A85" s="53" t="s">
        <v>914</v>
      </c>
      <c r="C85" s="9" t="s">
        <v>2036</v>
      </c>
    </row>
    <row r="86">
      <c r="A86" s="53" t="s">
        <v>914</v>
      </c>
      <c r="C86" s="9" t="s">
        <v>2037</v>
      </c>
    </row>
    <row r="87">
      <c r="A87" s="53" t="s">
        <v>914</v>
      </c>
      <c r="C87" s="9" t="s">
        <v>2038</v>
      </c>
    </row>
    <row r="88">
      <c r="A88" s="53" t="s">
        <v>914</v>
      </c>
      <c r="C88" s="9" t="s">
        <v>2039</v>
      </c>
    </row>
    <row r="89">
      <c r="A89" s="53" t="s">
        <v>914</v>
      </c>
      <c r="C89" s="9" t="s">
        <v>2040</v>
      </c>
    </row>
    <row r="90">
      <c r="A90" s="53" t="s">
        <v>917</v>
      </c>
      <c r="C90" s="9" t="s">
        <v>2041</v>
      </c>
    </row>
    <row r="91">
      <c r="A91" s="53" t="s">
        <v>917</v>
      </c>
      <c r="C91" s="9" t="s">
        <v>2042</v>
      </c>
    </row>
    <row r="92">
      <c r="A92" s="53" t="s">
        <v>917</v>
      </c>
      <c r="C92" s="66" t="s">
        <v>2043</v>
      </c>
    </row>
    <row r="93">
      <c r="A93" s="53" t="s">
        <v>917</v>
      </c>
      <c r="C93" s="9" t="s">
        <v>2044</v>
      </c>
    </row>
    <row r="94">
      <c r="A94" s="53" t="s">
        <v>917</v>
      </c>
      <c r="C94" s="9" t="s">
        <v>2045</v>
      </c>
    </row>
    <row r="95">
      <c r="A95" s="53" t="s">
        <v>918</v>
      </c>
      <c r="C95" s="66" t="s">
        <v>2046</v>
      </c>
    </row>
    <row r="96">
      <c r="A96" s="53" t="s">
        <v>918</v>
      </c>
      <c r="C96" s="9" t="s">
        <v>2047</v>
      </c>
    </row>
    <row r="97">
      <c r="A97" s="53" t="s">
        <v>918</v>
      </c>
      <c r="C97" s="66" t="s">
        <v>2048</v>
      </c>
    </row>
    <row r="98">
      <c r="A98" s="53" t="s">
        <v>920</v>
      </c>
      <c r="B98" s="49"/>
      <c r="C98" s="69" t="s">
        <v>2049</v>
      </c>
      <c r="D98" s="49"/>
      <c r="E98" s="49"/>
      <c r="F98" s="49"/>
      <c r="G98" s="49"/>
      <c r="H98" s="49"/>
      <c r="I98" s="49"/>
      <c r="J98" s="49"/>
      <c r="K98" s="49"/>
      <c r="L98" s="49"/>
      <c r="M98" s="49"/>
      <c r="N98" s="49"/>
      <c r="O98" s="49"/>
      <c r="P98" s="49"/>
      <c r="Q98" s="49"/>
      <c r="R98" s="49"/>
      <c r="S98" s="49"/>
      <c r="T98" s="49"/>
      <c r="U98" s="49"/>
      <c r="V98" s="49"/>
      <c r="W98" s="49"/>
      <c r="X98" s="49"/>
      <c r="Y98" s="49"/>
      <c r="Z98" s="49"/>
    </row>
    <row r="99">
      <c r="A99" s="53" t="s">
        <v>920</v>
      </c>
      <c r="C99" s="9" t="s">
        <v>2050</v>
      </c>
    </row>
    <row r="100">
      <c r="A100" s="53" t="s">
        <v>920</v>
      </c>
      <c r="C100" s="9" t="s">
        <v>2051</v>
      </c>
    </row>
    <row r="101">
      <c r="A101" s="53" t="s">
        <v>937</v>
      </c>
      <c r="C101" s="9" t="s">
        <v>2052</v>
      </c>
    </row>
    <row r="102">
      <c r="A102" s="53" t="s">
        <v>937</v>
      </c>
      <c r="C102" s="9" t="s">
        <v>2053</v>
      </c>
    </row>
    <row r="103">
      <c r="A103" s="53" t="s">
        <v>937</v>
      </c>
      <c r="C103" s="9" t="s">
        <v>2054</v>
      </c>
    </row>
    <row r="104">
      <c r="A104" s="53" t="s">
        <v>937</v>
      </c>
      <c r="C104" s="9" t="s">
        <v>2055</v>
      </c>
    </row>
    <row r="105">
      <c r="A105" s="53" t="s">
        <v>937</v>
      </c>
      <c r="C105" s="9" t="s">
        <v>2056</v>
      </c>
    </row>
    <row r="106">
      <c r="A106" s="53" t="s">
        <v>945</v>
      </c>
      <c r="C106" s="9" t="s">
        <v>2057</v>
      </c>
    </row>
    <row r="107">
      <c r="A107" s="53" t="s">
        <v>945</v>
      </c>
      <c r="C107" s="9" t="s">
        <v>2058</v>
      </c>
    </row>
    <row r="108">
      <c r="A108" s="53" t="s">
        <v>945</v>
      </c>
      <c r="C108" s="9" t="s">
        <v>2059</v>
      </c>
    </row>
    <row r="109">
      <c r="A109" s="53" t="s">
        <v>945</v>
      </c>
      <c r="C109" s="9" t="s">
        <v>2060</v>
      </c>
    </row>
    <row r="110">
      <c r="A110" s="53" t="s">
        <v>945</v>
      </c>
      <c r="C110" s="9" t="s">
        <v>2061</v>
      </c>
    </row>
    <row r="111">
      <c r="A111" s="53" t="s">
        <v>939</v>
      </c>
      <c r="C111" s="9" t="s">
        <v>2062</v>
      </c>
    </row>
    <row r="112">
      <c r="A112" s="53" t="s">
        <v>939</v>
      </c>
      <c r="C112" s="9" t="s">
        <v>2063</v>
      </c>
    </row>
    <row r="113">
      <c r="A113" s="53" t="s">
        <v>939</v>
      </c>
      <c r="C113" s="9" t="s">
        <v>2064</v>
      </c>
    </row>
    <row r="114">
      <c r="A114" s="53" t="s">
        <v>940</v>
      </c>
      <c r="C114" s="9" t="s">
        <v>2065</v>
      </c>
    </row>
    <row r="115">
      <c r="A115" s="53" t="s">
        <v>940</v>
      </c>
      <c r="C115" s="9" t="s">
        <v>2066</v>
      </c>
    </row>
    <row r="116">
      <c r="A116" s="53" t="s">
        <v>940</v>
      </c>
      <c r="C116" s="9" t="s">
        <v>2067</v>
      </c>
    </row>
    <row r="117">
      <c r="A117" s="53" t="s">
        <v>940</v>
      </c>
      <c r="C117" s="9" t="s">
        <v>2068</v>
      </c>
    </row>
    <row r="118">
      <c r="A118" s="53" t="s">
        <v>940</v>
      </c>
      <c r="C118" s="9" t="s">
        <v>2069</v>
      </c>
    </row>
    <row r="119">
      <c r="A119" s="53" t="s">
        <v>940</v>
      </c>
      <c r="C119" s="9" t="s">
        <v>2070</v>
      </c>
    </row>
    <row r="120">
      <c r="A120" s="53" t="s">
        <v>940</v>
      </c>
      <c r="C120" s="9" t="s">
        <v>2071</v>
      </c>
    </row>
    <row r="121">
      <c r="A121" s="53" t="s">
        <v>940</v>
      </c>
      <c r="C121" s="9" t="s">
        <v>2072</v>
      </c>
    </row>
    <row r="122">
      <c r="A122" s="53" t="s">
        <v>940</v>
      </c>
      <c r="C122" s="9" t="s">
        <v>2073</v>
      </c>
    </row>
    <row r="123">
      <c r="A123" s="53" t="s">
        <v>940</v>
      </c>
      <c r="C123" s="9" t="s">
        <v>2074</v>
      </c>
    </row>
    <row r="124">
      <c r="A124" s="53" t="s">
        <v>926</v>
      </c>
      <c r="C124" s="9" t="s">
        <v>2075</v>
      </c>
    </row>
    <row r="125">
      <c r="A125" s="53" t="s">
        <v>926</v>
      </c>
      <c r="C125" s="9" t="s">
        <v>2076</v>
      </c>
    </row>
    <row r="126">
      <c r="A126" s="53" t="s">
        <v>926</v>
      </c>
      <c r="C126" s="1" t="s">
        <v>2077</v>
      </c>
    </row>
    <row r="127">
      <c r="A127" s="53" t="s">
        <v>926</v>
      </c>
      <c r="C127" s="9" t="s">
        <v>2078</v>
      </c>
    </row>
    <row r="128">
      <c r="A128" s="53" t="s">
        <v>926</v>
      </c>
      <c r="C128" s="9" t="s">
        <v>2079</v>
      </c>
    </row>
    <row r="129">
      <c r="A129" s="53" t="s">
        <v>926</v>
      </c>
      <c r="C129" s="9" t="s">
        <v>2080</v>
      </c>
    </row>
    <row r="130">
      <c r="A130" s="53" t="s">
        <v>928</v>
      </c>
      <c r="C130" s="9" t="s">
        <v>2081</v>
      </c>
    </row>
    <row r="131">
      <c r="A131" s="53" t="s">
        <v>928</v>
      </c>
      <c r="C131" s="9" t="s">
        <v>2082</v>
      </c>
    </row>
    <row r="132">
      <c r="A132" s="53" t="s">
        <v>928</v>
      </c>
      <c r="C132" s="9" t="s">
        <v>2083</v>
      </c>
    </row>
    <row r="133">
      <c r="A133" s="53" t="s">
        <v>928</v>
      </c>
      <c r="C133" s="9" t="s">
        <v>2084</v>
      </c>
    </row>
    <row r="134">
      <c r="A134" s="53" t="s">
        <v>928</v>
      </c>
      <c r="C134" s="9" t="s">
        <v>2085</v>
      </c>
    </row>
    <row r="135">
      <c r="A135" s="53" t="s">
        <v>928</v>
      </c>
      <c r="C135" s="9" t="s">
        <v>2086</v>
      </c>
    </row>
    <row r="136">
      <c r="A136" s="53" t="s">
        <v>925</v>
      </c>
      <c r="C136" s="9" t="s">
        <v>2087</v>
      </c>
    </row>
    <row r="137">
      <c r="A137" s="53" t="s">
        <v>925</v>
      </c>
      <c r="C137" s="9" t="s">
        <v>2088</v>
      </c>
    </row>
    <row r="138">
      <c r="A138" s="53" t="s">
        <v>925</v>
      </c>
      <c r="C138" s="9" t="s">
        <v>2089</v>
      </c>
    </row>
    <row r="139">
      <c r="A139" s="53" t="s">
        <v>925</v>
      </c>
      <c r="C139" s="9" t="s">
        <v>2090</v>
      </c>
    </row>
    <row r="140">
      <c r="A140" s="53" t="s">
        <v>942</v>
      </c>
      <c r="C140" s="9" t="s">
        <v>2091</v>
      </c>
    </row>
    <row r="141">
      <c r="A141" s="53" t="s">
        <v>942</v>
      </c>
      <c r="C141" s="9" t="s">
        <v>2092</v>
      </c>
    </row>
    <row r="142">
      <c r="A142" s="53" t="s">
        <v>929</v>
      </c>
      <c r="C142" s="9" t="s">
        <v>2093</v>
      </c>
    </row>
    <row r="143">
      <c r="A143" s="53" t="s">
        <v>929</v>
      </c>
      <c r="C143" s="9" t="s">
        <v>2094</v>
      </c>
    </row>
    <row r="144">
      <c r="A144" s="53" t="s">
        <v>929</v>
      </c>
      <c r="C144" s="9" t="s">
        <v>2095</v>
      </c>
    </row>
    <row r="145">
      <c r="A145" s="53" t="s">
        <v>929</v>
      </c>
      <c r="C145" s="9" t="s">
        <v>2096</v>
      </c>
    </row>
    <row r="146">
      <c r="A146" s="53" t="s">
        <v>929</v>
      </c>
      <c r="C146" s="9" t="s">
        <v>2097</v>
      </c>
    </row>
    <row r="147">
      <c r="A147" s="53" t="s">
        <v>929</v>
      </c>
      <c r="C147" s="9" t="s">
        <v>2098</v>
      </c>
    </row>
    <row r="148">
      <c r="A148" s="53" t="s">
        <v>929</v>
      </c>
      <c r="C148" s="9" t="s">
        <v>2099</v>
      </c>
    </row>
    <row r="149">
      <c r="A149" s="53" t="s">
        <v>922</v>
      </c>
      <c r="C149" s="9" t="s">
        <v>2100</v>
      </c>
    </row>
    <row r="150">
      <c r="A150" s="53" t="s">
        <v>922</v>
      </c>
      <c r="C150" s="9" t="s">
        <v>2101</v>
      </c>
    </row>
    <row r="151">
      <c r="A151" s="53" t="s">
        <v>944</v>
      </c>
      <c r="C151" s="9" t="s">
        <v>2102</v>
      </c>
    </row>
    <row r="152">
      <c r="A152" s="53" t="s">
        <v>944</v>
      </c>
      <c r="C152" s="9" t="s">
        <v>2103</v>
      </c>
    </row>
    <row r="153">
      <c r="A153" s="53" t="s">
        <v>944</v>
      </c>
      <c r="C153" s="9" t="s">
        <v>2104</v>
      </c>
    </row>
    <row r="154">
      <c r="A154" s="53" t="s">
        <v>952</v>
      </c>
      <c r="C154" s="9" t="s">
        <v>2105</v>
      </c>
    </row>
    <row r="155">
      <c r="A155" s="53" t="s">
        <v>950</v>
      </c>
      <c r="C155" s="9" t="s">
        <v>2106</v>
      </c>
    </row>
    <row r="156">
      <c r="A156" s="53" t="s">
        <v>950</v>
      </c>
      <c r="C156" s="9" t="s">
        <v>2107</v>
      </c>
    </row>
    <row r="157">
      <c r="A157" s="53" t="s">
        <v>950</v>
      </c>
      <c r="C157" s="9" t="s">
        <v>2108</v>
      </c>
    </row>
    <row r="158">
      <c r="A158" s="53" t="s">
        <v>947</v>
      </c>
      <c r="C158" s="9" t="s">
        <v>2109</v>
      </c>
    </row>
    <row r="159">
      <c r="A159" s="53" t="s">
        <v>947</v>
      </c>
      <c r="C159" s="9" t="s">
        <v>2110</v>
      </c>
    </row>
    <row r="160">
      <c r="A160" s="53" t="s">
        <v>947</v>
      </c>
      <c r="C160" s="9" t="s">
        <v>2111</v>
      </c>
    </row>
    <row r="161">
      <c r="A161" s="53" t="s">
        <v>947</v>
      </c>
      <c r="C161" s="9" t="s">
        <v>2112</v>
      </c>
    </row>
    <row r="162">
      <c r="A162" s="53" t="s">
        <v>947</v>
      </c>
      <c r="C162" s="9" t="s">
        <v>2113</v>
      </c>
    </row>
    <row r="163">
      <c r="A163" s="53" t="s">
        <v>947</v>
      </c>
      <c r="C163" s="9" t="s">
        <v>2114</v>
      </c>
    </row>
    <row r="164">
      <c r="A164" s="53" t="s">
        <v>947</v>
      </c>
      <c r="C164" s="9" t="s">
        <v>2115</v>
      </c>
    </row>
    <row r="165">
      <c r="A165" s="53" t="s">
        <v>948</v>
      </c>
      <c r="C165" s="9" t="s">
        <v>2116</v>
      </c>
    </row>
    <row r="166">
      <c r="A166" s="53" t="s">
        <v>948</v>
      </c>
      <c r="C166" s="9" t="s">
        <v>2117</v>
      </c>
    </row>
    <row r="167">
      <c r="A167" s="53" t="s">
        <v>948</v>
      </c>
      <c r="C167" s="9" t="s">
        <v>2118</v>
      </c>
    </row>
    <row r="168">
      <c r="A168" s="53" t="s">
        <v>948</v>
      </c>
      <c r="C168" s="9" t="s">
        <v>2119</v>
      </c>
    </row>
    <row r="169">
      <c r="A169" s="53" t="s">
        <v>948</v>
      </c>
      <c r="C169" s="9" t="s">
        <v>2120</v>
      </c>
    </row>
    <row r="170">
      <c r="A170" s="53" t="s">
        <v>948</v>
      </c>
      <c r="C170" s="9" t="s">
        <v>2121</v>
      </c>
    </row>
    <row r="171">
      <c r="A171" s="53" t="s">
        <v>953</v>
      </c>
      <c r="C171" s="9" t="s">
        <v>2122</v>
      </c>
    </row>
    <row r="172">
      <c r="A172" s="53" t="s">
        <v>953</v>
      </c>
      <c r="C172" s="9" t="s">
        <v>2123</v>
      </c>
    </row>
    <row r="173">
      <c r="A173" s="53" t="s">
        <v>953</v>
      </c>
      <c r="C173" s="9" t="s">
        <v>2124</v>
      </c>
    </row>
    <row r="174">
      <c r="A174" s="53" t="s">
        <v>953</v>
      </c>
      <c r="C174" s="9" t="s">
        <v>2125</v>
      </c>
    </row>
    <row r="175">
      <c r="A175" s="53" t="s">
        <v>953</v>
      </c>
      <c r="C175" s="9" t="s">
        <v>2126</v>
      </c>
    </row>
    <row r="176">
      <c r="A176" s="53" t="s">
        <v>953</v>
      </c>
      <c r="C176" s="9" t="s">
        <v>2127</v>
      </c>
    </row>
    <row r="177">
      <c r="A177" s="53" t="s">
        <v>953</v>
      </c>
      <c r="C177" s="9" t="s">
        <v>2128</v>
      </c>
    </row>
    <row r="178">
      <c r="A178" s="53" t="s">
        <v>953</v>
      </c>
      <c r="C178" s="9" t="s">
        <v>2129</v>
      </c>
    </row>
    <row r="179">
      <c r="A179" s="53" t="s">
        <v>953</v>
      </c>
      <c r="C179" s="9" t="s">
        <v>2130</v>
      </c>
    </row>
    <row r="180">
      <c r="A180" s="53" t="s">
        <v>953</v>
      </c>
      <c r="C180" s="9" t="s">
        <v>2131</v>
      </c>
    </row>
    <row r="181">
      <c r="A181" s="53" t="s">
        <v>953</v>
      </c>
      <c r="C181" s="9" t="s">
        <v>2132</v>
      </c>
    </row>
    <row r="182">
      <c r="A182" s="53" t="s">
        <v>963</v>
      </c>
      <c r="C182" s="9" t="s">
        <v>311</v>
      </c>
    </row>
    <row r="183">
      <c r="A183" s="53" t="s">
        <v>963</v>
      </c>
      <c r="C183" s="9" t="s">
        <v>287</v>
      </c>
    </row>
    <row r="184">
      <c r="A184" s="53" t="s">
        <v>963</v>
      </c>
      <c r="C184" s="9" t="s">
        <v>269</v>
      </c>
    </row>
    <row r="185">
      <c r="A185" s="53" t="s">
        <v>963</v>
      </c>
      <c r="C185" s="9" t="s">
        <v>2133</v>
      </c>
    </row>
    <row r="186">
      <c r="A186" s="53" t="s">
        <v>963</v>
      </c>
      <c r="C186" s="9" t="s">
        <v>2134</v>
      </c>
    </row>
    <row r="187">
      <c r="A187" s="53" t="s">
        <v>963</v>
      </c>
      <c r="C187" s="9" t="s">
        <v>2135</v>
      </c>
    </row>
    <row r="188">
      <c r="A188" s="53" t="s">
        <v>978</v>
      </c>
      <c r="C188" s="9" t="s">
        <v>2136</v>
      </c>
    </row>
    <row r="189">
      <c r="A189" s="53" t="s">
        <v>978</v>
      </c>
      <c r="C189" s="9" t="s">
        <v>2137</v>
      </c>
    </row>
    <row r="190">
      <c r="A190" s="53" t="s">
        <v>978</v>
      </c>
      <c r="C190" s="9" t="s">
        <v>2138</v>
      </c>
    </row>
    <row r="191">
      <c r="A191" s="53" t="s">
        <v>978</v>
      </c>
      <c r="C191" s="9" t="s">
        <v>2139</v>
      </c>
    </row>
    <row r="192">
      <c r="A192" s="53" t="s">
        <v>978</v>
      </c>
      <c r="C192" s="9" t="s">
        <v>2140</v>
      </c>
    </row>
    <row r="193">
      <c r="A193" s="53" t="s">
        <v>970</v>
      </c>
      <c r="C193" s="9" t="s">
        <v>2141</v>
      </c>
    </row>
    <row r="194">
      <c r="A194" s="53" t="s">
        <v>970</v>
      </c>
      <c r="C194" s="9" t="s">
        <v>2142</v>
      </c>
    </row>
    <row r="195">
      <c r="A195" s="53" t="s">
        <v>970</v>
      </c>
      <c r="C195" s="9" t="s">
        <v>2143</v>
      </c>
    </row>
    <row r="196">
      <c r="A196" s="53" t="s">
        <v>970</v>
      </c>
      <c r="C196" s="9" t="s">
        <v>2144</v>
      </c>
    </row>
    <row r="197">
      <c r="A197" s="53" t="s">
        <v>970</v>
      </c>
      <c r="C197" s="9" t="s">
        <v>2145</v>
      </c>
    </row>
    <row r="198">
      <c r="A198" s="53" t="s">
        <v>977</v>
      </c>
      <c r="C198" s="9" t="s">
        <v>2146</v>
      </c>
    </row>
    <row r="199">
      <c r="A199" s="53" t="s">
        <v>965</v>
      </c>
      <c r="C199" s="9" t="s">
        <v>2147</v>
      </c>
    </row>
    <row r="200">
      <c r="A200" s="53" t="s">
        <v>965</v>
      </c>
      <c r="C200" s="9" t="s">
        <v>2148</v>
      </c>
    </row>
    <row r="201">
      <c r="A201" s="53" t="s">
        <v>965</v>
      </c>
      <c r="C201" s="9" t="s">
        <v>2149</v>
      </c>
    </row>
    <row r="202">
      <c r="A202" s="53" t="s">
        <v>965</v>
      </c>
      <c r="C202" s="9" t="s">
        <v>2150</v>
      </c>
    </row>
    <row r="203">
      <c r="A203" s="53" t="s">
        <v>965</v>
      </c>
      <c r="C203" s="9" t="s">
        <v>2151</v>
      </c>
    </row>
    <row r="204">
      <c r="A204" s="53" t="s">
        <v>965</v>
      </c>
      <c r="C204" s="9" t="s">
        <v>2152</v>
      </c>
    </row>
    <row r="205">
      <c r="A205" s="53" t="s">
        <v>955</v>
      </c>
      <c r="C205" s="9" t="s">
        <v>2153</v>
      </c>
    </row>
    <row r="206">
      <c r="A206" s="53" t="s">
        <v>959</v>
      </c>
      <c r="C206" s="9" t="s">
        <v>2154</v>
      </c>
    </row>
    <row r="207">
      <c r="A207" s="53" t="s">
        <v>959</v>
      </c>
      <c r="C207" s="9" t="s">
        <v>2155</v>
      </c>
    </row>
    <row r="208">
      <c r="A208" s="53" t="s">
        <v>959</v>
      </c>
      <c r="C208" s="9" t="s">
        <v>2156</v>
      </c>
    </row>
    <row r="209">
      <c r="A209" s="53" t="s">
        <v>959</v>
      </c>
      <c r="C209" s="9" t="s">
        <v>2157</v>
      </c>
    </row>
    <row r="210">
      <c r="A210" s="53" t="s">
        <v>976</v>
      </c>
      <c r="C210" s="9" t="s">
        <v>2158</v>
      </c>
    </row>
    <row r="211">
      <c r="A211" s="53" t="s">
        <v>976</v>
      </c>
      <c r="C211" s="9" t="s">
        <v>2159</v>
      </c>
    </row>
    <row r="212">
      <c r="A212" s="53" t="s">
        <v>976</v>
      </c>
      <c r="C212" s="9" t="s">
        <v>2160</v>
      </c>
    </row>
    <row r="213">
      <c r="A213" s="53" t="s">
        <v>983</v>
      </c>
      <c r="C213" s="9" t="s">
        <v>2161</v>
      </c>
    </row>
    <row r="214">
      <c r="A214" s="53" t="s">
        <v>983</v>
      </c>
      <c r="C214" s="9" t="s">
        <v>2162</v>
      </c>
    </row>
    <row r="215">
      <c r="A215" s="53" t="s">
        <v>983</v>
      </c>
      <c r="C215" s="9" t="s">
        <v>2163</v>
      </c>
    </row>
    <row r="216">
      <c r="A216" s="53" t="s">
        <v>983</v>
      </c>
      <c r="C216" s="9" t="s">
        <v>2164</v>
      </c>
    </row>
    <row r="217">
      <c r="A217" s="53" t="s">
        <v>983</v>
      </c>
      <c r="C217" s="9" t="s">
        <v>2165</v>
      </c>
    </row>
    <row r="218">
      <c r="A218" s="53" t="s">
        <v>983</v>
      </c>
      <c r="C218" s="9" t="s">
        <v>2166</v>
      </c>
    </row>
    <row r="219">
      <c r="A219" s="53" t="s">
        <v>983</v>
      </c>
      <c r="C219" s="9" t="s">
        <v>2167</v>
      </c>
    </row>
    <row r="220">
      <c r="A220" s="53" t="s">
        <v>971</v>
      </c>
      <c r="C220" s="9" t="s">
        <v>2168</v>
      </c>
    </row>
    <row r="221">
      <c r="A221" s="53" t="s">
        <v>971</v>
      </c>
      <c r="C221" s="9" t="s">
        <v>2169</v>
      </c>
    </row>
    <row r="222">
      <c r="A222" s="53" t="s">
        <v>971</v>
      </c>
      <c r="C222" s="9" t="s">
        <v>2170</v>
      </c>
    </row>
    <row r="223">
      <c r="A223" s="53" t="s">
        <v>971</v>
      </c>
      <c r="C223" s="9" t="s">
        <v>2171</v>
      </c>
    </row>
    <row r="224">
      <c r="A224" s="53" t="s">
        <v>962</v>
      </c>
      <c r="C224" s="9" t="s">
        <v>2172</v>
      </c>
    </row>
    <row r="225">
      <c r="A225" s="53" t="s">
        <v>962</v>
      </c>
      <c r="C225" s="9" t="s">
        <v>2173</v>
      </c>
    </row>
    <row r="226">
      <c r="A226" s="53" t="s">
        <v>962</v>
      </c>
      <c r="C226" s="9" t="s">
        <v>2174</v>
      </c>
    </row>
    <row r="227">
      <c r="A227" s="53" t="s">
        <v>962</v>
      </c>
      <c r="C227" s="9" t="s">
        <v>2175</v>
      </c>
    </row>
    <row r="228">
      <c r="A228" s="53" t="s">
        <v>962</v>
      </c>
      <c r="C228" s="9" t="s">
        <v>2176</v>
      </c>
    </row>
    <row r="229">
      <c r="A229" s="53" t="s">
        <v>962</v>
      </c>
      <c r="C229" s="9" t="s">
        <v>2177</v>
      </c>
    </row>
    <row r="230">
      <c r="A230" s="53" t="s">
        <v>962</v>
      </c>
      <c r="C230" s="9" t="s">
        <v>2178</v>
      </c>
    </row>
    <row r="231">
      <c r="A231" s="53" t="s">
        <v>980</v>
      </c>
      <c r="C231" s="9" t="s">
        <v>2179</v>
      </c>
    </row>
    <row r="232">
      <c r="A232" s="53" t="s">
        <v>980</v>
      </c>
      <c r="C232" s="9" t="s">
        <v>2180</v>
      </c>
    </row>
    <row r="233">
      <c r="A233" s="53" t="s">
        <v>980</v>
      </c>
      <c r="C233" s="9" t="s">
        <v>2181</v>
      </c>
    </row>
    <row r="234">
      <c r="A234" s="53" t="s">
        <v>980</v>
      </c>
      <c r="C234" s="9" t="s">
        <v>2182</v>
      </c>
    </row>
    <row r="235">
      <c r="A235" s="53" t="s">
        <v>980</v>
      </c>
      <c r="C235" s="9" t="s">
        <v>2183</v>
      </c>
    </row>
    <row r="236">
      <c r="A236" s="53" t="s">
        <v>960</v>
      </c>
      <c r="C236" s="9" t="s">
        <v>2184</v>
      </c>
    </row>
    <row r="237">
      <c r="A237" s="53" t="s">
        <v>960</v>
      </c>
      <c r="C237" s="9" t="s">
        <v>2185</v>
      </c>
    </row>
    <row r="238">
      <c r="A238" s="53" t="s">
        <v>968</v>
      </c>
      <c r="C238" s="9" t="s">
        <v>2186</v>
      </c>
    </row>
    <row r="239">
      <c r="A239" s="53" t="s">
        <v>968</v>
      </c>
      <c r="C239" s="9" t="s">
        <v>2187</v>
      </c>
    </row>
    <row r="240">
      <c r="A240" s="53" t="s">
        <v>968</v>
      </c>
      <c r="C240" s="9" t="s">
        <v>2188</v>
      </c>
    </row>
    <row r="241">
      <c r="A241" s="53" t="s">
        <v>968</v>
      </c>
      <c r="C241" s="9" t="s">
        <v>2189</v>
      </c>
    </row>
    <row r="242">
      <c r="A242" s="53" t="s">
        <v>968</v>
      </c>
      <c r="C242" s="9" t="s">
        <v>2190</v>
      </c>
    </row>
    <row r="243">
      <c r="A243" s="53" t="s">
        <v>968</v>
      </c>
      <c r="C243" s="9" t="s">
        <v>2191</v>
      </c>
    </row>
    <row r="244">
      <c r="A244" s="53" t="s">
        <v>985</v>
      </c>
      <c r="C244" s="9" t="s">
        <v>2192</v>
      </c>
    </row>
    <row r="245">
      <c r="A245" s="53" t="s">
        <v>985</v>
      </c>
      <c r="C245" s="9" t="s">
        <v>2193</v>
      </c>
    </row>
    <row r="246">
      <c r="A246" s="53" t="s">
        <v>985</v>
      </c>
      <c r="C246" s="9" t="s">
        <v>2194</v>
      </c>
    </row>
    <row r="247">
      <c r="A247" s="53" t="s">
        <v>985</v>
      </c>
      <c r="C247" s="9" t="s">
        <v>2195</v>
      </c>
    </row>
    <row r="248">
      <c r="A248" s="53" t="s">
        <v>985</v>
      </c>
      <c r="C248" s="9" t="s">
        <v>2196</v>
      </c>
    </row>
    <row r="249">
      <c r="A249" s="53" t="s">
        <v>985</v>
      </c>
      <c r="C249" s="9" t="s">
        <v>2197</v>
      </c>
    </row>
    <row r="250">
      <c r="A250" s="53" t="s">
        <v>985</v>
      </c>
      <c r="C250" s="9" t="s">
        <v>2198</v>
      </c>
    </row>
    <row r="251">
      <c r="A251" s="53" t="s">
        <v>986</v>
      </c>
      <c r="C251" s="9" t="s">
        <v>2199</v>
      </c>
    </row>
    <row r="252">
      <c r="A252" s="53" t="s">
        <v>986</v>
      </c>
      <c r="C252" s="9" t="s">
        <v>2200</v>
      </c>
    </row>
    <row r="253">
      <c r="A253" s="53" t="s">
        <v>986</v>
      </c>
      <c r="C253" s="9" t="s">
        <v>2201</v>
      </c>
    </row>
    <row r="254">
      <c r="A254" s="53" t="s">
        <v>986</v>
      </c>
      <c r="C254" s="9" t="s">
        <v>2202</v>
      </c>
    </row>
    <row r="255">
      <c r="A255" s="53" t="s">
        <v>986</v>
      </c>
      <c r="C255" s="9" t="s">
        <v>2203</v>
      </c>
    </row>
    <row r="256">
      <c r="A256" s="53" t="s">
        <v>987</v>
      </c>
      <c r="C256" s="9" t="s">
        <v>2204</v>
      </c>
    </row>
    <row r="257">
      <c r="A257" s="53" t="s">
        <v>987</v>
      </c>
      <c r="C257" s="9" t="s">
        <v>2205</v>
      </c>
    </row>
    <row r="258">
      <c r="A258" s="53" t="s">
        <v>987</v>
      </c>
      <c r="C258" s="9" t="s">
        <v>2206</v>
      </c>
    </row>
    <row r="259">
      <c r="A259" s="53" t="s">
        <v>987</v>
      </c>
      <c r="C259" s="9" t="s">
        <v>2207</v>
      </c>
    </row>
    <row r="260">
      <c r="A260" s="53" t="s">
        <v>988</v>
      </c>
      <c r="C260" s="9" t="s">
        <v>2208</v>
      </c>
    </row>
    <row r="261">
      <c r="A261" s="53" t="s">
        <v>988</v>
      </c>
      <c r="C261" s="9" t="s">
        <v>2209</v>
      </c>
    </row>
    <row r="262">
      <c r="A262" s="53" t="s">
        <v>988</v>
      </c>
      <c r="C262" s="9" t="s">
        <v>2210</v>
      </c>
    </row>
    <row r="263">
      <c r="A263" s="53" t="s">
        <v>988</v>
      </c>
      <c r="C263" s="9" t="s">
        <v>2211</v>
      </c>
    </row>
    <row r="264">
      <c r="A264" s="53" t="s">
        <v>990</v>
      </c>
      <c r="C264" s="9" t="s">
        <v>2212</v>
      </c>
    </row>
    <row r="265">
      <c r="A265" s="53" t="s">
        <v>990</v>
      </c>
      <c r="C265" s="9" t="s">
        <v>2213</v>
      </c>
    </row>
    <row r="266">
      <c r="A266" s="53" t="s">
        <v>990</v>
      </c>
      <c r="C266" s="9" t="s">
        <v>2214</v>
      </c>
    </row>
    <row r="267">
      <c r="A267" s="53" t="s">
        <v>990</v>
      </c>
      <c r="C267" s="9" t="s">
        <v>2215</v>
      </c>
    </row>
    <row r="268">
      <c r="A268" s="53" t="s">
        <v>990</v>
      </c>
      <c r="C268" s="9" t="s">
        <v>2216</v>
      </c>
    </row>
    <row r="269">
      <c r="A269" s="53" t="s">
        <v>990</v>
      </c>
      <c r="C269" s="9" t="s">
        <v>2217</v>
      </c>
    </row>
    <row r="270">
      <c r="A270" s="53" t="s">
        <v>991</v>
      </c>
      <c r="C270" s="9" t="s">
        <v>2218</v>
      </c>
    </row>
    <row r="271">
      <c r="A271" s="53" t="s">
        <v>991</v>
      </c>
      <c r="C271" s="9" t="s">
        <v>2219</v>
      </c>
    </row>
    <row r="272">
      <c r="A272" s="53" t="s">
        <v>991</v>
      </c>
      <c r="C272" s="9" t="s">
        <v>2220</v>
      </c>
    </row>
    <row r="273">
      <c r="A273" s="53" t="s">
        <v>991</v>
      </c>
      <c r="C273" s="9" t="s">
        <v>2221</v>
      </c>
    </row>
    <row r="274">
      <c r="A274" s="53" t="s">
        <v>991</v>
      </c>
      <c r="C274" s="9" t="s">
        <v>2222</v>
      </c>
    </row>
    <row r="275">
      <c r="A275" s="53" t="s">
        <v>991</v>
      </c>
      <c r="C275" s="9" t="s">
        <v>2223</v>
      </c>
    </row>
    <row r="276">
      <c r="A276" s="53" t="s">
        <v>991</v>
      </c>
      <c r="C276" s="9" t="s">
        <v>2224</v>
      </c>
    </row>
    <row r="277">
      <c r="A277" s="53" t="s">
        <v>992</v>
      </c>
      <c r="C277" s="9" t="s">
        <v>2225</v>
      </c>
    </row>
    <row r="278">
      <c r="A278" s="53" t="s">
        <v>994</v>
      </c>
      <c r="C278" s="9" t="s">
        <v>2226</v>
      </c>
    </row>
    <row r="279">
      <c r="A279" s="53" t="s">
        <v>994</v>
      </c>
      <c r="C279" s="9" t="s">
        <v>2227</v>
      </c>
    </row>
    <row r="280">
      <c r="A280" s="53" t="s">
        <v>994</v>
      </c>
      <c r="C280" s="9" t="s">
        <v>2228</v>
      </c>
    </row>
    <row r="281">
      <c r="A281" s="53" t="s">
        <v>893</v>
      </c>
      <c r="C281" s="9" t="s">
        <v>2229</v>
      </c>
    </row>
    <row r="282">
      <c r="A282" s="53" t="s">
        <v>996</v>
      </c>
      <c r="C282" s="9" t="s">
        <v>2230</v>
      </c>
    </row>
    <row r="283">
      <c r="A283" s="53" t="s">
        <v>997</v>
      </c>
      <c r="C283" s="9" t="s">
        <v>2231</v>
      </c>
    </row>
    <row r="284">
      <c r="A284" s="53" t="s">
        <v>997</v>
      </c>
      <c r="C284" s="9" t="s">
        <v>2232</v>
      </c>
    </row>
    <row r="285">
      <c r="A285" s="53" t="s">
        <v>997</v>
      </c>
      <c r="C285" s="9" t="s">
        <v>2233</v>
      </c>
    </row>
    <row r="286">
      <c r="A286" s="53" t="s">
        <v>998</v>
      </c>
      <c r="C286" s="9" t="s">
        <v>2234</v>
      </c>
    </row>
    <row r="287">
      <c r="A287" s="53" t="s">
        <v>998</v>
      </c>
      <c r="C287" s="9" t="s">
        <v>2235</v>
      </c>
    </row>
    <row r="288">
      <c r="A288" s="53" t="s">
        <v>998</v>
      </c>
      <c r="C288" s="9" t="s">
        <v>2236</v>
      </c>
    </row>
    <row r="289">
      <c r="A289" s="53" t="s">
        <v>998</v>
      </c>
      <c r="C289" s="9" t="s">
        <v>2237</v>
      </c>
    </row>
    <row r="290">
      <c r="A290" s="53" t="s">
        <v>998</v>
      </c>
      <c r="C290" s="9" t="s">
        <v>2238</v>
      </c>
    </row>
    <row r="291">
      <c r="A291" s="53" t="s">
        <v>998</v>
      </c>
      <c r="C291" s="9" t="s">
        <v>2239</v>
      </c>
    </row>
    <row r="292">
      <c r="A292" s="53" t="s">
        <v>998</v>
      </c>
      <c r="C292" s="9" t="s">
        <v>2240</v>
      </c>
    </row>
    <row r="293">
      <c r="A293" s="53" t="s">
        <v>999</v>
      </c>
      <c r="C293" s="9" t="s">
        <v>2241</v>
      </c>
    </row>
    <row r="294">
      <c r="A294" s="53" t="s">
        <v>999</v>
      </c>
      <c r="C294" s="9" t="s">
        <v>2242</v>
      </c>
    </row>
    <row r="295">
      <c r="A295" s="53" t="s">
        <v>999</v>
      </c>
      <c r="C295" s="9" t="s">
        <v>2243</v>
      </c>
    </row>
    <row r="296">
      <c r="A296" s="53" t="s">
        <v>999</v>
      </c>
      <c r="C296" s="9" t="s">
        <v>2244</v>
      </c>
    </row>
    <row r="297">
      <c r="A297" s="53" t="s">
        <v>1001</v>
      </c>
      <c r="C297" s="9" t="s">
        <v>2245</v>
      </c>
    </row>
    <row r="298">
      <c r="A298" s="53" t="s">
        <v>1001</v>
      </c>
      <c r="C298" s="9" t="s">
        <v>2246</v>
      </c>
    </row>
    <row r="299">
      <c r="A299" s="53" t="s">
        <v>1001</v>
      </c>
      <c r="C299" s="9" t="s">
        <v>2247</v>
      </c>
    </row>
    <row r="300">
      <c r="A300" s="53" t="s">
        <v>1001</v>
      </c>
      <c r="C300" s="9" t="s">
        <v>2248</v>
      </c>
    </row>
    <row r="301">
      <c r="A301" s="53" t="s">
        <v>1002</v>
      </c>
      <c r="C301" s="9" t="s">
        <v>2249</v>
      </c>
    </row>
    <row r="302">
      <c r="A302" s="53" t="s">
        <v>1002</v>
      </c>
      <c r="C302" s="9" t="s">
        <v>2250</v>
      </c>
    </row>
    <row r="303">
      <c r="A303" s="53" t="s">
        <v>1002</v>
      </c>
      <c r="C303" s="9" t="s">
        <v>2251</v>
      </c>
    </row>
    <row r="304">
      <c r="A304" s="53" t="s">
        <v>1002</v>
      </c>
      <c r="C304" s="9" t="s">
        <v>2252</v>
      </c>
    </row>
    <row r="305">
      <c r="A305" s="53" t="s">
        <v>1002</v>
      </c>
      <c r="C305" s="9" t="s">
        <v>2253</v>
      </c>
    </row>
    <row r="306">
      <c r="A306" s="53" t="s">
        <v>1003</v>
      </c>
      <c r="C306" s="9" t="s">
        <v>2254</v>
      </c>
    </row>
    <row r="307">
      <c r="A307" s="53" t="s">
        <v>1003</v>
      </c>
      <c r="C307" s="9" t="s">
        <v>2255</v>
      </c>
    </row>
    <row r="308">
      <c r="A308" s="53" t="s">
        <v>1003</v>
      </c>
      <c r="C308" s="9" t="s">
        <v>2256</v>
      </c>
    </row>
    <row r="309">
      <c r="A309" s="53" t="s">
        <v>1003</v>
      </c>
      <c r="C309" s="9" t="s">
        <v>2257</v>
      </c>
    </row>
    <row r="310">
      <c r="A310" s="53" t="s">
        <v>1003</v>
      </c>
      <c r="C310" s="9" t="s">
        <v>2258</v>
      </c>
    </row>
    <row r="311">
      <c r="A311" s="53" t="s">
        <v>1003</v>
      </c>
      <c r="C311" s="9" t="s">
        <v>2259</v>
      </c>
    </row>
    <row r="312">
      <c r="A312" s="53" t="s">
        <v>1003</v>
      </c>
      <c r="C312" s="9" t="s">
        <v>2260</v>
      </c>
    </row>
    <row r="313">
      <c r="A313" s="53" t="s">
        <v>1004</v>
      </c>
      <c r="C313" s="9" t="s">
        <v>2261</v>
      </c>
    </row>
    <row r="314">
      <c r="A314" s="53" t="s">
        <v>1006</v>
      </c>
      <c r="C314" s="9" t="s">
        <v>2262</v>
      </c>
    </row>
    <row r="315">
      <c r="A315" s="53" t="s">
        <v>1006</v>
      </c>
      <c r="C315" s="9" t="s">
        <v>2263</v>
      </c>
    </row>
    <row r="316">
      <c r="A316" s="53" t="s">
        <v>1006</v>
      </c>
      <c r="C316" s="9" t="s">
        <v>2264</v>
      </c>
    </row>
    <row r="317">
      <c r="A317" s="53" t="s">
        <v>1006</v>
      </c>
      <c r="C317" s="9" t="s">
        <v>2265</v>
      </c>
    </row>
    <row r="318">
      <c r="A318" s="53" t="s">
        <v>1006</v>
      </c>
      <c r="C318" s="9" t="s">
        <v>2266</v>
      </c>
    </row>
    <row r="319">
      <c r="A319" s="53" t="s">
        <v>1006</v>
      </c>
      <c r="C319" s="9" t="s">
        <v>2267</v>
      </c>
    </row>
    <row r="320">
      <c r="A320" s="53" t="s">
        <v>1006</v>
      </c>
      <c r="C320" s="9" t="s">
        <v>2268</v>
      </c>
    </row>
    <row r="321">
      <c r="A321" s="53" t="s">
        <v>1006</v>
      </c>
      <c r="C321" s="9" t="s">
        <v>2269</v>
      </c>
    </row>
    <row r="322">
      <c r="A322" s="53" t="s">
        <v>1006</v>
      </c>
      <c r="C322" s="9" t="s">
        <v>2270</v>
      </c>
    </row>
    <row r="323">
      <c r="A323" s="53" t="s">
        <v>1008</v>
      </c>
      <c r="C323" s="9" t="s">
        <v>2271</v>
      </c>
    </row>
    <row r="324">
      <c r="A324" s="53" t="s">
        <v>1008</v>
      </c>
      <c r="C324" s="9" t="s">
        <v>2272</v>
      </c>
    </row>
    <row r="325">
      <c r="A325" s="53" t="s">
        <v>1008</v>
      </c>
      <c r="C325" s="9" t="s">
        <v>2273</v>
      </c>
    </row>
    <row r="326">
      <c r="A326" s="53" t="s">
        <v>1008</v>
      </c>
      <c r="C326" s="9" t="s">
        <v>2274</v>
      </c>
    </row>
    <row r="327">
      <c r="A327" s="53" t="s">
        <v>1008</v>
      </c>
      <c r="C327" s="9" t="s">
        <v>2275</v>
      </c>
    </row>
    <row r="328">
      <c r="A328" s="53" t="s">
        <v>1008</v>
      </c>
      <c r="C328" s="9" t="s">
        <v>2276</v>
      </c>
    </row>
    <row r="329">
      <c r="A329" s="53" t="s">
        <v>1008</v>
      </c>
      <c r="C329" s="9" t="s">
        <v>2277</v>
      </c>
    </row>
    <row r="330">
      <c r="A330" s="53" t="s">
        <v>1008</v>
      </c>
      <c r="C330" s="9" t="s">
        <v>2278</v>
      </c>
    </row>
    <row r="331">
      <c r="A331" s="53" t="s">
        <v>1008</v>
      </c>
      <c r="C331" s="9" t="s">
        <v>2279</v>
      </c>
    </row>
    <row r="332">
      <c r="A332" s="53" t="s">
        <v>1009</v>
      </c>
      <c r="C332" s="9" t="s">
        <v>2280</v>
      </c>
    </row>
    <row r="333">
      <c r="A333" s="53" t="s">
        <v>1009</v>
      </c>
      <c r="C333" s="9" t="s">
        <v>2281</v>
      </c>
    </row>
    <row r="334">
      <c r="A334" s="53" t="s">
        <v>1009</v>
      </c>
      <c r="C334" s="9" t="s">
        <v>2282</v>
      </c>
    </row>
    <row r="335">
      <c r="A335" s="53" t="s">
        <v>1011</v>
      </c>
      <c r="C335" s="9" t="s">
        <v>2283</v>
      </c>
    </row>
    <row r="336">
      <c r="A336" s="53" t="s">
        <v>1011</v>
      </c>
      <c r="C336" s="9" t="s">
        <v>2284</v>
      </c>
    </row>
    <row r="337">
      <c r="A337" s="53" t="s">
        <v>1012</v>
      </c>
      <c r="C337" s="9" t="s">
        <v>2285</v>
      </c>
    </row>
    <row r="338">
      <c r="A338" s="53" t="s">
        <v>1012</v>
      </c>
      <c r="C338" s="9" t="s">
        <v>2286</v>
      </c>
    </row>
    <row r="339">
      <c r="A339" s="53" t="s">
        <v>1012</v>
      </c>
      <c r="C339" s="9" t="s">
        <v>2287</v>
      </c>
    </row>
    <row r="340">
      <c r="A340" s="53" t="s">
        <v>1012</v>
      </c>
      <c r="C340" s="9" t="s">
        <v>2288</v>
      </c>
    </row>
    <row r="341">
      <c r="A341" s="53" t="s">
        <v>1012</v>
      </c>
      <c r="C341" s="9" t="s">
        <v>2289</v>
      </c>
    </row>
    <row r="342">
      <c r="A342" s="53" t="s">
        <v>1013</v>
      </c>
      <c r="C342" s="9" t="s">
        <v>2290</v>
      </c>
    </row>
    <row r="343">
      <c r="A343" s="53" t="s">
        <v>1013</v>
      </c>
      <c r="C343" s="9" t="s">
        <v>2291</v>
      </c>
    </row>
    <row r="344">
      <c r="A344" s="57"/>
      <c r="C344" s="54"/>
    </row>
    <row r="345">
      <c r="A345" s="4"/>
      <c r="C345" s="54"/>
    </row>
    <row r="346">
      <c r="A346" s="1" t="s">
        <v>982</v>
      </c>
      <c r="C346" s="9" t="s">
        <v>2292</v>
      </c>
    </row>
    <row r="347">
      <c r="A347" s="1" t="s">
        <v>982</v>
      </c>
      <c r="C347" s="9" t="s">
        <v>2293</v>
      </c>
    </row>
    <row r="348">
      <c r="A348" s="1" t="s">
        <v>982</v>
      </c>
      <c r="C348" s="9" t="s">
        <v>2294</v>
      </c>
    </row>
    <row r="349">
      <c r="A349" s="1" t="s">
        <v>931</v>
      </c>
      <c r="C349" s="9" t="s">
        <v>2295</v>
      </c>
    </row>
    <row r="350">
      <c r="A350" s="1" t="s">
        <v>931</v>
      </c>
      <c r="C350" s="9" t="s">
        <v>269</v>
      </c>
    </row>
    <row r="351">
      <c r="A351" s="1" t="s">
        <v>931</v>
      </c>
      <c r="C351" s="9" t="s">
        <v>2296</v>
      </c>
    </row>
    <row r="352">
      <c r="A352" s="1" t="s">
        <v>932</v>
      </c>
      <c r="C352" s="9" t="s">
        <v>2297</v>
      </c>
    </row>
    <row r="353">
      <c r="A353" s="1" t="s">
        <v>932</v>
      </c>
      <c r="C353" s="9" t="s">
        <v>2298</v>
      </c>
    </row>
    <row r="354">
      <c r="A354" s="1" t="s">
        <v>932</v>
      </c>
      <c r="C354" s="9" t="s">
        <v>2299</v>
      </c>
    </row>
    <row r="355">
      <c r="A355" s="1" t="s">
        <v>957</v>
      </c>
      <c r="C355" s="9" t="s">
        <v>2300</v>
      </c>
    </row>
    <row r="356">
      <c r="A356" s="1" t="s">
        <v>957</v>
      </c>
      <c r="C356" s="9" t="s">
        <v>2301</v>
      </c>
    </row>
    <row r="357">
      <c r="A357" s="1" t="s">
        <v>957</v>
      </c>
      <c r="C357" s="9" t="s">
        <v>2302</v>
      </c>
    </row>
    <row r="358">
      <c r="A358" s="1" t="s">
        <v>957</v>
      </c>
      <c r="C358" s="9" t="s">
        <v>2303</v>
      </c>
    </row>
    <row r="359">
      <c r="A359" s="1" t="s">
        <v>957</v>
      </c>
      <c r="C359" s="9" t="s">
        <v>2304</v>
      </c>
    </row>
    <row r="360">
      <c r="A360" s="1" t="s">
        <v>957</v>
      </c>
      <c r="C360" s="9" t="s">
        <v>2305</v>
      </c>
    </row>
    <row r="361">
      <c r="A361" s="1" t="s">
        <v>957</v>
      </c>
      <c r="C361" s="9" t="s">
        <v>2306</v>
      </c>
    </row>
    <row r="362">
      <c r="A362" s="1" t="s">
        <v>957</v>
      </c>
      <c r="C362" s="9" t="s">
        <v>2307</v>
      </c>
    </row>
    <row r="363">
      <c r="A363" s="1" t="s">
        <v>973</v>
      </c>
      <c r="C363" s="9" t="s">
        <v>2308</v>
      </c>
    </row>
    <row r="364">
      <c r="A364" s="1" t="s">
        <v>973</v>
      </c>
      <c r="C364" s="9" t="s">
        <v>2309</v>
      </c>
    </row>
    <row r="365">
      <c r="A365" s="1" t="s">
        <v>973</v>
      </c>
      <c r="C365" s="9" t="s">
        <v>2310</v>
      </c>
    </row>
    <row r="366">
      <c r="A366" s="1" t="s">
        <v>973</v>
      </c>
      <c r="C366" s="9" t="s">
        <v>2311</v>
      </c>
    </row>
    <row r="367">
      <c r="A367" s="1" t="s">
        <v>973</v>
      </c>
      <c r="C367" s="9" t="s">
        <v>2312</v>
      </c>
    </row>
    <row r="368">
      <c r="A368" s="1" t="s">
        <v>966</v>
      </c>
      <c r="C368" s="9" t="s">
        <v>2313</v>
      </c>
    </row>
    <row r="369">
      <c r="A369" s="1" t="s">
        <v>966</v>
      </c>
      <c r="C369" s="9" t="s">
        <v>2314</v>
      </c>
    </row>
    <row r="370">
      <c r="A370" s="1" t="s">
        <v>966</v>
      </c>
      <c r="C370" s="9" t="s">
        <v>2315</v>
      </c>
    </row>
    <row r="371">
      <c r="A371" s="1" t="s">
        <v>993</v>
      </c>
      <c r="C371" s="9" t="s">
        <v>2316</v>
      </c>
    </row>
    <row r="372">
      <c r="A372" s="1" t="s">
        <v>993</v>
      </c>
      <c r="C372" s="9" t="s">
        <v>2317</v>
      </c>
    </row>
    <row r="373">
      <c r="A373" s="1" t="s">
        <v>993</v>
      </c>
      <c r="C373" s="9" t="s">
        <v>2318</v>
      </c>
    </row>
    <row r="374">
      <c r="A374" s="1" t="s">
        <v>993</v>
      </c>
      <c r="C374" s="9" t="s">
        <v>2319</v>
      </c>
    </row>
    <row r="375">
      <c r="A375" s="1" t="s">
        <v>993</v>
      </c>
      <c r="C375" s="9" t="s">
        <v>2320</v>
      </c>
    </row>
    <row r="376">
      <c r="A376" s="1" t="s">
        <v>993</v>
      </c>
      <c r="C376" s="9" t="s">
        <v>2321</v>
      </c>
    </row>
    <row r="377">
      <c r="A377" s="1" t="s">
        <v>993</v>
      </c>
      <c r="C377" s="9" t="s">
        <v>2322</v>
      </c>
    </row>
    <row r="378">
      <c r="A378" s="1" t="s">
        <v>993</v>
      </c>
      <c r="C378" s="9" t="s">
        <v>2323</v>
      </c>
    </row>
    <row r="379">
      <c r="A379" s="1" t="s">
        <v>993</v>
      </c>
      <c r="C379" s="9" t="s">
        <v>2324</v>
      </c>
    </row>
    <row r="380">
      <c r="A380" s="1" t="s">
        <v>993</v>
      </c>
      <c r="C380" s="9" t="s">
        <v>2325</v>
      </c>
    </row>
    <row r="381">
      <c r="A381" s="1" t="s">
        <v>993</v>
      </c>
      <c r="C381" s="9" t="s">
        <v>2326</v>
      </c>
    </row>
    <row r="382">
      <c r="A382" s="1" t="s">
        <v>957</v>
      </c>
      <c r="C382" s="9" t="s">
        <v>2300</v>
      </c>
    </row>
    <row r="383">
      <c r="A383" s="1" t="s">
        <v>957</v>
      </c>
      <c r="C383" s="9" t="s">
        <v>2327</v>
      </c>
    </row>
    <row r="384">
      <c r="A384" s="1" t="s">
        <v>957</v>
      </c>
      <c r="C384" s="9" t="s">
        <v>2328</v>
      </c>
    </row>
    <row r="385">
      <c r="A385" s="1" t="s">
        <v>957</v>
      </c>
      <c r="C385" s="9" t="s">
        <v>2329</v>
      </c>
    </row>
    <row r="386">
      <c r="A386" s="1" t="s">
        <v>957</v>
      </c>
      <c r="C386" s="9" t="s">
        <v>2304</v>
      </c>
    </row>
    <row r="387">
      <c r="A387" s="1" t="s">
        <v>957</v>
      </c>
      <c r="C387" s="9" t="s">
        <v>2330</v>
      </c>
    </row>
    <row r="388">
      <c r="A388" s="1" t="s">
        <v>957</v>
      </c>
      <c r="C388" s="9" t="s">
        <v>2331</v>
      </c>
    </row>
    <row r="389">
      <c r="A389" s="1" t="s">
        <v>957</v>
      </c>
      <c r="C389" s="9" t="s">
        <v>2307</v>
      </c>
    </row>
    <row r="390">
      <c r="A390" s="4"/>
      <c r="C390" s="54"/>
    </row>
    <row r="391">
      <c r="A391" s="4"/>
      <c r="C391" s="54"/>
    </row>
    <row r="392">
      <c r="A392" s="4"/>
      <c r="C392" s="54"/>
    </row>
    <row r="393">
      <c r="A393" s="4"/>
      <c r="C393" s="54"/>
    </row>
    <row r="394">
      <c r="A394" s="4"/>
      <c r="C394" s="54"/>
    </row>
    <row r="395">
      <c r="A395" s="4"/>
      <c r="C395" s="54"/>
    </row>
    <row r="396">
      <c r="A396" s="4"/>
      <c r="C396" s="54"/>
    </row>
    <row r="397">
      <c r="A397" s="4"/>
      <c r="C397" s="54"/>
    </row>
    <row r="398">
      <c r="A398" s="4"/>
      <c r="C398" s="54"/>
    </row>
    <row r="399">
      <c r="A399" s="4"/>
      <c r="C399" s="54"/>
    </row>
    <row r="400">
      <c r="A400" s="4"/>
      <c r="C400" s="54"/>
    </row>
    <row r="401">
      <c r="A401" s="4"/>
      <c r="C401" s="54"/>
    </row>
    <row r="402">
      <c r="A402" s="4"/>
      <c r="C402" s="54"/>
    </row>
    <row r="403">
      <c r="A403" s="4"/>
      <c r="C403" s="54"/>
    </row>
    <row r="404">
      <c r="A404" s="4"/>
      <c r="C404" s="54"/>
    </row>
    <row r="405">
      <c r="A405" s="4"/>
      <c r="C405" s="54"/>
    </row>
    <row r="406">
      <c r="A406" s="4"/>
      <c r="C406" s="54"/>
    </row>
    <row r="407">
      <c r="A407" s="4"/>
      <c r="C407" s="54"/>
    </row>
    <row r="408">
      <c r="A408" s="4"/>
      <c r="C408" s="54"/>
    </row>
    <row r="409">
      <c r="A409" s="4"/>
      <c r="C409" s="54"/>
    </row>
    <row r="410">
      <c r="A410" s="4"/>
      <c r="C410" s="54"/>
    </row>
    <row r="411">
      <c r="A411" s="4"/>
      <c r="C411" s="54"/>
    </row>
    <row r="412">
      <c r="A412" s="4"/>
      <c r="C412" s="54"/>
    </row>
    <row r="413">
      <c r="A413" s="4"/>
      <c r="C413" s="54"/>
    </row>
    <row r="414">
      <c r="A414" s="4"/>
      <c r="C414" s="54"/>
    </row>
    <row r="415">
      <c r="A415" s="4"/>
      <c r="C415" s="54"/>
    </row>
    <row r="416">
      <c r="A416" s="4"/>
      <c r="C416" s="54"/>
    </row>
    <row r="417">
      <c r="A417" s="4"/>
      <c r="C417" s="54"/>
    </row>
    <row r="418">
      <c r="A418" s="4"/>
      <c r="C418" s="54"/>
    </row>
    <row r="419">
      <c r="A419" s="4"/>
      <c r="C419" s="54"/>
    </row>
    <row r="420">
      <c r="A420" s="4"/>
      <c r="C420" s="54"/>
    </row>
    <row r="421">
      <c r="A421" s="4"/>
      <c r="C421" s="54"/>
    </row>
    <row r="422">
      <c r="A422" s="4"/>
      <c r="C422" s="54"/>
    </row>
    <row r="423">
      <c r="A423" s="4"/>
      <c r="C423" s="54"/>
    </row>
    <row r="424">
      <c r="A424" s="4"/>
      <c r="C424" s="54"/>
    </row>
    <row r="425">
      <c r="A425" s="4"/>
      <c r="C425" s="54"/>
    </row>
    <row r="426">
      <c r="A426" s="4"/>
      <c r="C426" s="54"/>
    </row>
    <row r="427">
      <c r="A427" s="4"/>
      <c r="C427" s="54"/>
    </row>
    <row r="428">
      <c r="A428" s="4"/>
      <c r="C428" s="54"/>
    </row>
    <row r="429">
      <c r="A429" s="4"/>
      <c r="C429" s="54"/>
    </row>
    <row r="430">
      <c r="A430" s="4"/>
      <c r="C430" s="54"/>
    </row>
    <row r="431">
      <c r="A431" s="4"/>
      <c r="C431" s="54"/>
    </row>
    <row r="432">
      <c r="A432" s="4"/>
      <c r="C432" s="54"/>
    </row>
    <row r="433">
      <c r="A433" s="4"/>
      <c r="C433" s="54"/>
    </row>
    <row r="434">
      <c r="A434" s="4"/>
      <c r="C434" s="54"/>
    </row>
    <row r="435">
      <c r="A435" s="4"/>
      <c r="C435" s="54"/>
    </row>
    <row r="436">
      <c r="A436" s="4"/>
      <c r="C436" s="54"/>
    </row>
    <row r="437">
      <c r="A437" s="4"/>
      <c r="C437" s="54"/>
    </row>
    <row r="438">
      <c r="A438" s="4"/>
      <c r="C438" s="54"/>
    </row>
    <row r="439">
      <c r="A439" s="4"/>
      <c r="C439" s="54"/>
    </row>
    <row r="440">
      <c r="A440" s="4"/>
      <c r="C440" s="54"/>
    </row>
    <row r="441">
      <c r="A441" s="4"/>
      <c r="C441" s="54"/>
    </row>
    <row r="442">
      <c r="A442" s="4"/>
      <c r="C442" s="54"/>
    </row>
    <row r="443">
      <c r="A443" s="4"/>
      <c r="C443" s="54"/>
    </row>
    <row r="444">
      <c r="A444" s="4"/>
      <c r="C444" s="54"/>
    </row>
    <row r="445">
      <c r="A445" s="4"/>
      <c r="C445" s="54"/>
    </row>
    <row r="446">
      <c r="A446" s="4"/>
      <c r="C446" s="54"/>
    </row>
    <row r="447">
      <c r="A447" s="4"/>
      <c r="C447" s="54"/>
    </row>
    <row r="448">
      <c r="A448" s="4"/>
      <c r="C448" s="54"/>
    </row>
    <row r="449">
      <c r="A449" s="4"/>
      <c r="C449" s="54"/>
    </row>
    <row r="450">
      <c r="A450" s="4"/>
      <c r="C450" s="54"/>
    </row>
    <row r="451">
      <c r="A451" s="4"/>
      <c r="C451" s="54"/>
    </row>
    <row r="452">
      <c r="A452" s="4"/>
      <c r="C452" s="54"/>
    </row>
    <row r="453">
      <c r="A453" s="4"/>
      <c r="C453" s="54"/>
    </row>
    <row r="454">
      <c r="A454" s="4"/>
      <c r="C454" s="54"/>
    </row>
    <row r="455">
      <c r="A455" s="4"/>
      <c r="C455" s="54"/>
    </row>
    <row r="456">
      <c r="A456" s="4"/>
      <c r="C456" s="54"/>
    </row>
    <row r="457">
      <c r="A457" s="4"/>
      <c r="C457" s="54"/>
    </row>
    <row r="458">
      <c r="A458" s="4"/>
      <c r="C458" s="54"/>
    </row>
    <row r="459">
      <c r="A459" s="4"/>
      <c r="C459" s="54"/>
    </row>
    <row r="460">
      <c r="A460" s="4"/>
      <c r="C460" s="54"/>
    </row>
    <row r="461">
      <c r="A461" s="4"/>
      <c r="C461" s="54"/>
    </row>
    <row r="462">
      <c r="A462" s="4"/>
      <c r="C462" s="54"/>
    </row>
    <row r="463">
      <c r="A463" s="4"/>
      <c r="C463" s="54"/>
    </row>
    <row r="464">
      <c r="A464" s="4"/>
      <c r="C464" s="54"/>
    </row>
    <row r="465">
      <c r="A465" s="4"/>
      <c r="C465" s="54"/>
    </row>
    <row r="466">
      <c r="A466" s="4"/>
      <c r="C466" s="54"/>
    </row>
    <row r="467">
      <c r="A467" s="4"/>
      <c r="C467" s="54"/>
    </row>
    <row r="468">
      <c r="A468" s="4"/>
      <c r="C468" s="54"/>
    </row>
    <row r="469">
      <c r="A469" s="4"/>
      <c r="C469" s="54"/>
    </row>
    <row r="470">
      <c r="A470" s="4"/>
      <c r="C470" s="54"/>
    </row>
    <row r="471">
      <c r="A471" s="4"/>
      <c r="C471" s="54"/>
    </row>
    <row r="472">
      <c r="A472" s="4"/>
      <c r="C472" s="54"/>
    </row>
    <row r="473">
      <c r="A473" s="4"/>
      <c r="C473" s="54"/>
    </row>
    <row r="474">
      <c r="A474" s="4"/>
      <c r="C474" s="54"/>
    </row>
    <row r="475">
      <c r="A475" s="4"/>
      <c r="C475" s="54"/>
    </row>
    <row r="476">
      <c r="A476" s="4"/>
      <c r="C476" s="54"/>
    </row>
    <row r="477">
      <c r="A477" s="4"/>
      <c r="C477" s="54"/>
    </row>
    <row r="478">
      <c r="A478" s="4"/>
      <c r="C478" s="54"/>
    </row>
    <row r="479">
      <c r="A479" s="4"/>
      <c r="C479" s="54"/>
    </row>
    <row r="480">
      <c r="A480" s="4"/>
      <c r="C480" s="54"/>
    </row>
    <row r="481">
      <c r="A481" s="4"/>
      <c r="C481" s="54"/>
    </row>
    <row r="482">
      <c r="A482" s="4"/>
      <c r="C482" s="54"/>
    </row>
    <row r="483">
      <c r="A483" s="4"/>
      <c r="C483" s="54"/>
    </row>
    <row r="484">
      <c r="A484" s="4"/>
      <c r="C484" s="54"/>
    </row>
    <row r="485">
      <c r="A485" s="4"/>
      <c r="C485" s="54"/>
    </row>
    <row r="486">
      <c r="A486" s="4"/>
      <c r="C486" s="54"/>
    </row>
    <row r="487">
      <c r="A487" s="4"/>
      <c r="C487" s="54"/>
    </row>
    <row r="488">
      <c r="A488" s="4"/>
      <c r="C488" s="54"/>
    </row>
    <row r="489">
      <c r="A489" s="4"/>
      <c r="C489" s="54"/>
    </row>
    <row r="490">
      <c r="A490" s="4"/>
      <c r="C490" s="54"/>
    </row>
    <row r="491">
      <c r="A491" s="4"/>
      <c r="C491" s="54"/>
    </row>
    <row r="492">
      <c r="A492" s="4"/>
      <c r="C492" s="54"/>
    </row>
    <row r="493">
      <c r="A493" s="4"/>
      <c r="C493" s="54"/>
    </row>
    <row r="494">
      <c r="A494" s="4"/>
      <c r="C494" s="54"/>
    </row>
    <row r="495">
      <c r="A495" s="4"/>
      <c r="C495" s="54"/>
    </row>
    <row r="496">
      <c r="A496" s="4"/>
      <c r="C496" s="54"/>
    </row>
    <row r="497">
      <c r="A497" s="4"/>
      <c r="C497" s="54"/>
    </row>
    <row r="498">
      <c r="A498" s="4"/>
      <c r="C498" s="54"/>
    </row>
    <row r="499">
      <c r="A499" s="4"/>
      <c r="C499" s="54"/>
    </row>
    <row r="500">
      <c r="A500" s="4"/>
      <c r="C500" s="54"/>
    </row>
    <row r="501">
      <c r="A501" s="4"/>
      <c r="C501" s="54"/>
    </row>
    <row r="502">
      <c r="A502" s="4"/>
      <c r="C502" s="54"/>
    </row>
    <row r="503">
      <c r="A503" s="4"/>
      <c r="C503" s="54"/>
    </row>
    <row r="504">
      <c r="A504" s="4"/>
      <c r="C504" s="54"/>
    </row>
    <row r="505">
      <c r="A505" s="4"/>
      <c r="C505" s="54"/>
    </row>
    <row r="506">
      <c r="A506" s="4"/>
      <c r="C506" s="54"/>
    </row>
    <row r="507">
      <c r="A507" s="4"/>
      <c r="C507" s="54"/>
    </row>
    <row r="508">
      <c r="A508" s="4"/>
      <c r="C508" s="54"/>
    </row>
    <row r="509">
      <c r="A509" s="4"/>
      <c r="C509" s="54"/>
    </row>
    <row r="510">
      <c r="A510" s="4"/>
      <c r="C510" s="54"/>
    </row>
    <row r="511">
      <c r="A511" s="4"/>
      <c r="C511" s="54"/>
    </row>
    <row r="512">
      <c r="A512" s="4"/>
      <c r="C512" s="54"/>
    </row>
    <row r="513">
      <c r="A513" s="4"/>
      <c r="C513" s="54"/>
    </row>
    <row r="514">
      <c r="A514" s="4"/>
      <c r="C514" s="54"/>
    </row>
    <row r="515">
      <c r="A515" s="4"/>
      <c r="C515" s="54"/>
    </row>
    <row r="516">
      <c r="A516" s="4"/>
      <c r="C516" s="54"/>
    </row>
    <row r="517">
      <c r="A517" s="4"/>
      <c r="C517" s="54"/>
    </row>
    <row r="518">
      <c r="A518" s="4"/>
      <c r="C518" s="54"/>
    </row>
    <row r="519">
      <c r="A519" s="4"/>
      <c r="C519" s="54"/>
    </row>
    <row r="520">
      <c r="A520" s="4"/>
      <c r="C520" s="54"/>
    </row>
    <row r="521">
      <c r="A521" s="4"/>
      <c r="C521" s="54"/>
    </row>
    <row r="522">
      <c r="A522" s="4"/>
      <c r="C522" s="54"/>
    </row>
    <row r="523">
      <c r="A523" s="4"/>
      <c r="C523" s="54"/>
    </row>
    <row r="524">
      <c r="A524" s="4"/>
      <c r="C524" s="54"/>
    </row>
    <row r="525">
      <c r="A525" s="4"/>
      <c r="C525" s="54"/>
    </row>
    <row r="526">
      <c r="A526" s="4"/>
      <c r="C526" s="54"/>
    </row>
    <row r="527">
      <c r="A527" s="4"/>
      <c r="C527" s="54"/>
    </row>
    <row r="528">
      <c r="A528" s="4"/>
      <c r="C528" s="54"/>
    </row>
    <row r="529">
      <c r="A529" s="4"/>
      <c r="C529" s="54"/>
    </row>
    <row r="530">
      <c r="A530" s="4"/>
      <c r="C530" s="54"/>
    </row>
    <row r="531">
      <c r="A531" s="4"/>
      <c r="C531" s="54"/>
    </row>
    <row r="532">
      <c r="A532" s="4"/>
      <c r="C532" s="54"/>
    </row>
    <row r="533">
      <c r="A533" s="4"/>
      <c r="C533" s="54"/>
    </row>
    <row r="534">
      <c r="A534" s="4"/>
      <c r="C534" s="54"/>
    </row>
    <row r="535">
      <c r="A535" s="4"/>
      <c r="C535" s="54"/>
    </row>
    <row r="536">
      <c r="A536" s="4"/>
      <c r="C536" s="54"/>
    </row>
    <row r="537">
      <c r="A537" s="4"/>
      <c r="C537" s="54"/>
    </row>
    <row r="538">
      <c r="A538" s="4"/>
      <c r="C538" s="54"/>
    </row>
    <row r="539">
      <c r="A539" s="4"/>
      <c r="C539" s="54"/>
    </row>
    <row r="540">
      <c r="A540" s="4"/>
      <c r="C540" s="54"/>
    </row>
    <row r="541">
      <c r="A541" s="4"/>
      <c r="C541" s="54"/>
    </row>
    <row r="542">
      <c r="A542" s="4"/>
      <c r="C542" s="54"/>
    </row>
    <row r="543">
      <c r="A543" s="4"/>
      <c r="C543" s="54"/>
    </row>
    <row r="544">
      <c r="A544" s="4"/>
      <c r="C544" s="54"/>
    </row>
    <row r="545">
      <c r="A545" s="4"/>
      <c r="C545" s="54"/>
    </row>
    <row r="546">
      <c r="A546" s="4"/>
      <c r="C546" s="54"/>
    </row>
    <row r="547">
      <c r="A547" s="4"/>
      <c r="C547" s="54"/>
    </row>
    <row r="548">
      <c r="A548" s="4"/>
      <c r="C548" s="54"/>
    </row>
    <row r="549">
      <c r="A549" s="4"/>
      <c r="C549" s="54"/>
    </row>
    <row r="550">
      <c r="A550" s="4"/>
      <c r="C550" s="54"/>
    </row>
    <row r="551">
      <c r="A551" s="4"/>
      <c r="C551" s="54"/>
    </row>
    <row r="552">
      <c r="A552" s="4"/>
      <c r="C552" s="54"/>
    </row>
    <row r="553">
      <c r="A553" s="4"/>
      <c r="C553" s="54"/>
    </row>
    <row r="554">
      <c r="A554" s="4"/>
      <c r="C554" s="54"/>
    </row>
    <row r="555">
      <c r="A555" s="4"/>
      <c r="C555" s="54"/>
    </row>
    <row r="556">
      <c r="A556" s="4"/>
      <c r="C556" s="54"/>
    </row>
    <row r="557">
      <c r="A557" s="4"/>
      <c r="C557" s="54"/>
    </row>
    <row r="558">
      <c r="A558" s="4"/>
      <c r="C558" s="54"/>
    </row>
    <row r="559">
      <c r="A559" s="4"/>
      <c r="C559" s="54"/>
    </row>
    <row r="560">
      <c r="A560" s="4"/>
      <c r="C560" s="54"/>
    </row>
    <row r="561">
      <c r="A561" s="4"/>
      <c r="C561" s="54"/>
    </row>
    <row r="562">
      <c r="A562" s="4"/>
      <c r="C562" s="54"/>
    </row>
    <row r="563">
      <c r="A563" s="4"/>
      <c r="C563" s="54"/>
    </row>
    <row r="564">
      <c r="A564" s="4"/>
      <c r="C564" s="54"/>
    </row>
    <row r="565">
      <c r="A565" s="4"/>
      <c r="C565" s="54"/>
    </row>
    <row r="566">
      <c r="A566" s="4"/>
      <c r="C566" s="54"/>
    </row>
    <row r="567">
      <c r="A567" s="4"/>
      <c r="C567" s="54"/>
    </row>
    <row r="568">
      <c r="A568" s="4"/>
      <c r="C568" s="54"/>
    </row>
    <row r="569">
      <c r="A569" s="4"/>
      <c r="C569" s="54"/>
    </row>
    <row r="570">
      <c r="A570" s="4"/>
      <c r="C570" s="54"/>
    </row>
    <row r="571">
      <c r="A571" s="4"/>
      <c r="C571" s="54"/>
    </row>
    <row r="572">
      <c r="A572" s="4"/>
      <c r="C572" s="54"/>
    </row>
    <row r="573">
      <c r="A573" s="4"/>
      <c r="C573" s="54"/>
    </row>
    <row r="574">
      <c r="A574" s="4"/>
      <c r="C574" s="54"/>
    </row>
    <row r="575">
      <c r="A575" s="4"/>
      <c r="C575" s="54"/>
    </row>
    <row r="576">
      <c r="A576" s="4"/>
      <c r="C576" s="54"/>
    </row>
    <row r="577">
      <c r="A577" s="4"/>
      <c r="C577" s="54"/>
    </row>
    <row r="578">
      <c r="A578" s="4"/>
      <c r="C578" s="54"/>
    </row>
    <row r="579">
      <c r="A579" s="4"/>
      <c r="C579" s="54"/>
    </row>
    <row r="580">
      <c r="A580" s="4"/>
      <c r="C580" s="54"/>
    </row>
    <row r="581">
      <c r="A581" s="4"/>
      <c r="C581" s="54"/>
    </row>
    <row r="582">
      <c r="A582" s="4"/>
      <c r="C582" s="54"/>
    </row>
    <row r="583">
      <c r="A583" s="4"/>
      <c r="C583" s="54"/>
    </row>
    <row r="584">
      <c r="A584" s="4"/>
      <c r="C584" s="54"/>
    </row>
    <row r="585">
      <c r="A585" s="4"/>
      <c r="C585" s="54"/>
    </row>
    <row r="586">
      <c r="A586" s="4"/>
      <c r="C586" s="54"/>
    </row>
    <row r="587">
      <c r="A587" s="4"/>
      <c r="C587" s="54"/>
    </row>
    <row r="588">
      <c r="A588" s="4"/>
      <c r="C588" s="54"/>
    </row>
    <row r="589">
      <c r="A589" s="4"/>
      <c r="C589" s="54"/>
    </row>
    <row r="590">
      <c r="A590" s="4"/>
      <c r="C590" s="54"/>
    </row>
    <row r="591">
      <c r="A591" s="4"/>
      <c r="C591" s="54"/>
    </row>
    <row r="592">
      <c r="A592" s="4"/>
      <c r="C592" s="54"/>
    </row>
    <row r="593">
      <c r="A593" s="4"/>
      <c r="C593" s="54"/>
    </row>
    <row r="594">
      <c r="A594" s="4"/>
      <c r="C594" s="54"/>
    </row>
    <row r="595">
      <c r="A595" s="4"/>
      <c r="C595" s="54"/>
    </row>
    <row r="596">
      <c r="A596" s="4"/>
      <c r="C596" s="54"/>
    </row>
    <row r="597">
      <c r="A597" s="4"/>
      <c r="C597" s="54"/>
    </row>
    <row r="598">
      <c r="A598" s="4"/>
      <c r="C598" s="54"/>
    </row>
    <row r="599">
      <c r="A599" s="4"/>
      <c r="C599" s="54"/>
    </row>
    <row r="600">
      <c r="A600" s="4"/>
      <c r="C600" s="54"/>
    </row>
    <row r="601">
      <c r="A601" s="4"/>
      <c r="C601" s="54"/>
    </row>
    <row r="602">
      <c r="A602" s="4"/>
      <c r="C602" s="54"/>
    </row>
    <row r="603">
      <c r="A603" s="4"/>
      <c r="C603" s="54"/>
    </row>
    <row r="604">
      <c r="A604" s="4"/>
      <c r="C604" s="54"/>
    </row>
    <row r="605">
      <c r="A605" s="4"/>
      <c r="C605" s="54"/>
    </row>
    <row r="606">
      <c r="A606" s="4"/>
      <c r="C606" s="54"/>
    </row>
    <row r="607">
      <c r="A607" s="4"/>
      <c r="C607" s="54"/>
    </row>
    <row r="608">
      <c r="A608" s="4"/>
      <c r="C608" s="54"/>
    </row>
    <row r="609">
      <c r="A609" s="4"/>
      <c r="C609" s="54"/>
    </row>
    <row r="610">
      <c r="A610" s="4"/>
      <c r="C610" s="54"/>
    </row>
    <row r="611">
      <c r="A611" s="4"/>
      <c r="C611" s="54"/>
    </row>
    <row r="612">
      <c r="A612" s="4"/>
      <c r="C612" s="54"/>
    </row>
    <row r="613">
      <c r="A613" s="4"/>
      <c r="C613" s="54"/>
    </row>
    <row r="614">
      <c r="A614" s="4"/>
      <c r="C614" s="54"/>
    </row>
    <row r="615">
      <c r="A615" s="4"/>
      <c r="C615" s="54"/>
    </row>
    <row r="616">
      <c r="A616" s="4"/>
      <c r="C616" s="54"/>
    </row>
    <row r="617">
      <c r="A617" s="4"/>
      <c r="C617" s="54"/>
    </row>
    <row r="618">
      <c r="A618" s="4"/>
      <c r="C618" s="54"/>
    </row>
    <row r="619">
      <c r="A619" s="4"/>
      <c r="C619" s="54"/>
    </row>
    <row r="620">
      <c r="A620" s="4"/>
      <c r="C620" s="54"/>
    </row>
    <row r="621">
      <c r="A621" s="4"/>
      <c r="C621" s="54"/>
    </row>
    <row r="622">
      <c r="A622" s="4"/>
      <c r="C622" s="54"/>
    </row>
    <row r="623">
      <c r="A623" s="4"/>
      <c r="C623" s="54"/>
    </row>
    <row r="624">
      <c r="A624" s="4"/>
      <c r="C624" s="54"/>
    </row>
    <row r="625">
      <c r="A625" s="4"/>
      <c r="C625" s="54"/>
    </row>
    <row r="626">
      <c r="A626" s="4"/>
      <c r="C626" s="54"/>
    </row>
    <row r="627">
      <c r="A627" s="4"/>
      <c r="C627" s="54"/>
    </row>
    <row r="628">
      <c r="A628" s="4"/>
      <c r="C628" s="54"/>
    </row>
    <row r="629">
      <c r="A629" s="4"/>
      <c r="C629" s="54"/>
    </row>
    <row r="630">
      <c r="A630" s="4"/>
      <c r="C630" s="54"/>
    </row>
    <row r="631">
      <c r="A631" s="4"/>
      <c r="C631" s="54"/>
    </row>
    <row r="632">
      <c r="A632" s="4"/>
      <c r="C632" s="54"/>
    </row>
    <row r="633">
      <c r="A633" s="4"/>
      <c r="C633" s="54"/>
    </row>
    <row r="634">
      <c r="A634" s="4"/>
      <c r="C634" s="54"/>
    </row>
    <row r="635">
      <c r="A635" s="4"/>
      <c r="C635" s="54"/>
    </row>
    <row r="636">
      <c r="A636" s="4"/>
      <c r="C636" s="54"/>
    </row>
    <row r="637">
      <c r="A637" s="4"/>
      <c r="C637" s="54"/>
    </row>
    <row r="638">
      <c r="A638" s="4"/>
      <c r="C638" s="54"/>
    </row>
    <row r="639">
      <c r="A639" s="4"/>
      <c r="C639" s="54"/>
    </row>
    <row r="640">
      <c r="A640" s="4"/>
      <c r="C640" s="54"/>
    </row>
    <row r="641">
      <c r="A641" s="4"/>
      <c r="C641" s="54"/>
    </row>
    <row r="642">
      <c r="A642" s="4"/>
      <c r="C642" s="54"/>
    </row>
    <row r="643">
      <c r="A643" s="4"/>
      <c r="C643" s="54"/>
    </row>
    <row r="644">
      <c r="A644" s="4"/>
      <c r="C644" s="54"/>
    </row>
    <row r="645">
      <c r="A645" s="4"/>
      <c r="C645" s="54"/>
    </row>
    <row r="646">
      <c r="A646" s="4"/>
      <c r="C646" s="54"/>
    </row>
    <row r="647">
      <c r="A647" s="4"/>
      <c r="C647" s="54"/>
    </row>
    <row r="648">
      <c r="A648" s="4"/>
      <c r="C648" s="54"/>
    </row>
    <row r="649">
      <c r="A649" s="4"/>
      <c r="C649" s="54"/>
    </row>
    <row r="650">
      <c r="A650" s="4"/>
      <c r="C650" s="54"/>
    </row>
    <row r="651">
      <c r="A651" s="4"/>
      <c r="C651" s="54"/>
    </row>
    <row r="652">
      <c r="A652" s="4"/>
      <c r="C652" s="54"/>
    </row>
    <row r="653">
      <c r="A653" s="4"/>
      <c r="C653" s="54"/>
    </row>
    <row r="654">
      <c r="A654" s="4"/>
      <c r="C654" s="54"/>
    </row>
    <row r="655">
      <c r="A655" s="4"/>
      <c r="C655" s="54"/>
    </row>
    <row r="656">
      <c r="A656" s="4"/>
      <c r="C656" s="54"/>
    </row>
    <row r="657">
      <c r="A657" s="4"/>
      <c r="C657" s="54"/>
    </row>
    <row r="658">
      <c r="A658" s="4"/>
      <c r="C658" s="54"/>
    </row>
    <row r="659">
      <c r="A659" s="4"/>
      <c r="C659" s="54"/>
    </row>
    <row r="660">
      <c r="A660" s="4"/>
      <c r="C660" s="54"/>
    </row>
    <row r="661">
      <c r="A661" s="4"/>
      <c r="C661" s="54"/>
    </row>
    <row r="662">
      <c r="A662" s="4"/>
      <c r="C662" s="54"/>
    </row>
    <row r="663">
      <c r="A663" s="4"/>
      <c r="C663" s="54"/>
    </row>
    <row r="664">
      <c r="A664" s="4"/>
      <c r="C664" s="54"/>
    </row>
    <row r="665">
      <c r="A665" s="4"/>
      <c r="C665" s="54"/>
    </row>
    <row r="666">
      <c r="A666" s="4"/>
      <c r="C666" s="54"/>
    </row>
    <row r="667">
      <c r="A667" s="4"/>
      <c r="C667" s="54"/>
    </row>
    <row r="668">
      <c r="A668" s="4"/>
      <c r="C668" s="54"/>
    </row>
    <row r="669">
      <c r="A669" s="4"/>
      <c r="C669" s="54"/>
    </row>
    <row r="670">
      <c r="A670" s="4"/>
      <c r="C670" s="54"/>
    </row>
    <row r="671">
      <c r="A671" s="4"/>
      <c r="C671" s="54"/>
    </row>
    <row r="672">
      <c r="A672" s="4"/>
      <c r="C672" s="54"/>
    </row>
    <row r="673">
      <c r="A673" s="4"/>
      <c r="C673" s="54"/>
    </row>
    <row r="674">
      <c r="A674" s="4"/>
      <c r="C674" s="54"/>
    </row>
    <row r="675">
      <c r="A675" s="4"/>
      <c r="C675" s="54"/>
    </row>
    <row r="676">
      <c r="A676" s="4"/>
      <c r="C676" s="54"/>
    </row>
    <row r="677">
      <c r="A677" s="4"/>
      <c r="C677" s="54"/>
    </row>
    <row r="678">
      <c r="A678" s="4"/>
      <c r="C678" s="54"/>
    </row>
    <row r="679">
      <c r="A679" s="4"/>
      <c r="C679" s="54"/>
    </row>
    <row r="680">
      <c r="A680" s="4"/>
      <c r="C680" s="54"/>
    </row>
    <row r="681">
      <c r="A681" s="4"/>
      <c r="C681" s="54"/>
    </row>
    <row r="682">
      <c r="A682" s="4"/>
      <c r="C682" s="54"/>
    </row>
    <row r="683">
      <c r="A683" s="4"/>
      <c r="C683" s="54"/>
    </row>
    <row r="684">
      <c r="A684" s="4"/>
      <c r="C684" s="54"/>
    </row>
    <row r="685">
      <c r="A685" s="4"/>
      <c r="C685" s="54"/>
    </row>
    <row r="686">
      <c r="A686" s="4"/>
      <c r="C686" s="54"/>
    </row>
    <row r="687">
      <c r="A687" s="4"/>
      <c r="C687" s="54"/>
    </row>
    <row r="688">
      <c r="A688" s="4"/>
      <c r="C688" s="54"/>
    </row>
    <row r="689">
      <c r="A689" s="4"/>
      <c r="C689" s="54"/>
    </row>
    <row r="690">
      <c r="A690" s="4"/>
      <c r="C690" s="54"/>
    </row>
    <row r="691">
      <c r="A691" s="4"/>
      <c r="C691" s="54"/>
    </row>
    <row r="692">
      <c r="A692" s="4"/>
      <c r="C692" s="54"/>
    </row>
    <row r="693">
      <c r="A693" s="4"/>
      <c r="C693" s="54"/>
    </row>
    <row r="694">
      <c r="A694" s="4"/>
      <c r="C694" s="54"/>
    </row>
    <row r="695">
      <c r="A695" s="4"/>
      <c r="C695" s="54"/>
    </row>
    <row r="696">
      <c r="A696" s="4"/>
      <c r="C696" s="54"/>
    </row>
    <row r="697">
      <c r="A697" s="4"/>
      <c r="C697" s="54"/>
    </row>
    <row r="698">
      <c r="A698" s="4"/>
      <c r="C698" s="54"/>
    </row>
    <row r="699">
      <c r="A699" s="4"/>
      <c r="C699" s="54"/>
    </row>
    <row r="700">
      <c r="A700" s="4"/>
      <c r="C700" s="54"/>
    </row>
    <row r="701">
      <c r="A701" s="4"/>
      <c r="C701" s="54"/>
    </row>
    <row r="702">
      <c r="A702" s="4"/>
      <c r="C702" s="54"/>
    </row>
    <row r="703">
      <c r="A703" s="4"/>
      <c r="C703" s="54"/>
    </row>
    <row r="704">
      <c r="A704" s="4"/>
      <c r="C704" s="54"/>
    </row>
    <row r="705">
      <c r="A705" s="4"/>
      <c r="C705" s="54"/>
    </row>
    <row r="706">
      <c r="A706" s="4"/>
      <c r="C706" s="54"/>
    </row>
    <row r="707">
      <c r="A707" s="4"/>
      <c r="C707" s="54"/>
    </row>
    <row r="708">
      <c r="A708" s="4"/>
      <c r="C708" s="54"/>
    </row>
    <row r="709">
      <c r="A709" s="4"/>
      <c r="C709" s="54"/>
    </row>
    <row r="710">
      <c r="A710" s="4"/>
      <c r="C710" s="54"/>
    </row>
    <row r="711">
      <c r="A711" s="4"/>
      <c r="C711" s="54"/>
    </row>
    <row r="712">
      <c r="A712" s="4"/>
      <c r="C712" s="54"/>
    </row>
    <row r="713">
      <c r="A713" s="4"/>
      <c r="C713" s="54"/>
    </row>
    <row r="714">
      <c r="A714" s="4"/>
      <c r="C714" s="54"/>
    </row>
    <row r="715">
      <c r="A715" s="4"/>
      <c r="C715" s="54"/>
    </row>
    <row r="716">
      <c r="A716" s="4"/>
      <c r="C716" s="54"/>
    </row>
    <row r="717">
      <c r="A717" s="4"/>
      <c r="C717" s="54"/>
    </row>
    <row r="718">
      <c r="A718" s="4"/>
      <c r="C718" s="54"/>
    </row>
    <row r="719">
      <c r="A719" s="4"/>
      <c r="C719" s="54"/>
    </row>
    <row r="720">
      <c r="A720" s="4"/>
      <c r="C720" s="54"/>
    </row>
    <row r="721">
      <c r="A721" s="4"/>
      <c r="C721" s="54"/>
    </row>
    <row r="722">
      <c r="A722" s="4"/>
      <c r="C722" s="54"/>
    </row>
    <row r="723">
      <c r="A723" s="4"/>
      <c r="C723" s="54"/>
    </row>
    <row r="724">
      <c r="A724" s="4"/>
      <c r="C724" s="54"/>
    </row>
    <row r="725">
      <c r="A725" s="4"/>
      <c r="C725" s="54"/>
    </row>
    <row r="726">
      <c r="A726" s="4"/>
      <c r="C726" s="54"/>
    </row>
    <row r="727">
      <c r="A727" s="4"/>
      <c r="C727" s="54"/>
    </row>
    <row r="728">
      <c r="A728" s="4"/>
      <c r="C728" s="54"/>
    </row>
    <row r="729">
      <c r="A729" s="4"/>
      <c r="C729" s="54"/>
    </row>
    <row r="730">
      <c r="A730" s="4"/>
      <c r="C730" s="54"/>
    </row>
    <row r="731">
      <c r="A731" s="4"/>
      <c r="C731" s="54"/>
    </row>
    <row r="732">
      <c r="A732" s="4"/>
      <c r="C732" s="54"/>
    </row>
    <row r="733">
      <c r="A733" s="4"/>
      <c r="C733" s="54"/>
    </row>
    <row r="734">
      <c r="A734" s="4"/>
      <c r="C734" s="54"/>
    </row>
    <row r="735">
      <c r="A735" s="4"/>
      <c r="C735" s="54"/>
    </row>
    <row r="736">
      <c r="A736" s="4"/>
      <c r="C736" s="54"/>
    </row>
    <row r="737">
      <c r="A737" s="4"/>
      <c r="C737" s="54"/>
    </row>
    <row r="738">
      <c r="A738" s="4"/>
      <c r="C738" s="54"/>
    </row>
    <row r="739">
      <c r="A739" s="4"/>
      <c r="C739" s="54"/>
    </row>
    <row r="740">
      <c r="A740" s="4"/>
      <c r="C740" s="54"/>
    </row>
    <row r="741">
      <c r="A741" s="4"/>
      <c r="C741" s="54"/>
    </row>
    <row r="742">
      <c r="A742" s="4"/>
      <c r="C742" s="54"/>
    </row>
    <row r="743">
      <c r="A743" s="4"/>
      <c r="C743" s="54"/>
    </row>
    <row r="744">
      <c r="A744" s="4"/>
      <c r="C744" s="54"/>
    </row>
    <row r="745">
      <c r="A745" s="4"/>
      <c r="C745" s="54"/>
    </row>
    <row r="746">
      <c r="A746" s="4"/>
      <c r="C746" s="54"/>
    </row>
    <row r="747">
      <c r="A747" s="4"/>
      <c r="C747" s="54"/>
    </row>
    <row r="748">
      <c r="A748" s="4"/>
      <c r="C748" s="54"/>
    </row>
    <row r="749">
      <c r="A749" s="4"/>
      <c r="C749" s="54"/>
    </row>
    <row r="750">
      <c r="A750" s="4"/>
      <c r="C750" s="54"/>
    </row>
    <row r="751">
      <c r="A751" s="4"/>
      <c r="C751" s="54"/>
    </row>
    <row r="752">
      <c r="A752" s="4"/>
      <c r="C752" s="54"/>
    </row>
    <row r="753">
      <c r="A753" s="4"/>
      <c r="C753" s="54"/>
    </row>
    <row r="754">
      <c r="A754" s="4"/>
      <c r="C754" s="54"/>
    </row>
    <row r="755">
      <c r="A755" s="4"/>
      <c r="C755" s="54"/>
    </row>
    <row r="756">
      <c r="A756" s="4"/>
      <c r="C756" s="54"/>
    </row>
    <row r="757">
      <c r="A757" s="4"/>
      <c r="C757" s="54"/>
    </row>
    <row r="758">
      <c r="A758" s="4"/>
      <c r="C758" s="54"/>
    </row>
    <row r="759">
      <c r="A759" s="4"/>
      <c r="C759" s="54"/>
    </row>
    <row r="760">
      <c r="A760" s="4"/>
      <c r="C760" s="54"/>
    </row>
    <row r="761">
      <c r="A761" s="4"/>
      <c r="C761" s="54"/>
    </row>
    <row r="762">
      <c r="A762" s="4"/>
      <c r="C762" s="54"/>
    </row>
    <row r="763">
      <c r="A763" s="4"/>
      <c r="C763" s="54"/>
    </row>
    <row r="764">
      <c r="A764" s="4"/>
      <c r="C764" s="54"/>
    </row>
    <row r="765">
      <c r="A765" s="4"/>
      <c r="C765" s="54"/>
    </row>
    <row r="766">
      <c r="A766" s="4"/>
      <c r="C766" s="54"/>
    </row>
    <row r="767">
      <c r="A767" s="4"/>
      <c r="C767" s="54"/>
    </row>
    <row r="768">
      <c r="A768" s="4"/>
      <c r="C768" s="54"/>
    </row>
    <row r="769">
      <c r="A769" s="4"/>
      <c r="C769" s="54"/>
    </row>
    <row r="770">
      <c r="A770" s="4"/>
      <c r="C770" s="54"/>
    </row>
    <row r="771">
      <c r="A771" s="4"/>
      <c r="C771" s="54"/>
    </row>
    <row r="772">
      <c r="A772" s="4"/>
      <c r="C772" s="54"/>
    </row>
    <row r="773">
      <c r="A773" s="4"/>
      <c r="C773" s="54"/>
    </row>
    <row r="774">
      <c r="A774" s="4"/>
      <c r="C774" s="54"/>
    </row>
    <row r="775">
      <c r="A775" s="4"/>
      <c r="C775" s="54"/>
    </row>
    <row r="776">
      <c r="A776" s="4"/>
      <c r="C776" s="54"/>
    </row>
    <row r="777">
      <c r="A777" s="4"/>
      <c r="C777" s="54"/>
    </row>
    <row r="778">
      <c r="A778" s="4"/>
      <c r="C778" s="54"/>
    </row>
    <row r="779">
      <c r="A779" s="4"/>
      <c r="C779" s="54"/>
    </row>
    <row r="780">
      <c r="A780" s="4"/>
      <c r="C780" s="54"/>
    </row>
    <row r="781">
      <c r="A781" s="4"/>
      <c r="C781" s="54"/>
    </row>
    <row r="782">
      <c r="A782" s="4"/>
      <c r="C782" s="54"/>
    </row>
    <row r="783">
      <c r="A783" s="4"/>
      <c r="C783" s="54"/>
    </row>
    <row r="784">
      <c r="A784" s="4"/>
      <c r="C784" s="54"/>
    </row>
    <row r="785">
      <c r="A785" s="4"/>
      <c r="C785" s="54"/>
    </row>
    <row r="786">
      <c r="A786" s="4"/>
      <c r="C786" s="54"/>
    </row>
    <row r="787">
      <c r="A787" s="4"/>
      <c r="C787" s="54"/>
    </row>
    <row r="788">
      <c r="A788" s="4"/>
      <c r="C788" s="54"/>
    </row>
    <row r="789">
      <c r="A789" s="4"/>
      <c r="C789" s="54"/>
    </row>
    <row r="790">
      <c r="A790" s="4"/>
      <c r="C790" s="54"/>
    </row>
    <row r="791">
      <c r="A791" s="4"/>
      <c r="C791" s="54"/>
    </row>
    <row r="792">
      <c r="A792" s="4"/>
      <c r="C792" s="54"/>
    </row>
    <row r="793">
      <c r="A793" s="4"/>
      <c r="C793" s="54"/>
    </row>
    <row r="794">
      <c r="A794" s="4"/>
      <c r="C794" s="54"/>
    </row>
    <row r="795">
      <c r="A795" s="4"/>
      <c r="C795" s="54"/>
    </row>
    <row r="796">
      <c r="A796" s="4"/>
      <c r="C796" s="54"/>
    </row>
    <row r="797">
      <c r="A797" s="4"/>
      <c r="C797" s="54"/>
    </row>
    <row r="798">
      <c r="A798" s="4"/>
      <c r="C798" s="54"/>
    </row>
    <row r="799">
      <c r="A799" s="4"/>
      <c r="C799" s="54"/>
    </row>
    <row r="800">
      <c r="A800" s="4"/>
      <c r="C800" s="54"/>
    </row>
    <row r="801">
      <c r="A801" s="4"/>
      <c r="C801" s="54"/>
    </row>
    <row r="802">
      <c r="A802" s="4"/>
      <c r="C802" s="54"/>
    </row>
    <row r="803">
      <c r="A803" s="4"/>
      <c r="C803" s="54"/>
    </row>
    <row r="804">
      <c r="A804" s="4"/>
      <c r="C804" s="54"/>
    </row>
    <row r="805">
      <c r="A805" s="4"/>
      <c r="C805" s="54"/>
    </row>
    <row r="806">
      <c r="A806" s="4"/>
      <c r="C806" s="54"/>
    </row>
    <row r="807">
      <c r="A807" s="4"/>
      <c r="C807" s="54"/>
    </row>
    <row r="808">
      <c r="A808" s="4"/>
      <c r="C808" s="54"/>
    </row>
    <row r="809">
      <c r="A809" s="4"/>
      <c r="C809" s="54"/>
    </row>
    <row r="810">
      <c r="A810" s="4"/>
      <c r="C810" s="54"/>
    </row>
    <row r="811">
      <c r="A811" s="4"/>
      <c r="C811" s="54"/>
    </row>
    <row r="812">
      <c r="A812" s="4"/>
      <c r="C812" s="54"/>
    </row>
    <row r="813">
      <c r="A813" s="4"/>
      <c r="C813" s="54"/>
    </row>
    <row r="814">
      <c r="A814" s="4"/>
      <c r="C814" s="54"/>
    </row>
    <row r="815">
      <c r="A815" s="4"/>
      <c r="C815" s="54"/>
    </row>
    <row r="816">
      <c r="A816" s="4"/>
      <c r="C816" s="54"/>
    </row>
    <row r="817">
      <c r="A817" s="4"/>
      <c r="C817" s="54"/>
    </row>
    <row r="818">
      <c r="A818" s="4"/>
      <c r="C818" s="54"/>
    </row>
    <row r="819">
      <c r="A819" s="4"/>
      <c r="C819" s="54"/>
    </row>
    <row r="820">
      <c r="A820" s="4"/>
      <c r="C820" s="54"/>
    </row>
    <row r="821">
      <c r="A821" s="4"/>
      <c r="C821" s="54"/>
    </row>
    <row r="822">
      <c r="A822" s="4"/>
      <c r="C822" s="54"/>
    </row>
    <row r="823">
      <c r="A823" s="4"/>
      <c r="C823" s="54"/>
    </row>
    <row r="824">
      <c r="A824" s="4"/>
      <c r="C824" s="54"/>
    </row>
    <row r="825">
      <c r="A825" s="4"/>
      <c r="C825" s="54"/>
    </row>
    <row r="826">
      <c r="A826" s="4"/>
      <c r="C826" s="54"/>
    </row>
    <row r="827">
      <c r="A827" s="4"/>
      <c r="C827" s="54"/>
    </row>
    <row r="828">
      <c r="A828" s="4"/>
      <c r="C828" s="54"/>
    </row>
    <row r="829">
      <c r="A829" s="4"/>
      <c r="C829" s="54"/>
    </row>
    <row r="830">
      <c r="A830" s="4"/>
      <c r="C830" s="54"/>
    </row>
    <row r="831">
      <c r="A831" s="4"/>
      <c r="C831" s="54"/>
    </row>
    <row r="832">
      <c r="A832" s="4"/>
      <c r="C832" s="54"/>
    </row>
    <row r="833">
      <c r="A833" s="4"/>
      <c r="C833" s="54"/>
    </row>
    <row r="834">
      <c r="A834" s="4"/>
      <c r="C834" s="54"/>
    </row>
    <row r="835">
      <c r="A835" s="4"/>
      <c r="C835" s="54"/>
    </row>
    <row r="836">
      <c r="A836" s="4"/>
      <c r="C836" s="54"/>
    </row>
    <row r="837">
      <c r="A837" s="4"/>
      <c r="C837" s="54"/>
    </row>
    <row r="838">
      <c r="A838" s="4"/>
      <c r="C838" s="54"/>
    </row>
    <row r="839">
      <c r="A839" s="4"/>
      <c r="C839" s="54"/>
    </row>
    <row r="840">
      <c r="A840" s="4"/>
      <c r="C840" s="54"/>
    </row>
    <row r="841">
      <c r="A841" s="4"/>
      <c r="C841" s="54"/>
    </row>
    <row r="842">
      <c r="A842" s="4"/>
      <c r="C842" s="54"/>
    </row>
    <row r="843">
      <c r="A843" s="4"/>
      <c r="C843" s="54"/>
    </row>
    <row r="844">
      <c r="A844" s="4"/>
      <c r="C844" s="54"/>
    </row>
    <row r="845">
      <c r="A845" s="4"/>
      <c r="C845" s="54"/>
    </row>
    <row r="846">
      <c r="A846" s="4"/>
      <c r="C846" s="54"/>
    </row>
    <row r="847">
      <c r="A847" s="4"/>
      <c r="C847" s="54"/>
    </row>
    <row r="848">
      <c r="A848" s="4"/>
      <c r="C848" s="54"/>
    </row>
    <row r="849">
      <c r="A849" s="4"/>
      <c r="C849" s="54"/>
    </row>
    <row r="850">
      <c r="A850" s="4"/>
      <c r="C850" s="54"/>
    </row>
    <row r="851">
      <c r="A851" s="4"/>
      <c r="C851" s="54"/>
    </row>
    <row r="852">
      <c r="A852" s="4"/>
      <c r="C852" s="54"/>
    </row>
    <row r="853">
      <c r="A853" s="4"/>
      <c r="C853" s="54"/>
    </row>
    <row r="854">
      <c r="A854" s="4"/>
      <c r="C854" s="54"/>
    </row>
    <row r="855">
      <c r="A855" s="4"/>
      <c r="C855" s="54"/>
    </row>
    <row r="856">
      <c r="A856" s="4"/>
      <c r="C856" s="54"/>
    </row>
    <row r="857">
      <c r="A857" s="4"/>
      <c r="C857" s="54"/>
    </row>
    <row r="858">
      <c r="A858" s="4"/>
      <c r="C858" s="54"/>
    </row>
    <row r="859">
      <c r="A859" s="4"/>
      <c r="C859" s="54"/>
    </row>
    <row r="860">
      <c r="A860" s="4"/>
      <c r="C860" s="54"/>
    </row>
    <row r="861">
      <c r="A861" s="4"/>
      <c r="C861" s="54"/>
    </row>
    <row r="862">
      <c r="A862" s="4"/>
      <c r="C862" s="54"/>
    </row>
    <row r="863">
      <c r="A863" s="4"/>
      <c r="C863" s="54"/>
    </row>
    <row r="864">
      <c r="A864" s="4"/>
      <c r="C864" s="54"/>
    </row>
    <row r="865">
      <c r="A865" s="4"/>
      <c r="C865" s="54"/>
    </row>
    <row r="866">
      <c r="A866" s="4"/>
      <c r="C866" s="54"/>
    </row>
    <row r="867">
      <c r="A867" s="4"/>
      <c r="C867" s="54"/>
    </row>
    <row r="868">
      <c r="A868" s="4"/>
      <c r="C868" s="54"/>
    </row>
    <row r="869">
      <c r="A869" s="4"/>
      <c r="C869" s="54"/>
    </row>
    <row r="870">
      <c r="A870" s="4"/>
      <c r="C870" s="54"/>
    </row>
    <row r="871">
      <c r="A871" s="4"/>
      <c r="C871" s="54"/>
    </row>
    <row r="872">
      <c r="A872" s="4"/>
      <c r="C872" s="54"/>
    </row>
    <row r="873">
      <c r="A873" s="4"/>
      <c r="C873" s="54"/>
    </row>
    <row r="874">
      <c r="A874" s="4"/>
      <c r="C874" s="54"/>
    </row>
    <row r="875">
      <c r="A875" s="4"/>
      <c r="C875" s="54"/>
    </row>
    <row r="876">
      <c r="A876" s="4"/>
      <c r="C876" s="54"/>
    </row>
    <row r="877">
      <c r="A877" s="4"/>
      <c r="C877" s="54"/>
    </row>
    <row r="878">
      <c r="A878" s="4"/>
      <c r="C878" s="54"/>
    </row>
    <row r="879">
      <c r="A879" s="4"/>
      <c r="C879" s="54"/>
    </row>
    <row r="880">
      <c r="A880" s="4"/>
      <c r="C880" s="54"/>
    </row>
    <row r="881">
      <c r="A881" s="4"/>
      <c r="C881" s="54"/>
    </row>
    <row r="882">
      <c r="A882" s="4"/>
      <c r="C882" s="54"/>
    </row>
    <row r="883">
      <c r="A883" s="4"/>
      <c r="C883" s="54"/>
    </row>
    <row r="884">
      <c r="A884" s="4"/>
      <c r="C884" s="54"/>
    </row>
    <row r="885">
      <c r="A885" s="4"/>
      <c r="C885" s="54"/>
    </row>
    <row r="886">
      <c r="A886" s="4"/>
      <c r="C886" s="54"/>
    </row>
    <row r="887">
      <c r="A887" s="4"/>
      <c r="C887" s="54"/>
    </row>
    <row r="888">
      <c r="A888" s="4"/>
      <c r="C888" s="54"/>
    </row>
    <row r="889">
      <c r="A889" s="4"/>
      <c r="C889" s="54"/>
    </row>
    <row r="890">
      <c r="A890" s="4"/>
      <c r="C890" s="54"/>
    </row>
    <row r="891">
      <c r="A891" s="4"/>
      <c r="C891" s="54"/>
    </row>
    <row r="892">
      <c r="A892" s="4"/>
      <c r="C892" s="54"/>
    </row>
    <row r="893">
      <c r="A893" s="4"/>
      <c r="C893" s="54"/>
    </row>
    <row r="894">
      <c r="A894" s="4"/>
      <c r="C894" s="54"/>
    </row>
    <row r="895">
      <c r="A895" s="4"/>
      <c r="C895" s="54"/>
    </row>
    <row r="896">
      <c r="A896" s="4"/>
      <c r="C896" s="54"/>
    </row>
    <row r="897">
      <c r="A897" s="4"/>
      <c r="C897" s="54"/>
    </row>
    <row r="898">
      <c r="A898" s="4"/>
      <c r="C898" s="54"/>
    </row>
    <row r="899">
      <c r="A899" s="4"/>
      <c r="C899" s="54"/>
    </row>
    <row r="900">
      <c r="A900" s="4"/>
      <c r="C900" s="54"/>
    </row>
    <row r="901">
      <c r="A901" s="4"/>
      <c r="C901" s="54"/>
    </row>
    <row r="902">
      <c r="A902" s="4"/>
      <c r="C902" s="54"/>
    </row>
    <row r="903">
      <c r="A903" s="4"/>
      <c r="C903" s="54"/>
    </row>
    <row r="904">
      <c r="A904" s="4"/>
      <c r="C904" s="54"/>
    </row>
    <row r="905">
      <c r="A905" s="4"/>
      <c r="C905" s="54"/>
    </row>
    <row r="906">
      <c r="A906" s="4"/>
      <c r="C906" s="54"/>
    </row>
    <row r="907">
      <c r="A907" s="4"/>
      <c r="C907" s="54"/>
    </row>
    <row r="908">
      <c r="A908" s="4"/>
      <c r="C908" s="54"/>
    </row>
    <row r="909">
      <c r="A909" s="4"/>
      <c r="C909" s="54"/>
    </row>
    <row r="910">
      <c r="A910" s="4"/>
      <c r="C910" s="54"/>
    </row>
    <row r="911">
      <c r="A911" s="4"/>
      <c r="C911" s="54"/>
    </row>
    <row r="912">
      <c r="A912" s="4"/>
      <c r="C912" s="54"/>
    </row>
    <row r="913">
      <c r="A913" s="4"/>
      <c r="C913" s="54"/>
    </row>
    <row r="914">
      <c r="A914" s="4"/>
      <c r="C914" s="54"/>
    </row>
    <row r="915">
      <c r="A915" s="4"/>
      <c r="C915" s="54"/>
    </row>
    <row r="916">
      <c r="A916" s="4"/>
      <c r="C916" s="54"/>
    </row>
    <row r="917">
      <c r="A917" s="4"/>
      <c r="C917" s="54"/>
    </row>
    <row r="918">
      <c r="A918" s="4"/>
      <c r="C918" s="54"/>
    </row>
    <row r="919">
      <c r="A919" s="4"/>
      <c r="C919" s="54"/>
    </row>
    <row r="920">
      <c r="A920" s="4"/>
      <c r="C920" s="54"/>
    </row>
    <row r="921">
      <c r="A921" s="4"/>
      <c r="C921" s="54"/>
    </row>
    <row r="922">
      <c r="A922" s="4"/>
      <c r="C922" s="54"/>
    </row>
    <row r="923">
      <c r="A923" s="4"/>
      <c r="C923" s="54"/>
    </row>
    <row r="924">
      <c r="A924" s="4"/>
      <c r="C924" s="54"/>
    </row>
    <row r="925">
      <c r="A925" s="4"/>
      <c r="C925" s="54"/>
    </row>
    <row r="926">
      <c r="A926" s="4"/>
      <c r="C926" s="54"/>
    </row>
    <row r="927">
      <c r="A927" s="4"/>
      <c r="C927" s="54"/>
    </row>
    <row r="928">
      <c r="A928" s="4"/>
      <c r="C928" s="54"/>
    </row>
    <row r="929">
      <c r="A929" s="4"/>
      <c r="C929" s="54"/>
    </row>
    <row r="930">
      <c r="A930" s="4"/>
      <c r="C930" s="54"/>
    </row>
    <row r="931">
      <c r="A931" s="4"/>
      <c r="C931" s="54"/>
    </row>
    <row r="932">
      <c r="A932" s="4"/>
      <c r="C932" s="54"/>
    </row>
    <row r="933">
      <c r="A933" s="4"/>
      <c r="C933" s="54"/>
    </row>
    <row r="934">
      <c r="A934" s="4"/>
      <c r="C934" s="54"/>
    </row>
    <row r="935">
      <c r="A935" s="4"/>
      <c r="C935" s="54"/>
    </row>
    <row r="936">
      <c r="A936" s="4"/>
      <c r="C936" s="54"/>
    </row>
    <row r="937">
      <c r="A937" s="4"/>
      <c r="C937" s="54"/>
    </row>
    <row r="938">
      <c r="A938" s="4"/>
      <c r="C938" s="54"/>
    </row>
    <row r="939">
      <c r="A939" s="4"/>
      <c r="C939" s="54"/>
    </row>
    <row r="940">
      <c r="A940" s="4"/>
      <c r="C940" s="54"/>
    </row>
    <row r="941">
      <c r="A941" s="4"/>
      <c r="C941" s="54"/>
    </row>
    <row r="942">
      <c r="A942" s="4"/>
      <c r="C942" s="54"/>
    </row>
    <row r="943">
      <c r="A943" s="4"/>
      <c r="C943" s="54"/>
    </row>
    <row r="944">
      <c r="A944" s="4"/>
      <c r="C944" s="54"/>
    </row>
    <row r="945">
      <c r="A945" s="4"/>
      <c r="C945" s="54"/>
    </row>
    <row r="946">
      <c r="A946" s="4"/>
      <c r="C946" s="54"/>
    </row>
    <row r="947">
      <c r="A947" s="4"/>
      <c r="C947" s="54"/>
    </row>
    <row r="948">
      <c r="A948" s="4"/>
      <c r="C948" s="54"/>
    </row>
    <row r="949">
      <c r="A949" s="4"/>
      <c r="C949" s="54"/>
    </row>
    <row r="950">
      <c r="A950" s="4"/>
      <c r="C950" s="54"/>
    </row>
    <row r="951">
      <c r="A951" s="4"/>
      <c r="C951" s="54"/>
    </row>
    <row r="952">
      <c r="A952" s="4"/>
      <c r="C952" s="54"/>
    </row>
    <row r="953">
      <c r="A953" s="4"/>
      <c r="C953" s="54"/>
    </row>
    <row r="954">
      <c r="A954" s="4"/>
      <c r="C954" s="54"/>
    </row>
    <row r="955">
      <c r="A955" s="4"/>
      <c r="C955" s="54"/>
    </row>
    <row r="956">
      <c r="A956" s="4"/>
      <c r="C956" s="54"/>
    </row>
    <row r="957">
      <c r="A957" s="4"/>
      <c r="C957" s="54"/>
    </row>
    <row r="958">
      <c r="A958" s="4"/>
      <c r="C958" s="54"/>
    </row>
    <row r="959">
      <c r="A959" s="4"/>
      <c r="C959" s="54"/>
    </row>
    <row r="960">
      <c r="A960" s="4"/>
      <c r="C960" s="54"/>
    </row>
    <row r="961">
      <c r="A961" s="4"/>
      <c r="C961" s="54"/>
    </row>
    <row r="962">
      <c r="A962" s="4"/>
      <c r="C962" s="54"/>
    </row>
    <row r="963">
      <c r="A963" s="4"/>
      <c r="C963" s="54"/>
    </row>
    <row r="964">
      <c r="A964" s="4"/>
      <c r="C964" s="54"/>
    </row>
    <row r="965">
      <c r="A965" s="4"/>
      <c r="C965" s="54"/>
    </row>
  </sheetData>
  <dataValidations>
    <dataValidation type="list" allowBlank="1" showErrorMessage="1" sqref="A2:A965">
      <formula1>CandidateNames</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s>
  <sheetData>
    <row r="1">
      <c r="A1" s="1" t="s">
        <v>2332</v>
      </c>
      <c r="B1" s="1" t="s">
        <v>2333</v>
      </c>
      <c r="C1" s="1" t="s">
        <v>2334</v>
      </c>
    </row>
    <row r="2">
      <c r="A2" s="1" t="s">
        <v>1128</v>
      </c>
      <c r="B2" s="1" t="s">
        <v>884</v>
      </c>
      <c r="C2" s="1" t="s">
        <v>2335</v>
      </c>
    </row>
    <row r="3">
      <c r="A3" s="1" t="s">
        <v>1021</v>
      </c>
      <c r="B3" s="1" t="s">
        <v>908</v>
      </c>
      <c r="C3" s="4" t="str">
        <f>IFERROR(__xludf.DUMMYFUNCTION("UNIQUE({Region!A2:A1000;Provinces!A2:A1000;Districts!A2:A1000;CitiesMunicipalities!A2:A1000})"),"National Capital Region")</f>
        <v>National Capital Region</v>
      </c>
    </row>
    <row r="4">
      <c r="A4" s="1" t="s">
        <v>1029</v>
      </c>
      <c r="B4" s="1" t="s">
        <v>921</v>
      </c>
      <c r="C4" s="4" t="str">
        <f>IFERROR(__xludf.DUMMYFUNCTION("""COMPUTED_VALUE"""),"Cordillera Administrative Region")</f>
        <v>Cordillera Administrative Region</v>
      </c>
    </row>
    <row r="5">
      <c r="B5" s="1" t="s">
        <v>1155</v>
      </c>
      <c r="C5" s="4" t="str">
        <f>IFERROR(__xludf.DUMMYFUNCTION("""COMPUTED_VALUE"""),"Bangsamoro")</f>
        <v>Bangsamoro</v>
      </c>
    </row>
    <row r="6">
      <c r="B6" s="1" t="s">
        <v>1154</v>
      </c>
      <c r="C6" s="4" t="str">
        <f>IFERROR(__xludf.DUMMYFUNCTION("""COMPUTED_VALUE"""),"Region I- Ilocos Region")</f>
        <v>Region I- Ilocos Region</v>
      </c>
    </row>
    <row r="7">
      <c r="B7" s="1" t="s">
        <v>1914</v>
      </c>
      <c r="C7" s="4" t="str">
        <f>IFERROR(__xludf.DUMMYFUNCTION("""COMPUTED_VALUE"""),"Region II- Cagayan Valley")</f>
        <v>Region II- Cagayan Valley</v>
      </c>
    </row>
    <row r="8">
      <c r="B8" s="1" t="s">
        <v>1157</v>
      </c>
      <c r="C8" s="4" t="str">
        <f>IFERROR(__xludf.DUMMYFUNCTION("""COMPUTED_VALUE"""),"Region III - Central Luzon")</f>
        <v>Region III - Central Luzon</v>
      </c>
    </row>
    <row r="9">
      <c r="B9" s="1" t="s">
        <v>1075</v>
      </c>
      <c r="C9" s="4" t="str">
        <f>IFERROR(__xludf.DUMMYFUNCTION("""COMPUTED_VALUE"""),"Region IV-A - Calabarzon")</f>
        <v>Region IV-A - Calabarzon</v>
      </c>
    </row>
    <row r="10">
      <c r="B10" s="1" t="s">
        <v>1067</v>
      </c>
      <c r="C10" s="4" t="str">
        <f>IFERROR(__xludf.DUMMYFUNCTION("""COMPUTED_VALUE"""),"Region IV-B - Mimaropa")</f>
        <v>Region IV-B - Mimaropa</v>
      </c>
    </row>
    <row r="11">
      <c r="B11" s="1" t="s">
        <v>2336</v>
      </c>
      <c r="C11" s="4" t="str">
        <f>IFERROR(__xludf.DUMMYFUNCTION("""COMPUTED_VALUE"""),"Region V - Bicol Region")</f>
        <v>Region V - Bicol Region</v>
      </c>
    </row>
    <row r="12">
      <c r="B12" s="1" t="s">
        <v>884</v>
      </c>
      <c r="C12" s="4" t="str">
        <f>IFERROR(__xludf.DUMMYFUNCTION("""COMPUTED_VALUE"""),"Region VI - Western Visayas")</f>
        <v>Region VI - Western Visayas</v>
      </c>
    </row>
    <row r="13">
      <c r="B13" s="1" t="s">
        <v>908</v>
      </c>
      <c r="C13" s="4" t="str">
        <f>IFERROR(__xludf.DUMMYFUNCTION("""COMPUTED_VALUE"""),"Region VII - Central Visayas")</f>
        <v>Region VII - Central Visayas</v>
      </c>
    </row>
    <row r="14">
      <c r="B14" s="1" t="s">
        <v>921</v>
      </c>
      <c r="C14" s="4" t="str">
        <f>IFERROR(__xludf.DUMMYFUNCTION("""COMPUTED_VALUE"""),"Region VIII - Eastern Visayas")</f>
        <v>Region VIII - Eastern Visayas</v>
      </c>
    </row>
    <row r="15">
      <c r="B15" s="1" t="s">
        <v>2337</v>
      </c>
      <c r="C15" s="4" t="str">
        <f>IFERROR(__xludf.DUMMYFUNCTION("""COMPUTED_VALUE"""),"Region IX - Zamboanga Peninsula")</f>
        <v>Region IX - Zamboanga Peninsula</v>
      </c>
    </row>
    <row r="16">
      <c r="B16" s="1" t="s">
        <v>1155</v>
      </c>
      <c r="C16" s="4" t="str">
        <f>IFERROR(__xludf.DUMMYFUNCTION("""COMPUTED_VALUE"""),"Region X - Northern Mindanao")</f>
        <v>Region X - Northern Mindanao</v>
      </c>
    </row>
    <row r="17">
      <c r="B17" s="1" t="s">
        <v>1154</v>
      </c>
      <c r="C17" s="4" t="str">
        <f>IFERROR(__xludf.DUMMYFUNCTION("""COMPUTED_VALUE"""),"Region XI - Davao Region")</f>
        <v>Region XI - Davao Region</v>
      </c>
    </row>
    <row r="18">
      <c r="B18" s="1" t="s">
        <v>1914</v>
      </c>
      <c r="C18" s="4" t="str">
        <f>IFERROR(__xludf.DUMMYFUNCTION("""COMPUTED_VALUE"""),"Region XII - Soccsksargen")</f>
        <v>Region XII - Soccsksargen</v>
      </c>
    </row>
    <row r="19">
      <c r="B19" s="1" t="s">
        <v>1157</v>
      </c>
      <c r="C19" s="4" t="str">
        <f>IFERROR(__xludf.DUMMYFUNCTION("""COMPUTED_VALUE"""),"Region XIII - Caraga")</f>
        <v>Region XIII - Caraga</v>
      </c>
    </row>
    <row r="20">
      <c r="B20" s="1" t="s">
        <v>1075</v>
      </c>
      <c r="C20" s="4"/>
    </row>
    <row r="21">
      <c r="B21" s="1" t="s">
        <v>1067</v>
      </c>
      <c r="C21" s="4" t="str">
        <f>IFERROR(__xludf.DUMMYFUNCTION("""COMPUTED_VALUE"""),"Davao de Oro")</f>
        <v>Davao de Oro</v>
      </c>
    </row>
    <row r="22">
      <c r="B22" s="1" t="s">
        <v>2336</v>
      </c>
      <c r="C22" s="4" t="str">
        <f>IFERROR(__xludf.DUMMYFUNCTION("""COMPUTED_VALUE"""),"Davao del Norte")</f>
        <v>Davao del Norte</v>
      </c>
    </row>
    <row r="23">
      <c r="B23" s="1" t="s">
        <v>2337</v>
      </c>
      <c r="C23" s="4" t="str">
        <f>IFERROR(__xludf.DUMMYFUNCTION("""COMPUTED_VALUE"""),"Davao del Sur")</f>
        <v>Davao del Sur</v>
      </c>
    </row>
    <row r="24">
      <c r="C24" s="4" t="str">
        <f>IFERROR(__xludf.DUMMYFUNCTION("""COMPUTED_VALUE"""),"Davao Occidental")</f>
        <v>Davao Occidental</v>
      </c>
    </row>
    <row r="25">
      <c r="C25" s="4" t="str">
        <f>IFERROR(__xludf.DUMMYFUNCTION("""COMPUTED_VALUE"""),"Davao Oriental")</f>
        <v>Davao Oriental</v>
      </c>
    </row>
    <row r="26">
      <c r="C26" s="4" t="str">
        <f>IFERROR(__xludf.DUMMYFUNCTION("""COMPUTED_VALUE"""),"Davao City")</f>
        <v>Davao City</v>
      </c>
    </row>
    <row r="27">
      <c r="C27" s="4" t="str">
        <f>IFERROR(__xludf.DUMMYFUNCTION("""COMPUTED_VALUE"""),"Davao de Oro - 1st District")</f>
        <v>Davao de Oro - 1st District</v>
      </c>
    </row>
    <row r="28">
      <c r="C28" s="4" t="str">
        <f>IFERROR(__xludf.DUMMYFUNCTION("""COMPUTED_VALUE"""),"Davao de Oro - 2nd District")</f>
        <v>Davao de Oro - 2nd District</v>
      </c>
    </row>
    <row r="29">
      <c r="C29" s="4" t="str">
        <f>IFERROR(__xludf.DUMMYFUNCTION("""COMPUTED_VALUE"""),"Davao del Norte - 1st District")</f>
        <v>Davao del Norte - 1st District</v>
      </c>
    </row>
    <row r="30">
      <c r="C30" s="4" t="str">
        <f>IFERROR(__xludf.DUMMYFUNCTION("""COMPUTED_VALUE"""),"Davao del Norte - 2nd District")</f>
        <v>Davao del Norte - 2nd District</v>
      </c>
    </row>
    <row r="31">
      <c r="C31" s="4" t="str">
        <f>IFERROR(__xludf.DUMMYFUNCTION("""COMPUTED_VALUE"""),"Davao del Sur - District")</f>
        <v>Davao del Sur - District</v>
      </c>
    </row>
    <row r="32">
      <c r="C32" s="4" t="str">
        <f>IFERROR(__xludf.DUMMYFUNCTION("""COMPUTED_VALUE"""),"Davao City - District")</f>
        <v>Davao City - District</v>
      </c>
    </row>
    <row r="33">
      <c r="C33" s="4" t="str">
        <f>IFERROR(__xludf.DUMMYFUNCTION("""COMPUTED_VALUE"""),"Davao Occidental - District")</f>
        <v>Davao Occidental - District</v>
      </c>
    </row>
    <row r="34">
      <c r="C34" s="4" t="str">
        <f>IFERROR(__xludf.DUMMYFUNCTION("""COMPUTED_VALUE"""),"Davao Oriental - 1st District")</f>
        <v>Davao Oriental - 1st District</v>
      </c>
    </row>
    <row r="35">
      <c r="C35" s="4" t="str">
        <f>IFERROR(__xludf.DUMMYFUNCTION("""COMPUTED_VALUE"""),"Davao Oriental - 2nd District")</f>
        <v>Davao Oriental - 2nd District</v>
      </c>
    </row>
    <row r="36">
      <c r="C36" s="4" t="str">
        <f>IFERROR(__xludf.DUMMYFUNCTION("""COMPUTED_VALUE"""),"Compostela")</f>
        <v>Compostela</v>
      </c>
    </row>
    <row r="37">
      <c r="C37" s="4" t="str">
        <f>IFERROR(__xludf.DUMMYFUNCTION("""COMPUTED_VALUE"""),"Laak")</f>
        <v>Laak</v>
      </c>
    </row>
    <row r="38">
      <c r="C38" s="4" t="str">
        <f>IFERROR(__xludf.DUMMYFUNCTION("""COMPUTED_VALUE"""),"Mabini")</f>
        <v>Mabini</v>
      </c>
    </row>
    <row r="39">
      <c r="C39" s="4" t="str">
        <f>IFERROR(__xludf.DUMMYFUNCTION("""COMPUTED_VALUE"""),"Maco")</f>
        <v>Maco</v>
      </c>
    </row>
    <row r="40">
      <c r="C40" s="4" t="str">
        <f>IFERROR(__xludf.DUMMYFUNCTION("""COMPUTED_VALUE"""),"Maragusan")</f>
        <v>Maragusan</v>
      </c>
    </row>
    <row r="41">
      <c r="C41" s="4" t="str">
        <f>IFERROR(__xludf.DUMMYFUNCTION("""COMPUTED_VALUE"""),"Mawab")</f>
        <v>Mawab</v>
      </c>
    </row>
    <row r="42">
      <c r="C42" s="4" t="str">
        <f>IFERROR(__xludf.DUMMYFUNCTION("""COMPUTED_VALUE"""),"Monkayo")</f>
        <v>Monkayo</v>
      </c>
    </row>
    <row r="43">
      <c r="C43" s="4" t="str">
        <f>IFERROR(__xludf.DUMMYFUNCTION("""COMPUTED_VALUE"""),"Montevista")</f>
        <v>Montevista</v>
      </c>
    </row>
    <row r="44">
      <c r="C44" s="4" t="str">
        <f>IFERROR(__xludf.DUMMYFUNCTION("""COMPUTED_VALUE"""),"Nabuntaran")</f>
        <v>Nabuntaran</v>
      </c>
    </row>
    <row r="45">
      <c r="C45" s="4" t="str">
        <f>IFERROR(__xludf.DUMMYFUNCTION("""COMPUTED_VALUE"""),"New Bataan")</f>
        <v>New Bataan</v>
      </c>
    </row>
    <row r="46">
      <c r="C46" s="4" t="str">
        <f>IFERROR(__xludf.DUMMYFUNCTION("""COMPUTED_VALUE"""),"Pantukan")</f>
        <v>Pantukan</v>
      </c>
    </row>
    <row r="47">
      <c r="C47" s="4" t="str">
        <f>IFERROR(__xludf.DUMMYFUNCTION("""COMPUTED_VALUE"""),"Asuncion")</f>
        <v>Asuncion</v>
      </c>
    </row>
    <row r="48">
      <c r="C48" s="4" t="str">
        <f>IFERROR(__xludf.DUMMYFUNCTION("""COMPUTED_VALUE"""),"Braulio E. Dujali")</f>
        <v>Braulio E. Dujali</v>
      </c>
    </row>
    <row r="49">
      <c r="C49" s="4" t="str">
        <f>IFERROR(__xludf.DUMMYFUNCTION("""COMPUTED_VALUE"""),"Carmen")</f>
        <v>Carmen</v>
      </c>
    </row>
    <row r="50">
      <c r="C50" s="4" t="str">
        <f>IFERROR(__xludf.DUMMYFUNCTION("""COMPUTED_VALUE"""),"Kapalong")</f>
        <v>Kapalong</v>
      </c>
    </row>
    <row r="51">
      <c r="C51" s="4" t="str">
        <f>IFERROR(__xludf.DUMMYFUNCTION("""COMPUTED_VALUE"""),"New Corella")</f>
        <v>New Corella</v>
      </c>
    </row>
    <row r="52">
      <c r="C52" s="4" t="str">
        <f>IFERROR(__xludf.DUMMYFUNCTION("""COMPUTED_VALUE"""),"Panabo")</f>
        <v>Panabo</v>
      </c>
    </row>
    <row r="53">
      <c r="C53" s="4" t="str">
        <f>IFERROR(__xludf.DUMMYFUNCTION("""COMPUTED_VALUE"""),"Samal")</f>
        <v>Samal</v>
      </c>
    </row>
    <row r="54">
      <c r="C54" s="4" t="str">
        <f>IFERROR(__xludf.DUMMYFUNCTION("""COMPUTED_VALUE"""),"San Isidro")</f>
        <v>San Isidro</v>
      </c>
    </row>
    <row r="55">
      <c r="C55" s="4" t="str">
        <f>IFERROR(__xludf.DUMMYFUNCTION("""COMPUTED_VALUE"""),"Santo Tomas")</f>
        <v>Santo Tomas</v>
      </c>
    </row>
    <row r="56">
      <c r="C56" s="4" t="str">
        <f>IFERROR(__xludf.DUMMYFUNCTION("""COMPUTED_VALUE"""),"Tagum")</f>
        <v>Tagum</v>
      </c>
    </row>
    <row r="57">
      <c r="C57" s="4" t="str">
        <f>IFERROR(__xludf.DUMMYFUNCTION("""COMPUTED_VALUE"""),"Talaingod")</f>
        <v>Talaingod</v>
      </c>
    </row>
    <row r="58">
      <c r="C58" s="4" t="str">
        <f>IFERROR(__xludf.DUMMYFUNCTION("""COMPUTED_VALUE"""),"Bansalan")</f>
        <v>Bansalan</v>
      </c>
    </row>
    <row r="59">
      <c r="C59" s="4" t="str">
        <f>IFERROR(__xludf.DUMMYFUNCTION("""COMPUTED_VALUE"""),"Digos")</f>
        <v>Digos</v>
      </c>
    </row>
    <row r="60">
      <c r="C60" s="4" t="str">
        <f>IFERROR(__xludf.DUMMYFUNCTION("""COMPUTED_VALUE"""),"Hagonoy")</f>
        <v>Hagonoy</v>
      </c>
    </row>
    <row r="61">
      <c r="C61" s="4" t="str">
        <f>IFERROR(__xludf.DUMMYFUNCTION("""COMPUTED_VALUE"""),"Kiblawan")</f>
        <v>Kiblawan</v>
      </c>
    </row>
    <row r="62">
      <c r="C62" s="4" t="str">
        <f>IFERROR(__xludf.DUMMYFUNCTION("""COMPUTED_VALUE"""),"Magsaysay")</f>
        <v>Magsaysay</v>
      </c>
    </row>
    <row r="63">
      <c r="C63" s="4" t="str">
        <f>IFERROR(__xludf.DUMMYFUNCTION("""COMPUTED_VALUE"""),"Malalag")</f>
        <v>Malalag</v>
      </c>
    </row>
    <row r="64">
      <c r="C64" s="4" t="str">
        <f>IFERROR(__xludf.DUMMYFUNCTION("""COMPUTED_VALUE"""),"Matanao")</f>
        <v>Matanao</v>
      </c>
    </row>
    <row r="65">
      <c r="C65" s="4" t="str">
        <f>IFERROR(__xludf.DUMMYFUNCTION("""COMPUTED_VALUE"""),"Padada")</f>
        <v>Padada</v>
      </c>
    </row>
    <row r="66">
      <c r="C66" s="4" t="str">
        <f>IFERROR(__xludf.DUMMYFUNCTION("""COMPUTED_VALUE"""),"Santa Cruz")</f>
        <v>Santa Cruz</v>
      </c>
    </row>
    <row r="67">
      <c r="C67" s="4" t="str">
        <f>IFERROR(__xludf.DUMMYFUNCTION("""COMPUTED_VALUE"""),"Sulop")</f>
        <v>Sulop</v>
      </c>
    </row>
    <row r="68">
      <c r="C68" s="4" t="str">
        <f>IFERROR(__xludf.DUMMYFUNCTION("""COMPUTED_VALUE"""),"Don Marcelino")</f>
        <v>Don Marcelino</v>
      </c>
    </row>
    <row r="69">
      <c r="C69" s="4" t="str">
        <f>IFERROR(__xludf.DUMMYFUNCTION("""COMPUTED_VALUE"""),"Jose Abad Santos")</f>
        <v>Jose Abad Santos</v>
      </c>
    </row>
    <row r="70">
      <c r="C70" s="4" t="str">
        <f>IFERROR(__xludf.DUMMYFUNCTION("""COMPUTED_VALUE"""),"Malita")</f>
        <v>Malita</v>
      </c>
    </row>
    <row r="71">
      <c r="C71" s="4" t="str">
        <f>IFERROR(__xludf.DUMMYFUNCTION("""COMPUTED_VALUE"""),"Santa Maria")</f>
        <v>Santa Maria</v>
      </c>
    </row>
    <row r="72">
      <c r="C72" s="4" t="str">
        <f>IFERROR(__xludf.DUMMYFUNCTION("""COMPUTED_VALUE"""),"Sarangani")</f>
        <v>Sarangani</v>
      </c>
    </row>
    <row r="73">
      <c r="C73" s="4" t="str">
        <f>IFERROR(__xludf.DUMMYFUNCTION("""COMPUTED_VALUE"""),"Baganga")</f>
        <v>Baganga</v>
      </c>
    </row>
    <row r="74">
      <c r="C74" s="4" t="str">
        <f>IFERROR(__xludf.DUMMYFUNCTION("""COMPUTED_VALUE"""),"Banaybanay")</f>
        <v>Banaybanay</v>
      </c>
    </row>
    <row r="75">
      <c r="C75" s="4" t="str">
        <f>IFERROR(__xludf.DUMMYFUNCTION("""COMPUTED_VALUE"""),"Boston")</f>
        <v>Boston</v>
      </c>
    </row>
    <row r="76">
      <c r="C76" s="4" t="str">
        <f>IFERROR(__xludf.DUMMYFUNCTION("""COMPUTED_VALUE"""),"Caraga")</f>
        <v>Caraga</v>
      </c>
    </row>
    <row r="77">
      <c r="C77" s="4" t="str">
        <f>IFERROR(__xludf.DUMMYFUNCTION("""COMPUTED_VALUE"""),"Cateel")</f>
        <v>Cateel</v>
      </c>
    </row>
    <row r="78">
      <c r="C78" s="4" t="str">
        <f>IFERROR(__xludf.DUMMYFUNCTION("""COMPUTED_VALUE"""),"Governor Generoso")</f>
        <v>Governor Generoso</v>
      </c>
    </row>
    <row r="79">
      <c r="C79" s="4" t="str">
        <f>IFERROR(__xludf.DUMMYFUNCTION("""COMPUTED_VALUE"""),"Lupon")</f>
        <v>Lupon</v>
      </c>
    </row>
    <row r="80">
      <c r="C80" s="4" t="str">
        <f>IFERROR(__xludf.DUMMYFUNCTION("""COMPUTED_VALUE"""),"Manay")</f>
        <v>Manay</v>
      </c>
    </row>
    <row r="81">
      <c r="C81" s="4" t="str">
        <f>IFERROR(__xludf.DUMMYFUNCTION("""COMPUTED_VALUE"""),"Mati")</f>
        <v>Mati</v>
      </c>
    </row>
    <row r="82">
      <c r="C82" s="4" t="str">
        <f>IFERROR(__xludf.DUMMYFUNCTION("""COMPUTED_VALUE"""),"Tarragona")</f>
        <v>Tarragona</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4" max="4" width="24.75"/>
    <col customWidth="1" min="7" max="7" width="20.38"/>
  </cols>
  <sheetData>
    <row r="1">
      <c r="A1" s="1" t="s">
        <v>0</v>
      </c>
      <c r="B1" s="1" t="s">
        <v>1</v>
      </c>
      <c r="C1" s="1" t="s">
        <v>2</v>
      </c>
      <c r="D1" s="1" t="s">
        <v>24</v>
      </c>
      <c r="E1" s="1" t="s">
        <v>3</v>
      </c>
      <c r="F1" s="1" t="s">
        <v>4</v>
      </c>
      <c r="G1" s="1" t="s">
        <v>5</v>
      </c>
    </row>
    <row r="2">
      <c r="A2" s="1" t="s">
        <v>25</v>
      </c>
      <c r="C2" s="1" t="s">
        <v>26</v>
      </c>
      <c r="D2" s="1" t="s">
        <v>27</v>
      </c>
      <c r="E2" s="1">
        <v>126.176262</v>
      </c>
      <c r="F2" s="1">
        <v>7.512515</v>
      </c>
      <c r="G2" s="1" t="s">
        <v>21</v>
      </c>
    </row>
    <row r="3">
      <c r="A3" s="1" t="s">
        <v>28</v>
      </c>
      <c r="C3" s="1" t="s">
        <v>29</v>
      </c>
      <c r="D3" s="1" t="s">
        <v>30</v>
      </c>
      <c r="E3" s="1">
        <v>125.653285</v>
      </c>
      <c r="F3" s="1">
        <v>7.56177</v>
      </c>
      <c r="G3" s="1" t="s">
        <v>21</v>
      </c>
    </row>
    <row r="4">
      <c r="A4" s="1" t="s">
        <v>31</v>
      </c>
      <c r="C4" s="1" t="s">
        <v>32</v>
      </c>
      <c r="D4" s="1" t="s">
        <v>33</v>
      </c>
      <c r="E4" s="1">
        <v>125.328427</v>
      </c>
      <c r="F4" s="1">
        <v>6.766269</v>
      </c>
      <c r="G4" s="1" t="s">
        <v>21</v>
      </c>
    </row>
    <row r="5">
      <c r="A5" s="1" t="s">
        <v>34</v>
      </c>
      <c r="C5" s="1" t="s">
        <v>35</v>
      </c>
      <c r="D5" s="1" t="s">
        <v>36</v>
      </c>
      <c r="E5" s="1">
        <v>125.609547</v>
      </c>
      <c r="F5" s="1">
        <v>6.09414</v>
      </c>
      <c r="G5" s="1" t="s">
        <v>21</v>
      </c>
    </row>
    <row r="6">
      <c r="A6" s="1" t="s">
        <v>37</v>
      </c>
      <c r="C6" s="1" t="s">
        <v>38</v>
      </c>
      <c r="D6" s="1" t="s">
        <v>39</v>
      </c>
      <c r="E6" s="1">
        <v>126.541989</v>
      </c>
      <c r="F6" s="1">
        <v>7.317159</v>
      </c>
      <c r="G6" s="1" t="s">
        <v>21</v>
      </c>
    </row>
    <row r="7">
      <c r="A7" s="1" t="s">
        <v>40</v>
      </c>
      <c r="C7" s="1" t="s">
        <v>41</v>
      </c>
      <c r="D7" s="1" t="s">
        <v>42</v>
      </c>
      <c r="E7" s="1">
        <v>125.455340999999</v>
      </c>
      <c r="F7" s="1">
        <v>7.190708</v>
      </c>
      <c r="G7" s="1" t="s">
        <v>21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88"/>
  </cols>
  <sheetData>
    <row r="1">
      <c r="A1" s="1" t="s">
        <v>0</v>
      </c>
      <c r="B1" s="1" t="s">
        <v>1</v>
      </c>
      <c r="C1" s="1" t="s">
        <v>2</v>
      </c>
      <c r="D1" s="1" t="s">
        <v>3</v>
      </c>
      <c r="E1" s="1" t="s">
        <v>4</v>
      </c>
      <c r="F1" s="1" t="s">
        <v>5</v>
      </c>
    </row>
    <row r="2">
      <c r="A2" s="1" t="s">
        <v>43</v>
      </c>
      <c r="C2" s="1" t="s">
        <v>26</v>
      </c>
      <c r="D2" s="5">
        <v>125.609782890398</v>
      </c>
      <c r="E2" s="1">
        <v>7.07019833008212</v>
      </c>
      <c r="F2" s="1" t="s">
        <v>25</v>
      </c>
    </row>
    <row r="3">
      <c r="A3" s="1" t="s">
        <v>44</v>
      </c>
      <c r="C3" s="1" t="s">
        <v>45</v>
      </c>
      <c r="D3" s="5">
        <v>125.79447591542</v>
      </c>
      <c r="E3" s="1">
        <v>7.83102190140691</v>
      </c>
      <c r="F3" s="1" t="s">
        <v>25</v>
      </c>
    </row>
    <row r="4">
      <c r="A4" s="1" t="s">
        <v>46</v>
      </c>
      <c r="C4" s="1" t="s">
        <v>29</v>
      </c>
      <c r="D4" s="5">
        <v>125.80566596975</v>
      </c>
      <c r="E4" s="1">
        <v>7.44557608541288</v>
      </c>
      <c r="F4" s="1" t="s">
        <v>28</v>
      </c>
    </row>
    <row r="5">
      <c r="A5" s="1" t="s">
        <v>47</v>
      </c>
      <c r="C5" s="1" t="s">
        <v>48</v>
      </c>
      <c r="D5" s="5">
        <v>125.825663788148</v>
      </c>
      <c r="E5" s="1">
        <v>7.44831020088685</v>
      </c>
      <c r="F5" s="1" t="s">
        <v>28</v>
      </c>
    </row>
    <row r="6">
      <c r="A6" s="1" t="s">
        <v>49</v>
      </c>
      <c r="C6" s="1" t="s">
        <v>32</v>
      </c>
      <c r="D6" s="5">
        <v>125.306693741304</v>
      </c>
      <c r="E6" s="1">
        <v>6.76643153737743</v>
      </c>
      <c r="F6" s="1" t="s">
        <v>31</v>
      </c>
    </row>
    <row r="7">
      <c r="A7" s="1" t="s">
        <v>50</v>
      </c>
      <c r="C7" s="1" t="s">
        <v>35</v>
      </c>
      <c r="D7" s="5">
        <v>125.458365710972</v>
      </c>
      <c r="E7" s="1">
        <v>7.1882482456727</v>
      </c>
      <c r="F7" s="1" t="s">
        <v>31</v>
      </c>
    </row>
    <row r="8">
      <c r="A8" s="1" t="s">
        <v>51</v>
      </c>
      <c r="C8" s="1" t="s">
        <v>38</v>
      </c>
      <c r="D8" s="5">
        <v>125.611148340907</v>
      </c>
      <c r="E8" s="1">
        <v>6.41516463682776</v>
      </c>
      <c r="F8" s="1" t="s">
        <v>34</v>
      </c>
    </row>
    <row r="9">
      <c r="A9" s="1" t="s">
        <v>52</v>
      </c>
      <c r="C9" s="1" t="s">
        <v>41</v>
      </c>
      <c r="D9" s="5">
        <v>126.227218182417</v>
      </c>
      <c r="E9" s="1">
        <v>6.94887537998649</v>
      </c>
      <c r="F9" s="1" t="s">
        <v>37</v>
      </c>
    </row>
    <row r="10">
      <c r="A10" s="1" t="s">
        <v>53</v>
      </c>
      <c r="C10" s="1" t="s">
        <v>54</v>
      </c>
      <c r="D10" s="5">
        <v>126.21632171495</v>
      </c>
      <c r="E10" s="1">
        <v>6.95215952789013</v>
      </c>
      <c r="F10" s="1" t="s">
        <v>37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0"/>
    <col customWidth="1" min="6" max="6" width="22.25"/>
    <col customWidth="1" min="7" max="7" width="18.0"/>
  </cols>
  <sheetData>
    <row r="1">
      <c r="A1" s="1" t="s">
        <v>0</v>
      </c>
      <c r="B1" s="1" t="s">
        <v>1</v>
      </c>
      <c r="C1" s="1" t="s">
        <v>2</v>
      </c>
      <c r="D1" s="1" t="s">
        <v>3</v>
      </c>
      <c r="E1" s="1" t="s">
        <v>4</v>
      </c>
      <c r="F1" s="1" t="s">
        <v>5</v>
      </c>
      <c r="G1" s="1" t="s">
        <v>55</v>
      </c>
      <c r="H1" s="1" t="s">
        <v>56</v>
      </c>
      <c r="I1" s="1" t="s">
        <v>57</v>
      </c>
    </row>
    <row r="2">
      <c r="A2" s="1" t="s">
        <v>58</v>
      </c>
      <c r="C2" s="5" t="s">
        <v>26</v>
      </c>
      <c r="D2" s="6">
        <v>125.7894</v>
      </c>
      <c r="E2" s="1">
        <v>7.817778</v>
      </c>
      <c r="F2" s="1" t="s">
        <v>43</v>
      </c>
      <c r="G2" s="7" t="s">
        <v>59</v>
      </c>
    </row>
    <row r="3">
      <c r="A3" s="1" t="s">
        <v>60</v>
      </c>
      <c r="C3" s="1" t="s">
        <v>45</v>
      </c>
      <c r="D3" s="6">
        <v>125.8533</v>
      </c>
      <c r="E3" s="8">
        <v>7.308333</v>
      </c>
      <c r="F3" s="1" t="s">
        <v>44</v>
      </c>
      <c r="G3" s="7" t="s">
        <v>61</v>
      </c>
    </row>
    <row r="4">
      <c r="A4" s="1" t="s">
        <v>62</v>
      </c>
      <c r="C4" s="1" t="s">
        <v>45</v>
      </c>
      <c r="D4" s="6">
        <v>125.8578</v>
      </c>
      <c r="E4" s="8">
        <v>7.3625</v>
      </c>
      <c r="F4" s="1" t="s">
        <v>44</v>
      </c>
      <c r="G4" s="7" t="s">
        <v>63</v>
      </c>
    </row>
    <row r="5">
      <c r="A5" s="1" t="s">
        <v>64</v>
      </c>
      <c r="C5" s="1" t="s">
        <v>45</v>
      </c>
      <c r="D5" s="6">
        <v>126.1258</v>
      </c>
      <c r="E5" s="8">
        <v>7.316944</v>
      </c>
      <c r="F5" s="1" t="s">
        <v>44</v>
      </c>
      <c r="G5" s="7" t="s">
        <v>65</v>
      </c>
    </row>
    <row r="6">
      <c r="A6" s="1" t="s">
        <v>66</v>
      </c>
      <c r="C6" s="5" t="s">
        <v>26</v>
      </c>
      <c r="D6" s="6">
        <v>125.9208</v>
      </c>
      <c r="E6" s="8">
        <v>7.5075</v>
      </c>
      <c r="F6" s="1" t="s">
        <v>43</v>
      </c>
      <c r="G6" s="7" t="s">
        <v>67</v>
      </c>
    </row>
    <row r="7">
      <c r="A7" s="1" t="s">
        <v>68</v>
      </c>
      <c r="C7" s="1" t="s">
        <v>45</v>
      </c>
      <c r="D7" s="6">
        <v>126.0564</v>
      </c>
      <c r="E7" s="8">
        <v>7.8325</v>
      </c>
      <c r="F7" s="1" t="s">
        <v>44</v>
      </c>
      <c r="G7" s="7" t="s">
        <v>69</v>
      </c>
    </row>
    <row r="8">
      <c r="A8" s="1" t="s">
        <v>70</v>
      </c>
      <c r="C8" s="5" t="s">
        <v>26</v>
      </c>
      <c r="D8" s="6">
        <v>125.9883</v>
      </c>
      <c r="E8" s="8">
        <v>7.703056</v>
      </c>
      <c r="F8" s="1" t="s">
        <v>43</v>
      </c>
      <c r="G8" s="7" t="s">
        <v>71</v>
      </c>
    </row>
    <row r="9">
      <c r="A9" s="1" t="s">
        <v>72</v>
      </c>
      <c r="C9" s="5" t="s">
        <v>26</v>
      </c>
      <c r="D9" s="6">
        <v>125.9686</v>
      </c>
      <c r="E9" s="8">
        <v>7.602222</v>
      </c>
      <c r="F9" s="1" t="s">
        <v>43</v>
      </c>
      <c r="G9" s="7" t="s">
        <v>73</v>
      </c>
    </row>
    <row r="10">
      <c r="A10" s="1" t="s">
        <v>74</v>
      </c>
      <c r="C10" s="1" t="s">
        <v>45</v>
      </c>
      <c r="D10" s="6">
        <v>126.1378</v>
      </c>
      <c r="E10" s="8">
        <v>7.548333</v>
      </c>
      <c r="F10" s="1" t="s">
        <v>44</v>
      </c>
      <c r="G10" s="7" t="s">
        <v>75</v>
      </c>
    </row>
    <row r="11">
      <c r="A11" s="1" t="s">
        <v>76</v>
      </c>
      <c r="C11" s="5" t="s">
        <v>26</v>
      </c>
      <c r="D11" s="6">
        <v>126.1378</v>
      </c>
      <c r="E11" s="8">
        <v>7.548333</v>
      </c>
      <c r="F11" s="1" t="s">
        <v>43</v>
      </c>
      <c r="G11" s="7" t="s">
        <v>75</v>
      </c>
    </row>
    <row r="12">
      <c r="A12" s="1" t="s">
        <v>77</v>
      </c>
      <c r="C12" s="1" t="s">
        <v>45</v>
      </c>
      <c r="D12" s="6">
        <v>125.8972</v>
      </c>
      <c r="E12" s="8">
        <v>7.131389</v>
      </c>
      <c r="F12" s="1" t="s">
        <v>43</v>
      </c>
      <c r="G12" s="7" t="s">
        <v>78</v>
      </c>
    </row>
    <row r="13">
      <c r="A13" s="7" t="s">
        <v>79</v>
      </c>
      <c r="C13" s="1" t="s">
        <v>29</v>
      </c>
      <c r="D13" s="6">
        <v>125.7533</v>
      </c>
      <c r="E13" s="8">
        <v>7.538333</v>
      </c>
      <c r="F13" s="1" t="s">
        <v>46</v>
      </c>
      <c r="G13" s="7" t="s">
        <v>80</v>
      </c>
    </row>
    <row r="14">
      <c r="A14" s="7" t="s">
        <v>81</v>
      </c>
      <c r="C14" s="1" t="s">
        <v>48</v>
      </c>
      <c r="D14" s="6">
        <v>125.6894</v>
      </c>
      <c r="E14" s="8">
        <v>7.448333</v>
      </c>
      <c r="F14" s="1" t="s">
        <v>47</v>
      </c>
      <c r="G14" s="7" t="s">
        <v>82</v>
      </c>
    </row>
    <row r="15">
      <c r="A15" s="7" t="s">
        <v>83</v>
      </c>
      <c r="C15" s="1" t="s">
        <v>48</v>
      </c>
      <c r="D15" s="6">
        <v>125.7044</v>
      </c>
      <c r="E15" s="8">
        <v>7.355556</v>
      </c>
      <c r="F15" s="1" t="s">
        <v>47</v>
      </c>
      <c r="G15" s="7" t="s">
        <v>84</v>
      </c>
    </row>
    <row r="16">
      <c r="A16" s="7" t="s">
        <v>85</v>
      </c>
      <c r="C16" s="1" t="s">
        <v>29</v>
      </c>
      <c r="D16" s="6">
        <v>125.7072</v>
      </c>
      <c r="E16" s="8">
        <v>7.585278</v>
      </c>
      <c r="F16" s="1" t="s">
        <v>46</v>
      </c>
      <c r="G16" s="7" t="s">
        <v>86</v>
      </c>
    </row>
    <row r="17">
      <c r="A17" s="7" t="s">
        <v>87</v>
      </c>
      <c r="C17" s="1" t="s">
        <v>29</v>
      </c>
      <c r="D17" s="6">
        <v>125.8222</v>
      </c>
      <c r="E17" s="8">
        <v>7.586667</v>
      </c>
      <c r="F17" s="1" t="s">
        <v>46</v>
      </c>
      <c r="G17" s="7" t="s">
        <v>88</v>
      </c>
    </row>
    <row r="18">
      <c r="A18" s="7" t="s">
        <v>89</v>
      </c>
      <c r="C18" s="1" t="s">
        <v>48</v>
      </c>
      <c r="D18" s="6">
        <v>125.6825</v>
      </c>
      <c r="E18" s="8">
        <v>7.300278</v>
      </c>
      <c r="F18" s="1" t="s">
        <v>47</v>
      </c>
      <c r="G18" s="7" t="s">
        <v>90</v>
      </c>
    </row>
    <row r="19">
      <c r="A19" s="7" t="s">
        <v>91</v>
      </c>
      <c r="C19" s="1" t="s">
        <v>48</v>
      </c>
      <c r="D19" s="6">
        <v>125.7086</v>
      </c>
      <c r="E19" s="8">
        <v>7.074444</v>
      </c>
      <c r="F19" s="1" t="s">
        <v>47</v>
      </c>
      <c r="G19" s="7" t="s">
        <v>92</v>
      </c>
    </row>
    <row r="20">
      <c r="A20" s="7" t="s">
        <v>93</v>
      </c>
      <c r="C20" s="1" t="s">
        <v>29</v>
      </c>
      <c r="D20" s="6">
        <v>125.7469</v>
      </c>
      <c r="E20" s="8">
        <v>7.738333</v>
      </c>
      <c r="F20" s="1" t="s">
        <v>46</v>
      </c>
      <c r="G20" s="7" t="s">
        <v>94</v>
      </c>
    </row>
    <row r="21">
      <c r="A21" s="7" t="s">
        <v>95</v>
      </c>
      <c r="C21" s="1" t="s">
        <v>48</v>
      </c>
      <c r="D21" s="6">
        <v>125.6239</v>
      </c>
      <c r="E21" s="8">
        <v>7.528611</v>
      </c>
      <c r="F21" s="1" t="s">
        <v>47</v>
      </c>
      <c r="G21" s="7" t="s">
        <v>96</v>
      </c>
    </row>
    <row r="22">
      <c r="A22" s="7" t="s">
        <v>97</v>
      </c>
      <c r="C22" s="1" t="s">
        <v>29</v>
      </c>
      <c r="D22" s="6">
        <v>126.3347</v>
      </c>
      <c r="E22" s="8">
        <v>7.735556</v>
      </c>
      <c r="F22" s="1" t="s">
        <v>46</v>
      </c>
      <c r="G22" s="7" t="s">
        <v>98</v>
      </c>
    </row>
    <row r="23">
      <c r="A23" s="7" t="s">
        <v>99</v>
      </c>
      <c r="C23" s="1" t="s">
        <v>29</v>
      </c>
      <c r="D23" s="6">
        <v>126.0181</v>
      </c>
      <c r="E23" s="8">
        <v>8.035</v>
      </c>
      <c r="F23" s="1" t="s">
        <v>46</v>
      </c>
      <c r="G23" s="7" t="s">
        <v>100</v>
      </c>
    </row>
    <row r="24">
      <c r="A24" s="7" t="s">
        <v>101</v>
      </c>
      <c r="C24" s="1" t="s">
        <v>32</v>
      </c>
      <c r="D24" s="6">
        <v>125.2128</v>
      </c>
      <c r="E24" s="8">
        <v>6.786389</v>
      </c>
      <c r="F24" s="1" t="s">
        <v>49</v>
      </c>
      <c r="G24" s="7" t="s">
        <v>102</v>
      </c>
    </row>
    <row r="25">
      <c r="A25" s="7" t="s">
        <v>40</v>
      </c>
      <c r="C25" s="1" t="s">
        <v>35</v>
      </c>
      <c r="D25" s="6">
        <v>125.6083</v>
      </c>
      <c r="E25" s="8">
        <v>7.063889</v>
      </c>
      <c r="F25" s="1" t="s">
        <v>50</v>
      </c>
      <c r="G25" s="7" t="s">
        <v>103</v>
      </c>
    </row>
    <row r="26">
      <c r="A26" s="7" t="s">
        <v>104</v>
      </c>
      <c r="C26" s="1" t="s">
        <v>32</v>
      </c>
      <c r="D26" s="6">
        <v>125.3564</v>
      </c>
      <c r="E26" s="8">
        <v>6.744167</v>
      </c>
      <c r="F26" s="1" t="s">
        <v>49</v>
      </c>
      <c r="G26" s="7" t="s">
        <v>105</v>
      </c>
    </row>
    <row r="27">
      <c r="A27" s="7" t="s">
        <v>106</v>
      </c>
      <c r="C27" s="1" t="s">
        <v>32</v>
      </c>
      <c r="D27" s="6">
        <v>125.2978</v>
      </c>
      <c r="E27" s="8">
        <v>6.688611</v>
      </c>
      <c r="F27" s="1" t="s">
        <v>49</v>
      </c>
      <c r="G27" s="7" t="s">
        <v>107</v>
      </c>
    </row>
    <row r="28">
      <c r="A28" s="7" t="s">
        <v>108</v>
      </c>
      <c r="C28" s="1" t="s">
        <v>32</v>
      </c>
      <c r="D28" s="6">
        <v>125.2519</v>
      </c>
      <c r="E28" s="8">
        <v>6.619722</v>
      </c>
      <c r="F28" s="1" t="s">
        <v>49</v>
      </c>
      <c r="G28" s="7" t="s">
        <v>109</v>
      </c>
    </row>
    <row r="29">
      <c r="A29" s="7" t="s">
        <v>110</v>
      </c>
      <c r="C29" s="1" t="s">
        <v>32</v>
      </c>
      <c r="D29" s="6">
        <v>125.15</v>
      </c>
      <c r="E29" s="8">
        <v>6.755833</v>
      </c>
      <c r="F29" s="1" t="s">
        <v>49</v>
      </c>
      <c r="G29" s="7" t="s">
        <v>111</v>
      </c>
    </row>
    <row r="30">
      <c r="A30" s="7" t="s">
        <v>112</v>
      </c>
      <c r="C30" s="1" t="s">
        <v>32</v>
      </c>
      <c r="D30" s="6">
        <v>125.4</v>
      </c>
      <c r="E30" s="8">
        <v>6.598611</v>
      </c>
      <c r="F30" s="1" t="s">
        <v>49</v>
      </c>
      <c r="G30" s="7" t="s">
        <v>113</v>
      </c>
    </row>
    <row r="31">
      <c r="A31" s="7" t="s">
        <v>114</v>
      </c>
      <c r="C31" s="1" t="s">
        <v>32</v>
      </c>
      <c r="D31" s="6">
        <v>125.2164</v>
      </c>
      <c r="E31" s="8">
        <v>6.708611</v>
      </c>
      <c r="F31" s="1" t="s">
        <v>49</v>
      </c>
      <c r="G31" s="7" t="s">
        <v>115</v>
      </c>
    </row>
    <row r="32">
      <c r="A32" s="7" t="s">
        <v>116</v>
      </c>
      <c r="C32" s="1" t="s">
        <v>32</v>
      </c>
      <c r="D32" s="6">
        <v>125.3436</v>
      </c>
      <c r="E32" s="8">
        <v>6.639722</v>
      </c>
      <c r="F32" s="1" t="s">
        <v>49</v>
      </c>
      <c r="G32" s="7" t="s">
        <v>117</v>
      </c>
    </row>
    <row r="33">
      <c r="A33" s="7" t="s">
        <v>118</v>
      </c>
      <c r="C33" s="1" t="s">
        <v>32</v>
      </c>
      <c r="D33" s="6">
        <v>125.4153</v>
      </c>
      <c r="E33" s="8">
        <v>6.833889</v>
      </c>
      <c r="F33" s="1" t="s">
        <v>49</v>
      </c>
      <c r="G33" s="7" t="s">
        <v>119</v>
      </c>
    </row>
    <row r="34">
      <c r="A34" s="7" t="s">
        <v>120</v>
      </c>
      <c r="C34" s="1" t="s">
        <v>32</v>
      </c>
      <c r="D34" s="6">
        <v>125.3467</v>
      </c>
      <c r="E34" s="8">
        <v>6.598889</v>
      </c>
      <c r="F34" s="1" t="s">
        <v>49</v>
      </c>
      <c r="G34" s="7" t="s">
        <v>121</v>
      </c>
    </row>
    <row r="35">
      <c r="A35" s="7" t="s">
        <v>122</v>
      </c>
      <c r="C35" s="1" t="s">
        <v>38</v>
      </c>
      <c r="D35" s="5">
        <v>125.611148340907</v>
      </c>
      <c r="E35" s="1">
        <v>6.41516463682776</v>
      </c>
      <c r="F35" s="1" t="s">
        <v>51</v>
      </c>
    </row>
    <row r="36">
      <c r="A36" s="7" t="s">
        <v>123</v>
      </c>
      <c r="C36" s="1" t="s">
        <v>38</v>
      </c>
      <c r="D36" s="5">
        <v>125.611148340907</v>
      </c>
      <c r="E36" s="1">
        <v>6.41516463682776</v>
      </c>
      <c r="F36" s="1" t="s">
        <v>51</v>
      </c>
    </row>
    <row r="37">
      <c r="A37" s="7" t="s">
        <v>124</v>
      </c>
      <c r="C37" s="1" t="s">
        <v>38</v>
      </c>
      <c r="D37" s="5">
        <v>125.611148340907</v>
      </c>
      <c r="E37" s="1">
        <v>6.41516463682776</v>
      </c>
      <c r="F37" s="1" t="s">
        <v>51</v>
      </c>
    </row>
    <row r="38">
      <c r="A38" s="7" t="s">
        <v>125</v>
      </c>
      <c r="C38" s="1" t="s">
        <v>38</v>
      </c>
      <c r="D38" s="5">
        <v>125.611148340907</v>
      </c>
      <c r="E38" s="1">
        <v>6.41516463682776</v>
      </c>
      <c r="F38" s="1" t="s">
        <v>51</v>
      </c>
    </row>
    <row r="39">
      <c r="A39" s="7" t="s">
        <v>126</v>
      </c>
      <c r="C39" s="1" t="s">
        <v>38</v>
      </c>
      <c r="D39" s="5">
        <v>125.611148340907</v>
      </c>
      <c r="E39" s="1">
        <v>6.41516463682776</v>
      </c>
      <c r="F39" s="1" t="s">
        <v>51</v>
      </c>
    </row>
    <row r="40">
      <c r="A40" s="7" t="s">
        <v>127</v>
      </c>
      <c r="C40" s="1" t="s">
        <v>41</v>
      </c>
      <c r="D40" s="6">
        <v>126.5611</v>
      </c>
      <c r="E40" s="8">
        <v>7.574167</v>
      </c>
      <c r="F40" s="1" t="s">
        <v>52</v>
      </c>
      <c r="G40" s="7" t="s">
        <v>128</v>
      </c>
    </row>
    <row r="41">
      <c r="A41" s="7" t="s">
        <v>129</v>
      </c>
      <c r="C41" s="5" t="s">
        <v>54</v>
      </c>
      <c r="D41" s="6">
        <v>126.0072</v>
      </c>
      <c r="E41" s="8">
        <v>6.960556</v>
      </c>
      <c r="F41" s="1" t="s">
        <v>53</v>
      </c>
      <c r="G41" s="7" t="s">
        <v>130</v>
      </c>
    </row>
    <row r="42">
      <c r="A42" s="7" t="s">
        <v>131</v>
      </c>
      <c r="C42" s="1" t="s">
        <v>41</v>
      </c>
      <c r="D42" s="6">
        <v>126.3733</v>
      </c>
      <c r="E42" s="8">
        <v>7.868889</v>
      </c>
      <c r="F42" s="1" t="s">
        <v>52</v>
      </c>
      <c r="G42" s="7" t="s">
        <v>128</v>
      </c>
    </row>
    <row r="43">
      <c r="A43" s="7" t="s">
        <v>132</v>
      </c>
      <c r="C43" s="1" t="s">
        <v>41</v>
      </c>
      <c r="D43" s="6">
        <v>126.5644</v>
      </c>
      <c r="E43" s="8">
        <v>7.331389</v>
      </c>
      <c r="F43" s="1" t="s">
        <v>52</v>
      </c>
      <c r="G43" s="7" t="s">
        <v>128</v>
      </c>
    </row>
    <row r="44">
      <c r="A44" s="7" t="s">
        <v>133</v>
      </c>
      <c r="C44" s="1" t="s">
        <v>41</v>
      </c>
      <c r="D44" s="6">
        <v>126.4525</v>
      </c>
      <c r="E44" s="8">
        <v>7.789722</v>
      </c>
      <c r="F44" s="1" t="s">
        <v>52</v>
      </c>
      <c r="G44" s="7" t="s">
        <v>128</v>
      </c>
    </row>
    <row r="45">
      <c r="A45" s="7" t="s">
        <v>134</v>
      </c>
      <c r="C45" s="5" t="s">
        <v>54</v>
      </c>
      <c r="D45" s="6">
        <v>126.0797</v>
      </c>
      <c r="E45" s="8">
        <v>6.658333</v>
      </c>
      <c r="F45" s="1" t="s">
        <v>53</v>
      </c>
      <c r="G45" s="7" t="s">
        <v>130</v>
      </c>
    </row>
    <row r="46">
      <c r="A46" s="7" t="s">
        <v>135</v>
      </c>
      <c r="C46" s="5" t="s">
        <v>54</v>
      </c>
      <c r="D46" s="6">
        <v>126.015</v>
      </c>
      <c r="E46" s="8">
        <v>6.902778</v>
      </c>
      <c r="F46" s="1" t="s">
        <v>53</v>
      </c>
      <c r="G46" s="7" t="s">
        <v>130</v>
      </c>
    </row>
    <row r="47">
      <c r="A47" s="7" t="s">
        <v>136</v>
      </c>
      <c r="C47" s="1" t="s">
        <v>41</v>
      </c>
      <c r="D47" s="6">
        <v>126.5392</v>
      </c>
      <c r="E47" s="8">
        <v>7.213889</v>
      </c>
      <c r="F47" s="1" t="s">
        <v>52</v>
      </c>
      <c r="G47" s="7" t="s">
        <v>128</v>
      </c>
    </row>
    <row r="48">
      <c r="A48" s="7" t="s">
        <v>137</v>
      </c>
      <c r="C48" s="5" t="s">
        <v>54</v>
      </c>
      <c r="D48" s="6">
        <v>126.2147</v>
      </c>
      <c r="E48" s="8">
        <v>6.961389</v>
      </c>
      <c r="F48" s="1" t="s">
        <v>53</v>
      </c>
      <c r="G48" s="7" t="s">
        <v>130</v>
      </c>
    </row>
    <row r="49">
      <c r="A49" s="7" t="s">
        <v>93</v>
      </c>
      <c r="C49" s="5" t="s">
        <v>54</v>
      </c>
      <c r="D49" s="6">
        <v>126.0894</v>
      </c>
      <c r="E49" s="8">
        <v>6.835278</v>
      </c>
      <c r="F49" s="1" t="s">
        <v>53</v>
      </c>
      <c r="G49" s="7" t="s">
        <v>130</v>
      </c>
    </row>
    <row r="50">
      <c r="A50" s="7" t="s">
        <v>138</v>
      </c>
      <c r="C50" s="1" t="s">
        <v>41</v>
      </c>
      <c r="D50" s="6">
        <v>126.4489</v>
      </c>
      <c r="E50" s="8">
        <v>7.049444</v>
      </c>
      <c r="F50" s="1" t="s">
        <v>52</v>
      </c>
      <c r="G50" s="7" t="s">
        <v>128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21.88"/>
    <col customWidth="1" min="3" max="3" width="42.13"/>
    <col customWidth="1" min="4" max="4" width="22.88"/>
    <col customWidth="1" min="5" max="5" width="21.38"/>
  </cols>
  <sheetData>
    <row r="1">
      <c r="B1" s="1" t="s">
        <v>139</v>
      </c>
      <c r="C1" s="1" t="s">
        <v>1</v>
      </c>
      <c r="D1" s="1" t="s">
        <v>140</v>
      </c>
      <c r="E1" s="1" t="s">
        <v>141</v>
      </c>
      <c r="F1" s="1" t="s">
        <v>3</v>
      </c>
      <c r="G1" s="1" t="s">
        <v>4</v>
      </c>
    </row>
    <row r="2">
      <c r="A2" s="1">
        <v>1.0</v>
      </c>
      <c r="B2" s="1" t="s">
        <v>40</v>
      </c>
      <c r="C2" s="9" t="s">
        <v>142</v>
      </c>
      <c r="D2" s="1" t="s">
        <v>50</v>
      </c>
      <c r="E2" s="1">
        <v>1.0</v>
      </c>
      <c r="F2" s="1">
        <v>125.640460206837</v>
      </c>
      <c r="G2" s="1">
        <v>7.07689446708368</v>
      </c>
      <c r="H2" s="10"/>
      <c r="I2" s="10"/>
    </row>
    <row r="3">
      <c r="A3" s="1">
        <v>2.0</v>
      </c>
      <c r="B3" s="1" t="s">
        <v>58</v>
      </c>
      <c r="C3" s="9" t="s">
        <v>143</v>
      </c>
      <c r="D3" s="1" t="s">
        <v>43</v>
      </c>
      <c r="E3" s="1">
        <v>1.0</v>
      </c>
      <c r="F3" s="1">
        <v>126.0855942</v>
      </c>
      <c r="G3" s="1">
        <v>7.668177446</v>
      </c>
      <c r="H3" s="10"/>
      <c r="I3" s="10"/>
    </row>
    <row r="4">
      <c r="A4" s="1">
        <v>3.0</v>
      </c>
      <c r="B4" s="1" t="s">
        <v>60</v>
      </c>
      <c r="C4" s="9" t="s">
        <v>144</v>
      </c>
      <c r="D4" s="1" t="s">
        <v>44</v>
      </c>
      <c r="E4" s="1">
        <v>1.0</v>
      </c>
      <c r="F4" s="1">
        <v>125.7931673</v>
      </c>
      <c r="G4" s="1">
        <v>7.819321289</v>
      </c>
      <c r="H4" s="10"/>
      <c r="I4" s="10"/>
    </row>
    <row r="5">
      <c r="A5" s="1">
        <v>4.0</v>
      </c>
      <c r="B5" s="1" t="s">
        <v>62</v>
      </c>
      <c r="C5" s="9" t="s">
        <v>145</v>
      </c>
      <c r="D5" s="1" t="s">
        <v>44</v>
      </c>
      <c r="E5" s="1">
        <v>1.0</v>
      </c>
      <c r="F5" s="1">
        <v>125.8553907</v>
      </c>
      <c r="G5" s="1">
        <v>7.309820844</v>
      </c>
      <c r="H5" s="10"/>
      <c r="I5" s="10"/>
    </row>
    <row r="6">
      <c r="A6" s="1">
        <v>5.0</v>
      </c>
      <c r="B6" s="1" t="s">
        <v>64</v>
      </c>
      <c r="C6" s="9" t="s">
        <v>146</v>
      </c>
      <c r="D6" s="1" t="s">
        <v>44</v>
      </c>
      <c r="E6" s="1">
        <v>1.0</v>
      </c>
      <c r="F6" s="1">
        <v>125.8620769</v>
      </c>
      <c r="G6" s="1">
        <v>7.370604437</v>
      </c>
      <c r="H6" s="10"/>
      <c r="I6" s="10"/>
    </row>
    <row r="7">
      <c r="A7" s="1">
        <v>6.0</v>
      </c>
      <c r="B7" s="1" t="s">
        <v>66</v>
      </c>
      <c r="C7" s="9" t="s">
        <v>147</v>
      </c>
      <c r="D7" s="1" t="s">
        <v>43</v>
      </c>
      <c r="E7" s="1">
        <v>1.0</v>
      </c>
      <c r="F7" s="1">
        <v>126.1247323</v>
      </c>
      <c r="G7" s="1">
        <v>7.318022775</v>
      </c>
      <c r="H7" s="10"/>
      <c r="I7" s="10"/>
    </row>
    <row r="8">
      <c r="A8" s="1">
        <v>7.0</v>
      </c>
      <c r="B8" s="1" t="s">
        <v>68</v>
      </c>
      <c r="C8" s="9" t="s">
        <v>148</v>
      </c>
      <c r="D8" s="1" t="s">
        <v>44</v>
      </c>
      <c r="E8" s="1">
        <v>1.0</v>
      </c>
      <c r="F8" s="1">
        <v>125.9226537</v>
      </c>
      <c r="G8" s="1">
        <v>7.50993117</v>
      </c>
      <c r="H8" s="10"/>
      <c r="I8" s="10"/>
    </row>
    <row r="9">
      <c r="A9" s="1">
        <v>8.0</v>
      </c>
      <c r="B9" s="1" t="s">
        <v>70</v>
      </c>
      <c r="C9" s="9" t="s">
        <v>149</v>
      </c>
      <c r="D9" s="1" t="s">
        <v>43</v>
      </c>
      <c r="E9" s="1">
        <v>1.0</v>
      </c>
      <c r="F9" s="1">
        <v>126.0541731</v>
      </c>
      <c r="G9" s="1">
        <v>7.824401973</v>
      </c>
      <c r="H9" s="10"/>
      <c r="I9" s="10"/>
    </row>
    <row r="10">
      <c r="A10" s="1">
        <v>9.0</v>
      </c>
      <c r="B10" s="1" t="s">
        <v>72</v>
      </c>
      <c r="C10" s="9" t="s">
        <v>150</v>
      </c>
      <c r="D10" s="1" t="s">
        <v>43</v>
      </c>
      <c r="E10" s="1">
        <v>1.0</v>
      </c>
      <c r="F10" s="1">
        <v>125.9885213</v>
      </c>
      <c r="G10" s="1">
        <v>7.704554663</v>
      </c>
      <c r="H10" s="10"/>
      <c r="I10" s="10"/>
    </row>
    <row r="11">
      <c r="A11" s="1">
        <v>10.0</v>
      </c>
      <c r="B11" s="1" t="s">
        <v>74</v>
      </c>
      <c r="C11" s="9" t="s">
        <v>151</v>
      </c>
      <c r="D11" s="1" t="s">
        <v>44</v>
      </c>
      <c r="E11" s="1">
        <v>1.0</v>
      </c>
      <c r="F11" s="1">
        <v>125.969317324102</v>
      </c>
      <c r="G11" s="1">
        <v>7.60352212968339</v>
      </c>
      <c r="H11" s="10"/>
      <c r="I11" s="10"/>
    </row>
    <row r="12">
      <c r="A12" s="1">
        <v>11.0</v>
      </c>
      <c r="B12" s="1" t="s">
        <v>76</v>
      </c>
      <c r="C12" s="9" t="s">
        <v>152</v>
      </c>
      <c r="D12" s="1" t="s">
        <v>43</v>
      </c>
      <c r="E12" s="1">
        <v>1.0</v>
      </c>
      <c r="F12" s="1">
        <v>126.1375616</v>
      </c>
      <c r="G12" s="1">
        <v>7.54876254</v>
      </c>
      <c r="H12" s="10"/>
      <c r="I12" s="10"/>
    </row>
    <row r="13">
      <c r="A13" s="1">
        <v>12.0</v>
      </c>
      <c r="B13" s="1" t="s">
        <v>77</v>
      </c>
      <c r="C13" s="9" t="s">
        <v>153</v>
      </c>
      <c r="D13" s="1" t="s">
        <v>43</v>
      </c>
      <c r="E13" s="1">
        <v>1.0</v>
      </c>
      <c r="F13" s="1">
        <v>125.8983279</v>
      </c>
      <c r="G13" s="1">
        <v>7.127218068</v>
      </c>
      <c r="H13" s="10"/>
      <c r="I13" s="10"/>
    </row>
    <row r="14">
      <c r="A14" s="1">
        <v>13.0</v>
      </c>
      <c r="B14" s="1" t="s">
        <v>79</v>
      </c>
      <c r="C14" s="9" t="s">
        <v>154</v>
      </c>
      <c r="D14" s="1" t="s">
        <v>46</v>
      </c>
      <c r="E14" s="1">
        <v>1.0</v>
      </c>
      <c r="F14" s="1">
        <v>125.7536358</v>
      </c>
      <c r="G14" s="1">
        <v>7.53842187</v>
      </c>
      <c r="H14" s="10"/>
      <c r="I14" s="10"/>
    </row>
    <row r="15">
      <c r="A15" s="1">
        <v>14.0</v>
      </c>
      <c r="B15" s="1" t="s">
        <v>81</v>
      </c>
      <c r="C15" s="9" t="s">
        <v>155</v>
      </c>
      <c r="D15" s="1" t="s">
        <v>47</v>
      </c>
      <c r="E15" s="1">
        <v>1.0</v>
      </c>
      <c r="F15" s="1">
        <v>125.690606</v>
      </c>
      <c r="G15" s="1">
        <v>7.448158689</v>
      </c>
      <c r="H15" s="10"/>
      <c r="I15" s="10"/>
    </row>
    <row r="16">
      <c r="A16" s="1">
        <v>15.0</v>
      </c>
      <c r="B16" s="1" t="s">
        <v>83</v>
      </c>
      <c r="C16" s="9" t="s">
        <v>156</v>
      </c>
      <c r="D16" s="1" t="s">
        <v>47</v>
      </c>
      <c r="E16" s="1">
        <v>1.0</v>
      </c>
      <c r="F16" s="1">
        <v>125.7053</v>
      </c>
      <c r="G16" s="1">
        <v>7.3534157</v>
      </c>
      <c r="H16" s="10"/>
      <c r="I16" s="10"/>
    </row>
    <row r="17">
      <c r="A17" s="1">
        <v>16.0</v>
      </c>
      <c r="B17" s="1" t="s">
        <v>85</v>
      </c>
      <c r="C17" s="9" t="s">
        <v>157</v>
      </c>
      <c r="D17" s="1" t="s">
        <v>46</v>
      </c>
      <c r="E17" s="1">
        <v>1.0</v>
      </c>
      <c r="F17" s="1">
        <v>125.6089626</v>
      </c>
      <c r="G17" s="1">
        <v>7.605844931</v>
      </c>
      <c r="H17" s="10"/>
      <c r="I17" s="10"/>
    </row>
    <row r="18">
      <c r="A18" s="1">
        <v>17.0</v>
      </c>
      <c r="B18" s="1" t="s">
        <v>87</v>
      </c>
      <c r="C18" s="9" t="s">
        <v>158</v>
      </c>
      <c r="D18" s="1" t="s">
        <v>46</v>
      </c>
      <c r="E18" s="1">
        <v>1.0</v>
      </c>
      <c r="F18" s="1">
        <v>125.8809809</v>
      </c>
      <c r="G18" s="1">
        <v>7.59587439</v>
      </c>
      <c r="H18" s="10"/>
      <c r="I18" s="10"/>
    </row>
    <row r="19">
      <c r="A19" s="1">
        <v>18.0</v>
      </c>
      <c r="B19" s="1" t="s">
        <v>89</v>
      </c>
      <c r="C19" s="9" t="s">
        <v>159</v>
      </c>
      <c r="D19" s="1" t="s">
        <v>47</v>
      </c>
      <c r="E19" s="1">
        <v>1.0</v>
      </c>
      <c r="F19" s="1">
        <v>125.6738739</v>
      </c>
      <c r="G19" s="1">
        <v>7.285439145</v>
      </c>
      <c r="H19" s="10"/>
      <c r="I19" s="10"/>
    </row>
    <row r="20">
      <c r="A20" s="1">
        <v>19.0</v>
      </c>
      <c r="B20" s="1" t="s">
        <v>160</v>
      </c>
      <c r="C20" s="9" t="s">
        <v>161</v>
      </c>
      <c r="D20" s="1" t="s">
        <v>47</v>
      </c>
      <c r="E20" s="1">
        <v>1.0</v>
      </c>
      <c r="F20" s="1">
        <v>125.7266342</v>
      </c>
      <c r="G20" s="1">
        <v>7.08234575</v>
      </c>
      <c r="H20" s="10"/>
      <c r="I20" s="10"/>
    </row>
    <row r="21">
      <c r="A21" s="1">
        <v>20.0</v>
      </c>
      <c r="B21" s="1" t="s">
        <v>93</v>
      </c>
      <c r="C21" s="9" t="s">
        <v>162</v>
      </c>
      <c r="D21" s="1" t="s">
        <v>46</v>
      </c>
      <c r="E21" s="1">
        <v>1.0</v>
      </c>
      <c r="F21" s="1">
        <v>125.7239165</v>
      </c>
      <c r="G21" s="1">
        <v>7.74651182</v>
      </c>
      <c r="H21" s="10"/>
      <c r="I21" s="10"/>
    </row>
    <row r="22">
      <c r="A22" s="1">
        <v>21.0</v>
      </c>
      <c r="B22" s="1" t="s">
        <v>95</v>
      </c>
      <c r="C22" s="9" t="s">
        <v>163</v>
      </c>
      <c r="D22" s="1" t="s">
        <v>47</v>
      </c>
      <c r="E22" s="1">
        <v>1.0</v>
      </c>
      <c r="F22" s="1">
        <v>125.6227195</v>
      </c>
      <c r="G22" s="1">
        <v>7.532906827</v>
      </c>
      <c r="H22" s="10"/>
      <c r="I22" s="10"/>
    </row>
    <row r="23">
      <c r="A23" s="1">
        <v>22.0</v>
      </c>
      <c r="B23" s="1" t="s">
        <v>97</v>
      </c>
      <c r="C23" s="9" t="s">
        <v>164</v>
      </c>
      <c r="D23" s="1" t="s">
        <v>46</v>
      </c>
      <c r="E23" s="1">
        <v>1.0</v>
      </c>
      <c r="F23" s="1">
        <v>125.7831256</v>
      </c>
      <c r="G23" s="1">
        <v>7.459040966</v>
      </c>
      <c r="H23" s="10"/>
      <c r="I23" s="10"/>
    </row>
    <row r="24">
      <c r="A24" s="1">
        <v>23.0</v>
      </c>
      <c r="B24" s="1" t="s">
        <v>99</v>
      </c>
      <c r="C24" s="9" t="s">
        <v>165</v>
      </c>
      <c r="D24" s="1" t="s">
        <v>46</v>
      </c>
      <c r="E24" s="1">
        <v>1.0</v>
      </c>
      <c r="F24" s="1">
        <v>125.5747554</v>
      </c>
      <c r="G24" s="1">
        <v>7.632657054</v>
      </c>
      <c r="H24" s="10"/>
      <c r="I24" s="10"/>
    </row>
    <row r="25">
      <c r="A25" s="1">
        <v>24.0</v>
      </c>
      <c r="B25" s="1" t="s">
        <v>101</v>
      </c>
      <c r="C25" s="9" t="s">
        <v>166</v>
      </c>
      <c r="D25" s="1" t="s">
        <v>49</v>
      </c>
      <c r="E25" s="1">
        <v>1.0</v>
      </c>
      <c r="F25" s="1">
        <v>125.211508891369</v>
      </c>
      <c r="G25" s="1">
        <v>6.78770468511322</v>
      </c>
      <c r="H25" s="10"/>
      <c r="I25" s="10"/>
    </row>
    <row r="26">
      <c r="A26" s="1">
        <v>25.0</v>
      </c>
      <c r="B26" s="1" t="s">
        <v>104</v>
      </c>
      <c r="C26" s="9" t="s">
        <v>167</v>
      </c>
      <c r="D26" s="1" t="s">
        <v>49</v>
      </c>
      <c r="E26" s="1">
        <v>1.0</v>
      </c>
      <c r="F26" s="1">
        <v>125.356423096674</v>
      </c>
      <c r="G26" s="1">
        <v>6.74441113694969</v>
      </c>
      <c r="H26" s="10"/>
      <c r="I26" s="10"/>
    </row>
    <row r="27">
      <c r="A27" s="1">
        <v>26.0</v>
      </c>
      <c r="B27" s="1" t="s">
        <v>106</v>
      </c>
      <c r="C27" s="9" t="s">
        <v>168</v>
      </c>
      <c r="D27" s="1" t="s">
        <v>49</v>
      </c>
      <c r="E27" s="1">
        <v>1.0</v>
      </c>
      <c r="F27" s="1">
        <v>125.297927510789</v>
      </c>
      <c r="G27" s="1">
        <v>6.68872225762566</v>
      </c>
      <c r="H27" s="10"/>
      <c r="I27" s="10"/>
    </row>
    <row r="28">
      <c r="A28" s="1">
        <v>27.0</v>
      </c>
      <c r="B28" s="1" t="s">
        <v>108</v>
      </c>
      <c r="C28" s="9" t="s">
        <v>169</v>
      </c>
      <c r="D28" s="1" t="s">
        <v>49</v>
      </c>
      <c r="E28" s="1">
        <v>1.0</v>
      </c>
      <c r="F28" s="1">
        <v>125.255971515934</v>
      </c>
      <c r="G28" s="1">
        <v>6.62230939677292</v>
      </c>
      <c r="H28" s="10"/>
      <c r="I28" s="10"/>
    </row>
    <row r="29">
      <c r="A29" s="1">
        <v>28.0</v>
      </c>
      <c r="B29" s="1" t="s">
        <v>110</v>
      </c>
      <c r="C29" s="9" t="s">
        <v>170</v>
      </c>
      <c r="D29" s="1" t="s">
        <v>49</v>
      </c>
      <c r="E29" s="1">
        <v>1.0</v>
      </c>
      <c r="F29" s="1">
        <v>125.154862756238</v>
      </c>
      <c r="G29" s="1">
        <v>6.75351432451742</v>
      </c>
      <c r="H29" s="10"/>
      <c r="I29" s="10"/>
    </row>
    <row r="30">
      <c r="A30" s="1">
        <v>29.0</v>
      </c>
      <c r="B30" s="1" t="s">
        <v>112</v>
      </c>
      <c r="C30" s="9" t="s">
        <v>171</v>
      </c>
      <c r="D30" s="1" t="s">
        <v>49</v>
      </c>
      <c r="E30" s="1">
        <v>1.0</v>
      </c>
      <c r="F30" s="1">
        <v>125.401309666419</v>
      </c>
      <c r="G30" s="1">
        <v>6.59153691739373</v>
      </c>
      <c r="H30" s="10"/>
      <c r="I30" s="10"/>
    </row>
    <row r="31">
      <c r="A31" s="1">
        <v>30.0</v>
      </c>
      <c r="B31" s="1" t="s">
        <v>114</v>
      </c>
      <c r="C31" s="9" t="s">
        <v>172</v>
      </c>
      <c r="D31" s="1" t="s">
        <v>49</v>
      </c>
      <c r="E31" s="1">
        <v>1.0</v>
      </c>
      <c r="F31" s="1">
        <v>125.219092188365</v>
      </c>
      <c r="G31" s="1">
        <v>6.709714414757</v>
      </c>
      <c r="H31" s="10"/>
      <c r="I31" s="10"/>
    </row>
    <row r="32">
      <c r="A32" s="1">
        <v>31.0</v>
      </c>
      <c r="B32" s="1" t="s">
        <v>116</v>
      </c>
      <c r="C32" s="9" t="s">
        <v>173</v>
      </c>
      <c r="D32" s="1" t="s">
        <v>49</v>
      </c>
      <c r="E32" s="1">
        <v>1.0</v>
      </c>
      <c r="F32" s="1">
        <v>125.342399875449</v>
      </c>
      <c r="G32" s="1">
        <v>6.63937757782136</v>
      </c>
      <c r="H32" s="10"/>
      <c r="I32" s="10"/>
    </row>
    <row r="33">
      <c r="A33" s="1">
        <v>32.0</v>
      </c>
      <c r="B33" s="1" t="s">
        <v>118</v>
      </c>
      <c r="C33" s="9" t="s">
        <v>174</v>
      </c>
      <c r="D33" s="1" t="s">
        <v>49</v>
      </c>
      <c r="E33" s="1">
        <v>1.0</v>
      </c>
      <c r="F33" s="1">
        <v>125.415019648725</v>
      </c>
      <c r="G33" s="1">
        <v>6.83458968417442</v>
      </c>
      <c r="H33" s="10"/>
      <c r="I33" s="10"/>
    </row>
    <row r="34">
      <c r="A34" s="1">
        <v>33.0</v>
      </c>
      <c r="B34" s="1" t="s">
        <v>120</v>
      </c>
      <c r="C34" s="9" t="s">
        <v>175</v>
      </c>
      <c r="D34" s="1" t="s">
        <v>49</v>
      </c>
      <c r="E34" s="1">
        <v>1.0</v>
      </c>
      <c r="F34" s="1">
        <v>125.344170377036</v>
      </c>
      <c r="G34" s="1">
        <v>6.60085707498136</v>
      </c>
      <c r="H34" s="10"/>
      <c r="I34" s="10"/>
    </row>
    <row r="35">
      <c r="A35" s="1">
        <v>34.0</v>
      </c>
      <c r="B35" s="1" t="s">
        <v>122</v>
      </c>
      <c r="C35" s="9" t="s">
        <v>176</v>
      </c>
      <c r="D35" s="1" t="s">
        <v>51</v>
      </c>
      <c r="E35" s="1">
        <v>1.0</v>
      </c>
      <c r="F35" s="1">
        <v>125.695118054573</v>
      </c>
      <c r="G35" s="1">
        <v>6.19787106002284</v>
      </c>
      <c r="H35" s="10"/>
      <c r="I35" s="10"/>
    </row>
    <row r="36">
      <c r="A36" s="1">
        <v>35.0</v>
      </c>
      <c r="B36" s="1" t="s">
        <v>123</v>
      </c>
      <c r="C36" s="9" t="s">
        <v>177</v>
      </c>
      <c r="D36" s="1" t="s">
        <v>51</v>
      </c>
      <c r="E36" s="1">
        <v>1.0</v>
      </c>
      <c r="F36" s="1">
        <v>125.644701006708</v>
      </c>
      <c r="G36" s="1">
        <v>5.9126655156585</v>
      </c>
      <c r="H36" s="10"/>
      <c r="I36" s="10"/>
    </row>
    <row r="37">
      <c r="A37" s="1">
        <v>36.0</v>
      </c>
      <c r="B37" s="1" t="s">
        <v>124</v>
      </c>
      <c r="C37" s="9" t="s">
        <v>178</v>
      </c>
      <c r="D37" s="1" t="s">
        <v>51</v>
      </c>
      <c r="E37" s="1">
        <v>1.0</v>
      </c>
      <c r="F37" s="1">
        <v>125.611690412243</v>
      </c>
      <c r="G37" s="1">
        <v>6.41493477696625</v>
      </c>
      <c r="H37" s="10"/>
      <c r="I37" s="10"/>
    </row>
    <row r="38">
      <c r="A38" s="1">
        <v>37.0</v>
      </c>
      <c r="B38" s="1" t="s">
        <v>125</v>
      </c>
      <c r="C38" s="9" t="s">
        <v>179</v>
      </c>
      <c r="D38" s="1" t="s">
        <v>51</v>
      </c>
      <c r="E38" s="1">
        <v>1.0</v>
      </c>
      <c r="F38" s="1">
        <v>125.475436848749</v>
      </c>
      <c r="G38" s="1">
        <v>6.55053428924073</v>
      </c>
      <c r="H38" s="10"/>
      <c r="I38" s="10"/>
    </row>
    <row r="39">
      <c r="A39" s="1">
        <v>38.0</v>
      </c>
      <c r="B39" s="1" t="s">
        <v>126</v>
      </c>
      <c r="C39" s="9" t="s">
        <v>180</v>
      </c>
      <c r="D39" s="1" t="s">
        <v>51</v>
      </c>
      <c r="E39" s="1">
        <v>1.0</v>
      </c>
      <c r="F39" s="1">
        <v>125.422946747879</v>
      </c>
      <c r="G39" s="1">
        <v>5.41247506810351</v>
      </c>
      <c r="H39" s="10"/>
      <c r="I39" s="10"/>
    </row>
    <row r="40">
      <c r="A40" s="1">
        <v>39.0</v>
      </c>
      <c r="B40" s="1" t="s">
        <v>127</v>
      </c>
      <c r="C40" s="9" t="s">
        <v>181</v>
      </c>
      <c r="D40" s="1" t="s">
        <v>52</v>
      </c>
      <c r="E40" s="1">
        <v>1.0</v>
      </c>
      <c r="F40" s="1">
        <v>126.56226804477</v>
      </c>
      <c r="G40" s="1">
        <v>7.57513086908844</v>
      </c>
      <c r="H40" s="10"/>
      <c r="I40" s="10"/>
    </row>
    <row r="41">
      <c r="A41" s="1">
        <v>40.0</v>
      </c>
      <c r="B41" s="1" t="s">
        <v>129</v>
      </c>
      <c r="C41" s="9" t="s">
        <v>182</v>
      </c>
      <c r="D41" s="1" t="s">
        <v>53</v>
      </c>
      <c r="E41" s="1">
        <v>1.0</v>
      </c>
      <c r="F41" s="1">
        <v>126.011171973604</v>
      </c>
      <c r="G41" s="1">
        <v>6.96733879262672</v>
      </c>
      <c r="H41" s="10"/>
      <c r="I41" s="10"/>
    </row>
    <row r="42">
      <c r="A42" s="1">
        <v>41.0</v>
      </c>
      <c r="B42" s="1" t="s">
        <v>131</v>
      </c>
      <c r="C42" s="9" t="s">
        <v>183</v>
      </c>
      <c r="D42" s="1" t="s">
        <v>52</v>
      </c>
      <c r="E42" s="1">
        <v>1.0</v>
      </c>
      <c r="F42" s="1">
        <v>126.37655446807</v>
      </c>
      <c r="G42" s="1">
        <v>7.87014250008301</v>
      </c>
      <c r="H42" s="10"/>
      <c r="I42" s="10"/>
    </row>
    <row r="43">
      <c r="A43" s="1">
        <v>42.0</v>
      </c>
      <c r="B43" s="1" t="s">
        <v>132</v>
      </c>
      <c r="C43" s="9" t="s">
        <v>184</v>
      </c>
      <c r="D43" s="1" t="s">
        <v>52</v>
      </c>
      <c r="E43" s="1">
        <v>1.0</v>
      </c>
      <c r="F43" s="1">
        <v>126.566255084676</v>
      </c>
      <c r="G43" s="1">
        <v>7.3285361154585</v>
      </c>
      <c r="H43" s="10"/>
      <c r="I43" s="10"/>
    </row>
    <row r="44">
      <c r="A44" s="1">
        <v>43.0</v>
      </c>
      <c r="B44" s="1" t="s">
        <v>133</v>
      </c>
      <c r="C44" s="9" t="s">
        <v>185</v>
      </c>
      <c r="D44" s="1" t="s">
        <v>52</v>
      </c>
      <c r="E44" s="1">
        <v>1.0</v>
      </c>
      <c r="F44" s="1">
        <v>126.454218704224</v>
      </c>
      <c r="G44" s="1">
        <v>7.79030073900428</v>
      </c>
      <c r="H44" s="10"/>
      <c r="I44" s="10"/>
    </row>
    <row r="45">
      <c r="A45" s="1">
        <v>44.0</v>
      </c>
      <c r="B45" s="1" t="s">
        <v>134</v>
      </c>
      <c r="C45" s="9" t="s">
        <v>186</v>
      </c>
      <c r="D45" s="1" t="s">
        <v>53</v>
      </c>
      <c r="E45" s="1">
        <v>1.0</v>
      </c>
      <c r="F45" s="1">
        <v>126.072933827873</v>
      </c>
      <c r="G45" s="1">
        <v>6.65374195037625</v>
      </c>
      <c r="H45" s="10"/>
      <c r="I45" s="10"/>
    </row>
    <row r="46">
      <c r="A46" s="1">
        <v>45.0</v>
      </c>
      <c r="B46" s="1" t="s">
        <v>135</v>
      </c>
      <c r="C46" s="9" t="s">
        <v>187</v>
      </c>
      <c r="D46" s="1" t="s">
        <v>53</v>
      </c>
      <c r="E46" s="1">
        <v>1.0</v>
      </c>
      <c r="F46" s="1">
        <v>126.011140562311</v>
      </c>
      <c r="G46" s="1">
        <v>6.89744662699254</v>
      </c>
      <c r="H46" s="10"/>
      <c r="I46" s="10"/>
    </row>
    <row r="47">
      <c r="A47" s="1">
        <v>46.0</v>
      </c>
      <c r="B47" s="1" t="s">
        <v>136</v>
      </c>
      <c r="C47" s="9" t="s">
        <v>188</v>
      </c>
      <c r="D47" s="1" t="s">
        <v>52</v>
      </c>
      <c r="E47" s="1">
        <v>1.0</v>
      </c>
      <c r="F47" s="1">
        <v>126.53989700642</v>
      </c>
      <c r="G47" s="1">
        <v>7.21045514867598</v>
      </c>
      <c r="H47" s="10"/>
      <c r="I47" s="10"/>
    </row>
    <row r="48">
      <c r="A48" s="1">
        <v>47.0</v>
      </c>
      <c r="B48" s="1" t="s">
        <v>137</v>
      </c>
      <c r="C48" s="9" t="s">
        <v>189</v>
      </c>
      <c r="D48" s="1" t="s">
        <v>53</v>
      </c>
      <c r="E48" s="1">
        <v>1.0</v>
      </c>
      <c r="F48" s="1">
        <v>126.216536844441</v>
      </c>
      <c r="G48" s="1">
        <v>6.95201944732885</v>
      </c>
      <c r="H48" s="10"/>
      <c r="I48" s="10"/>
    </row>
    <row r="49">
      <c r="A49" s="1">
        <v>48.0</v>
      </c>
      <c r="B49" s="1" t="s">
        <v>138</v>
      </c>
      <c r="C49" s="9" t="s">
        <v>190</v>
      </c>
      <c r="D49" s="1" t="s">
        <v>52</v>
      </c>
      <c r="E49" s="1">
        <v>1.0</v>
      </c>
      <c r="F49" s="1">
        <v>126.448819898749</v>
      </c>
      <c r="G49" s="1">
        <v>7.04967461084855</v>
      </c>
      <c r="H49" s="10"/>
      <c r="I49" s="10"/>
    </row>
    <row r="50">
      <c r="D50" s="4"/>
    </row>
    <row r="51">
      <c r="D51" s="4"/>
    </row>
    <row r="52">
      <c r="D52" s="4"/>
    </row>
    <row r="53">
      <c r="D53" s="4"/>
    </row>
    <row r="54">
      <c r="D54" s="4"/>
    </row>
    <row r="55">
      <c r="D55" s="4"/>
    </row>
    <row r="56">
      <c r="D56" s="4"/>
    </row>
    <row r="57">
      <c r="D57" s="4"/>
    </row>
    <row r="58">
      <c r="D58" s="4"/>
    </row>
    <row r="59">
      <c r="D59" s="4"/>
    </row>
    <row r="60">
      <c r="D60" s="4"/>
    </row>
    <row r="61">
      <c r="D61" s="4"/>
    </row>
    <row r="62">
      <c r="D62" s="4"/>
    </row>
    <row r="63">
      <c r="D63" s="4"/>
    </row>
    <row r="64">
      <c r="D64" s="4"/>
    </row>
    <row r="65">
      <c r="D65" s="4"/>
    </row>
    <row r="66">
      <c r="D66" s="4"/>
    </row>
    <row r="67">
      <c r="D67" s="4"/>
    </row>
    <row r="68">
      <c r="D68" s="4"/>
    </row>
    <row r="69">
      <c r="D69" s="4"/>
    </row>
    <row r="70">
      <c r="D70" s="4"/>
    </row>
    <row r="71">
      <c r="D71" s="4"/>
    </row>
    <row r="72">
      <c r="D72" s="4"/>
    </row>
    <row r="73">
      <c r="D73" s="4"/>
    </row>
    <row r="74">
      <c r="D74" s="4"/>
    </row>
    <row r="75">
      <c r="D75" s="4"/>
    </row>
    <row r="76">
      <c r="D76" s="4"/>
    </row>
    <row r="77">
      <c r="D77" s="4"/>
    </row>
    <row r="78">
      <c r="D78" s="4"/>
    </row>
    <row r="79">
      <c r="D79" s="4"/>
    </row>
    <row r="80">
      <c r="D80" s="4"/>
    </row>
    <row r="81">
      <c r="D81" s="4"/>
    </row>
    <row r="82">
      <c r="D82" s="4"/>
    </row>
    <row r="83">
      <c r="D83" s="4"/>
    </row>
    <row r="84">
      <c r="D84" s="4"/>
    </row>
    <row r="85">
      <c r="D85" s="4"/>
    </row>
    <row r="86">
      <c r="D86" s="4"/>
    </row>
    <row r="87">
      <c r="D87" s="4"/>
    </row>
    <row r="88">
      <c r="D88" s="4"/>
    </row>
    <row r="89">
      <c r="D89" s="4"/>
    </row>
    <row r="90">
      <c r="D90" s="4"/>
    </row>
    <row r="91">
      <c r="D91" s="4"/>
    </row>
    <row r="92">
      <c r="D92" s="4"/>
    </row>
    <row r="93">
      <c r="D93" s="4"/>
    </row>
    <row r="94">
      <c r="D94" s="4"/>
    </row>
    <row r="95">
      <c r="D95" s="4"/>
    </row>
    <row r="96">
      <c r="D96" s="4"/>
    </row>
    <row r="97">
      <c r="D97" s="4"/>
    </row>
    <row r="98">
      <c r="D98" s="4"/>
    </row>
    <row r="99">
      <c r="D99" s="4"/>
    </row>
    <row r="100">
      <c r="D100" s="4"/>
    </row>
    <row r="101">
      <c r="D101" s="4"/>
    </row>
    <row r="102">
      <c r="D102" s="4"/>
    </row>
    <row r="103">
      <c r="D103" s="4"/>
    </row>
    <row r="104">
      <c r="D104" s="4"/>
    </row>
    <row r="105">
      <c r="D105" s="4"/>
    </row>
    <row r="106">
      <c r="D106" s="4"/>
    </row>
    <row r="107">
      <c r="D107" s="4"/>
    </row>
    <row r="108">
      <c r="D108" s="4"/>
    </row>
    <row r="109">
      <c r="D109" s="4"/>
    </row>
    <row r="110">
      <c r="D110" s="4"/>
    </row>
    <row r="111">
      <c r="D111" s="4"/>
    </row>
    <row r="112">
      <c r="D112" s="4"/>
    </row>
    <row r="113">
      <c r="D113" s="4"/>
    </row>
    <row r="114">
      <c r="D114" s="4"/>
    </row>
    <row r="115">
      <c r="D115" s="4"/>
    </row>
    <row r="116">
      <c r="D116" s="4"/>
    </row>
    <row r="117">
      <c r="D117" s="4"/>
    </row>
    <row r="118">
      <c r="D118" s="4"/>
    </row>
    <row r="119">
      <c r="D119" s="4"/>
    </row>
    <row r="120">
      <c r="D120" s="4"/>
    </row>
    <row r="121">
      <c r="D121" s="4"/>
    </row>
    <row r="122">
      <c r="D122" s="4"/>
    </row>
    <row r="123">
      <c r="D123" s="4"/>
    </row>
    <row r="124">
      <c r="D124" s="4"/>
    </row>
    <row r="125">
      <c r="D125" s="4"/>
    </row>
    <row r="126">
      <c r="D126" s="4"/>
    </row>
    <row r="127">
      <c r="D127" s="4"/>
    </row>
    <row r="128">
      <c r="D128" s="4"/>
    </row>
    <row r="129">
      <c r="D129" s="4"/>
    </row>
    <row r="130">
      <c r="D130" s="4"/>
    </row>
    <row r="131">
      <c r="D131" s="4"/>
    </row>
    <row r="132">
      <c r="D132" s="4"/>
    </row>
    <row r="133">
      <c r="D133" s="4"/>
    </row>
    <row r="134">
      <c r="D134" s="4"/>
    </row>
    <row r="135">
      <c r="D135" s="4"/>
    </row>
    <row r="136">
      <c r="D136" s="4"/>
    </row>
    <row r="137">
      <c r="D137" s="4"/>
    </row>
    <row r="138">
      <c r="D138" s="4"/>
    </row>
    <row r="139">
      <c r="D139" s="4"/>
    </row>
    <row r="140">
      <c r="D140" s="4"/>
    </row>
    <row r="141">
      <c r="D141" s="4"/>
    </row>
    <row r="142">
      <c r="D142" s="4"/>
    </row>
    <row r="143">
      <c r="D143" s="4"/>
    </row>
    <row r="144">
      <c r="D144" s="4"/>
    </row>
    <row r="145">
      <c r="D145" s="4"/>
    </row>
    <row r="146">
      <c r="D146" s="4"/>
    </row>
    <row r="147">
      <c r="D147" s="4"/>
    </row>
    <row r="148">
      <c r="D148" s="4"/>
    </row>
    <row r="149">
      <c r="D149" s="4"/>
    </row>
    <row r="150">
      <c r="D150" s="4"/>
    </row>
    <row r="151">
      <c r="D151" s="4"/>
    </row>
    <row r="152">
      <c r="D152" s="4"/>
    </row>
    <row r="153">
      <c r="D153" s="4"/>
    </row>
    <row r="154">
      <c r="D154" s="4"/>
    </row>
    <row r="155">
      <c r="D155" s="4"/>
    </row>
    <row r="156">
      <c r="D156" s="4"/>
    </row>
    <row r="157">
      <c r="D157" s="4"/>
    </row>
    <row r="158">
      <c r="D158" s="4"/>
    </row>
    <row r="159">
      <c r="D159" s="4"/>
    </row>
    <row r="160">
      <c r="D160" s="4"/>
    </row>
    <row r="161">
      <c r="D161" s="4"/>
    </row>
    <row r="162">
      <c r="D162" s="4"/>
    </row>
    <row r="163">
      <c r="D163" s="4"/>
    </row>
    <row r="164">
      <c r="D164" s="4"/>
    </row>
    <row r="165">
      <c r="D165" s="4"/>
    </row>
    <row r="166">
      <c r="D166" s="4"/>
    </row>
    <row r="167">
      <c r="D167" s="4"/>
    </row>
    <row r="168">
      <c r="D168" s="4"/>
    </row>
    <row r="169">
      <c r="D169" s="4"/>
    </row>
    <row r="170">
      <c r="D170" s="4"/>
    </row>
    <row r="171">
      <c r="D171" s="4"/>
    </row>
    <row r="172">
      <c r="D172" s="4"/>
    </row>
    <row r="173">
      <c r="D173" s="4"/>
    </row>
    <row r="174">
      <c r="D174" s="4"/>
    </row>
    <row r="175">
      <c r="D175" s="4"/>
    </row>
    <row r="176">
      <c r="D176" s="4"/>
    </row>
    <row r="177">
      <c r="D177" s="4"/>
    </row>
    <row r="178">
      <c r="D178" s="4"/>
    </row>
    <row r="179">
      <c r="D179" s="4"/>
    </row>
    <row r="180">
      <c r="D180" s="4"/>
    </row>
    <row r="181">
      <c r="D181" s="4"/>
    </row>
    <row r="182">
      <c r="D182" s="4"/>
    </row>
    <row r="183">
      <c r="D183" s="4"/>
    </row>
    <row r="184">
      <c r="D184" s="4"/>
    </row>
    <row r="185">
      <c r="D185" s="4"/>
    </row>
    <row r="186">
      <c r="D186" s="4"/>
    </row>
    <row r="187">
      <c r="D187" s="4"/>
    </row>
    <row r="188">
      <c r="D188" s="4"/>
    </row>
    <row r="189">
      <c r="D189" s="4"/>
    </row>
    <row r="190">
      <c r="D190" s="4"/>
    </row>
    <row r="191">
      <c r="D191" s="4"/>
    </row>
    <row r="192">
      <c r="D192" s="4"/>
    </row>
    <row r="193">
      <c r="D193" s="4"/>
    </row>
    <row r="194">
      <c r="D194" s="4"/>
    </row>
    <row r="195">
      <c r="D195" s="4"/>
    </row>
    <row r="196">
      <c r="D196" s="4"/>
    </row>
    <row r="197">
      <c r="D197" s="4"/>
    </row>
    <row r="198">
      <c r="D198" s="4"/>
    </row>
    <row r="199">
      <c r="D199" s="4"/>
    </row>
    <row r="200">
      <c r="D200" s="4"/>
    </row>
    <row r="201">
      <c r="D201" s="4"/>
    </row>
    <row r="202">
      <c r="D202" s="4"/>
    </row>
    <row r="203">
      <c r="D203" s="4"/>
    </row>
    <row r="204">
      <c r="D204" s="4"/>
    </row>
    <row r="205">
      <c r="D205" s="4"/>
    </row>
    <row r="206">
      <c r="D206" s="4"/>
    </row>
    <row r="207">
      <c r="D207" s="4"/>
    </row>
    <row r="208">
      <c r="D208" s="4"/>
    </row>
    <row r="209">
      <c r="D209" s="4"/>
    </row>
    <row r="210">
      <c r="D210" s="4"/>
    </row>
    <row r="211">
      <c r="D211" s="4"/>
    </row>
    <row r="212">
      <c r="D212" s="4"/>
    </row>
    <row r="213">
      <c r="D213" s="4"/>
    </row>
    <row r="214">
      <c r="D214" s="4"/>
    </row>
    <row r="215">
      <c r="D215" s="4"/>
    </row>
    <row r="216">
      <c r="D216" s="4"/>
    </row>
    <row r="217">
      <c r="D217" s="4"/>
    </row>
    <row r="218">
      <c r="D218" s="4"/>
    </row>
    <row r="219">
      <c r="D219" s="4"/>
    </row>
    <row r="220">
      <c r="D220" s="4"/>
    </row>
    <row r="221">
      <c r="D221" s="4"/>
    </row>
    <row r="222">
      <c r="D222" s="4"/>
    </row>
    <row r="223">
      <c r="D223" s="4"/>
    </row>
    <row r="224">
      <c r="D224" s="4"/>
    </row>
    <row r="225">
      <c r="D225" s="4"/>
    </row>
    <row r="226">
      <c r="D226" s="4"/>
    </row>
    <row r="227">
      <c r="D227" s="4"/>
    </row>
    <row r="228">
      <c r="D228" s="4"/>
    </row>
    <row r="229">
      <c r="D229" s="4"/>
    </row>
    <row r="230">
      <c r="D230" s="4"/>
    </row>
    <row r="231">
      <c r="D231" s="4"/>
    </row>
    <row r="232">
      <c r="D232" s="4"/>
    </row>
    <row r="233">
      <c r="D233" s="4"/>
    </row>
    <row r="234">
      <c r="D234" s="4"/>
    </row>
    <row r="235">
      <c r="D235" s="4"/>
    </row>
    <row r="236">
      <c r="D236" s="4"/>
    </row>
    <row r="237">
      <c r="D237" s="4"/>
    </row>
    <row r="238">
      <c r="D238" s="4"/>
    </row>
    <row r="239">
      <c r="D239" s="4"/>
    </row>
    <row r="240">
      <c r="D240" s="4"/>
    </row>
    <row r="241">
      <c r="D241" s="4"/>
    </row>
    <row r="242">
      <c r="D242" s="4"/>
    </row>
    <row r="243">
      <c r="D243" s="4"/>
    </row>
    <row r="244">
      <c r="D244" s="4"/>
    </row>
    <row r="245">
      <c r="D245" s="4"/>
    </row>
    <row r="246">
      <c r="D246" s="4"/>
    </row>
    <row r="247">
      <c r="D247" s="4"/>
    </row>
    <row r="248">
      <c r="D248" s="4"/>
    </row>
    <row r="249">
      <c r="D249" s="4"/>
    </row>
    <row r="250">
      <c r="D250" s="4"/>
    </row>
    <row r="251">
      <c r="D251" s="4"/>
    </row>
    <row r="252">
      <c r="D252" s="4"/>
    </row>
    <row r="253">
      <c r="D253" s="4"/>
    </row>
    <row r="254">
      <c r="D254" s="4"/>
    </row>
    <row r="255">
      <c r="D255" s="4"/>
    </row>
    <row r="256">
      <c r="D256" s="4"/>
    </row>
    <row r="257">
      <c r="D257" s="4"/>
    </row>
    <row r="258">
      <c r="D258" s="4"/>
    </row>
    <row r="259">
      <c r="D259" s="4"/>
    </row>
    <row r="260">
      <c r="D260" s="4"/>
    </row>
    <row r="261">
      <c r="D261" s="4"/>
    </row>
    <row r="262">
      <c r="D262" s="4"/>
    </row>
    <row r="263">
      <c r="D263" s="4"/>
    </row>
    <row r="264">
      <c r="D264" s="4"/>
    </row>
    <row r="265">
      <c r="D265" s="4"/>
    </row>
    <row r="266">
      <c r="D266" s="4"/>
    </row>
    <row r="267">
      <c r="D267" s="4"/>
    </row>
    <row r="268">
      <c r="D268" s="4"/>
    </row>
    <row r="269">
      <c r="D269" s="4"/>
    </row>
    <row r="270">
      <c r="D270" s="4"/>
    </row>
    <row r="271">
      <c r="D271" s="4"/>
    </row>
    <row r="272">
      <c r="D272" s="4"/>
    </row>
    <row r="273">
      <c r="D273" s="4"/>
    </row>
    <row r="274">
      <c r="D274" s="4"/>
    </row>
    <row r="275">
      <c r="D275" s="4"/>
    </row>
    <row r="276">
      <c r="D276" s="4"/>
    </row>
    <row r="277">
      <c r="D277" s="4"/>
    </row>
    <row r="278">
      <c r="D278" s="4"/>
    </row>
    <row r="279">
      <c r="D279" s="4"/>
    </row>
    <row r="280">
      <c r="D280" s="4"/>
    </row>
    <row r="281">
      <c r="D281" s="4"/>
    </row>
    <row r="282">
      <c r="D282" s="4"/>
    </row>
    <row r="283">
      <c r="D283" s="4"/>
    </row>
    <row r="284">
      <c r="D284" s="4"/>
    </row>
    <row r="285">
      <c r="D285" s="4"/>
    </row>
    <row r="286">
      <c r="D286" s="4"/>
    </row>
    <row r="287">
      <c r="D287" s="4"/>
    </row>
    <row r="288">
      <c r="D288" s="4"/>
    </row>
    <row r="289">
      <c r="D289" s="4"/>
    </row>
    <row r="290">
      <c r="D290" s="4"/>
    </row>
    <row r="291">
      <c r="D291" s="4"/>
    </row>
    <row r="292">
      <c r="D292" s="4"/>
    </row>
    <row r="293">
      <c r="D293" s="4"/>
    </row>
    <row r="294">
      <c r="D294" s="4"/>
    </row>
    <row r="295">
      <c r="D295" s="4"/>
    </row>
    <row r="296">
      <c r="D296" s="4"/>
    </row>
    <row r="297">
      <c r="D297" s="4"/>
    </row>
    <row r="298">
      <c r="D298" s="4"/>
    </row>
    <row r="299">
      <c r="D299" s="4"/>
    </row>
    <row r="300">
      <c r="D300" s="4"/>
    </row>
    <row r="301">
      <c r="D301" s="4"/>
    </row>
    <row r="302">
      <c r="D302" s="4"/>
    </row>
    <row r="303">
      <c r="D303" s="4"/>
    </row>
    <row r="304">
      <c r="D304" s="4"/>
    </row>
    <row r="305">
      <c r="D305" s="4"/>
    </row>
    <row r="306">
      <c r="D306" s="4"/>
    </row>
    <row r="307">
      <c r="D307" s="4"/>
    </row>
    <row r="308">
      <c r="D308" s="4"/>
    </row>
    <row r="309">
      <c r="D309" s="4"/>
    </row>
    <row r="310">
      <c r="D310" s="4"/>
    </row>
    <row r="311">
      <c r="D311" s="4"/>
    </row>
    <row r="312">
      <c r="D312" s="4"/>
    </row>
    <row r="313">
      <c r="D313" s="4"/>
    </row>
    <row r="314">
      <c r="D314" s="4"/>
    </row>
    <row r="315">
      <c r="D315" s="4"/>
    </row>
    <row r="316">
      <c r="D316" s="4"/>
    </row>
    <row r="317">
      <c r="D317" s="4"/>
    </row>
    <row r="318">
      <c r="D318" s="4"/>
    </row>
    <row r="319">
      <c r="D319" s="4"/>
    </row>
    <row r="320">
      <c r="D320" s="4"/>
    </row>
    <row r="321">
      <c r="D321" s="4"/>
    </row>
    <row r="322">
      <c r="D322" s="4"/>
    </row>
    <row r="323">
      <c r="D323" s="4"/>
    </row>
    <row r="324">
      <c r="D324" s="4"/>
    </row>
    <row r="325">
      <c r="D325" s="4"/>
    </row>
    <row r="326">
      <c r="D326" s="4"/>
    </row>
    <row r="327">
      <c r="D327" s="4"/>
    </row>
    <row r="328">
      <c r="D328" s="4"/>
    </row>
    <row r="329">
      <c r="D329" s="4"/>
    </row>
    <row r="330">
      <c r="D330" s="4"/>
    </row>
    <row r="331">
      <c r="D331" s="4"/>
    </row>
    <row r="332">
      <c r="D332" s="4"/>
    </row>
    <row r="333">
      <c r="D333" s="4"/>
    </row>
    <row r="334">
      <c r="D334" s="4"/>
    </row>
    <row r="335">
      <c r="D335" s="4"/>
    </row>
    <row r="336">
      <c r="D336" s="4"/>
    </row>
    <row r="337">
      <c r="D337" s="4"/>
    </row>
    <row r="338">
      <c r="D338" s="4"/>
    </row>
    <row r="339">
      <c r="D339" s="4"/>
    </row>
    <row r="340">
      <c r="D340" s="4"/>
    </row>
    <row r="341">
      <c r="D341" s="4"/>
    </row>
    <row r="342">
      <c r="D342" s="4"/>
    </row>
    <row r="343">
      <c r="D343" s="4"/>
    </row>
    <row r="344">
      <c r="D344" s="4"/>
    </row>
    <row r="345">
      <c r="D345" s="4"/>
    </row>
    <row r="346">
      <c r="D346" s="4"/>
    </row>
    <row r="347">
      <c r="D347" s="4"/>
    </row>
    <row r="348">
      <c r="D348" s="4"/>
    </row>
    <row r="349">
      <c r="D349" s="4"/>
    </row>
    <row r="350">
      <c r="D350" s="4"/>
    </row>
    <row r="351">
      <c r="D351" s="4"/>
    </row>
    <row r="352">
      <c r="D352" s="4"/>
    </row>
    <row r="353">
      <c r="D353" s="4"/>
    </row>
    <row r="354">
      <c r="D354" s="4"/>
    </row>
    <row r="355">
      <c r="D355" s="4"/>
    </row>
    <row r="356">
      <c r="D356" s="4"/>
    </row>
    <row r="357">
      <c r="D357" s="4"/>
    </row>
    <row r="358">
      <c r="D358" s="4"/>
    </row>
    <row r="359">
      <c r="D359" s="4"/>
    </row>
    <row r="360">
      <c r="D360" s="4"/>
    </row>
    <row r="361">
      <c r="D361" s="4"/>
    </row>
    <row r="362">
      <c r="D362" s="4"/>
    </row>
    <row r="363">
      <c r="D363" s="4"/>
    </row>
    <row r="364">
      <c r="D364" s="4"/>
    </row>
    <row r="365">
      <c r="D365" s="4"/>
    </row>
    <row r="366">
      <c r="D366" s="4"/>
    </row>
    <row r="367">
      <c r="D367" s="4"/>
    </row>
    <row r="368">
      <c r="D368" s="4"/>
    </row>
    <row r="369">
      <c r="D369" s="4"/>
    </row>
    <row r="370">
      <c r="D370" s="4"/>
    </row>
    <row r="371">
      <c r="D371" s="4"/>
    </row>
    <row r="372">
      <c r="D372" s="4"/>
    </row>
    <row r="373">
      <c r="D373" s="4"/>
    </row>
    <row r="374">
      <c r="D374" s="4"/>
    </row>
    <row r="375">
      <c r="D375" s="4"/>
    </row>
    <row r="376">
      <c r="D376" s="4"/>
    </row>
    <row r="377">
      <c r="D377" s="4"/>
    </row>
    <row r="378">
      <c r="D378" s="4"/>
    </row>
    <row r="379">
      <c r="D379" s="4"/>
    </row>
    <row r="380">
      <c r="D380" s="4"/>
    </row>
    <row r="381">
      <c r="D381" s="4"/>
    </row>
    <row r="382">
      <c r="D382" s="4"/>
    </row>
    <row r="383">
      <c r="D383" s="4"/>
    </row>
    <row r="384">
      <c r="D384" s="4"/>
    </row>
    <row r="385">
      <c r="D385" s="4"/>
    </row>
    <row r="386">
      <c r="D386" s="4"/>
    </row>
    <row r="387">
      <c r="D387" s="4"/>
    </row>
    <row r="388">
      <c r="D388" s="4"/>
    </row>
    <row r="389">
      <c r="D389" s="4"/>
    </row>
    <row r="390">
      <c r="D390" s="4"/>
    </row>
    <row r="391">
      <c r="D391" s="4"/>
    </row>
    <row r="392">
      <c r="D392" s="4"/>
    </row>
    <row r="393">
      <c r="D393" s="4"/>
    </row>
    <row r="394">
      <c r="D394" s="4"/>
    </row>
    <row r="395">
      <c r="D395" s="4"/>
    </row>
    <row r="396">
      <c r="D396" s="4"/>
    </row>
    <row r="397">
      <c r="D397" s="4"/>
    </row>
    <row r="398">
      <c r="D398" s="4"/>
    </row>
    <row r="399">
      <c r="D399" s="4"/>
    </row>
    <row r="400">
      <c r="D400" s="4"/>
    </row>
    <row r="401">
      <c r="D401" s="4"/>
    </row>
    <row r="402">
      <c r="D402" s="4"/>
    </row>
    <row r="403">
      <c r="D403" s="4"/>
    </row>
    <row r="404">
      <c r="D404" s="4"/>
    </row>
    <row r="405">
      <c r="D405" s="4"/>
    </row>
    <row r="406">
      <c r="D406" s="4"/>
    </row>
    <row r="407">
      <c r="D407" s="4"/>
    </row>
    <row r="408">
      <c r="D408" s="4"/>
    </row>
    <row r="409">
      <c r="D409" s="4"/>
    </row>
    <row r="410">
      <c r="D410" s="4"/>
    </row>
    <row r="411">
      <c r="D411" s="4"/>
    </row>
    <row r="412">
      <c r="D412" s="4"/>
    </row>
    <row r="413">
      <c r="D413" s="4"/>
    </row>
    <row r="414">
      <c r="D414" s="4"/>
    </row>
    <row r="415">
      <c r="D415" s="4"/>
    </row>
    <row r="416">
      <c r="D416" s="4"/>
    </row>
    <row r="417">
      <c r="D417" s="4"/>
    </row>
    <row r="418">
      <c r="D418" s="4"/>
    </row>
    <row r="419">
      <c r="D419" s="4"/>
    </row>
    <row r="420">
      <c r="D420" s="4"/>
    </row>
    <row r="421">
      <c r="D421" s="4"/>
    </row>
    <row r="422">
      <c r="D422" s="4"/>
    </row>
    <row r="423">
      <c r="D423" s="4"/>
    </row>
    <row r="424">
      <c r="D424" s="4"/>
    </row>
    <row r="425">
      <c r="D425" s="4"/>
    </row>
    <row r="426">
      <c r="D426" s="4"/>
    </row>
    <row r="427">
      <c r="D427" s="4"/>
    </row>
    <row r="428">
      <c r="D428" s="4"/>
    </row>
    <row r="429">
      <c r="D429" s="4"/>
    </row>
    <row r="430">
      <c r="D430" s="4"/>
    </row>
    <row r="431">
      <c r="D431" s="4"/>
    </row>
    <row r="432">
      <c r="D432" s="4"/>
    </row>
    <row r="433">
      <c r="D433" s="4"/>
    </row>
    <row r="434">
      <c r="D434" s="4"/>
    </row>
    <row r="435">
      <c r="D435" s="4"/>
    </row>
    <row r="436">
      <c r="D436" s="4"/>
    </row>
    <row r="437">
      <c r="D437" s="4"/>
    </row>
    <row r="438">
      <c r="D438" s="4"/>
    </row>
    <row r="439">
      <c r="D439" s="4"/>
    </row>
    <row r="440">
      <c r="D440" s="4"/>
    </row>
    <row r="441">
      <c r="D441" s="4"/>
    </row>
    <row r="442">
      <c r="D442" s="4"/>
    </row>
    <row r="443">
      <c r="D443" s="4"/>
    </row>
    <row r="444">
      <c r="D444" s="4"/>
    </row>
    <row r="445">
      <c r="D445" s="4"/>
    </row>
    <row r="446">
      <c r="D446" s="4"/>
    </row>
    <row r="447">
      <c r="D447" s="4"/>
    </row>
    <row r="448">
      <c r="D448" s="4"/>
    </row>
    <row r="449">
      <c r="D449" s="4"/>
    </row>
    <row r="450">
      <c r="D450" s="4"/>
    </row>
    <row r="451">
      <c r="D451" s="4"/>
    </row>
    <row r="452">
      <c r="D452" s="4"/>
    </row>
    <row r="453">
      <c r="D453" s="4"/>
    </row>
    <row r="454">
      <c r="D454" s="4"/>
    </row>
    <row r="455">
      <c r="D455" s="4"/>
    </row>
    <row r="456">
      <c r="D456" s="4"/>
    </row>
    <row r="457">
      <c r="D457" s="4"/>
    </row>
    <row r="458">
      <c r="D458" s="4"/>
    </row>
    <row r="459">
      <c r="D459" s="4"/>
    </row>
    <row r="460">
      <c r="D460" s="4"/>
    </row>
    <row r="461">
      <c r="D461" s="4"/>
    </row>
    <row r="462">
      <c r="D462" s="4"/>
    </row>
    <row r="463">
      <c r="D463" s="4"/>
    </row>
    <row r="464">
      <c r="D464" s="4"/>
    </row>
    <row r="465">
      <c r="D465" s="4"/>
    </row>
    <row r="466">
      <c r="D466" s="4"/>
    </row>
    <row r="467">
      <c r="D467" s="4"/>
    </row>
    <row r="468">
      <c r="D468" s="4"/>
    </row>
    <row r="469">
      <c r="D469" s="4"/>
    </row>
    <row r="470">
      <c r="D470" s="4"/>
    </row>
    <row r="471">
      <c r="D471" s="4"/>
    </row>
    <row r="472">
      <c r="D472" s="4"/>
    </row>
    <row r="473">
      <c r="D473" s="4"/>
    </row>
    <row r="474">
      <c r="D474" s="4"/>
    </row>
    <row r="475">
      <c r="D475" s="4"/>
    </row>
    <row r="476">
      <c r="D476" s="4"/>
    </row>
    <row r="477">
      <c r="D477" s="4"/>
    </row>
    <row r="478">
      <c r="D478" s="4"/>
    </row>
    <row r="479">
      <c r="D479" s="4"/>
    </row>
    <row r="480">
      <c r="D480" s="4"/>
    </row>
    <row r="481">
      <c r="D481" s="4"/>
    </row>
    <row r="482">
      <c r="D482" s="4"/>
    </row>
    <row r="483">
      <c r="D483" s="4"/>
    </row>
    <row r="484">
      <c r="D484" s="4"/>
    </row>
    <row r="485">
      <c r="D485" s="4"/>
    </row>
    <row r="486">
      <c r="D486" s="4"/>
    </row>
    <row r="487">
      <c r="D487" s="4"/>
    </row>
    <row r="488">
      <c r="D488" s="4"/>
    </row>
    <row r="489">
      <c r="D489" s="4"/>
    </row>
    <row r="490">
      <c r="D490" s="4"/>
    </row>
    <row r="491">
      <c r="D491" s="4"/>
    </row>
    <row r="492">
      <c r="D492" s="4"/>
    </row>
    <row r="493">
      <c r="D493" s="4"/>
    </row>
    <row r="494">
      <c r="D494" s="4"/>
    </row>
    <row r="495">
      <c r="D495" s="4"/>
    </row>
    <row r="496">
      <c r="D496" s="4"/>
    </row>
    <row r="497">
      <c r="D497" s="4"/>
    </row>
    <row r="498">
      <c r="D498" s="4"/>
    </row>
    <row r="499">
      <c r="D499" s="4"/>
    </row>
    <row r="500">
      <c r="D500" s="4"/>
    </row>
    <row r="501">
      <c r="D501" s="4"/>
    </row>
    <row r="502">
      <c r="D502" s="4"/>
    </row>
    <row r="503">
      <c r="D503" s="4"/>
    </row>
    <row r="504">
      <c r="D504" s="4"/>
    </row>
    <row r="505">
      <c r="D505" s="4"/>
    </row>
    <row r="506">
      <c r="D506" s="4"/>
    </row>
    <row r="507">
      <c r="D507" s="4"/>
    </row>
    <row r="508">
      <c r="D508" s="4"/>
    </row>
    <row r="509">
      <c r="D509" s="4"/>
    </row>
    <row r="510">
      <c r="D510" s="4"/>
    </row>
    <row r="511">
      <c r="D511" s="4"/>
    </row>
    <row r="512">
      <c r="D512" s="4"/>
    </row>
    <row r="513">
      <c r="D513" s="4"/>
    </row>
    <row r="514">
      <c r="D514" s="4"/>
    </row>
    <row r="515">
      <c r="D515" s="4"/>
    </row>
    <row r="516">
      <c r="D516" s="4"/>
    </row>
    <row r="517">
      <c r="D517" s="4"/>
    </row>
    <row r="518">
      <c r="D518" s="4"/>
    </row>
    <row r="519">
      <c r="D519" s="4"/>
    </row>
    <row r="520">
      <c r="D520" s="4"/>
    </row>
    <row r="521">
      <c r="D521" s="4"/>
    </row>
    <row r="522">
      <c r="D522" s="4"/>
    </row>
    <row r="523">
      <c r="D523" s="4"/>
    </row>
    <row r="524">
      <c r="D524" s="4"/>
    </row>
    <row r="525">
      <c r="D525" s="4"/>
    </row>
    <row r="526">
      <c r="D526" s="4"/>
    </row>
    <row r="527">
      <c r="D527" s="4"/>
    </row>
    <row r="528">
      <c r="D528" s="4"/>
    </row>
    <row r="529">
      <c r="D529" s="4"/>
    </row>
    <row r="530">
      <c r="D530" s="4"/>
    </row>
    <row r="531">
      <c r="D531" s="4"/>
    </row>
    <row r="532">
      <c r="D532" s="4"/>
    </row>
    <row r="533">
      <c r="D533" s="4"/>
    </row>
    <row r="534">
      <c r="D534" s="4"/>
    </row>
    <row r="535">
      <c r="D535" s="4"/>
    </row>
    <row r="536">
      <c r="D536" s="4"/>
    </row>
    <row r="537">
      <c r="D537" s="4"/>
    </row>
    <row r="538">
      <c r="D538" s="4"/>
    </row>
    <row r="539">
      <c r="D539" s="4"/>
    </row>
    <row r="540">
      <c r="D540" s="4"/>
    </row>
    <row r="541">
      <c r="D541" s="4"/>
    </row>
    <row r="542">
      <c r="D542" s="4"/>
    </row>
    <row r="543">
      <c r="D543" s="4"/>
    </row>
    <row r="544">
      <c r="D544" s="4"/>
    </row>
    <row r="545">
      <c r="D545" s="4"/>
    </row>
    <row r="546">
      <c r="D546" s="4"/>
    </row>
    <row r="547">
      <c r="D547" s="4"/>
    </row>
    <row r="548">
      <c r="D548" s="4"/>
    </row>
    <row r="549">
      <c r="D549" s="4"/>
    </row>
    <row r="550">
      <c r="D550" s="4"/>
    </row>
    <row r="551">
      <c r="D551" s="4"/>
    </row>
    <row r="552">
      <c r="D552" s="4"/>
    </row>
    <row r="553">
      <c r="D553" s="4"/>
    </row>
    <row r="554">
      <c r="D554" s="4"/>
    </row>
    <row r="555">
      <c r="D555" s="4"/>
    </row>
    <row r="556">
      <c r="D556" s="4"/>
    </row>
    <row r="557">
      <c r="D557" s="4"/>
    </row>
    <row r="558">
      <c r="D558" s="4"/>
    </row>
    <row r="559">
      <c r="D559" s="4"/>
    </row>
    <row r="560">
      <c r="D560" s="4"/>
    </row>
    <row r="561">
      <c r="D561" s="4"/>
    </row>
    <row r="562">
      <c r="D562" s="4"/>
    </row>
    <row r="563">
      <c r="D563" s="4"/>
    </row>
    <row r="564">
      <c r="D564" s="4"/>
    </row>
    <row r="565">
      <c r="D565" s="4"/>
    </row>
    <row r="566">
      <c r="D566" s="4"/>
    </row>
    <row r="567">
      <c r="D567" s="4"/>
    </row>
    <row r="568">
      <c r="D568" s="4"/>
    </row>
    <row r="569">
      <c r="D569" s="4"/>
    </row>
    <row r="570">
      <c r="D570" s="4"/>
    </row>
    <row r="571">
      <c r="D571" s="4"/>
    </row>
    <row r="572">
      <c r="D572" s="4"/>
    </row>
    <row r="573">
      <c r="D573" s="4"/>
    </row>
    <row r="574">
      <c r="D574" s="4"/>
    </row>
    <row r="575">
      <c r="D575" s="4"/>
    </row>
    <row r="576">
      <c r="D576" s="4"/>
    </row>
    <row r="577">
      <c r="D577" s="4"/>
    </row>
    <row r="578">
      <c r="D578" s="4"/>
    </row>
    <row r="579">
      <c r="D579" s="4"/>
    </row>
    <row r="580">
      <c r="D580" s="4"/>
    </row>
    <row r="581">
      <c r="D581" s="4"/>
    </row>
    <row r="582">
      <c r="D582" s="4"/>
    </row>
    <row r="583">
      <c r="D583" s="4"/>
    </row>
    <row r="584">
      <c r="D584" s="4"/>
    </row>
    <row r="585">
      <c r="D585" s="4"/>
    </row>
    <row r="586">
      <c r="D586" s="4"/>
    </row>
    <row r="587">
      <c r="D587" s="4"/>
    </row>
    <row r="588">
      <c r="D588" s="4"/>
    </row>
    <row r="589">
      <c r="D589" s="4"/>
    </row>
    <row r="590">
      <c r="D590" s="4"/>
    </row>
    <row r="591">
      <c r="D591" s="4"/>
    </row>
    <row r="592">
      <c r="D592" s="4"/>
    </row>
    <row r="593">
      <c r="D593" s="4"/>
    </row>
    <row r="594">
      <c r="D594" s="4"/>
    </row>
    <row r="595">
      <c r="D595" s="4"/>
    </row>
    <row r="596">
      <c r="D596" s="4"/>
    </row>
    <row r="597">
      <c r="D597" s="4"/>
    </row>
    <row r="598">
      <c r="D598" s="4"/>
    </row>
    <row r="599">
      <c r="D599" s="4"/>
    </row>
    <row r="600">
      <c r="D600" s="4"/>
    </row>
    <row r="601">
      <c r="D601" s="4"/>
    </row>
    <row r="602">
      <c r="D602" s="4"/>
    </row>
    <row r="603">
      <c r="D603" s="4"/>
    </row>
    <row r="604">
      <c r="D604" s="4"/>
    </row>
    <row r="605">
      <c r="D605" s="4"/>
    </row>
    <row r="606">
      <c r="D606" s="4"/>
    </row>
    <row r="607">
      <c r="D607" s="4"/>
    </row>
    <row r="608">
      <c r="D608" s="4"/>
    </row>
    <row r="609">
      <c r="D609" s="4"/>
    </row>
    <row r="610">
      <c r="D610" s="4"/>
    </row>
    <row r="611">
      <c r="D611" s="4"/>
    </row>
    <row r="612">
      <c r="D612" s="4"/>
    </row>
    <row r="613">
      <c r="D613" s="4"/>
    </row>
    <row r="614">
      <c r="D614" s="4"/>
    </row>
    <row r="615">
      <c r="D615" s="4"/>
    </row>
    <row r="616">
      <c r="D616" s="4"/>
    </row>
    <row r="617">
      <c r="D617" s="4"/>
    </row>
    <row r="618">
      <c r="D618" s="4"/>
    </row>
    <row r="619">
      <c r="D619" s="4"/>
    </row>
    <row r="620">
      <c r="D620" s="4"/>
    </row>
    <row r="621">
      <c r="D621" s="4"/>
    </row>
    <row r="622">
      <c r="D622" s="4"/>
    </row>
    <row r="623">
      <c r="D623" s="4"/>
    </row>
    <row r="624">
      <c r="D624" s="4"/>
    </row>
    <row r="625">
      <c r="D625" s="4"/>
    </row>
    <row r="626">
      <c r="D626" s="4"/>
    </row>
    <row r="627">
      <c r="D627" s="4"/>
    </row>
    <row r="628">
      <c r="D628" s="4"/>
    </row>
    <row r="629">
      <c r="D629" s="4"/>
    </row>
    <row r="630">
      <c r="D630" s="4"/>
    </row>
    <row r="631">
      <c r="D631" s="4"/>
    </row>
    <row r="632">
      <c r="D632" s="4"/>
    </row>
    <row r="633">
      <c r="D633" s="4"/>
    </row>
    <row r="634">
      <c r="D634" s="4"/>
    </row>
    <row r="635">
      <c r="D635" s="4"/>
    </row>
    <row r="636">
      <c r="D636" s="4"/>
    </row>
    <row r="637">
      <c r="D637" s="4"/>
    </row>
    <row r="638">
      <c r="D638" s="4"/>
    </row>
    <row r="639">
      <c r="D639" s="4"/>
    </row>
    <row r="640">
      <c r="D640" s="4"/>
    </row>
    <row r="641">
      <c r="D641" s="4"/>
    </row>
    <row r="642">
      <c r="D642" s="4"/>
    </row>
    <row r="643">
      <c r="D643" s="4"/>
    </row>
    <row r="644">
      <c r="D644" s="4"/>
    </row>
    <row r="645">
      <c r="D645" s="4"/>
    </row>
    <row r="646">
      <c r="D646" s="4"/>
    </row>
    <row r="647">
      <c r="D647" s="4"/>
    </row>
    <row r="648">
      <c r="D648" s="4"/>
    </row>
    <row r="649">
      <c r="D649" s="4"/>
    </row>
    <row r="650">
      <c r="D650" s="4"/>
    </row>
    <row r="651">
      <c r="D651" s="4"/>
    </row>
    <row r="652">
      <c r="D652" s="4"/>
    </row>
    <row r="653">
      <c r="D653" s="4"/>
    </row>
    <row r="654">
      <c r="D654" s="4"/>
    </row>
    <row r="655">
      <c r="D655" s="4"/>
    </row>
    <row r="656">
      <c r="D656" s="4"/>
    </row>
    <row r="657">
      <c r="D657" s="4"/>
    </row>
    <row r="658">
      <c r="D658" s="4"/>
    </row>
    <row r="659">
      <c r="D659" s="4"/>
    </row>
    <row r="660">
      <c r="D660" s="4"/>
    </row>
    <row r="661">
      <c r="D661" s="4"/>
    </row>
    <row r="662">
      <c r="D662" s="4"/>
    </row>
    <row r="663">
      <c r="D663" s="4"/>
    </row>
    <row r="664">
      <c r="D664" s="4"/>
    </row>
    <row r="665">
      <c r="D665" s="4"/>
    </row>
    <row r="666">
      <c r="D666" s="4"/>
    </row>
    <row r="667">
      <c r="D667" s="4"/>
    </row>
    <row r="668">
      <c r="D668" s="4"/>
    </row>
    <row r="669">
      <c r="D669" s="4"/>
    </row>
    <row r="670">
      <c r="D670" s="4"/>
    </row>
    <row r="671">
      <c r="D671" s="4"/>
    </row>
    <row r="672">
      <c r="D672" s="4"/>
    </row>
    <row r="673">
      <c r="D673" s="4"/>
    </row>
    <row r="674">
      <c r="D674" s="4"/>
    </row>
    <row r="675">
      <c r="D675" s="4"/>
    </row>
    <row r="676">
      <c r="D676" s="4"/>
    </row>
    <row r="677">
      <c r="D677" s="4"/>
    </row>
    <row r="678">
      <c r="D678" s="4"/>
    </row>
    <row r="679">
      <c r="D679" s="4"/>
    </row>
    <row r="680">
      <c r="D680" s="4"/>
    </row>
    <row r="681">
      <c r="D681" s="4"/>
    </row>
    <row r="682">
      <c r="D682" s="4"/>
    </row>
    <row r="683">
      <c r="D683" s="4"/>
    </row>
    <row r="684">
      <c r="D684" s="4"/>
    </row>
    <row r="685">
      <c r="D685" s="4"/>
    </row>
    <row r="686">
      <c r="D686" s="4"/>
    </row>
    <row r="687">
      <c r="D687" s="4"/>
    </row>
    <row r="688">
      <c r="D688" s="4"/>
    </row>
    <row r="689">
      <c r="D689" s="4"/>
    </row>
    <row r="690">
      <c r="D690" s="4"/>
    </row>
    <row r="691">
      <c r="D691" s="4"/>
    </row>
    <row r="692">
      <c r="D692" s="4"/>
    </row>
    <row r="693">
      <c r="D693" s="4"/>
    </row>
    <row r="694">
      <c r="D694" s="4"/>
    </row>
    <row r="695">
      <c r="D695" s="4"/>
    </row>
    <row r="696">
      <c r="D696" s="4"/>
    </row>
    <row r="697">
      <c r="D697" s="4"/>
    </row>
    <row r="698">
      <c r="D698" s="4"/>
    </row>
    <row r="699">
      <c r="D699" s="4"/>
    </row>
    <row r="700">
      <c r="D700" s="4"/>
    </row>
    <row r="701">
      <c r="D701" s="4"/>
    </row>
    <row r="702">
      <c r="D702" s="4"/>
    </row>
    <row r="703">
      <c r="D703" s="4"/>
    </row>
    <row r="704">
      <c r="D704" s="4"/>
    </row>
    <row r="705">
      <c r="D705" s="4"/>
    </row>
    <row r="706">
      <c r="D706" s="4"/>
    </row>
    <row r="707">
      <c r="D707" s="4"/>
    </row>
    <row r="708">
      <c r="D708" s="4"/>
    </row>
    <row r="709">
      <c r="D709" s="4"/>
    </row>
    <row r="710">
      <c r="D710" s="4"/>
    </row>
    <row r="711">
      <c r="D711" s="4"/>
    </row>
    <row r="712">
      <c r="D712" s="4"/>
    </row>
    <row r="713">
      <c r="D713" s="4"/>
    </row>
    <row r="714">
      <c r="D714" s="4"/>
    </row>
    <row r="715">
      <c r="D715" s="4"/>
    </row>
    <row r="716">
      <c r="D716" s="4"/>
    </row>
    <row r="717">
      <c r="D717" s="4"/>
    </row>
    <row r="718">
      <c r="D718" s="4"/>
    </row>
    <row r="719">
      <c r="D719" s="4"/>
    </row>
    <row r="720">
      <c r="D720" s="4"/>
    </row>
    <row r="721">
      <c r="D721" s="4"/>
    </row>
    <row r="722">
      <c r="D722" s="4"/>
    </row>
    <row r="723">
      <c r="D723" s="4"/>
    </row>
    <row r="724">
      <c r="D724" s="4"/>
    </row>
    <row r="725">
      <c r="D725" s="4"/>
    </row>
    <row r="726">
      <c r="D726" s="4"/>
    </row>
    <row r="727">
      <c r="D727" s="4"/>
    </row>
    <row r="728">
      <c r="D728" s="4"/>
    </row>
    <row r="729">
      <c r="D729" s="4"/>
    </row>
    <row r="730">
      <c r="D730" s="4"/>
    </row>
    <row r="731">
      <c r="D731" s="4"/>
    </row>
    <row r="732">
      <c r="D732" s="4"/>
    </row>
    <row r="733">
      <c r="D733" s="4"/>
    </row>
    <row r="734">
      <c r="D734" s="4"/>
    </row>
    <row r="735">
      <c r="D735" s="4"/>
    </row>
    <row r="736">
      <c r="D736" s="4"/>
    </row>
    <row r="737">
      <c r="D737" s="4"/>
    </row>
    <row r="738">
      <c r="D738" s="4"/>
    </row>
    <row r="739">
      <c r="D739" s="4"/>
    </row>
    <row r="740">
      <c r="D740" s="4"/>
    </row>
    <row r="741">
      <c r="D741" s="4"/>
    </row>
    <row r="742">
      <c r="D742" s="4"/>
    </row>
    <row r="743">
      <c r="D743" s="4"/>
    </row>
    <row r="744">
      <c r="D744" s="4"/>
    </row>
    <row r="745">
      <c r="D745" s="4"/>
    </row>
    <row r="746">
      <c r="D746" s="4"/>
    </row>
    <row r="747">
      <c r="D747" s="4"/>
    </row>
    <row r="748">
      <c r="D748" s="4"/>
    </row>
    <row r="749">
      <c r="D749" s="4"/>
    </row>
    <row r="750">
      <c r="D750" s="4"/>
    </row>
    <row r="751">
      <c r="D751" s="4"/>
    </row>
    <row r="752">
      <c r="D752" s="4"/>
    </row>
    <row r="753">
      <c r="D753" s="4"/>
    </row>
    <row r="754">
      <c r="D754" s="4"/>
    </row>
    <row r="755">
      <c r="D755" s="4"/>
    </row>
    <row r="756">
      <c r="D756" s="4"/>
    </row>
    <row r="757">
      <c r="D757" s="4"/>
    </row>
    <row r="758">
      <c r="D758" s="4"/>
    </row>
    <row r="759">
      <c r="D759" s="4"/>
    </row>
    <row r="760">
      <c r="D760" s="4"/>
    </row>
    <row r="761">
      <c r="D761" s="4"/>
    </row>
    <row r="762">
      <c r="D762" s="4"/>
    </row>
    <row r="763">
      <c r="D763" s="4"/>
    </row>
    <row r="764">
      <c r="D764" s="4"/>
    </row>
    <row r="765">
      <c r="D765" s="4"/>
    </row>
    <row r="766">
      <c r="D766" s="4"/>
    </row>
    <row r="767">
      <c r="D767" s="4"/>
    </row>
    <row r="768">
      <c r="D768" s="4"/>
    </row>
    <row r="769">
      <c r="D769" s="4"/>
    </row>
    <row r="770">
      <c r="D770" s="4"/>
    </row>
    <row r="771">
      <c r="D771" s="4"/>
    </row>
    <row r="772">
      <c r="D772" s="4"/>
    </row>
    <row r="773">
      <c r="D773" s="4"/>
    </row>
    <row r="774">
      <c r="D774" s="4"/>
    </row>
    <row r="775">
      <c r="D775" s="4"/>
    </row>
    <row r="776">
      <c r="D776" s="4"/>
    </row>
    <row r="777">
      <c r="D777" s="4"/>
    </row>
    <row r="778">
      <c r="D778" s="4"/>
    </row>
    <row r="779">
      <c r="D779" s="4"/>
    </row>
    <row r="780">
      <c r="D780" s="4"/>
    </row>
    <row r="781">
      <c r="D781" s="4"/>
    </row>
    <row r="782">
      <c r="D782" s="4"/>
    </row>
    <row r="783">
      <c r="D783" s="4"/>
    </row>
    <row r="784">
      <c r="D784" s="4"/>
    </row>
    <row r="785">
      <c r="D785" s="4"/>
    </row>
    <row r="786">
      <c r="D786" s="4"/>
    </row>
    <row r="787">
      <c r="D787" s="4"/>
    </row>
    <row r="788">
      <c r="D788" s="4"/>
    </row>
    <row r="789">
      <c r="D789" s="4"/>
    </row>
    <row r="790">
      <c r="D790" s="4"/>
    </row>
    <row r="791">
      <c r="D791" s="4"/>
    </row>
    <row r="792">
      <c r="D792" s="4"/>
    </row>
    <row r="793">
      <c r="D793" s="4"/>
    </row>
    <row r="794">
      <c r="D794" s="4"/>
    </row>
    <row r="795">
      <c r="D795" s="4"/>
    </row>
    <row r="796">
      <c r="D796" s="4"/>
    </row>
    <row r="797">
      <c r="D797" s="4"/>
    </row>
    <row r="798">
      <c r="D798" s="4"/>
    </row>
    <row r="799">
      <c r="D799" s="4"/>
    </row>
    <row r="800">
      <c r="D800" s="4"/>
    </row>
    <row r="801">
      <c r="D801" s="4"/>
    </row>
    <row r="802">
      <c r="D802" s="4"/>
    </row>
    <row r="803">
      <c r="D803" s="4"/>
    </row>
    <row r="804">
      <c r="D804" s="4"/>
    </row>
    <row r="805">
      <c r="D805" s="4"/>
    </row>
    <row r="806">
      <c r="D806" s="4"/>
    </row>
    <row r="807">
      <c r="D807" s="4"/>
    </row>
    <row r="808">
      <c r="D808" s="4"/>
    </row>
    <row r="809">
      <c r="D809" s="4"/>
    </row>
    <row r="810">
      <c r="D810" s="4"/>
    </row>
    <row r="811">
      <c r="D811" s="4"/>
    </row>
    <row r="812">
      <c r="D812" s="4"/>
    </row>
    <row r="813">
      <c r="D813" s="4"/>
    </row>
    <row r="814">
      <c r="D814" s="4"/>
    </row>
    <row r="815">
      <c r="D815" s="4"/>
    </row>
    <row r="816">
      <c r="D816" s="4"/>
    </row>
    <row r="817">
      <c r="D817" s="4"/>
    </row>
    <row r="818">
      <c r="D818" s="4"/>
    </row>
    <row r="819">
      <c r="D819" s="4"/>
    </row>
    <row r="820">
      <c r="D820" s="4"/>
    </row>
    <row r="821">
      <c r="D821" s="4"/>
    </row>
    <row r="822">
      <c r="D822" s="4"/>
    </row>
    <row r="823">
      <c r="D823" s="4"/>
    </row>
    <row r="824">
      <c r="D824" s="4"/>
    </row>
    <row r="825">
      <c r="D825" s="4"/>
    </row>
    <row r="826">
      <c r="D826" s="4"/>
    </row>
    <row r="827">
      <c r="D827" s="4"/>
    </row>
    <row r="828">
      <c r="D828" s="4"/>
    </row>
    <row r="829">
      <c r="D829" s="4"/>
    </row>
    <row r="830">
      <c r="D830" s="4"/>
    </row>
    <row r="831">
      <c r="D831" s="4"/>
    </row>
    <row r="832">
      <c r="D832" s="4"/>
    </row>
    <row r="833">
      <c r="D833" s="4"/>
    </row>
    <row r="834">
      <c r="D834" s="4"/>
    </row>
    <row r="835">
      <c r="D835" s="4"/>
    </row>
    <row r="836">
      <c r="D836" s="4"/>
    </row>
    <row r="837">
      <c r="D837" s="4"/>
    </row>
    <row r="838">
      <c r="D838" s="4"/>
    </row>
    <row r="839">
      <c r="D839" s="4"/>
    </row>
    <row r="840">
      <c r="D840" s="4"/>
    </row>
    <row r="841">
      <c r="D841" s="4"/>
    </row>
    <row r="842">
      <c r="D842" s="4"/>
    </row>
    <row r="843">
      <c r="D843" s="4"/>
    </row>
    <row r="844">
      <c r="D844" s="4"/>
    </row>
    <row r="845">
      <c r="D845" s="4"/>
    </row>
    <row r="846">
      <c r="D846" s="4"/>
    </row>
    <row r="847">
      <c r="D847" s="4"/>
    </row>
    <row r="848">
      <c r="D848" s="4"/>
    </row>
    <row r="849">
      <c r="D849" s="4"/>
    </row>
    <row r="850">
      <c r="D850" s="4"/>
    </row>
    <row r="851">
      <c r="D851" s="4"/>
    </row>
    <row r="852">
      <c r="D852" s="4"/>
    </row>
    <row r="853">
      <c r="D853" s="4"/>
    </row>
    <row r="854">
      <c r="D854" s="4"/>
    </row>
    <row r="855">
      <c r="D855" s="4"/>
    </row>
    <row r="856">
      <c r="D856" s="4"/>
    </row>
    <row r="857">
      <c r="D857" s="4"/>
    </row>
    <row r="858">
      <c r="D858" s="4"/>
    </row>
    <row r="859">
      <c r="D859" s="4"/>
    </row>
    <row r="860">
      <c r="D860" s="4"/>
    </row>
    <row r="861">
      <c r="D861" s="4"/>
    </row>
    <row r="862">
      <c r="D862" s="4"/>
    </row>
    <row r="863">
      <c r="D863" s="4"/>
    </row>
    <row r="864">
      <c r="D864" s="4"/>
    </row>
    <row r="865">
      <c r="D865" s="4"/>
    </row>
    <row r="866">
      <c r="D866" s="4"/>
    </row>
    <row r="867">
      <c r="D867" s="4"/>
    </row>
    <row r="868">
      <c r="D868" s="4"/>
    </row>
    <row r="869">
      <c r="D869" s="4"/>
    </row>
    <row r="870">
      <c r="D870" s="4"/>
    </row>
    <row r="871">
      <c r="D871" s="4"/>
    </row>
    <row r="872">
      <c r="D872" s="4"/>
    </row>
    <row r="873">
      <c r="D873" s="4"/>
    </row>
    <row r="874">
      <c r="D874" s="4"/>
    </row>
    <row r="875">
      <c r="D875" s="4"/>
    </row>
    <row r="876">
      <c r="D876" s="4"/>
    </row>
    <row r="877">
      <c r="D877" s="4"/>
    </row>
    <row r="878">
      <c r="D878" s="4"/>
    </row>
    <row r="879">
      <c r="D879" s="4"/>
    </row>
    <row r="880">
      <c r="D880" s="4"/>
    </row>
    <row r="881">
      <c r="D881" s="4"/>
    </row>
    <row r="882">
      <c r="D882" s="4"/>
    </row>
    <row r="883">
      <c r="D883" s="4"/>
    </row>
    <row r="884">
      <c r="D884" s="4"/>
    </row>
    <row r="885">
      <c r="D885" s="4"/>
    </row>
    <row r="886">
      <c r="D886" s="4"/>
    </row>
    <row r="887">
      <c r="D887" s="4"/>
    </row>
    <row r="888">
      <c r="D888" s="4"/>
    </row>
    <row r="889">
      <c r="D889" s="4"/>
    </row>
    <row r="890">
      <c r="D890" s="4"/>
    </row>
    <row r="891">
      <c r="D891" s="4"/>
    </row>
    <row r="892">
      <c r="D892" s="4"/>
    </row>
    <row r="893">
      <c r="D893" s="4"/>
    </row>
    <row r="894">
      <c r="D894" s="4"/>
    </row>
    <row r="895">
      <c r="D895" s="4"/>
    </row>
    <row r="896">
      <c r="D896" s="4"/>
    </row>
    <row r="897">
      <c r="D897" s="4"/>
    </row>
    <row r="898">
      <c r="D898" s="4"/>
    </row>
    <row r="899">
      <c r="D899" s="4"/>
    </row>
    <row r="900">
      <c r="D900" s="4"/>
    </row>
    <row r="901">
      <c r="D901" s="4"/>
    </row>
    <row r="902">
      <c r="D902" s="4"/>
    </row>
    <row r="903">
      <c r="D903" s="4"/>
    </row>
    <row r="904">
      <c r="D904" s="4"/>
    </row>
    <row r="905">
      <c r="D905" s="4"/>
    </row>
    <row r="906">
      <c r="D906" s="4"/>
    </row>
    <row r="907">
      <c r="D907" s="4"/>
    </row>
    <row r="908">
      <c r="D908" s="4"/>
    </row>
    <row r="909">
      <c r="D909" s="4"/>
    </row>
    <row r="910">
      <c r="D910" s="4"/>
    </row>
    <row r="911">
      <c r="D911" s="4"/>
    </row>
    <row r="912">
      <c r="D912" s="4"/>
    </row>
    <row r="913">
      <c r="D913" s="4"/>
    </row>
    <row r="914">
      <c r="D914" s="4"/>
    </row>
    <row r="915">
      <c r="D915" s="4"/>
    </row>
    <row r="916">
      <c r="D916" s="4"/>
    </row>
    <row r="917">
      <c r="D917" s="4"/>
    </row>
    <row r="918">
      <c r="D918" s="4"/>
    </row>
    <row r="919">
      <c r="D919" s="4"/>
    </row>
    <row r="920">
      <c r="D920" s="4"/>
    </row>
    <row r="921">
      <c r="D921" s="4"/>
    </row>
    <row r="922">
      <c r="D922" s="4"/>
    </row>
    <row r="923">
      <c r="D923" s="4"/>
    </row>
    <row r="924">
      <c r="D924" s="4"/>
    </row>
    <row r="925">
      <c r="D925" s="4"/>
    </row>
    <row r="926">
      <c r="D926" s="4"/>
    </row>
    <row r="927">
      <c r="D927" s="4"/>
    </row>
    <row r="928">
      <c r="D928" s="4"/>
    </row>
    <row r="929">
      <c r="D929" s="4"/>
    </row>
    <row r="930">
      <c r="D930" s="4"/>
    </row>
    <row r="931">
      <c r="D931" s="4"/>
    </row>
    <row r="932">
      <c r="D932" s="4"/>
    </row>
    <row r="933">
      <c r="D933" s="4"/>
    </row>
    <row r="934">
      <c r="D934" s="4"/>
    </row>
    <row r="935">
      <c r="D935" s="4"/>
    </row>
    <row r="936">
      <c r="D936" s="4"/>
    </row>
    <row r="937">
      <c r="D937" s="4"/>
    </row>
    <row r="938">
      <c r="D938" s="4"/>
    </row>
    <row r="939">
      <c r="D939" s="4"/>
    </row>
    <row r="940">
      <c r="D940" s="4"/>
    </row>
    <row r="941">
      <c r="D941" s="4"/>
    </row>
    <row r="942">
      <c r="D942" s="4"/>
    </row>
    <row r="943">
      <c r="D943" s="4"/>
    </row>
    <row r="944">
      <c r="D944" s="4"/>
    </row>
    <row r="945">
      <c r="D945" s="4"/>
    </row>
    <row r="946">
      <c r="D946" s="4"/>
    </row>
    <row r="947">
      <c r="D947" s="4"/>
    </row>
    <row r="948">
      <c r="D948" s="4"/>
    </row>
    <row r="949">
      <c r="D949" s="4"/>
    </row>
    <row r="950">
      <c r="D950" s="4"/>
    </row>
    <row r="951">
      <c r="D951" s="4"/>
    </row>
    <row r="952">
      <c r="D952" s="4"/>
    </row>
    <row r="953">
      <c r="D953" s="4"/>
    </row>
    <row r="954">
      <c r="D954" s="4"/>
    </row>
    <row r="955">
      <c r="D955" s="4"/>
    </row>
    <row r="956">
      <c r="D956" s="4"/>
    </row>
    <row r="957">
      <c r="D957" s="4"/>
    </row>
    <row r="958">
      <c r="D958" s="4"/>
    </row>
    <row r="959">
      <c r="D959" s="4"/>
    </row>
    <row r="960">
      <c r="D960" s="4"/>
    </row>
    <row r="961">
      <c r="D961" s="4"/>
    </row>
    <row r="962">
      <c r="D962" s="4"/>
    </row>
    <row r="963">
      <c r="D963" s="4"/>
    </row>
    <row r="964">
      <c r="D964" s="4"/>
    </row>
    <row r="965">
      <c r="D965" s="4"/>
    </row>
    <row r="966">
      <c r="D966" s="4"/>
    </row>
    <row r="967">
      <c r="D967" s="4"/>
    </row>
    <row r="968">
      <c r="D968" s="4"/>
    </row>
    <row r="969">
      <c r="D969" s="4"/>
    </row>
    <row r="970">
      <c r="D970" s="4"/>
    </row>
    <row r="971">
      <c r="D971" s="4"/>
    </row>
    <row r="972">
      <c r="D972" s="4"/>
    </row>
    <row r="973">
      <c r="D973" s="4"/>
    </row>
    <row r="974">
      <c r="D974" s="4"/>
    </row>
    <row r="975">
      <c r="D975" s="4"/>
    </row>
    <row r="976">
      <c r="D976" s="4"/>
    </row>
    <row r="977">
      <c r="D977" s="4"/>
    </row>
    <row r="978">
      <c r="D978" s="4"/>
    </row>
    <row r="979">
      <c r="D979" s="4"/>
    </row>
    <row r="980">
      <c r="D980" s="4"/>
    </row>
    <row r="981">
      <c r="D981" s="4"/>
    </row>
    <row r="982">
      <c r="D982" s="4"/>
    </row>
    <row r="983">
      <c r="D983" s="4"/>
    </row>
    <row r="984">
      <c r="D984" s="4"/>
    </row>
    <row r="985">
      <c r="D985" s="4"/>
    </row>
    <row r="986">
      <c r="D986" s="4"/>
    </row>
    <row r="987">
      <c r="D987" s="4"/>
    </row>
    <row r="988">
      <c r="D988" s="4"/>
    </row>
    <row r="989">
      <c r="D989" s="4"/>
    </row>
    <row r="990">
      <c r="D990" s="4"/>
    </row>
    <row r="991">
      <c r="D991" s="4"/>
    </row>
    <row r="992">
      <c r="D992" s="4"/>
    </row>
    <row r="993">
      <c r="D993" s="4"/>
    </row>
    <row r="994">
      <c r="D994" s="4"/>
    </row>
    <row r="995">
      <c r="D995" s="4"/>
    </row>
    <row r="996">
      <c r="D996" s="4"/>
    </row>
    <row r="997">
      <c r="D997" s="4"/>
    </row>
    <row r="998">
      <c r="D998" s="4"/>
    </row>
    <row r="999">
      <c r="D999" s="4"/>
    </row>
    <row r="1000">
      <c r="D1000" s="4"/>
    </row>
  </sheetData>
  <dataValidations>
    <dataValidation type="list" allowBlank="1" sqref="D2:D1000">
      <formula1>LocationNames</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128</v>
      </c>
      <c r="B1" s="12">
        <v>0.119</v>
      </c>
      <c r="C1" s="13">
        <v>87474.0</v>
      </c>
      <c r="D1" s="13">
        <v>81934.0</v>
      </c>
      <c r="E1" s="12">
        <v>0.0125</v>
      </c>
      <c r="F1" s="14">
        <v>287.0</v>
      </c>
      <c r="G1" s="14">
        <v>110.81</v>
      </c>
      <c r="H1" s="14">
        <v>300.0</v>
      </c>
      <c r="I1" s="14">
        <v>780.0</v>
      </c>
      <c r="J1" s="11">
        <v>16.0</v>
      </c>
      <c r="K1" s="15" t="s">
        <v>191</v>
      </c>
    </row>
    <row r="2">
      <c r="A2" s="16" t="s">
        <v>60</v>
      </c>
      <c r="C2" s="17">
        <v>28949.0</v>
      </c>
      <c r="D2" s="11" t="s">
        <v>130</v>
      </c>
      <c r="E2" s="12">
        <v>0.1</v>
      </c>
      <c r="F2" s="13">
        <v>73874.0</v>
      </c>
      <c r="G2" s="13">
        <v>70856.0</v>
      </c>
      <c r="H2" s="12">
        <v>0.008</v>
      </c>
      <c r="I2" s="14">
        <v>768.0</v>
      </c>
      <c r="J2" s="14">
        <v>296.53</v>
      </c>
      <c r="K2" s="14">
        <v>96.0</v>
      </c>
      <c r="L2" s="14">
        <v>250.0</v>
      </c>
      <c r="M2" s="11">
        <v>40.0</v>
      </c>
      <c r="N2" s="15" t="s">
        <v>59</v>
      </c>
    </row>
    <row r="3">
      <c r="A3" s="16" t="s">
        <v>62</v>
      </c>
      <c r="C3" s="18">
        <v>19507.0</v>
      </c>
      <c r="D3" s="11" t="s">
        <v>130</v>
      </c>
      <c r="E3" s="12">
        <v>0.056</v>
      </c>
      <c r="F3" s="13">
        <v>41102.0</v>
      </c>
      <c r="G3" s="13">
        <v>36807.0</v>
      </c>
      <c r="H3" s="12">
        <v>0.0212</v>
      </c>
      <c r="I3" s="14">
        <v>400.0</v>
      </c>
      <c r="J3" s="14">
        <v>154.44</v>
      </c>
      <c r="K3" s="14">
        <v>100.0</v>
      </c>
      <c r="L3" s="14">
        <v>260.0</v>
      </c>
      <c r="M3" s="11">
        <v>11.0</v>
      </c>
      <c r="N3" s="15" t="s">
        <v>61</v>
      </c>
    </row>
    <row r="4">
      <c r="A4" s="16" t="s">
        <v>64</v>
      </c>
      <c r="C4" s="17">
        <v>24640.0</v>
      </c>
      <c r="D4" s="11" t="s">
        <v>130</v>
      </c>
      <c r="E4" s="12">
        <v>0.11</v>
      </c>
      <c r="F4" s="13">
        <v>81277.0</v>
      </c>
      <c r="G4" s="13">
        <v>72235.0</v>
      </c>
      <c r="H4" s="12">
        <v>0.0227</v>
      </c>
      <c r="I4" s="14">
        <v>342.23</v>
      </c>
      <c r="J4" s="14">
        <v>132.14</v>
      </c>
      <c r="K4" s="14">
        <v>240.0</v>
      </c>
      <c r="L4" s="14">
        <v>620.0</v>
      </c>
      <c r="M4" s="11">
        <v>37.0</v>
      </c>
      <c r="N4" s="15" t="s">
        <v>63</v>
      </c>
    </row>
    <row r="5">
      <c r="A5" s="16" t="s">
        <v>66</v>
      </c>
      <c r="C5" s="17">
        <v>28454.0</v>
      </c>
      <c r="D5" s="11" t="s">
        <v>128</v>
      </c>
      <c r="E5" s="12">
        <v>0.083</v>
      </c>
      <c r="F5" s="13">
        <v>60842.0</v>
      </c>
      <c r="G5" s="13">
        <v>55503.0</v>
      </c>
      <c r="H5" s="12">
        <v>0.0176</v>
      </c>
      <c r="I5" s="14">
        <v>394.27</v>
      </c>
      <c r="J5" s="14">
        <v>152.23</v>
      </c>
      <c r="K5" s="14">
        <v>150.0</v>
      </c>
      <c r="L5" s="14">
        <v>390.0</v>
      </c>
      <c r="M5" s="11">
        <v>24.0</v>
      </c>
      <c r="N5" s="15" t="s">
        <v>65</v>
      </c>
    </row>
    <row r="6">
      <c r="A6" s="16" t="s">
        <v>68</v>
      </c>
      <c r="C6" s="17">
        <v>21776.0</v>
      </c>
      <c r="D6" s="11" t="s">
        <v>130</v>
      </c>
      <c r="E6" s="12">
        <v>0.05</v>
      </c>
      <c r="F6" s="13">
        <v>37065.0</v>
      </c>
      <c r="G6" s="13">
        <v>35698.0</v>
      </c>
      <c r="H6" s="12">
        <v>0.0072</v>
      </c>
      <c r="I6" s="14">
        <v>136.1</v>
      </c>
      <c r="J6" s="14">
        <v>52.55</v>
      </c>
      <c r="K6" s="14">
        <v>270.0</v>
      </c>
      <c r="L6" s="14">
        <v>700.0</v>
      </c>
      <c r="M6" s="11">
        <v>11.0</v>
      </c>
      <c r="N6" s="15" t="s">
        <v>67</v>
      </c>
    </row>
    <row r="7">
      <c r="A7" s="16" t="s">
        <v>70</v>
      </c>
      <c r="C7" s="17">
        <v>19981.0</v>
      </c>
      <c r="D7" s="11" t="s">
        <v>128</v>
      </c>
      <c r="E7" s="12">
        <v>0.129</v>
      </c>
      <c r="F7" s="13">
        <v>94908.0</v>
      </c>
      <c r="G7" s="13">
        <v>94827.0</v>
      </c>
      <c r="H7" s="12">
        <v>2.0E-4</v>
      </c>
      <c r="I7" s="14">
        <v>609.61</v>
      </c>
      <c r="J7" s="14">
        <v>235.37</v>
      </c>
      <c r="K7" s="14">
        <v>160.0</v>
      </c>
      <c r="L7" s="14">
        <v>410.0</v>
      </c>
      <c r="M7" s="11">
        <v>21.0</v>
      </c>
      <c r="N7" s="15" t="s">
        <v>69</v>
      </c>
    </row>
    <row r="8">
      <c r="A8" s="16" t="s">
        <v>72</v>
      </c>
      <c r="C8" s="17">
        <v>24276.0</v>
      </c>
      <c r="D8" s="11" t="s">
        <v>128</v>
      </c>
      <c r="E8" s="12">
        <v>0.059</v>
      </c>
      <c r="F8" s="13">
        <v>43706.0</v>
      </c>
      <c r="G8" s="13">
        <v>39602.0</v>
      </c>
      <c r="H8" s="12">
        <v>0.019</v>
      </c>
      <c r="I8" s="14">
        <v>225.0</v>
      </c>
      <c r="J8" s="14">
        <v>86.87</v>
      </c>
      <c r="K8" s="14">
        <v>190.0</v>
      </c>
      <c r="L8" s="14">
        <v>490.0</v>
      </c>
      <c r="M8" s="11">
        <v>20.0</v>
      </c>
      <c r="N8" s="15" t="s">
        <v>71</v>
      </c>
    </row>
    <row r="9">
      <c r="A9" s="19" t="s">
        <v>192</v>
      </c>
      <c r="B9" s="20" t="s">
        <v>193</v>
      </c>
      <c r="C9" s="21">
        <v>21024.0</v>
      </c>
      <c r="D9" s="22" t="s">
        <v>130</v>
      </c>
      <c r="E9" s="23">
        <v>0.112</v>
      </c>
      <c r="F9" s="24">
        <v>82234.0</v>
      </c>
      <c r="G9" s="24">
        <v>73196.0</v>
      </c>
      <c r="H9" s="23">
        <v>0.0224</v>
      </c>
      <c r="I9" s="20">
        <v>231.3</v>
      </c>
      <c r="J9" s="20">
        <v>89.31</v>
      </c>
      <c r="K9" s="20">
        <v>360.0</v>
      </c>
      <c r="L9" s="20">
        <v>930.0</v>
      </c>
      <c r="M9" s="22">
        <v>28.0</v>
      </c>
      <c r="N9" s="25" t="s">
        <v>73</v>
      </c>
    </row>
    <row r="10">
      <c r="A10" s="16" t="s">
        <v>76</v>
      </c>
      <c r="C10" s="17">
        <v>25007.0</v>
      </c>
      <c r="D10" s="11" t="s">
        <v>128</v>
      </c>
      <c r="E10" s="12">
        <v>0.065</v>
      </c>
      <c r="F10" s="13">
        <v>47726.0</v>
      </c>
      <c r="G10" s="13">
        <v>47470.0</v>
      </c>
      <c r="H10" s="12">
        <v>0.001</v>
      </c>
      <c r="I10" s="14">
        <v>553.15</v>
      </c>
      <c r="J10" s="14">
        <v>213.57</v>
      </c>
      <c r="K10" s="14">
        <v>86.0</v>
      </c>
      <c r="L10" s="14">
        <v>220.0</v>
      </c>
      <c r="M10" s="11">
        <v>16.0</v>
      </c>
      <c r="N10" s="15" t="s">
        <v>75</v>
      </c>
    </row>
    <row r="11">
      <c r="A11" s="16" t="s">
        <v>77</v>
      </c>
      <c r="C11" s="17">
        <v>13467.0</v>
      </c>
      <c r="D11" s="11" t="s">
        <v>130</v>
      </c>
    </row>
    <row r="12">
      <c r="E12" s="26" t="s">
        <v>78</v>
      </c>
    </row>
    <row r="15">
      <c r="A15" s="27" t="s">
        <v>79</v>
      </c>
      <c r="C15" s="11" t="s">
        <v>128</v>
      </c>
      <c r="D15" s="12">
        <v>0.058</v>
      </c>
      <c r="E15" s="13">
        <v>59322.0</v>
      </c>
      <c r="F15" s="13">
        <v>55844.0</v>
      </c>
      <c r="G15" s="12">
        <v>0.0116</v>
      </c>
      <c r="H15" s="14">
        <v>297.39</v>
      </c>
      <c r="I15" s="14">
        <v>114.82</v>
      </c>
      <c r="J15" s="14">
        <v>200.0</v>
      </c>
      <c r="K15" s="14">
        <v>520.0</v>
      </c>
      <c r="L15" s="11">
        <v>20.0</v>
      </c>
      <c r="M15" s="15" t="s">
        <v>80</v>
      </c>
    </row>
    <row r="16">
      <c r="A16" s="27" t="s">
        <v>81</v>
      </c>
      <c r="C16" s="11" t="s">
        <v>130</v>
      </c>
      <c r="D16" s="12">
        <v>0.03</v>
      </c>
      <c r="E16" s="13">
        <v>30104.0</v>
      </c>
      <c r="F16" s="13">
        <v>28339.0</v>
      </c>
      <c r="G16" s="12">
        <v>0.0116</v>
      </c>
      <c r="H16" s="14">
        <v>91.0</v>
      </c>
      <c r="I16" s="14">
        <v>35.14</v>
      </c>
      <c r="J16" s="14">
        <v>330.0</v>
      </c>
      <c r="K16" s="14">
        <v>850.0</v>
      </c>
      <c r="L16" s="11">
        <v>5.0</v>
      </c>
      <c r="M16" s="15" t="s">
        <v>82</v>
      </c>
    </row>
    <row r="17">
      <c r="A17" s="27" t="s">
        <v>83</v>
      </c>
      <c r="C17" s="11" t="s">
        <v>130</v>
      </c>
      <c r="D17" s="12">
        <v>0.073</v>
      </c>
      <c r="E17" s="13">
        <v>74679.0</v>
      </c>
      <c r="F17" s="13">
        <v>69199.0</v>
      </c>
      <c r="G17" s="12">
        <v>0.0146</v>
      </c>
      <c r="H17" s="14">
        <v>166.0</v>
      </c>
      <c r="I17" s="14">
        <v>64.09</v>
      </c>
      <c r="J17" s="14">
        <v>45.0</v>
      </c>
      <c r="K17" s="14">
        <v>120.0</v>
      </c>
      <c r="L17" s="11">
        <v>20.0</v>
      </c>
      <c r="M17" s="15" t="s">
        <v>84</v>
      </c>
    </row>
    <row r="18">
      <c r="A18" s="27" t="s">
        <v>85</v>
      </c>
      <c r="C18" s="11" t="s">
        <v>128</v>
      </c>
      <c r="D18" s="12">
        <v>0.075</v>
      </c>
      <c r="E18" s="13">
        <v>76334.0</v>
      </c>
      <c r="F18" s="13">
        <v>68261.0</v>
      </c>
      <c r="G18" s="12">
        <v>0.0215</v>
      </c>
      <c r="H18" s="14">
        <v>830.01</v>
      </c>
      <c r="I18" s="14">
        <v>320.47</v>
      </c>
      <c r="J18" s="14">
        <v>92.0</v>
      </c>
      <c r="K18" s="14">
        <v>240.0</v>
      </c>
      <c r="L18" s="11">
        <v>14.0</v>
      </c>
      <c r="M18" s="15" t="s">
        <v>86</v>
      </c>
    </row>
    <row r="19">
      <c r="A19" s="27" t="s">
        <v>87</v>
      </c>
      <c r="C19" s="11" t="s">
        <v>128</v>
      </c>
      <c r="D19" s="12">
        <v>0.054</v>
      </c>
      <c r="E19" s="13">
        <v>54844.0</v>
      </c>
      <c r="F19" s="13">
        <v>50699.0</v>
      </c>
      <c r="G19" s="12">
        <v>0.0151</v>
      </c>
      <c r="H19" s="14">
        <v>263.12</v>
      </c>
      <c r="I19" s="14">
        <v>101.59</v>
      </c>
      <c r="J19" s="14">
        <v>210.0</v>
      </c>
      <c r="K19" s="14">
        <v>540.0</v>
      </c>
      <c r="L19" s="11">
        <v>20.0</v>
      </c>
      <c r="M19" s="15" t="s">
        <v>88</v>
      </c>
    </row>
    <row r="20">
      <c r="A20" s="28" t="s">
        <v>89</v>
      </c>
      <c r="B20" s="29" t="s">
        <v>194</v>
      </c>
      <c r="C20" s="30" t="s">
        <v>130</v>
      </c>
      <c r="D20" s="31">
        <v>0.182</v>
      </c>
      <c r="E20" s="32">
        <v>184599.0</v>
      </c>
      <c r="F20" s="32">
        <v>174364.0</v>
      </c>
      <c r="G20" s="31">
        <v>0.0109</v>
      </c>
      <c r="H20" s="29">
        <v>251.23</v>
      </c>
      <c r="I20" s="29">
        <v>97.0</v>
      </c>
      <c r="J20" s="29">
        <v>730.0</v>
      </c>
      <c r="K20" s="32">
        <v>1900.0</v>
      </c>
      <c r="L20" s="30">
        <v>40.0</v>
      </c>
      <c r="M20" s="33" t="s">
        <v>90</v>
      </c>
    </row>
    <row r="21">
      <c r="A21" s="28" t="s">
        <v>91</v>
      </c>
      <c r="B21" s="29" t="s">
        <v>194</v>
      </c>
      <c r="C21" s="30" t="s">
        <v>130</v>
      </c>
      <c r="D21" s="31">
        <v>0.102</v>
      </c>
      <c r="E21" s="32">
        <v>104123.0</v>
      </c>
      <c r="F21" s="32">
        <v>95874.0</v>
      </c>
      <c r="G21" s="31">
        <v>0.0158</v>
      </c>
      <c r="H21" s="29">
        <v>301.3</v>
      </c>
      <c r="I21" s="29">
        <v>116.33</v>
      </c>
      <c r="J21" s="29">
        <v>350.0</v>
      </c>
      <c r="K21" s="29">
        <v>910.0</v>
      </c>
      <c r="L21" s="30">
        <v>46.0</v>
      </c>
      <c r="M21" s="33" t="s">
        <v>92</v>
      </c>
    </row>
    <row r="22">
      <c r="A22" s="27" t="s">
        <v>93</v>
      </c>
      <c r="C22" s="11" t="s">
        <v>128</v>
      </c>
      <c r="D22" s="12">
        <v>0.026</v>
      </c>
      <c r="E22" s="13">
        <v>26651.0</v>
      </c>
      <c r="F22" s="13">
        <v>25548.0</v>
      </c>
      <c r="G22" s="12">
        <v>0.0081</v>
      </c>
      <c r="H22" s="14">
        <v>152.49</v>
      </c>
      <c r="I22" s="14">
        <v>58.88</v>
      </c>
      <c r="J22" s="14">
        <v>170.0</v>
      </c>
      <c r="K22" s="14">
        <v>440.0</v>
      </c>
      <c r="L22" s="11">
        <v>13.0</v>
      </c>
      <c r="M22" s="15" t="s">
        <v>94</v>
      </c>
    </row>
    <row r="23">
      <c r="A23" s="27" t="s">
        <v>95</v>
      </c>
      <c r="C23" s="11" t="s">
        <v>130</v>
      </c>
      <c r="D23" s="12">
        <v>0.117</v>
      </c>
      <c r="E23" s="13">
        <v>118750.0</v>
      </c>
      <c r="F23" s="13">
        <v>109269.0</v>
      </c>
      <c r="G23" s="12">
        <v>0.016</v>
      </c>
      <c r="H23" s="14">
        <v>221.8</v>
      </c>
      <c r="I23" s="14">
        <v>85.64</v>
      </c>
      <c r="J23" s="14">
        <v>540.0</v>
      </c>
      <c r="K23" s="13">
        <v>1400.0</v>
      </c>
      <c r="L23" s="11">
        <v>19.0</v>
      </c>
      <c r="M23" s="15" t="s">
        <v>96</v>
      </c>
    </row>
    <row r="24">
      <c r="A24" s="19" t="s">
        <v>97</v>
      </c>
      <c r="B24" s="20" t="s">
        <v>193</v>
      </c>
      <c r="C24" s="22" t="s">
        <v>128</v>
      </c>
      <c r="D24" s="23">
        <v>0.255</v>
      </c>
      <c r="E24" s="24">
        <v>259444.0</v>
      </c>
      <c r="F24" s="24">
        <v>242801.0</v>
      </c>
      <c r="G24" s="23">
        <v>0.0127</v>
      </c>
      <c r="H24" s="20">
        <v>195.8</v>
      </c>
      <c r="I24" s="20">
        <v>75.6</v>
      </c>
      <c r="J24" s="24">
        <v>1300.0</v>
      </c>
      <c r="K24" s="24">
        <v>3400.0</v>
      </c>
      <c r="L24" s="22">
        <v>23.0</v>
      </c>
      <c r="M24" s="25" t="s">
        <v>98</v>
      </c>
    </row>
    <row r="25">
      <c r="A25" s="27" t="s">
        <v>99</v>
      </c>
      <c r="C25" s="11" t="s">
        <v>128</v>
      </c>
      <c r="D25" s="12">
        <v>0.027</v>
      </c>
      <c r="E25" s="13">
        <v>27482.0</v>
      </c>
      <c r="F25" s="13">
        <v>25566.0</v>
      </c>
      <c r="G25" s="12">
        <v>0.0139</v>
      </c>
      <c r="H25" s="14">
        <v>656.83</v>
      </c>
      <c r="I25" s="14">
        <v>253.6</v>
      </c>
      <c r="J25" s="14">
        <v>42.0</v>
      </c>
      <c r="K25" s="14">
        <v>110.0</v>
      </c>
      <c r="L25" s="11">
        <v>3.0</v>
      </c>
      <c r="M25" s="15" t="s">
        <v>100</v>
      </c>
    </row>
    <row r="27">
      <c r="A27" s="27" t="s">
        <v>101</v>
      </c>
      <c r="C27" s="12">
        <v>0.096</v>
      </c>
      <c r="D27" s="13">
        <v>60440.0</v>
      </c>
      <c r="E27" s="13">
        <v>56496.0</v>
      </c>
      <c r="F27" s="12">
        <v>0.0129</v>
      </c>
      <c r="G27" s="14">
        <v>157.75</v>
      </c>
      <c r="H27" s="14">
        <v>60.91</v>
      </c>
      <c r="I27" s="14">
        <v>380.0</v>
      </c>
      <c r="J27" s="14">
        <v>980.0</v>
      </c>
      <c r="K27" s="11">
        <v>25.0</v>
      </c>
      <c r="L27" s="15" t="s">
        <v>102</v>
      </c>
    </row>
    <row r="28">
      <c r="A28" s="34" t="s">
        <v>40</v>
      </c>
      <c r="B28" s="35" t="s">
        <v>195</v>
      </c>
      <c r="C28" s="35" t="s">
        <v>196</v>
      </c>
      <c r="D28" s="36">
        <v>1632991.0</v>
      </c>
      <c r="E28" s="36">
        <v>1449296.0</v>
      </c>
      <c r="F28" s="37">
        <v>0.023</v>
      </c>
      <c r="G28" s="38">
        <v>2443.61</v>
      </c>
      <c r="H28" s="35">
        <v>943.48</v>
      </c>
      <c r="I28" s="35">
        <v>590.0</v>
      </c>
      <c r="J28" s="36">
        <v>1500.0</v>
      </c>
      <c r="K28" s="39">
        <v>182.0</v>
      </c>
      <c r="L28" s="40" t="s">
        <v>103</v>
      </c>
    </row>
    <row r="29">
      <c r="A29" s="19" t="s">
        <v>104</v>
      </c>
      <c r="B29" s="20" t="s">
        <v>193</v>
      </c>
      <c r="C29" s="23">
        <v>0.268</v>
      </c>
      <c r="D29" s="24">
        <v>169393.0</v>
      </c>
      <c r="E29" s="24">
        <v>149891.0</v>
      </c>
      <c r="F29" s="23">
        <v>0.0236</v>
      </c>
      <c r="G29" s="20">
        <v>287.1</v>
      </c>
      <c r="H29" s="20">
        <v>110.85</v>
      </c>
      <c r="I29" s="20">
        <v>590.0</v>
      </c>
      <c r="J29" s="24">
        <v>1500.0</v>
      </c>
      <c r="K29" s="22">
        <v>26.0</v>
      </c>
      <c r="L29" s="25" t="s">
        <v>105</v>
      </c>
    </row>
    <row r="30">
      <c r="A30" s="27" t="s">
        <v>106</v>
      </c>
      <c r="C30" s="12">
        <v>0.084</v>
      </c>
      <c r="D30" s="13">
        <v>53309.0</v>
      </c>
      <c r="E30" s="13">
        <v>49107.0</v>
      </c>
      <c r="F30" s="12">
        <v>0.0158</v>
      </c>
      <c r="G30" s="14">
        <v>114.28</v>
      </c>
      <c r="H30" s="14">
        <v>44.12</v>
      </c>
      <c r="I30" s="14">
        <v>470.0</v>
      </c>
      <c r="J30" s="13">
        <v>1200.0</v>
      </c>
      <c r="K30" s="11">
        <v>21.0</v>
      </c>
      <c r="L30" s="15" t="s">
        <v>107</v>
      </c>
    </row>
    <row r="31">
      <c r="A31" s="27" t="s">
        <v>108</v>
      </c>
      <c r="C31" s="12">
        <v>0.077</v>
      </c>
      <c r="D31" s="13">
        <v>48897.0</v>
      </c>
      <c r="E31" s="13">
        <v>44618.0</v>
      </c>
      <c r="F31" s="12">
        <v>0.0176</v>
      </c>
      <c r="G31" s="14">
        <v>390.07</v>
      </c>
      <c r="H31" s="14">
        <v>150.61</v>
      </c>
      <c r="I31" s="14">
        <v>130.0</v>
      </c>
      <c r="J31" s="14">
        <v>340.0</v>
      </c>
      <c r="K31" s="11">
        <v>30.0</v>
      </c>
      <c r="L31" s="15" t="s">
        <v>109</v>
      </c>
    </row>
    <row r="32">
      <c r="A32" s="27" t="s">
        <v>110</v>
      </c>
      <c r="C32" s="12">
        <v>0.085</v>
      </c>
      <c r="D32" s="13">
        <v>53876.0</v>
      </c>
      <c r="E32" s="13">
        <v>49141.0</v>
      </c>
      <c r="F32" s="12">
        <v>0.0177</v>
      </c>
      <c r="G32" s="14">
        <v>268.09</v>
      </c>
      <c r="H32" s="14">
        <v>103.51</v>
      </c>
      <c r="I32" s="14">
        <v>200.0</v>
      </c>
      <c r="J32" s="14">
        <v>520.0</v>
      </c>
      <c r="K32" s="11">
        <v>22.0</v>
      </c>
      <c r="L32" s="15" t="s">
        <v>111</v>
      </c>
    </row>
    <row r="33">
      <c r="A33" s="27" t="s">
        <v>112</v>
      </c>
      <c r="C33" s="12">
        <v>0.061</v>
      </c>
      <c r="D33" s="13">
        <v>38731.0</v>
      </c>
      <c r="E33" s="13">
        <v>35295.0</v>
      </c>
      <c r="F33" s="12">
        <v>0.0178</v>
      </c>
      <c r="G33" s="14">
        <v>186.12</v>
      </c>
      <c r="H33" s="14">
        <v>71.86</v>
      </c>
      <c r="I33" s="14">
        <v>210.0</v>
      </c>
      <c r="J33" s="14">
        <v>540.0</v>
      </c>
      <c r="K33" s="11">
        <v>15.0</v>
      </c>
      <c r="L33" s="15" t="s">
        <v>113</v>
      </c>
    </row>
    <row r="34">
      <c r="A34" s="27" t="s">
        <v>114</v>
      </c>
      <c r="C34" s="12">
        <v>0.09</v>
      </c>
      <c r="D34" s="13">
        <v>56755.0</v>
      </c>
      <c r="E34" s="13">
        <v>51382.0</v>
      </c>
      <c r="F34" s="12">
        <v>0.0191</v>
      </c>
      <c r="G34" s="14">
        <v>202.4</v>
      </c>
      <c r="H34" s="14">
        <v>78.15</v>
      </c>
      <c r="I34" s="14">
        <v>280.0</v>
      </c>
      <c r="J34" s="14">
        <v>730.0</v>
      </c>
      <c r="K34" s="11">
        <v>33.0</v>
      </c>
      <c r="L34" s="15" t="s">
        <v>115</v>
      </c>
    </row>
    <row r="35">
      <c r="A35" s="27" t="s">
        <v>116</v>
      </c>
      <c r="C35" s="12">
        <v>0.042</v>
      </c>
      <c r="D35" s="13">
        <v>26587.0</v>
      </c>
      <c r="E35" s="13">
        <v>25724.0</v>
      </c>
      <c r="F35" s="12">
        <v>0.0063</v>
      </c>
      <c r="G35" s="14">
        <v>83.0</v>
      </c>
      <c r="H35" s="14">
        <v>32.05</v>
      </c>
      <c r="I35" s="14">
        <v>320.0</v>
      </c>
      <c r="J35" s="14">
        <v>830.0</v>
      </c>
      <c r="K35" s="11">
        <v>17.0</v>
      </c>
      <c r="L35" s="15" t="s">
        <v>117</v>
      </c>
    </row>
    <row r="36">
      <c r="A36" s="27" t="s">
        <v>118</v>
      </c>
      <c r="C36" s="12">
        <v>0.144</v>
      </c>
      <c r="D36" s="13">
        <v>90987.0</v>
      </c>
      <c r="E36" s="13">
        <v>81093.0</v>
      </c>
      <c r="F36" s="12">
        <v>0.0222</v>
      </c>
      <c r="G36" s="14">
        <v>319.91</v>
      </c>
      <c r="H36" s="14">
        <v>123.52</v>
      </c>
      <c r="I36" s="14">
        <v>280.0</v>
      </c>
      <c r="J36" s="14">
        <v>730.0</v>
      </c>
      <c r="K36" s="11">
        <v>18.0</v>
      </c>
      <c r="L36" s="15" t="s">
        <v>119</v>
      </c>
    </row>
    <row r="37">
      <c r="A37" s="27" t="s">
        <v>120</v>
      </c>
      <c r="C37" s="12">
        <v>0.053</v>
      </c>
      <c r="D37" s="13">
        <v>33613.0</v>
      </c>
      <c r="E37" s="13">
        <v>32163.0</v>
      </c>
      <c r="F37" s="12">
        <v>0.0084</v>
      </c>
      <c r="G37" s="14">
        <v>155.26</v>
      </c>
      <c r="H37" s="14">
        <v>59.95</v>
      </c>
      <c r="I37" s="14">
        <v>220.0</v>
      </c>
      <c r="J37" s="14">
        <v>570.0</v>
      </c>
      <c r="K37" s="11">
        <v>25.0</v>
      </c>
      <c r="L37" s="15" t="s">
        <v>121</v>
      </c>
    </row>
    <row r="39">
      <c r="A39" s="41" t="s">
        <v>122</v>
      </c>
      <c r="C39" s="42">
        <v>0.141</v>
      </c>
      <c r="D39" s="43">
        <v>44554.0</v>
      </c>
      <c r="E39" s="43">
        <v>41942.0</v>
      </c>
      <c r="F39" s="44">
        <f>+1.16%</f>
        <v>0.0116</v>
      </c>
      <c r="G39" s="45">
        <v>407.3</v>
      </c>
      <c r="H39" s="45">
        <v>157.26</v>
      </c>
      <c r="I39" s="45">
        <v>110.0</v>
      </c>
      <c r="J39" s="45">
        <v>280.0</v>
      </c>
      <c r="K39" s="46">
        <v>15.0</v>
      </c>
    </row>
    <row r="40">
      <c r="A40" s="47"/>
      <c r="B40" s="41" t="s">
        <v>123</v>
      </c>
      <c r="D40" s="42">
        <v>0.241</v>
      </c>
      <c r="E40" s="43">
        <v>76332.0</v>
      </c>
      <c r="F40" s="43">
        <v>69631.0</v>
      </c>
      <c r="G40" s="44">
        <f>+1.76%</f>
        <v>0.0176</v>
      </c>
      <c r="H40" s="45">
        <v>600.06</v>
      </c>
      <c r="I40" s="45">
        <v>231.68</v>
      </c>
      <c r="J40" s="45">
        <v>130.0</v>
      </c>
      <c r="K40" s="45">
        <v>340.0</v>
      </c>
      <c r="L40" s="46">
        <v>26.0</v>
      </c>
    </row>
    <row r="41">
      <c r="A41" s="47"/>
      <c r="B41" s="41" t="s">
        <v>124</v>
      </c>
      <c r="C41" s="45" t="s">
        <v>193</v>
      </c>
      <c r="D41" s="42">
        <v>0.372</v>
      </c>
      <c r="E41" s="43">
        <v>117746.0</v>
      </c>
      <c r="F41" s="43">
        <v>109568.0</v>
      </c>
      <c r="G41" s="44">
        <f>+1.38%</f>
        <v>0.0138</v>
      </c>
      <c r="H41" s="45">
        <v>883.37</v>
      </c>
      <c r="I41" s="45">
        <v>341.07</v>
      </c>
      <c r="J41" s="45">
        <v>130.0</v>
      </c>
      <c r="K41" s="45">
        <v>340.0</v>
      </c>
      <c r="L41" s="46">
        <v>30.0</v>
      </c>
    </row>
    <row r="42">
      <c r="A42" s="47"/>
      <c r="B42" s="41" t="s">
        <v>125</v>
      </c>
      <c r="D42" s="42">
        <v>0.17</v>
      </c>
      <c r="E42" s="43">
        <v>53671.0</v>
      </c>
      <c r="F42" s="43">
        <v>49349.0</v>
      </c>
      <c r="G42" s="44">
        <f>+1.61%</f>
        <v>0.0161</v>
      </c>
      <c r="H42" s="45">
        <v>175.0</v>
      </c>
      <c r="I42" s="45">
        <v>67.57</v>
      </c>
      <c r="J42" s="45">
        <v>310.0</v>
      </c>
      <c r="K42" s="45">
        <v>800.0</v>
      </c>
      <c r="L42" s="46">
        <v>22.0</v>
      </c>
    </row>
    <row r="43">
      <c r="A43" s="47"/>
      <c r="B43" s="41" t="s">
        <v>126</v>
      </c>
      <c r="D43" s="42">
        <v>0.076</v>
      </c>
      <c r="E43" s="43">
        <v>24039.0</v>
      </c>
      <c r="F43" s="43">
        <v>23290.0</v>
      </c>
      <c r="G43" s="44">
        <f>+0.6%</f>
        <v>0.006</v>
      </c>
      <c r="H43" s="45">
        <v>97.72</v>
      </c>
      <c r="I43" s="45">
        <v>37.73</v>
      </c>
      <c r="J43" s="45">
        <v>250.0</v>
      </c>
      <c r="K43" s="45">
        <v>650.0</v>
      </c>
      <c r="L43" s="46">
        <v>12.0</v>
      </c>
    </row>
    <row r="46">
      <c r="A46" s="16" t="s">
        <v>127</v>
      </c>
      <c r="C46" s="11" t="s">
        <v>128</v>
      </c>
      <c r="D46" s="12">
        <v>0.101</v>
      </c>
      <c r="E46" s="13">
        <v>56241.0</v>
      </c>
      <c r="F46" s="13">
        <v>53426.0</v>
      </c>
      <c r="G46" s="12">
        <v>0.0098</v>
      </c>
      <c r="H46" s="14">
        <v>945.5</v>
      </c>
      <c r="I46" s="14">
        <v>365.06</v>
      </c>
      <c r="J46" s="14">
        <v>59.0</v>
      </c>
      <c r="K46" s="14">
        <v>150.0</v>
      </c>
      <c r="L46" s="11">
        <v>18.0</v>
      </c>
      <c r="M46" s="15" t="s">
        <v>197</v>
      </c>
    </row>
    <row r="47">
      <c r="A47" s="16" t="s">
        <v>129</v>
      </c>
      <c r="C47" s="11" t="s">
        <v>130</v>
      </c>
      <c r="D47" s="12">
        <v>0.074</v>
      </c>
      <c r="E47" s="13">
        <v>41117.0</v>
      </c>
      <c r="F47" s="13">
        <v>39121.0</v>
      </c>
      <c r="G47" s="12">
        <v>0.0095</v>
      </c>
      <c r="H47" s="14">
        <v>408.52</v>
      </c>
      <c r="I47" s="14">
        <v>157.73</v>
      </c>
      <c r="J47" s="14">
        <v>100.0</v>
      </c>
      <c r="K47" s="14">
        <v>260.0</v>
      </c>
      <c r="L47" s="11">
        <v>14.0</v>
      </c>
      <c r="M47" s="15" t="s">
        <v>198</v>
      </c>
    </row>
    <row r="48">
      <c r="A48" s="16" t="s">
        <v>131</v>
      </c>
      <c r="C48" s="11" t="s">
        <v>128</v>
      </c>
      <c r="D48" s="12">
        <v>0.024</v>
      </c>
      <c r="E48" s="13">
        <v>13535.0</v>
      </c>
      <c r="F48" s="13">
        <v>12670.0</v>
      </c>
      <c r="G48" s="12">
        <v>0.0127</v>
      </c>
      <c r="H48" s="14">
        <v>357.03</v>
      </c>
      <c r="I48" s="14">
        <v>137.85</v>
      </c>
      <c r="J48" s="14">
        <v>38.0</v>
      </c>
      <c r="K48" s="14">
        <v>98.0</v>
      </c>
      <c r="L48" s="11">
        <v>8.0</v>
      </c>
      <c r="M48" s="15" t="s">
        <v>199</v>
      </c>
    </row>
    <row r="49">
      <c r="A49" s="16" t="s">
        <v>132</v>
      </c>
      <c r="C49" s="11" t="s">
        <v>128</v>
      </c>
      <c r="D49" s="12">
        <v>0.072</v>
      </c>
      <c r="E49" s="13">
        <v>40379.0</v>
      </c>
      <c r="F49" s="13">
        <v>36912.0</v>
      </c>
      <c r="G49" s="12">
        <v>0.0172</v>
      </c>
      <c r="H49" s="14">
        <v>642.7</v>
      </c>
      <c r="I49" s="14">
        <v>248.15</v>
      </c>
      <c r="J49" s="14">
        <v>63.0</v>
      </c>
      <c r="K49" s="14">
        <v>160.0</v>
      </c>
      <c r="L49" s="11">
        <v>17.0</v>
      </c>
      <c r="M49" s="15" t="s">
        <v>200</v>
      </c>
    </row>
    <row r="50">
      <c r="A50" s="16" t="s">
        <v>133</v>
      </c>
      <c r="C50" s="11" t="s">
        <v>128</v>
      </c>
      <c r="D50" s="12">
        <v>0.073</v>
      </c>
      <c r="E50" s="13">
        <v>40704.0</v>
      </c>
      <c r="F50" s="13">
        <v>38579.0</v>
      </c>
      <c r="G50" s="12">
        <v>0.0103</v>
      </c>
      <c r="H50" s="14">
        <v>545.56</v>
      </c>
      <c r="I50" s="14">
        <v>210.64</v>
      </c>
      <c r="J50" s="14">
        <v>75.0</v>
      </c>
      <c r="K50" s="14">
        <v>190.0</v>
      </c>
      <c r="L50" s="11">
        <v>16.0</v>
      </c>
      <c r="M50" s="15" t="s">
        <v>201</v>
      </c>
    </row>
    <row r="51">
      <c r="A51" s="16" t="s">
        <v>134</v>
      </c>
      <c r="C51" s="11" t="s">
        <v>130</v>
      </c>
      <c r="D51" s="12">
        <v>0.099</v>
      </c>
      <c r="E51" s="13">
        <v>55109.0</v>
      </c>
      <c r="F51" s="13">
        <v>50372.0</v>
      </c>
      <c r="G51" s="12">
        <v>0.0173</v>
      </c>
      <c r="H51" s="14">
        <v>365.75</v>
      </c>
      <c r="I51" s="14">
        <v>141.22</v>
      </c>
      <c r="J51" s="14">
        <v>150.0</v>
      </c>
      <c r="K51" s="14">
        <v>390.0</v>
      </c>
      <c r="L51" s="11">
        <v>20.0</v>
      </c>
      <c r="M51" s="15" t="s">
        <v>202</v>
      </c>
    </row>
    <row r="52">
      <c r="A52" s="16" t="s">
        <v>135</v>
      </c>
      <c r="C52" s="11" t="s">
        <v>130</v>
      </c>
      <c r="D52" s="12">
        <v>0.118</v>
      </c>
      <c r="E52" s="13">
        <v>65785.0</v>
      </c>
      <c r="F52" s="13">
        <v>61723.0</v>
      </c>
      <c r="G52" s="12">
        <v>0.0122</v>
      </c>
      <c r="H52" s="14">
        <v>886.39</v>
      </c>
      <c r="I52" s="14">
        <v>342.24</v>
      </c>
      <c r="J52" s="14">
        <v>74.0</v>
      </c>
      <c r="K52" s="14">
        <v>190.0</v>
      </c>
      <c r="L52" s="11">
        <v>21.0</v>
      </c>
      <c r="M52" s="15" t="s">
        <v>203</v>
      </c>
    </row>
    <row r="53">
      <c r="A53" s="16" t="s">
        <v>136</v>
      </c>
      <c r="C53" s="11" t="s">
        <v>128</v>
      </c>
      <c r="D53" s="12">
        <v>0.076</v>
      </c>
      <c r="E53" s="13">
        <v>42690.0</v>
      </c>
      <c r="F53" s="13">
        <v>40577.0</v>
      </c>
      <c r="G53" s="12">
        <v>0.0097</v>
      </c>
      <c r="H53" s="14">
        <v>418.36</v>
      </c>
      <c r="I53" s="14">
        <v>161.53</v>
      </c>
      <c r="J53" s="14">
        <v>100.0</v>
      </c>
      <c r="K53" s="14">
        <v>260.0</v>
      </c>
      <c r="L53" s="11">
        <v>17.0</v>
      </c>
      <c r="M53" s="15" t="s">
        <v>204</v>
      </c>
    </row>
    <row r="54">
      <c r="A54" s="19" t="s">
        <v>137</v>
      </c>
      <c r="B54" s="20" t="s">
        <v>193</v>
      </c>
      <c r="C54" s="22" t="s">
        <v>130</v>
      </c>
      <c r="D54" s="23">
        <v>0.253</v>
      </c>
      <c r="E54" s="24">
        <v>141141.0</v>
      </c>
      <c r="F54" s="24">
        <v>126143.0</v>
      </c>
      <c r="G54" s="23">
        <v>0.0216</v>
      </c>
      <c r="H54" s="20">
        <v>588.63</v>
      </c>
      <c r="I54" s="20">
        <v>227.27</v>
      </c>
      <c r="J54" s="20">
        <v>240.0</v>
      </c>
      <c r="K54" s="20">
        <v>620.0</v>
      </c>
      <c r="L54" s="22">
        <v>26.0</v>
      </c>
      <c r="M54" s="25" t="s">
        <v>205</v>
      </c>
    </row>
    <row r="55">
      <c r="A55" s="16" t="s">
        <v>93</v>
      </c>
      <c r="C55" s="11" t="s">
        <v>130</v>
      </c>
      <c r="D55" s="12">
        <v>0.064</v>
      </c>
      <c r="E55" s="13">
        <v>36032.0</v>
      </c>
      <c r="F55" s="13">
        <v>32424.0</v>
      </c>
      <c r="G55" s="12">
        <v>0.0203</v>
      </c>
      <c r="H55" s="14">
        <v>220.44</v>
      </c>
      <c r="I55" s="14">
        <v>85.11</v>
      </c>
      <c r="J55" s="14">
        <v>160.0</v>
      </c>
      <c r="K55" s="14">
        <v>410.0</v>
      </c>
      <c r="L55" s="11">
        <v>16.0</v>
      </c>
      <c r="M55" s="15" t="s">
        <v>206</v>
      </c>
    </row>
    <row r="56">
      <c r="A56" s="16" t="s">
        <v>138</v>
      </c>
      <c r="C56" s="11" t="s">
        <v>128</v>
      </c>
      <c r="D56" s="12">
        <v>0.047</v>
      </c>
      <c r="E56" s="13">
        <v>26225.0</v>
      </c>
      <c r="F56" s="13">
        <v>25671.0</v>
      </c>
      <c r="G56" s="12">
        <v>0.0041</v>
      </c>
      <c r="H56" s="14">
        <v>300.76</v>
      </c>
      <c r="I56" s="14">
        <v>116.12</v>
      </c>
      <c r="J56" s="14">
        <v>87.0</v>
      </c>
      <c r="K56" s="14">
        <v>230.0</v>
      </c>
      <c r="L56" s="11">
        <v>10.0</v>
      </c>
      <c r="M56" s="15" t="s">
        <v>207</v>
      </c>
    </row>
  </sheetData>
  <mergeCells count="40">
    <mergeCell ref="A2:B2"/>
    <mergeCell ref="A3:B3"/>
    <mergeCell ref="A4:B4"/>
    <mergeCell ref="A5:B5"/>
    <mergeCell ref="A6:B6"/>
    <mergeCell ref="A7:B7"/>
    <mergeCell ref="A8:B8"/>
    <mergeCell ref="A10:B10"/>
    <mergeCell ref="A11:B11"/>
    <mergeCell ref="A15:B15"/>
    <mergeCell ref="A16:B16"/>
    <mergeCell ref="A17:B17"/>
    <mergeCell ref="A18:B18"/>
    <mergeCell ref="A19:B19"/>
    <mergeCell ref="A22:B22"/>
    <mergeCell ref="A23:B23"/>
    <mergeCell ref="A25:B25"/>
    <mergeCell ref="A27:B27"/>
    <mergeCell ref="A30:B30"/>
    <mergeCell ref="A31:B31"/>
    <mergeCell ref="A32:B32"/>
    <mergeCell ref="A33:B33"/>
    <mergeCell ref="A34:B34"/>
    <mergeCell ref="A35:B35"/>
    <mergeCell ref="A36:B36"/>
    <mergeCell ref="A37:B37"/>
    <mergeCell ref="A39:B39"/>
    <mergeCell ref="B40:C40"/>
    <mergeCell ref="A51:B51"/>
    <mergeCell ref="A52:B52"/>
    <mergeCell ref="A53:B53"/>
    <mergeCell ref="A55:B55"/>
    <mergeCell ref="A56:B56"/>
    <mergeCell ref="B42:C42"/>
    <mergeCell ref="B43:C43"/>
    <mergeCell ref="A46:B46"/>
    <mergeCell ref="A47:B47"/>
    <mergeCell ref="A48:B48"/>
    <mergeCell ref="A49:B49"/>
    <mergeCell ref="A50:B50"/>
  </mergeCells>
  <hyperlinks>
    <hyperlink r:id="rId1" ref="K1"/>
    <hyperlink r:id="rId2" ref="A2"/>
    <hyperlink r:id="rId3" ref="N2"/>
    <hyperlink r:id="rId4" ref="A3"/>
    <hyperlink r:id="rId5" ref="N3"/>
    <hyperlink r:id="rId6" ref="A4"/>
    <hyperlink r:id="rId7" ref="N4"/>
    <hyperlink r:id="rId8" ref="A5"/>
    <hyperlink r:id="rId9" ref="N5"/>
    <hyperlink r:id="rId10" ref="A6"/>
    <hyperlink r:id="rId11" ref="N6"/>
    <hyperlink r:id="rId12" ref="A7"/>
    <hyperlink r:id="rId13" ref="N7"/>
    <hyperlink r:id="rId14" ref="A8"/>
    <hyperlink r:id="rId15" ref="N8"/>
    <hyperlink r:id="rId16" ref="A9"/>
    <hyperlink r:id="rId17" ref="N9"/>
    <hyperlink r:id="rId18" ref="A10"/>
    <hyperlink r:id="rId19" ref="N10"/>
    <hyperlink r:id="rId20" ref="A11"/>
    <hyperlink r:id="rId21" ref="E12"/>
    <hyperlink r:id="rId22" ref="A15"/>
    <hyperlink r:id="rId23" ref="M15"/>
    <hyperlink r:id="rId24" ref="A16"/>
    <hyperlink r:id="rId25" ref="M16"/>
    <hyperlink r:id="rId26" ref="A17"/>
    <hyperlink r:id="rId27" ref="M17"/>
    <hyperlink r:id="rId28" ref="A18"/>
    <hyperlink r:id="rId29" ref="M18"/>
    <hyperlink r:id="rId30" ref="A19"/>
    <hyperlink r:id="rId31" ref="M19"/>
    <hyperlink r:id="rId32" ref="A20"/>
    <hyperlink r:id="rId33" ref="M20"/>
    <hyperlink r:id="rId34" ref="A21"/>
    <hyperlink r:id="rId35" ref="M21"/>
    <hyperlink r:id="rId36" ref="A22"/>
    <hyperlink r:id="rId37" ref="M22"/>
    <hyperlink r:id="rId38" ref="A23"/>
    <hyperlink r:id="rId39" ref="M23"/>
    <hyperlink r:id="rId40" ref="A24"/>
    <hyperlink r:id="rId41" ref="M24"/>
    <hyperlink r:id="rId42" ref="A25"/>
    <hyperlink r:id="rId43" ref="M25"/>
    <hyperlink r:id="rId44" ref="A27"/>
    <hyperlink r:id="rId45" ref="L27"/>
    <hyperlink r:id="rId46" ref="A28"/>
    <hyperlink r:id="rId47" ref="L28"/>
    <hyperlink r:id="rId48" ref="A29"/>
    <hyperlink r:id="rId49" ref="L29"/>
    <hyperlink r:id="rId50" ref="A30"/>
    <hyperlink r:id="rId51" ref="L30"/>
    <hyperlink r:id="rId52" ref="A31"/>
    <hyperlink r:id="rId53" ref="L31"/>
    <hyperlink r:id="rId54" ref="A32"/>
    <hyperlink r:id="rId55" ref="L32"/>
    <hyperlink r:id="rId56" ref="A33"/>
    <hyperlink r:id="rId57" ref="L33"/>
    <hyperlink r:id="rId58" ref="A34"/>
    <hyperlink r:id="rId59" ref="L34"/>
    <hyperlink r:id="rId60" ref="A35"/>
    <hyperlink r:id="rId61" ref="L35"/>
    <hyperlink r:id="rId62" ref="A36"/>
    <hyperlink r:id="rId63" ref="L36"/>
    <hyperlink r:id="rId64" ref="A37"/>
    <hyperlink r:id="rId65" ref="L37"/>
    <hyperlink r:id="rId66" ref="A39"/>
    <hyperlink r:id="rId67" ref="B40"/>
    <hyperlink r:id="rId68" ref="B41"/>
    <hyperlink r:id="rId69" ref="B42"/>
    <hyperlink r:id="rId70" ref="B43"/>
    <hyperlink r:id="rId71" ref="A46"/>
    <hyperlink r:id="rId72" ref="M46"/>
    <hyperlink r:id="rId73" ref="A47"/>
    <hyperlink r:id="rId74" ref="M47"/>
    <hyperlink r:id="rId75" ref="A48"/>
    <hyperlink r:id="rId76" ref="M48"/>
    <hyperlink r:id="rId77" ref="A49"/>
    <hyperlink r:id="rId78" ref="M49"/>
    <hyperlink r:id="rId79" ref="A50"/>
    <hyperlink r:id="rId80" ref="M50"/>
    <hyperlink r:id="rId81" ref="A51"/>
    <hyperlink r:id="rId82" ref="M51"/>
    <hyperlink r:id="rId83" ref="A52"/>
    <hyperlink r:id="rId84" ref="M52"/>
    <hyperlink r:id="rId85" ref="A53"/>
    <hyperlink r:id="rId86" ref="M53"/>
    <hyperlink r:id="rId87" ref="A54"/>
    <hyperlink r:id="rId88" ref="M54"/>
    <hyperlink r:id="rId89" ref="A55"/>
    <hyperlink r:id="rId90" ref="M55"/>
    <hyperlink r:id="rId91" ref="A56"/>
    <hyperlink r:id="rId92" ref="M56"/>
  </hyperlinks>
  <drawing r:id="rId9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4.0"/>
    <col customWidth="1" min="2" max="2" width="27.75"/>
    <col customWidth="1" min="3" max="3" width="18.38"/>
  </cols>
  <sheetData>
    <row r="1">
      <c r="A1" s="1" t="s">
        <v>0</v>
      </c>
      <c r="B1" s="1" t="s">
        <v>208</v>
      </c>
      <c r="C1" s="1" t="s">
        <v>209</v>
      </c>
    </row>
    <row r="2">
      <c r="A2" s="1" t="s">
        <v>210</v>
      </c>
      <c r="B2" s="1"/>
      <c r="C2" s="1"/>
    </row>
    <row r="3">
      <c r="A3" s="1" t="s">
        <v>211</v>
      </c>
      <c r="B3" s="1" t="s">
        <v>212</v>
      </c>
      <c r="C3" s="1" t="s">
        <v>213</v>
      </c>
    </row>
    <row r="4">
      <c r="A4" s="1" t="s">
        <v>214</v>
      </c>
      <c r="B4" s="1" t="s">
        <v>215</v>
      </c>
      <c r="C4" s="1" t="s">
        <v>216</v>
      </c>
    </row>
    <row r="5">
      <c r="A5" s="1" t="s">
        <v>217</v>
      </c>
      <c r="B5" s="1" t="s">
        <v>218</v>
      </c>
      <c r="C5" s="1" t="s">
        <v>219</v>
      </c>
    </row>
    <row r="6">
      <c r="A6" s="1" t="s">
        <v>220</v>
      </c>
      <c r="B6" s="1" t="s">
        <v>221</v>
      </c>
      <c r="C6" s="1" t="s">
        <v>222</v>
      </c>
    </row>
    <row r="7">
      <c r="A7" s="1" t="s">
        <v>223</v>
      </c>
      <c r="B7" s="1" t="s">
        <v>224</v>
      </c>
      <c r="C7" s="1" t="s">
        <v>225</v>
      </c>
    </row>
    <row r="8">
      <c r="A8" s="1" t="s">
        <v>226</v>
      </c>
      <c r="B8" s="1" t="s">
        <v>227</v>
      </c>
      <c r="C8" s="1" t="s">
        <v>228</v>
      </c>
    </row>
    <row r="9">
      <c r="A9" s="1" t="s">
        <v>229</v>
      </c>
      <c r="B9" s="1" t="s">
        <v>230</v>
      </c>
      <c r="C9" s="1" t="s">
        <v>225</v>
      </c>
    </row>
    <row r="10">
      <c r="A10" s="1" t="s">
        <v>231</v>
      </c>
      <c r="B10" s="1" t="s">
        <v>232</v>
      </c>
      <c r="C10" s="1" t="s">
        <v>233</v>
      </c>
    </row>
    <row r="11">
      <c r="A11" s="1" t="s">
        <v>234</v>
      </c>
      <c r="B11" s="1" t="s">
        <v>235</v>
      </c>
      <c r="C11" s="1" t="s">
        <v>228</v>
      </c>
    </row>
    <row r="12">
      <c r="A12" s="1" t="s">
        <v>236</v>
      </c>
      <c r="B12" s="1" t="s">
        <v>237</v>
      </c>
      <c r="C12" s="1" t="s">
        <v>238</v>
      </c>
    </row>
    <row r="13">
      <c r="A13" s="1" t="s">
        <v>239</v>
      </c>
      <c r="B13" s="1" t="s">
        <v>240</v>
      </c>
      <c r="C13" s="1" t="s">
        <v>241</v>
      </c>
    </row>
    <row r="14">
      <c r="A14" s="1" t="s">
        <v>242</v>
      </c>
      <c r="B14" s="1" t="s">
        <v>243</v>
      </c>
      <c r="C14" s="1" t="s">
        <v>244</v>
      </c>
    </row>
    <row r="15">
      <c r="A15" s="1" t="s">
        <v>245</v>
      </c>
      <c r="B15" s="1" t="s">
        <v>246</v>
      </c>
      <c r="C15" s="1" t="s">
        <v>247</v>
      </c>
    </row>
    <row r="16">
      <c r="A16" s="1" t="s">
        <v>248</v>
      </c>
      <c r="B16" s="1" t="s">
        <v>249</v>
      </c>
      <c r="C16" s="1" t="s">
        <v>250</v>
      </c>
    </row>
    <row r="17">
      <c r="A17" s="1" t="s">
        <v>251</v>
      </c>
      <c r="B17" s="1" t="s">
        <v>252</v>
      </c>
      <c r="C17" s="1" t="s">
        <v>213</v>
      </c>
    </row>
    <row r="18">
      <c r="A18" s="1" t="s">
        <v>253</v>
      </c>
      <c r="B18" s="1" t="s">
        <v>254</v>
      </c>
      <c r="C18" s="1" t="s">
        <v>255</v>
      </c>
    </row>
    <row r="19">
      <c r="A19" s="1" t="s">
        <v>256</v>
      </c>
      <c r="B19" s="1" t="s">
        <v>257</v>
      </c>
      <c r="C19" s="1" t="s">
        <v>244</v>
      </c>
    </row>
    <row r="20">
      <c r="A20" s="1" t="s">
        <v>258</v>
      </c>
      <c r="B20" s="1" t="s">
        <v>259</v>
      </c>
      <c r="C20" s="1" t="s">
        <v>250</v>
      </c>
    </row>
    <row r="21">
      <c r="A21" s="1" t="s">
        <v>260</v>
      </c>
      <c r="B21" s="1" t="s">
        <v>261</v>
      </c>
      <c r="C21" s="1" t="s">
        <v>262</v>
      </c>
    </row>
    <row r="22">
      <c r="A22" s="1" t="s">
        <v>263</v>
      </c>
      <c r="B22" s="1" t="s">
        <v>264</v>
      </c>
      <c r="C22" s="1" t="s">
        <v>241</v>
      </c>
    </row>
    <row r="23">
      <c r="A23" s="1" t="s">
        <v>265</v>
      </c>
      <c r="B23" s="1" t="s">
        <v>266</v>
      </c>
      <c r="C23" s="1" t="s">
        <v>219</v>
      </c>
    </row>
    <row r="24">
      <c r="A24" s="1" t="s">
        <v>267</v>
      </c>
      <c r="B24" s="1" t="s">
        <v>268</v>
      </c>
      <c r="C24" s="1" t="s">
        <v>269</v>
      </c>
    </row>
    <row r="25">
      <c r="A25" s="1" t="s">
        <v>270</v>
      </c>
      <c r="B25" s="1" t="s">
        <v>271</v>
      </c>
      <c r="C25" s="1" t="s">
        <v>272</v>
      </c>
    </row>
    <row r="26">
      <c r="A26" s="1" t="s">
        <v>273</v>
      </c>
      <c r="B26" s="1" t="s">
        <v>274</v>
      </c>
      <c r="C26" s="1" t="s">
        <v>275</v>
      </c>
    </row>
    <row r="27">
      <c r="A27" s="1" t="s">
        <v>276</v>
      </c>
      <c r="B27" s="1" t="s">
        <v>277</v>
      </c>
      <c r="C27" s="1" t="s">
        <v>278</v>
      </c>
    </row>
    <row r="28">
      <c r="A28" s="1" t="s">
        <v>279</v>
      </c>
      <c r="B28" s="1" t="s">
        <v>280</v>
      </c>
      <c r="C28" s="1" t="s">
        <v>244</v>
      </c>
    </row>
    <row r="29">
      <c r="A29" s="1" t="s">
        <v>281</v>
      </c>
      <c r="B29" s="1" t="s">
        <v>282</v>
      </c>
      <c r="C29" s="1" t="s">
        <v>225</v>
      </c>
    </row>
    <row r="30">
      <c r="A30" s="1" t="s">
        <v>283</v>
      </c>
      <c r="B30" s="1" t="s">
        <v>284</v>
      </c>
      <c r="C30" s="1" t="s">
        <v>228</v>
      </c>
    </row>
    <row r="31">
      <c r="A31" s="1" t="s">
        <v>285</v>
      </c>
      <c r="B31" s="1" t="s">
        <v>286</v>
      </c>
      <c r="C31" s="1" t="s">
        <v>287</v>
      </c>
    </row>
    <row r="32">
      <c r="A32" s="1" t="s">
        <v>288</v>
      </c>
      <c r="B32" s="1" t="s">
        <v>289</v>
      </c>
      <c r="C32" s="1" t="s">
        <v>290</v>
      </c>
    </row>
    <row r="33">
      <c r="A33" s="1" t="s">
        <v>291</v>
      </c>
      <c r="B33" s="1" t="s">
        <v>292</v>
      </c>
      <c r="C33" s="1" t="s">
        <v>255</v>
      </c>
    </row>
    <row r="34">
      <c r="A34" s="1" t="s">
        <v>293</v>
      </c>
      <c r="B34" s="1" t="s">
        <v>294</v>
      </c>
      <c r="C34" s="1" t="s">
        <v>295</v>
      </c>
    </row>
    <row r="35">
      <c r="A35" s="1" t="s">
        <v>296</v>
      </c>
      <c r="B35" s="1" t="s">
        <v>297</v>
      </c>
      <c r="C35" s="1"/>
    </row>
    <row r="36">
      <c r="A36" s="1" t="s">
        <v>298</v>
      </c>
      <c r="B36" s="1" t="s">
        <v>299</v>
      </c>
      <c r="C36" s="1" t="s">
        <v>287</v>
      </c>
    </row>
    <row r="37">
      <c r="A37" s="1" t="s">
        <v>300</v>
      </c>
      <c r="B37" s="1" t="s">
        <v>301</v>
      </c>
      <c r="C37" s="1" t="s">
        <v>302</v>
      </c>
    </row>
    <row r="38">
      <c r="A38" s="1" t="s">
        <v>303</v>
      </c>
      <c r="B38" s="1" t="s">
        <v>304</v>
      </c>
      <c r="C38" s="1" t="s">
        <v>228</v>
      </c>
    </row>
    <row r="39">
      <c r="A39" s="1" t="s">
        <v>305</v>
      </c>
      <c r="B39" s="1" t="s">
        <v>306</v>
      </c>
      <c r="C39" s="1" t="s">
        <v>255</v>
      </c>
    </row>
    <row r="40">
      <c r="A40" s="1" t="s">
        <v>307</v>
      </c>
      <c r="B40" s="1" t="s">
        <v>308</v>
      </c>
      <c r="C40" s="1" t="s">
        <v>216</v>
      </c>
    </row>
    <row r="41">
      <c r="A41" s="1" t="s">
        <v>309</v>
      </c>
      <c r="B41" s="1" t="s">
        <v>310</v>
      </c>
      <c r="C41" s="1" t="s">
        <v>311</v>
      </c>
    </row>
    <row r="42">
      <c r="A42" s="1" t="s">
        <v>312</v>
      </c>
      <c r="B42" s="1" t="s">
        <v>313</v>
      </c>
      <c r="C42" s="1" t="s">
        <v>314</v>
      </c>
    </row>
    <row r="43">
      <c r="A43" s="1" t="s">
        <v>315</v>
      </c>
      <c r="B43" s="1" t="s">
        <v>316</v>
      </c>
      <c r="C43" s="1" t="s">
        <v>213</v>
      </c>
    </row>
    <row r="44">
      <c r="A44" s="1" t="s">
        <v>317</v>
      </c>
      <c r="B44" s="1" t="s">
        <v>318</v>
      </c>
      <c r="C44" s="1" t="s">
        <v>319</v>
      </c>
    </row>
    <row r="45">
      <c r="A45" s="1" t="s">
        <v>320</v>
      </c>
      <c r="B45" s="1" t="s">
        <v>321</v>
      </c>
      <c r="C45" s="1" t="s">
        <v>322</v>
      </c>
    </row>
    <row r="46">
      <c r="A46" s="1" t="s">
        <v>323</v>
      </c>
      <c r="B46" s="1" t="s">
        <v>324</v>
      </c>
      <c r="C46" s="1" t="s">
        <v>228</v>
      </c>
    </row>
    <row r="47">
      <c r="A47" s="1" t="s">
        <v>325</v>
      </c>
      <c r="B47" s="1" t="s">
        <v>326</v>
      </c>
      <c r="C47" s="1" t="s">
        <v>216</v>
      </c>
    </row>
    <row r="48">
      <c r="A48" s="1" t="s">
        <v>327</v>
      </c>
      <c r="B48" s="1" t="s">
        <v>328</v>
      </c>
      <c r="C48" s="1" t="s">
        <v>329</v>
      </c>
    </row>
    <row r="49">
      <c r="A49" s="1" t="s">
        <v>330</v>
      </c>
      <c r="B49" s="1" t="s">
        <v>331</v>
      </c>
      <c r="C49" s="1" t="s">
        <v>322</v>
      </c>
    </row>
    <row r="50">
      <c r="A50" s="1" t="s">
        <v>332</v>
      </c>
      <c r="B50" s="1" t="s">
        <v>333</v>
      </c>
      <c r="C50" s="1" t="s">
        <v>334</v>
      </c>
    </row>
    <row r="51">
      <c r="A51" s="1" t="s">
        <v>335</v>
      </c>
      <c r="B51" s="1" t="s">
        <v>336</v>
      </c>
      <c r="C51" s="1" t="s">
        <v>225</v>
      </c>
    </row>
    <row r="52">
      <c r="A52" s="1" t="s">
        <v>337</v>
      </c>
      <c r="B52" s="1" t="s">
        <v>338</v>
      </c>
      <c r="C52" s="1" t="s">
        <v>287</v>
      </c>
    </row>
    <row r="53">
      <c r="A53" s="1" t="s">
        <v>339</v>
      </c>
      <c r="B53" s="1" t="s">
        <v>340</v>
      </c>
      <c r="C53" s="1" t="s">
        <v>269</v>
      </c>
    </row>
    <row r="54">
      <c r="A54" s="1" t="s">
        <v>341</v>
      </c>
      <c r="B54" s="1" t="s">
        <v>342</v>
      </c>
      <c r="C54" s="1" t="s">
        <v>343</v>
      </c>
    </row>
    <row r="55">
      <c r="A55" s="1" t="s">
        <v>344</v>
      </c>
      <c r="B55" s="1" t="s">
        <v>345</v>
      </c>
      <c r="C55" s="1" t="s">
        <v>346</v>
      </c>
    </row>
    <row r="56">
      <c r="A56" s="1" t="s">
        <v>347</v>
      </c>
      <c r="B56" s="1" t="s">
        <v>348</v>
      </c>
      <c r="C56" s="1"/>
    </row>
    <row r="57">
      <c r="A57" s="1" t="s">
        <v>349</v>
      </c>
      <c r="B57" s="1" t="s">
        <v>350</v>
      </c>
      <c r="C57" s="1"/>
    </row>
    <row r="58">
      <c r="A58" s="1" t="s">
        <v>351</v>
      </c>
      <c r="B58" s="1" t="s">
        <v>352</v>
      </c>
      <c r="C58" s="1" t="s">
        <v>241</v>
      </c>
    </row>
    <row r="59">
      <c r="A59" s="1" t="s">
        <v>353</v>
      </c>
      <c r="B59" s="1" t="s">
        <v>354</v>
      </c>
      <c r="C59" s="1" t="s">
        <v>216</v>
      </c>
    </row>
    <row r="60">
      <c r="A60" s="1" t="s">
        <v>355</v>
      </c>
      <c r="B60" s="1" t="s">
        <v>356</v>
      </c>
      <c r="C60" s="1" t="s">
        <v>319</v>
      </c>
    </row>
    <row r="61">
      <c r="A61" s="1" t="s">
        <v>357</v>
      </c>
      <c r="B61" s="1" t="s">
        <v>358</v>
      </c>
      <c r="C61" s="1" t="s">
        <v>287</v>
      </c>
    </row>
    <row r="62">
      <c r="A62" s="1" t="s">
        <v>359</v>
      </c>
      <c r="B62" s="1" t="s">
        <v>360</v>
      </c>
      <c r="C62" s="1" t="s">
        <v>311</v>
      </c>
    </row>
    <row r="63">
      <c r="A63" s="1" t="s">
        <v>361</v>
      </c>
      <c r="B63" s="1" t="s">
        <v>362</v>
      </c>
      <c r="C63" s="1" t="s">
        <v>219</v>
      </c>
    </row>
    <row r="64">
      <c r="A64" s="1" t="s">
        <v>363</v>
      </c>
      <c r="B64" s="1" t="s">
        <v>364</v>
      </c>
      <c r="C64" s="1"/>
    </row>
    <row r="65">
      <c r="A65" s="1" t="s">
        <v>365</v>
      </c>
      <c r="B65" s="1" t="s">
        <v>366</v>
      </c>
      <c r="C65" s="1" t="s">
        <v>272</v>
      </c>
    </row>
    <row r="66">
      <c r="A66" s="1" t="s">
        <v>367</v>
      </c>
      <c r="B66" s="1" t="s">
        <v>368</v>
      </c>
      <c r="C66" s="1" t="s">
        <v>287</v>
      </c>
    </row>
    <row r="67">
      <c r="A67" s="1" t="s">
        <v>369</v>
      </c>
      <c r="B67" s="1" t="s">
        <v>370</v>
      </c>
      <c r="C67" s="1" t="s">
        <v>219</v>
      </c>
    </row>
    <row r="68">
      <c r="A68" s="1" t="s">
        <v>371</v>
      </c>
      <c r="B68" s="1" t="s">
        <v>372</v>
      </c>
      <c r="C68" s="1" t="s">
        <v>373</v>
      </c>
    </row>
    <row r="69">
      <c r="A69" s="1" t="s">
        <v>374</v>
      </c>
      <c r="B69" s="1" t="s">
        <v>375</v>
      </c>
      <c r="C69" s="1" t="s">
        <v>343</v>
      </c>
    </row>
    <row r="70">
      <c r="A70" s="1" t="s">
        <v>376</v>
      </c>
      <c r="B70" s="1" t="s">
        <v>377</v>
      </c>
      <c r="C70" s="1"/>
    </row>
    <row r="71">
      <c r="A71" s="1" t="s">
        <v>378</v>
      </c>
      <c r="B71" s="1" t="s">
        <v>379</v>
      </c>
      <c r="C71" s="1"/>
    </row>
    <row r="72">
      <c r="A72" s="1" t="s">
        <v>380</v>
      </c>
      <c r="B72" s="1" t="s">
        <v>381</v>
      </c>
      <c r="C72" s="1" t="s">
        <v>225</v>
      </c>
    </row>
    <row r="73">
      <c r="A73" s="1" t="s">
        <v>382</v>
      </c>
      <c r="B73" s="1" t="s">
        <v>383</v>
      </c>
      <c r="C73" s="1"/>
    </row>
    <row r="74">
      <c r="A74" s="1" t="s">
        <v>384</v>
      </c>
      <c r="B74" s="1" t="s">
        <v>385</v>
      </c>
      <c r="C74" s="1"/>
    </row>
    <row r="75">
      <c r="A75" s="1" t="s">
        <v>386</v>
      </c>
      <c r="B75" s="1" t="s">
        <v>387</v>
      </c>
      <c r="C75" s="1" t="s">
        <v>319</v>
      </c>
    </row>
    <row r="76">
      <c r="A76" s="1" t="s">
        <v>388</v>
      </c>
      <c r="B76" s="1" t="s">
        <v>389</v>
      </c>
      <c r="C76" s="1"/>
    </row>
    <row r="77">
      <c r="A77" s="1" t="s">
        <v>390</v>
      </c>
      <c r="B77" s="1" t="s">
        <v>391</v>
      </c>
      <c r="C77" s="1"/>
    </row>
    <row r="78">
      <c r="A78" s="1" t="s">
        <v>392</v>
      </c>
      <c r="B78" s="1" t="s">
        <v>393</v>
      </c>
      <c r="C78" s="1"/>
    </row>
    <row r="79">
      <c r="A79" s="1" t="s">
        <v>394</v>
      </c>
      <c r="B79" s="1" t="s">
        <v>395</v>
      </c>
      <c r="C79" s="1"/>
    </row>
    <row r="80">
      <c r="A80" s="1" t="s">
        <v>396</v>
      </c>
      <c r="B80" s="1" t="s">
        <v>397</v>
      </c>
      <c r="C80" s="1"/>
    </row>
    <row r="81">
      <c r="A81" s="1" t="s">
        <v>398</v>
      </c>
      <c r="B81" s="1" t="s">
        <v>399</v>
      </c>
      <c r="C81" s="1"/>
    </row>
    <row r="82">
      <c r="A82" s="1" t="s">
        <v>400</v>
      </c>
      <c r="B82" s="1" t="s">
        <v>401</v>
      </c>
      <c r="C82" s="1"/>
    </row>
    <row r="83">
      <c r="A83" s="1" t="s">
        <v>402</v>
      </c>
      <c r="B83" s="1" t="s">
        <v>403</v>
      </c>
      <c r="C83" s="1" t="s">
        <v>404</v>
      </c>
    </row>
    <row r="84">
      <c r="A84" s="1" t="s">
        <v>405</v>
      </c>
      <c r="B84" s="1" t="s">
        <v>406</v>
      </c>
      <c r="C84" s="1"/>
    </row>
    <row r="85">
      <c r="A85" s="1" t="s">
        <v>407</v>
      </c>
      <c r="B85" s="1" t="s">
        <v>408</v>
      </c>
      <c r="C85" s="1"/>
    </row>
    <row r="86">
      <c r="A86" s="1" t="s">
        <v>409</v>
      </c>
      <c r="B86" s="1" t="s">
        <v>410</v>
      </c>
      <c r="C86" s="1"/>
    </row>
    <row r="87">
      <c r="A87" s="1" t="s">
        <v>411</v>
      </c>
      <c r="B87" s="1" t="s">
        <v>412</v>
      </c>
      <c r="C87" s="1"/>
    </row>
    <row r="88">
      <c r="A88" s="1" t="s">
        <v>413</v>
      </c>
      <c r="B88" s="1" t="s">
        <v>414</v>
      </c>
      <c r="C88" s="1" t="s">
        <v>225</v>
      </c>
    </row>
    <row r="89">
      <c r="A89" s="1" t="s">
        <v>415</v>
      </c>
      <c r="B89" s="1" t="s">
        <v>416</v>
      </c>
      <c r="C89" s="1" t="s">
        <v>225</v>
      </c>
    </row>
    <row r="90">
      <c r="A90" s="1" t="s">
        <v>417</v>
      </c>
      <c r="B90" s="1" t="s">
        <v>418</v>
      </c>
      <c r="C90" s="1"/>
    </row>
    <row r="91">
      <c r="A91" s="1" t="s">
        <v>419</v>
      </c>
      <c r="B91" s="1" t="s">
        <v>420</v>
      </c>
      <c r="C91" s="1" t="s">
        <v>225</v>
      </c>
    </row>
    <row r="92">
      <c r="A92" s="1" t="s">
        <v>421</v>
      </c>
      <c r="B92" s="1" t="s">
        <v>422</v>
      </c>
      <c r="C92" s="1"/>
    </row>
    <row r="93">
      <c r="A93" s="1" t="s">
        <v>423</v>
      </c>
      <c r="B93" s="1" t="s">
        <v>424</v>
      </c>
      <c r="C93" s="1"/>
    </row>
    <row r="94">
      <c r="A94" s="1" t="s">
        <v>425</v>
      </c>
      <c r="B94" s="1" t="s">
        <v>426</v>
      </c>
      <c r="C94" s="1" t="s">
        <v>322</v>
      </c>
    </row>
    <row r="95">
      <c r="A95" s="1" t="s">
        <v>427</v>
      </c>
      <c r="B95" s="1" t="s">
        <v>428</v>
      </c>
      <c r="C95" s="1"/>
    </row>
    <row r="96">
      <c r="A96" s="1" t="s">
        <v>429</v>
      </c>
      <c r="B96" s="1" t="s">
        <v>430</v>
      </c>
      <c r="C96" s="1"/>
    </row>
    <row r="97">
      <c r="A97" s="1" t="s">
        <v>431</v>
      </c>
      <c r="B97" s="1" t="s">
        <v>432</v>
      </c>
      <c r="C97" s="1" t="s">
        <v>225</v>
      </c>
    </row>
    <row r="98">
      <c r="A98" s="1" t="s">
        <v>433</v>
      </c>
      <c r="B98" s="1" t="s">
        <v>434</v>
      </c>
      <c r="C98" s="1"/>
    </row>
    <row r="99">
      <c r="A99" s="1" t="s">
        <v>435</v>
      </c>
      <c r="B99" s="1" t="s">
        <v>436</v>
      </c>
      <c r="C99" s="1" t="s">
        <v>213</v>
      </c>
    </row>
    <row r="100">
      <c r="A100" s="1" t="s">
        <v>437</v>
      </c>
      <c r="B100" s="1" t="s">
        <v>438</v>
      </c>
      <c r="C100" s="1" t="s">
        <v>225</v>
      </c>
    </row>
    <row r="101">
      <c r="A101" s="1" t="s">
        <v>439</v>
      </c>
      <c r="B101" s="1" t="s">
        <v>440</v>
      </c>
      <c r="C101" s="1"/>
    </row>
    <row r="102">
      <c r="A102" s="1" t="s">
        <v>441</v>
      </c>
      <c r="B102" s="1" t="s">
        <v>442</v>
      </c>
      <c r="C102" s="1"/>
    </row>
    <row r="103">
      <c r="A103" s="1" t="s">
        <v>443</v>
      </c>
      <c r="B103" s="1" t="s">
        <v>444</v>
      </c>
      <c r="C103" s="1"/>
    </row>
    <row r="104">
      <c r="A104" s="1" t="s">
        <v>445</v>
      </c>
      <c r="B104" s="1" t="s">
        <v>446</v>
      </c>
      <c r="C104" s="1"/>
    </row>
    <row r="105">
      <c r="A105" s="1" t="s">
        <v>447</v>
      </c>
      <c r="B105" s="1" t="s">
        <v>448</v>
      </c>
      <c r="C105" s="1" t="s">
        <v>449</v>
      </c>
    </row>
    <row r="106">
      <c r="A106" s="1" t="s">
        <v>450</v>
      </c>
      <c r="B106" s="1" t="s">
        <v>451</v>
      </c>
      <c r="C106" s="1" t="s">
        <v>255</v>
      </c>
    </row>
    <row r="107">
      <c r="A107" s="1" t="s">
        <v>452</v>
      </c>
      <c r="B107" s="1" t="s">
        <v>453</v>
      </c>
      <c r="C107" s="1"/>
    </row>
    <row r="108">
      <c r="A108" s="1" t="s">
        <v>454</v>
      </c>
      <c r="B108" s="1" t="s">
        <v>455</v>
      </c>
      <c r="C108" s="1" t="s">
        <v>456</v>
      </c>
    </row>
    <row r="109">
      <c r="A109" s="1" t="s">
        <v>457</v>
      </c>
      <c r="B109" s="1" t="s">
        <v>458</v>
      </c>
      <c r="C109" s="1"/>
    </row>
    <row r="110">
      <c r="A110" s="1" t="s">
        <v>459</v>
      </c>
      <c r="B110" s="1" t="s">
        <v>460</v>
      </c>
      <c r="C110" s="1" t="s">
        <v>244</v>
      </c>
    </row>
    <row r="111">
      <c r="A111" s="1" t="s">
        <v>461</v>
      </c>
      <c r="B111" s="1" t="s">
        <v>462</v>
      </c>
      <c r="C111" s="1" t="s">
        <v>250</v>
      </c>
    </row>
    <row r="112">
      <c r="A112" s="1" t="s">
        <v>463</v>
      </c>
      <c r="B112" s="1" t="s">
        <v>464</v>
      </c>
      <c r="C112" s="1"/>
    </row>
    <row r="113">
      <c r="A113" s="1" t="s">
        <v>465</v>
      </c>
      <c r="B113" s="1" t="s">
        <v>466</v>
      </c>
      <c r="C113" s="1"/>
    </row>
    <row r="114">
      <c r="A114" s="1" t="s">
        <v>467</v>
      </c>
      <c r="B114" s="1" t="s">
        <v>468</v>
      </c>
      <c r="C114" s="1" t="s">
        <v>225</v>
      </c>
    </row>
    <row r="115">
      <c r="A115" s="1" t="s">
        <v>469</v>
      </c>
      <c r="B115" s="1" t="s">
        <v>470</v>
      </c>
      <c r="C115" s="1" t="s">
        <v>255</v>
      </c>
    </row>
    <row r="116">
      <c r="A116" s="1" t="s">
        <v>471</v>
      </c>
      <c r="B116" s="1" t="s">
        <v>472</v>
      </c>
      <c r="C116" s="1" t="s">
        <v>473</v>
      </c>
    </row>
    <row r="117">
      <c r="A117" s="1" t="s">
        <v>474</v>
      </c>
      <c r="B117" s="1" t="s">
        <v>475</v>
      </c>
      <c r="C117" s="1" t="s">
        <v>238</v>
      </c>
    </row>
    <row r="118">
      <c r="A118" s="1" t="s">
        <v>476</v>
      </c>
      <c r="B118" s="1" t="s">
        <v>477</v>
      </c>
      <c r="C118" s="1" t="s">
        <v>241</v>
      </c>
    </row>
    <row r="119">
      <c r="A119" s="1" t="s">
        <v>478</v>
      </c>
      <c r="B119" s="1" t="s">
        <v>479</v>
      </c>
      <c r="C119" s="1" t="s">
        <v>216</v>
      </c>
    </row>
    <row r="120">
      <c r="A120" s="1" t="s">
        <v>480</v>
      </c>
      <c r="B120" s="1" t="s">
        <v>481</v>
      </c>
      <c r="C120" s="1"/>
    </row>
    <row r="121">
      <c r="A121" s="1" t="s">
        <v>482</v>
      </c>
      <c r="B121" s="1" t="s">
        <v>483</v>
      </c>
      <c r="C121" s="1" t="s">
        <v>484</v>
      </c>
    </row>
    <row r="122">
      <c r="A122" s="1" t="s">
        <v>485</v>
      </c>
      <c r="B122" s="1" t="s">
        <v>486</v>
      </c>
      <c r="C122" s="1" t="s">
        <v>487</v>
      </c>
    </row>
    <row r="123">
      <c r="A123" s="1" t="s">
        <v>488</v>
      </c>
      <c r="B123" s="1" t="s">
        <v>489</v>
      </c>
      <c r="C123" s="1" t="s">
        <v>490</v>
      </c>
      <c r="D123" s="48" t="s">
        <v>491</v>
      </c>
    </row>
    <row r="124">
      <c r="A124" s="1" t="s">
        <v>492</v>
      </c>
      <c r="B124" s="1" t="s">
        <v>493</v>
      </c>
      <c r="C124" s="1" t="s">
        <v>449</v>
      </c>
    </row>
    <row r="125">
      <c r="A125" s="1" t="s">
        <v>494</v>
      </c>
      <c r="B125" s="1" t="s">
        <v>495</v>
      </c>
      <c r="C125" s="1"/>
    </row>
    <row r="126">
      <c r="A126" s="1" t="s">
        <v>496</v>
      </c>
      <c r="B126" s="1" t="s">
        <v>497</v>
      </c>
      <c r="C126" s="1" t="s">
        <v>225</v>
      </c>
    </row>
    <row r="127">
      <c r="A127" s="1" t="s">
        <v>498</v>
      </c>
      <c r="B127" s="1" t="s">
        <v>499</v>
      </c>
      <c r="C127" s="1" t="s">
        <v>500</v>
      </c>
    </row>
    <row r="128">
      <c r="A128" s="1" t="s">
        <v>501</v>
      </c>
      <c r="B128" s="1" t="s">
        <v>502</v>
      </c>
      <c r="C128" s="1" t="s">
        <v>287</v>
      </c>
    </row>
    <row r="129">
      <c r="A129" s="1" t="s">
        <v>503</v>
      </c>
      <c r="B129" s="1" t="s">
        <v>504</v>
      </c>
      <c r="C129" s="1" t="s">
        <v>505</v>
      </c>
    </row>
    <row r="130">
      <c r="A130" s="1" t="s">
        <v>506</v>
      </c>
      <c r="B130" s="1" t="s">
        <v>507</v>
      </c>
      <c r="C130" s="1" t="s">
        <v>225</v>
      </c>
    </row>
    <row r="131">
      <c r="A131" s="1" t="s">
        <v>508</v>
      </c>
      <c r="B131" s="1" t="s">
        <v>509</v>
      </c>
      <c r="C131" s="1" t="s">
        <v>510</v>
      </c>
    </row>
    <row r="132">
      <c r="A132" s="1" t="s">
        <v>511</v>
      </c>
      <c r="B132" s="1" t="s">
        <v>512</v>
      </c>
      <c r="C132" s="1" t="s">
        <v>319</v>
      </c>
    </row>
    <row r="133">
      <c r="A133" s="1" t="s">
        <v>513</v>
      </c>
      <c r="B133" s="1" t="s">
        <v>514</v>
      </c>
      <c r="C133" s="1"/>
      <c r="D133" s="48" t="s">
        <v>515</v>
      </c>
    </row>
    <row r="134">
      <c r="A134" s="1" t="s">
        <v>516</v>
      </c>
      <c r="B134" s="1" t="s">
        <v>517</v>
      </c>
      <c r="C134" s="1"/>
    </row>
    <row r="135">
      <c r="A135" s="1" t="s">
        <v>518</v>
      </c>
      <c r="B135" s="1" t="s">
        <v>519</v>
      </c>
      <c r="C135" s="1" t="s">
        <v>520</v>
      </c>
    </row>
    <row r="136">
      <c r="A136" s="1" t="s">
        <v>521</v>
      </c>
      <c r="B136" s="1" t="s">
        <v>522</v>
      </c>
      <c r="C136" s="1" t="s">
        <v>319</v>
      </c>
    </row>
    <row r="137">
      <c r="A137" s="1" t="s">
        <v>523</v>
      </c>
      <c r="B137" s="1" t="s">
        <v>524</v>
      </c>
      <c r="C137" s="1" t="s">
        <v>287</v>
      </c>
    </row>
    <row r="138">
      <c r="A138" s="1" t="s">
        <v>525</v>
      </c>
      <c r="B138" s="1" t="s">
        <v>526</v>
      </c>
      <c r="C138" s="1" t="s">
        <v>287</v>
      </c>
    </row>
    <row r="139">
      <c r="A139" s="1" t="s">
        <v>527</v>
      </c>
      <c r="B139" s="1" t="s">
        <v>528</v>
      </c>
      <c r="C139" s="1" t="s">
        <v>473</v>
      </c>
    </row>
    <row r="140">
      <c r="A140" s="1" t="s">
        <v>529</v>
      </c>
      <c r="B140" s="1" t="s">
        <v>530</v>
      </c>
      <c r="C140" s="1" t="s">
        <v>531</v>
      </c>
    </row>
    <row r="141">
      <c r="A141" s="1" t="s">
        <v>532</v>
      </c>
      <c r="B141" s="1" t="s">
        <v>533</v>
      </c>
      <c r="C141" s="1" t="s">
        <v>228</v>
      </c>
    </row>
    <row r="142">
      <c r="A142" s="1" t="s">
        <v>534</v>
      </c>
      <c r="B142" s="1" t="s">
        <v>535</v>
      </c>
      <c r="C142" s="1" t="s">
        <v>225</v>
      </c>
    </row>
    <row r="143">
      <c r="A143" s="1" t="s">
        <v>536</v>
      </c>
      <c r="B143" s="1" t="s">
        <v>537</v>
      </c>
      <c r="C143" s="1" t="s">
        <v>538</v>
      </c>
    </row>
    <row r="144">
      <c r="A144" s="1" t="s">
        <v>539</v>
      </c>
      <c r="B144" s="1" t="s">
        <v>540</v>
      </c>
      <c r="C144" s="1" t="s">
        <v>287</v>
      </c>
    </row>
    <row r="145">
      <c r="A145" s="1" t="s">
        <v>541</v>
      </c>
      <c r="B145" s="1" t="s">
        <v>542</v>
      </c>
      <c r="C145" s="1" t="s">
        <v>247</v>
      </c>
    </row>
    <row r="146">
      <c r="A146" s="1" t="s">
        <v>543</v>
      </c>
      <c r="B146" s="1" t="s">
        <v>544</v>
      </c>
      <c r="C146" s="1" t="s">
        <v>545</v>
      </c>
      <c r="D146" s="48" t="s">
        <v>546</v>
      </c>
    </row>
    <row r="147">
      <c r="A147" s="1" t="s">
        <v>547</v>
      </c>
      <c r="B147" s="1" t="s">
        <v>548</v>
      </c>
      <c r="C147" s="1" t="s">
        <v>225</v>
      </c>
    </row>
    <row r="148">
      <c r="A148" s="1" t="s">
        <v>549</v>
      </c>
      <c r="B148" s="1" t="s">
        <v>550</v>
      </c>
      <c r="C148" s="1"/>
    </row>
    <row r="149">
      <c r="A149" s="1" t="s">
        <v>551</v>
      </c>
      <c r="B149" s="1" t="s">
        <v>552</v>
      </c>
      <c r="C149" s="1" t="s">
        <v>490</v>
      </c>
    </row>
    <row r="150">
      <c r="A150" s="1" t="s">
        <v>553</v>
      </c>
      <c r="B150" s="1" t="s">
        <v>554</v>
      </c>
      <c r="C150" s="1" t="s">
        <v>555</v>
      </c>
    </row>
    <row r="151">
      <c r="A151" s="1" t="s">
        <v>556</v>
      </c>
      <c r="B151" s="1" t="s">
        <v>557</v>
      </c>
      <c r="C151" s="1"/>
    </row>
    <row r="152">
      <c r="A152" s="1" t="s">
        <v>558</v>
      </c>
      <c r="B152" s="1" t="s">
        <v>559</v>
      </c>
      <c r="C152" s="1"/>
    </row>
    <row r="153">
      <c r="A153" s="1" t="s">
        <v>560</v>
      </c>
      <c r="B153" s="1" t="s">
        <v>561</v>
      </c>
      <c r="C153" s="1" t="s">
        <v>241</v>
      </c>
    </row>
    <row r="154">
      <c r="A154" s="1" t="s">
        <v>562</v>
      </c>
      <c r="B154" s="1" t="s">
        <v>563</v>
      </c>
      <c r="C154" s="1" t="s">
        <v>225</v>
      </c>
    </row>
    <row r="155">
      <c r="A155" s="1" t="s">
        <v>564</v>
      </c>
      <c r="B155" s="1" t="s">
        <v>565</v>
      </c>
      <c r="C155" s="1"/>
    </row>
    <row r="156">
      <c r="A156" s="1" t="s">
        <v>566</v>
      </c>
      <c r="B156" s="1" t="s">
        <v>567</v>
      </c>
      <c r="C156" s="1" t="s">
        <v>225</v>
      </c>
    </row>
    <row r="157">
      <c r="A157" s="1" t="s">
        <v>568</v>
      </c>
      <c r="B157" s="1" t="s">
        <v>569</v>
      </c>
      <c r="C157" s="1"/>
    </row>
    <row r="158">
      <c r="A158" s="1" t="s">
        <v>570</v>
      </c>
      <c r="B158" s="1" t="s">
        <v>571</v>
      </c>
      <c r="C158" s="1" t="s">
        <v>505</v>
      </c>
    </row>
    <row r="159">
      <c r="A159" s="1" t="s">
        <v>572</v>
      </c>
      <c r="B159" s="1" t="s">
        <v>573</v>
      </c>
      <c r="C159" s="1"/>
      <c r="D159" s="48" t="s">
        <v>574</v>
      </c>
    </row>
    <row r="160">
      <c r="A160" s="1" t="s">
        <v>575</v>
      </c>
      <c r="B160" s="1" t="s">
        <v>576</v>
      </c>
      <c r="C160" s="1" t="s">
        <v>322</v>
      </c>
    </row>
    <row r="161">
      <c r="A161" s="1" t="s">
        <v>577</v>
      </c>
      <c r="B161" s="1" t="s">
        <v>578</v>
      </c>
      <c r="C161" s="1" t="s">
        <v>579</v>
      </c>
    </row>
    <row r="162">
      <c r="A162" s="1" t="s">
        <v>580</v>
      </c>
      <c r="B162" s="1" t="s">
        <v>581</v>
      </c>
      <c r="C162" s="1" t="s">
        <v>225</v>
      </c>
    </row>
    <row r="163">
      <c r="A163" s="1" t="s">
        <v>582</v>
      </c>
      <c r="B163" s="1" t="s">
        <v>583</v>
      </c>
      <c r="C163" s="1" t="s">
        <v>584</v>
      </c>
    </row>
    <row r="164">
      <c r="A164" s="1" t="s">
        <v>585</v>
      </c>
      <c r="B164" s="1" t="s">
        <v>586</v>
      </c>
      <c r="C164" s="1" t="s">
        <v>250</v>
      </c>
    </row>
    <row r="165">
      <c r="A165" s="1" t="s">
        <v>587</v>
      </c>
      <c r="B165" s="1" t="s">
        <v>588</v>
      </c>
      <c r="C165" s="1" t="s">
        <v>272</v>
      </c>
    </row>
    <row r="166">
      <c r="A166" s="1" t="s">
        <v>589</v>
      </c>
      <c r="B166" s="1" t="s">
        <v>590</v>
      </c>
      <c r="C166" s="1" t="s">
        <v>219</v>
      </c>
    </row>
    <row r="167">
      <c r="A167" s="1" t="s">
        <v>591</v>
      </c>
      <c r="B167" s="1" t="s">
        <v>592</v>
      </c>
      <c r="C167" s="1" t="s">
        <v>225</v>
      </c>
    </row>
    <row r="168">
      <c r="A168" s="1" t="s">
        <v>593</v>
      </c>
      <c r="B168" s="1" t="s">
        <v>594</v>
      </c>
      <c r="C168" s="1" t="s">
        <v>225</v>
      </c>
    </row>
    <row r="169">
      <c r="A169" s="1" t="s">
        <v>595</v>
      </c>
      <c r="B169" s="1" t="s">
        <v>596</v>
      </c>
      <c r="C169" s="1"/>
    </row>
    <row r="170">
      <c r="A170" s="1" t="s">
        <v>597</v>
      </c>
      <c r="B170" s="1" t="s">
        <v>598</v>
      </c>
      <c r="C170" s="1" t="s">
        <v>599</v>
      </c>
    </row>
    <row r="171">
      <c r="A171" s="1" t="s">
        <v>600</v>
      </c>
      <c r="B171" s="1" t="s">
        <v>601</v>
      </c>
      <c r="C171" s="1" t="s">
        <v>531</v>
      </c>
    </row>
    <row r="172">
      <c r="A172" s="1" t="s">
        <v>602</v>
      </c>
      <c r="B172" s="1" t="s">
        <v>603</v>
      </c>
      <c r="C172" s="1" t="s">
        <v>604</v>
      </c>
    </row>
    <row r="173">
      <c r="A173" s="1" t="s">
        <v>605</v>
      </c>
      <c r="B173" s="1" t="s">
        <v>606</v>
      </c>
      <c r="C173" s="1" t="s">
        <v>449</v>
      </c>
    </row>
    <row r="174">
      <c r="A174" s="1" t="s">
        <v>607</v>
      </c>
      <c r="B174" s="1" t="s">
        <v>608</v>
      </c>
      <c r="C174" s="1" t="s">
        <v>449</v>
      </c>
    </row>
    <row r="175">
      <c r="A175" s="1" t="s">
        <v>609</v>
      </c>
      <c r="B175" s="1" t="s">
        <v>610</v>
      </c>
      <c r="C175" s="1" t="s">
        <v>216</v>
      </c>
    </row>
    <row r="176">
      <c r="A176" s="48" t="s">
        <v>611</v>
      </c>
      <c r="B176" s="48" t="s">
        <v>612</v>
      </c>
      <c r="C176" s="48" t="s">
        <v>613</v>
      </c>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c r="A177" s="1" t="s">
        <v>614</v>
      </c>
      <c r="B177" s="1" t="s">
        <v>615</v>
      </c>
      <c r="C177" s="1" t="s">
        <v>255</v>
      </c>
    </row>
    <row r="178">
      <c r="A178" s="1" t="s">
        <v>616</v>
      </c>
      <c r="B178" s="1" t="s">
        <v>617</v>
      </c>
      <c r="C178" s="1" t="s">
        <v>449</v>
      </c>
    </row>
    <row r="179">
      <c r="A179" s="1" t="s">
        <v>618</v>
      </c>
      <c r="B179" s="1" t="s">
        <v>619</v>
      </c>
      <c r="C179" s="1" t="s">
        <v>620</v>
      </c>
    </row>
    <row r="180">
      <c r="A180" s="1" t="s">
        <v>621</v>
      </c>
      <c r="B180" s="1" t="s">
        <v>622</v>
      </c>
      <c r="C180" s="1" t="s">
        <v>623</v>
      </c>
    </row>
    <row r="181">
      <c r="A181" s="1" t="s">
        <v>624</v>
      </c>
      <c r="B181" s="1" t="s">
        <v>625</v>
      </c>
      <c r="C181" s="1" t="s">
        <v>626</v>
      </c>
    </row>
    <row r="182">
      <c r="A182" s="1" t="s">
        <v>627</v>
      </c>
      <c r="B182" s="1" t="s">
        <v>628</v>
      </c>
      <c r="C182" s="1" t="s">
        <v>473</v>
      </c>
    </row>
    <row r="183">
      <c r="A183" s="1" t="s">
        <v>629</v>
      </c>
      <c r="B183" s="1" t="s">
        <v>630</v>
      </c>
      <c r="C183" s="1" t="s">
        <v>631</v>
      </c>
    </row>
    <row r="184">
      <c r="A184" s="1" t="s">
        <v>632</v>
      </c>
      <c r="B184" s="1" t="s">
        <v>633</v>
      </c>
      <c r="C184" s="1" t="s">
        <v>287</v>
      </c>
    </row>
    <row r="185">
      <c r="A185" s="1" t="s">
        <v>634</v>
      </c>
      <c r="B185" s="1" t="s">
        <v>635</v>
      </c>
      <c r="C185" s="1" t="s">
        <v>636</v>
      </c>
    </row>
    <row r="186">
      <c r="A186" s="1" t="s">
        <v>637</v>
      </c>
      <c r="B186" s="1" t="s">
        <v>638</v>
      </c>
      <c r="C186" s="1" t="s">
        <v>225</v>
      </c>
    </row>
    <row r="187">
      <c r="A187" s="1" t="s">
        <v>639</v>
      </c>
      <c r="B187" s="1" t="s">
        <v>640</v>
      </c>
      <c r="C187" s="1" t="s">
        <v>225</v>
      </c>
    </row>
    <row r="188">
      <c r="A188" s="1" t="s">
        <v>641</v>
      </c>
      <c r="B188" s="1" t="s">
        <v>642</v>
      </c>
      <c r="C188" s="1" t="s">
        <v>643</v>
      </c>
    </row>
    <row r="189">
      <c r="A189" s="1" t="s">
        <v>644</v>
      </c>
      <c r="B189" s="1" t="s">
        <v>645</v>
      </c>
      <c r="C189" s="1" t="s">
        <v>255</v>
      </c>
    </row>
    <row r="190">
      <c r="A190" s="1" t="s">
        <v>646</v>
      </c>
      <c r="B190" s="1" t="s">
        <v>522</v>
      </c>
      <c r="C190" s="1" t="s">
        <v>319</v>
      </c>
    </row>
    <row r="191">
      <c r="A191" s="1" t="s">
        <v>647</v>
      </c>
      <c r="B191" s="1" t="s">
        <v>648</v>
      </c>
      <c r="C191" s="1" t="s">
        <v>649</v>
      </c>
    </row>
    <row r="192">
      <c r="A192" s="1" t="s">
        <v>650</v>
      </c>
      <c r="B192" s="1" t="s">
        <v>651</v>
      </c>
      <c r="C192" s="1" t="s">
        <v>652</v>
      </c>
    </row>
    <row r="193">
      <c r="A193" s="1" t="s">
        <v>653</v>
      </c>
      <c r="B193" s="1" t="s">
        <v>654</v>
      </c>
      <c r="C193" s="1" t="s">
        <v>655</v>
      </c>
    </row>
    <row r="194">
      <c r="A194" s="1" t="s">
        <v>656</v>
      </c>
      <c r="B194" s="1" t="s">
        <v>657</v>
      </c>
      <c r="C194" s="1" t="s">
        <v>255</v>
      </c>
    </row>
    <row r="195">
      <c r="A195" s="1" t="s">
        <v>658</v>
      </c>
      <c r="B195" s="1" t="s">
        <v>659</v>
      </c>
      <c r="C195" s="1" t="s">
        <v>322</v>
      </c>
    </row>
    <row r="196">
      <c r="A196" s="1" t="s">
        <v>660</v>
      </c>
      <c r="B196" s="1" t="s">
        <v>661</v>
      </c>
      <c r="C196" s="1" t="s">
        <v>287</v>
      </c>
    </row>
    <row r="197">
      <c r="A197" s="1" t="s">
        <v>376</v>
      </c>
      <c r="B197" s="1" t="s">
        <v>662</v>
      </c>
      <c r="C197" s="1" t="s">
        <v>255</v>
      </c>
    </row>
    <row r="198">
      <c r="A198" s="1" t="s">
        <v>663</v>
      </c>
      <c r="B198" s="1" t="s">
        <v>664</v>
      </c>
      <c r="C198" s="1" t="s">
        <v>225</v>
      </c>
    </row>
    <row r="199">
      <c r="A199" s="1" t="s">
        <v>665</v>
      </c>
      <c r="B199" s="1" t="s">
        <v>666</v>
      </c>
      <c r="C199" s="1" t="s">
        <v>225</v>
      </c>
    </row>
    <row r="200">
      <c r="A200" s="1" t="s">
        <v>667</v>
      </c>
      <c r="B200" s="1" t="s">
        <v>668</v>
      </c>
      <c r="C200" s="1" t="s">
        <v>225</v>
      </c>
    </row>
    <row r="201">
      <c r="A201" s="1" t="s">
        <v>669</v>
      </c>
      <c r="B201" s="1" t="s">
        <v>670</v>
      </c>
      <c r="C201" s="1" t="s">
        <v>671</v>
      </c>
    </row>
    <row r="202">
      <c r="A202" s="1" t="s">
        <v>672</v>
      </c>
      <c r="B202" s="1" t="s">
        <v>673</v>
      </c>
      <c r="C202" s="1" t="s">
        <v>225</v>
      </c>
    </row>
    <row r="203">
      <c r="A203" s="1" t="s">
        <v>674</v>
      </c>
      <c r="B203" s="1" t="s">
        <v>675</v>
      </c>
      <c r="C203" s="1" t="s">
        <v>225</v>
      </c>
    </row>
    <row r="204">
      <c r="A204" s="1" t="s">
        <v>676</v>
      </c>
      <c r="B204" s="1" t="s">
        <v>677</v>
      </c>
      <c r="C204" s="1" t="s">
        <v>343</v>
      </c>
    </row>
    <row r="205">
      <c r="A205" s="1" t="s">
        <v>678</v>
      </c>
      <c r="B205" s="1" t="s">
        <v>679</v>
      </c>
      <c r="C205" s="1" t="s">
        <v>222</v>
      </c>
    </row>
    <row r="206">
      <c r="A206" s="1" t="s">
        <v>680</v>
      </c>
      <c r="B206" s="1" t="s">
        <v>681</v>
      </c>
      <c r="C206" s="1" t="s">
        <v>343</v>
      </c>
    </row>
    <row r="207">
      <c r="A207" s="1" t="s">
        <v>682</v>
      </c>
      <c r="B207" s="1" t="s">
        <v>683</v>
      </c>
      <c r="C207" s="1" t="s">
        <v>684</v>
      </c>
    </row>
    <row r="208">
      <c r="A208" s="1" t="s">
        <v>685</v>
      </c>
      <c r="B208" s="1" t="s">
        <v>686</v>
      </c>
      <c r="C208" s="1" t="s">
        <v>687</v>
      </c>
    </row>
    <row r="209">
      <c r="A209" s="1" t="s">
        <v>688</v>
      </c>
      <c r="B209" s="1" t="s">
        <v>689</v>
      </c>
      <c r="C209" s="1" t="s">
        <v>216</v>
      </c>
    </row>
    <row r="210">
      <c r="A210" s="1" t="s">
        <v>690</v>
      </c>
      <c r="B210" s="1" t="s">
        <v>691</v>
      </c>
      <c r="C210" s="1" t="s">
        <v>692</v>
      </c>
    </row>
    <row r="211">
      <c r="A211" s="1" t="s">
        <v>693</v>
      </c>
      <c r="B211" s="1" t="s">
        <v>694</v>
      </c>
      <c r="C211" s="1" t="s">
        <v>695</v>
      </c>
    </row>
    <row r="212">
      <c r="A212" s="1" t="s">
        <v>696</v>
      </c>
      <c r="B212" s="1" t="s">
        <v>697</v>
      </c>
      <c r="C212" s="1" t="s">
        <v>219</v>
      </c>
    </row>
    <row r="213">
      <c r="A213" s="1" t="s">
        <v>698</v>
      </c>
      <c r="B213" s="1" t="s">
        <v>699</v>
      </c>
      <c r="C213" s="1" t="s">
        <v>213</v>
      </c>
    </row>
    <row r="214">
      <c r="A214" s="1" t="s">
        <v>700</v>
      </c>
      <c r="B214" s="1" t="s">
        <v>701</v>
      </c>
      <c r="C214" s="1" t="s">
        <v>545</v>
      </c>
    </row>
    <row r="215">
      <c r="A215" s="1" t="s">
        <v>427</v>
      </c>
      <c r="B215" s="1" t="s">
        <v>702</v>
      </c>
      <c r="C215" s="1" t="s">
        <v>219</v>
      </c>
    </row>
    <row r="216">
      <c r="A216" s="1" t="s">
        <v>703</v>
      </c>
      <c r="B216" s="1" t="s">
        <v>704</v>
      </c>
      <c r="C216" s="1" t="s">
        <v>225</v>
      </c>
    </row>
    <row r="217">
      <c r="A217" s="1" t="s">
        <v>705</v>
      </c>
      <c r="B217" s="1" t="s">
        <v>706</v>
      </c>
      <c r="C217" s="1" t="s">
        <v>216</v>
      </c>
    </row>
    <row r="218">
      <c r="A218" s="1" t="s">
        <v>707</v>
      </c>
      <c r="B218" s="1" t="s">
        <v>708</v>
      </c>
      <c r="C218" s="1" t="s">
        <v>671</v>
      </c>
    </row>
    <row r="219">
      <c r="A219" s="1" t="s">
        <v>709</v>
      </c>
      <c r="B219" s="1" t="s">
        <v>710</v>
      </c>
      <c r="C219" s="1" t="s">
        <v>620</v>
      </c>
    </row>
    <row r="220">
      <c r="A220" s="1" t="s">
        <v>711</v>
      </c>
      <c r="B220" s="1" t="s">
        <v>712</v>
      </c>
      <c r="C220" s="1" t="s">
        <v>287</v>
      </c>
    </row>
    <row r="221">
      <c r="A221" s="1" t="s">
        <v>713</v>
      </c>
      <c r="B221" s="1" t="s">
        <v>714</v>
      </c>
      <c r="C221" s="1" t="s">
        <v>584</v>
      </c>
    </row>
    <row r="222">
      <c r="A222" s="1" t="s">
        <v>715</v>
      </c>
      <c r="B222" s="1" t="s">
        <v>716</v>
      </c>
      <c r="C222" s="1" t="s">
        <v>225</v>
      </c>
    </row>
    <row r="223">
      <c r="A223" s="1" t="s">
        <v>717</v>
      </c>
      <c r="B223" s="1" t="s">
        <v>718</v>
      </c>
      <c r="C223" s="1" t="s">
        <v>719</v>
      </c>
    </row>
    <row r="224">
      <c r="A224" s="1" t="s">
        <v>720</v>
      </c>
      <c r="B224" s="1" t="s">
        <v>721</v>
      </c>
      <c r="C224" s="1" t="s">
        <v>722</v>
      </c>
    </row>
    <row r="225">
      <c r="A225" s="1" t="s">
        <v>723</v>
      </c>
      <c r="B225" s="1" t="s">
        <v>724</v>
      </c>
      <c r="C225" s="1" t="s">
        <v>216</v>
      </c>
    </row>
    <row r="226">
      <c r="A226" s="1" t="s">
        <v>725</v>
      </c>
      <c r="B226" s="1" t="s">
        <v>726</v>
      </c>
      <c r="C226" s="1" t="s">
        <v>329</v>
      </c>
    </row>
    <row r="227">
      <c r="A227" s="1" t="s">
        <v>727</v>
      </c>
      <c r="B227" s="1" t="s">
        <v>728</v>
      </c>
      <c r="C227" s="1" t="s">
        <v>473</v>
      </c>
    </row>
    <row r="228">
      <c r="A228" s="1" t="s">
        <v>729</v>
      </c>
      <c r="B228" s="1" t="s">
        <v>730</v>
      </c>
      <c r="C228" s="1" t="s">
        <v>255</v>
      </c>
    </row>
    <row r="229">
      <c r="A229" s="1" t="s">
        <v>731</v>
      </c>
      <c r="B229" s="1" t="s">
        <v>732</v>
      </c>
      <c r="C229" s="1" t="s">
        <v>287</v>
      </c>
    </row>
    <row r="230">
      <c r="A230" s="1" t="s">
        <v>733</v>
      </c>
      <c r="B230" s="1" t="s">
        <v>734</v>
      </c>
      <c r="C230" s="1" t="s">
        <v>241</v>
      </c>
    </row>
    <row r="231">
      <c r="A231" s="1" t="s">
        <v>735</v>
      </c>
      <c r="B231" s="1" t="s">
        <v>736</v>
      </c>
      <c r="C231" s="1" t="s">
        <v>241</v>
      </c>
    </row>
    <row r="232">
      <c r="A232" s="1" t="s">
        <v>737</v>
      </c>
      <c r="B232" s="1" t="s">
        <v>738</v>
      </c>
      <c r="C232" s="1" t="s">
        <v>225</v>
      </c>
    </row>
    <row r="233">
      <c r="A233" s="1" t="s">
        <v>739</v>
      </c>
      <c r="B233" s="1" t="s">
        <v>740</v>
      </c>
      <c r="C233" s="1" t="s">
        <v>343</v>
      </c>
    </row>
    <row r="234">
      <c r="A234" s="1" t="s">
        <v>741</v>
      </c>
      <c r="B234" s="1" t="s">
        <v>742</v>
      </c>
      <c r="C234" s="1" t="s">
        <v>225</v>
      </c>
    </row>
    <row r="235">
      <c r="A235" s="1" t="s">
        <v>743</v>
      </c>
      <c r="B235" s="1" t="s">
        <v>744</v>
      </c>
      <c r="C235" s="1" t="s">
        <v>745</v>
      </c>
    </row>
    <row r="236">
      <c r="A236" s="1" t="s">
        <v>746</v>
      </c>
      <c r="B236" s="1" t="s">
        <v>747</v>
      </c>
      <c r="C236" s="1" t="s">
        <v>748</v>
      </c>
    </row>
    <row r="237">
      <c r="A237" s="1" t="s">
        <v>749</v>
      </c>
      <c r="B237" s="1" t="s">
        <v>750</v>
      </c>
      <c r="C237" s="1" t="s">
        <v>473</v>
      </c>
    </row>
    <row r="238">
      <c r="A238" s="1" t="s">
        <v>751</v>
      </c>
      <c r="B238" s="1" t="s">
        <v>752</v>
      </c>
      <c r="C238" s="1" t="s">
        <v>225</v>
      </c>
    </row>
    <row r="239">
      <c r="A239" s="1" t="s">
        <v>753</v>
      </c>
      <c r="B239" s="1" t="s">
        <v>754</v>
      </c>
      <c r="C239" s="1" t="s">
        <v>322</v>
      </c>
    </row>
    <row r="240">
      <c r="A240" s="1" t="s">
        <v>755</v>
      </c>
      <c r="B240" s="1" t="s">
        <v>756</v>
      </c>
      <c r="C240" s="1" t="s">
        <v>255</v>
      </c>
    </row>
    <row r="241">
      <c r="A241" s="1" t="s">
        <v>757</v>
      </c>
      <c r="B241" s="1" t="s">
        <v>758</v>
      </c>
      <c r="C241" s="1" t="s">
        <v>449</v>
      </c>
    </row>
    <row r="242">
      <c r="A242" s="1" t="s">
        <v>759</v>
      </c>
      <c r="B242" s="1" t="s">
        <v>760</v>
      </c>
      <c r="C242" s="1" t="s">
        <v>456</v>
      </c>
    </row>
    <row r="243">
      <c r="A243" s="1" t="s">
        <v>761</v>
      </c>
      <c r="B243" s="1" t="s">
        <v>762</v>
      </c>
      <c r="C243" s="1" t="s">
        <v>255</v>
      </c>
    </row>
    <row r="244">
      <c r="A244" s="1" t="s">
        <v>763</v>
      </c>
      <c r="B244" s="1" t="s">
        <v>764</v>
      </c>
      <c r="C244" s="1" t="s">
        <v>225</v>
      </c>
    </row>
    <row r="245">
      <c r="A245" s="1" t="s">
        <v>765</v>
      </c>
      <c r="B245" s="1" t="s">
        <v>766</v>
      </c>
      <c r="C245" s="1" t="s">
        <v>225</v>
      </c>
    </row>
    <row r="246">
      <c r="A246" s="1" t="s">
        <v>767</v>
      </c>
      <c r="B246" s="1" t="s">
        <v>768</v>
      </c>
      <c r="C246" s="1" t="s">
        <v>225</v>
      </c>
    </row>
    <row r="247">
      <c r="A247" s="1" t="s">
        <v>769</v>
      </c>
      <c r="B247" s="1" t="s">
        <v>770</v>
      </c>
      <c r="C247" s="1" t="s">
        <v>225</v>
      </c>
    </row>
    <row r="248">
      <c r="A248" s="1" t="s">
        <v>771</v>
      </c>
      <c r="B248" s="1" t="s">
        <v>772</v>
      </c>
      <c r="C248" s="1" t="s">
        <v>773</v>
      </c>
    </row>
    <row r="249">
      <c r="A249" s="1" t="s">
        <v>774</v>
      </c>
      <c r="B249" s="1" t="s">
        <v>775</v>
      </c>
      <c r="C249" s="1" t="s">
        <v>776</v>
      </c>
    </row>
    <row r="250">
      <c r="A250" s="1" t="s">
        <v>777</v>
      </c>
      <c r="B250" s="1" t="s">
        <v>778</v>
      </c>
      <c r="C250" s="1" t="s">
        <v>779</v>
      </c>
    </row>
    <row r="251">
      <c r="A251" s="1" t="s">
        <v>780</v>
      </c>
      <c r="B251" s="1" t="s">
        <v>781</v>
      </c>
      <c r="C251" s="1" t="s">
        <v>255</v>
      </c>
    </row>
    <row r="252">
      <c r="A252" s="1" t="s">
        <v>782</v>
      </c>
      <c r="B252" s="1" t="s">
        <v>783</v>
      </c>
      <c r="C252" s="1" t="s">
        <v>329</v>
      </c>
    </row>
    <row r="253">
      <c r="A253" s="1" t="s">
        <v>784</v>
      </c>
      <c r="B253" s="1" t="s">
        <v>785</v>
      </c>
      <c r="C253" s="1" t="s">
        <v>287</v>
      </c>
    </row>
    <row r="254">
      <c r="A254" s="1" t="s">
        <v>786</v>
      </c>
      <c r="B254" s="1" t="s">
        <v>787</v>
      </c>
      <c r="C254" s="1" t="s">
        <v>225</v>
      </c>
    </row>
    <row r="255">
      <c r="A255" s="1" t="s">
        <v>788</v>
      </c>
      <c r="B255" s="1" t="s">
        <v>789</v>
      </c>
      <c r="C255" s="1" t="s">
        <v>225</v>
      </c>
    </row>
    <row r="256">
      <c r="A256" s="1" t="s">
        <v>790</v>
      </c>
      <c r="B256" s="1" t="s">
        <v>791</v>
      </c>
      <c r="C256" s="1" t="s">
        <v>225</v>
      </c>
    </row>
    <row r="257">
      <c r="A257" s="1" t="s">
        <v>792</v>
      </c>
      <c r="B257" s="1" t="s">
        <v>793</v>
      </c>
      <c r="C257" s="1" t="s">
        <v>794</v>
      </c>
    </row>
    <row r="258">
      <c r="A258" s="1" t="s">
        <v>795</v>
      </c>
      <c r="B258" s="1" t="s">
        <v>796</v>
      </c>
      <c r="C258" s="1" t="s">
        <v>225</v>
      </c>
    </row>
    <row r="259">
      <c r="A259" s="1" t="s">
        <v>797</v>
      </c>
      <c r="B259" s="1" t="s">
        <v>798</v>
      </c>
      <c r="C259" s="1" t="s">
        <v>799</v>
      </c>
    </row>
    <row r="260">
      <c r="A260" s="1" t="s">
        <v>800</v>
      </c>
      <c r="B260" s="1" t="s">
        <v>801</v>
      </c>
      <c r="C260" s="1" t="s">
        <v>802</v>
      </c>
    </row>
    <row r="261">
      <c r="A261" s="1" t="s">
        <v>803</v>
      </c>
      <c r="B261" s="1" t="s">
        <v>804</v>
      </c>
      <c r="C261" s="1" t="s">
        <v>805</v>
      </c>
    </row>
    <row r="262">
      <c r="A262" s="1" t="s">
        <v>806</v>
      </c>
      <c r="B262" s="1" t="s">
        <v>807</v>
      </c>
      <c r="C262" s="1" t="s">
        <v>225</v>
      </c>
    </row>
    <row r="263">
      <c r="A263" s="1" t="s">
        <v>808</v>
      </c>
      <c r="B263" s="1" t="s">
        <v>809</v>
      </c>
      <c r="C263" s="1" t="s">
        <v>225</v>
      </c>
    </row>
    <row r="264">
      <c r="A264" s="1" t="s">
        <v>810</v>
      </c>
      <c r="B264" s="1" t="s">
        <v>811</v>
      </c>
      <c r="C264" s="1" t="s">
        <v>225</v>
      </c>
    </row>
    <row r="265">
      <c r="A265" s="1" t="s">
        <v>812</v>
      </c>
      <c r="B265" s="1" t="s">
        <v>813</v>
      </c>
      <c r="C265" s="1" t="s">
        <v>814</v>
      </c>
    </row>
    <row r="266">
      <c r="A266" s="1" t="s">
        <v>815</v>
      </c>
      <c r="B266" s="1" t="s">
        <v>816</v>
      </c>
      <c r="C266" s="1" t="s">
        <v>817</v>
      </c>
    </row>
    <row r="267">
      <c r="A267" s="1" t="s">
        <v>465</v>
      </c>
      <c r="B267" s="1" t="s">
        <v>818</v>
      </c>
      <c r="C267" s="1" t="s">
        <v>819</v>
      </c>
    </row>
    <row r="268">
      <c r="A268" s="1" t="s">
        <v>820</v>
      </c>
      <c r="B268" s="1" t="s">
        <v>821</v>
      </c>
      <c r="C268" s="1" t="s">
        <v>322</v>
      </c>
    </row>
    <row r="269">
      <c r="A269" s="1" t="s">
        <v>822</v>
      </c>
      <c r="B269" s="1" t="s">
        <v>823</v>
      </c>
      <c r="C269" s="1" t="s">
        <v>319</v>
      </c>
    </row>
    <row r="270">
      <c r="A270" s="1" t="s">
        <v>824</v>
      </c>
      <c r="B270" s="1" t="s">
        <v>825</v>
      </c>
      <c r="C270" s="1" t="s">
        <v>225</v>
      </c>
    </row>
    <row r="271">
      <c r="A271" s="1" t="s">
        <v>826</v>
      </c>
      <c r="B271" s="1" t="s">
        <v>827</v>
      </c>
      <c r="C271" s="1" t="s">
        <v>225</v>
      </c>
    </row>
    <row r="272">
      <c r="A272" s="1" t="s">
        <v>828</v>
      </c>
      <c r="B272" s="1" t="s">
        <v>829</v>
      </c>
      <c r="C272" s="1" t="s">
        <v>287</v>
      </c>
    </row>
    <row r="273">
      <c r="A273" s="1" t="s">
        <v>830</v>
      </c>
      <c r="B273" s="1" t="s">
        <v>831</v>
      </c>
      <c r="C273" s="1" t="s">
        <v>832</v>
      </c>
    </row>
    <row r="274">
      <c r="A274" s="1" t="s">
        <v>833</v>
      </c>
      <c r="B274" s="1" t="s">
        <v>834</v>
      </c>
      <c r="C274" s="1" t="s">
        <v>490</v>
      </c>
    </row>
    <row r="275">
      <c r="A275" s="1" t="s">
        <v>835</v>
      </c>
      <c r="B275" s="1" t="s">
        <v>836</v>
      </c>
      <c r="C275" s="1" t="s">
        <v>225</v>
      </c>
    </row>
    <row r="276">
      <c r="A276" s="1" t="s">
        <v>837</v>
      </c>
      <c r="B276" s="1" t="s">
        <v>838</v>
      </c>
      <c r="C276" s="1" t="s">
        <v>620</v>
      </c>
    </row>
    <row r="277">
      <c r="A277" s="1" t="s">
        <v>839</v>
      </c>
      <c r="B277" s="1" t="s">
        <v>840</v>
      </c>
      <c r="C277" s="1" t="s">
        <v>269</v>
      </c>
    </row>
    <row r="278">
      <c r="A278" s="1" t="s">
        <v>841</v>
      </c>
      <c r="B278" s="1" t="s">
        <v>842</v>
      </c>
      <c r="C278" s="1" t="s">
        <v>225</v>
      </c>
    </row>
    <row r="279">
      <c r="A279" s="1" t="s">
        <v>843</v>
      </c>
      <c r="B279" s="1" t="s">
        <v>844</v>
      </c>
      <c r="C279" s="1" t="s">
        <v>845</v>
      </c>
    </row>
    <row r="280">
      <c r="A280" s="1" t="s">
        <v>846</v>
      </c>
      <c r="B280" s="1"/>
      <c r="C280" s="1"/>
    </row>
    <row r="281">
      <c r="A281" s="1" t="s">
        <v>847</v>
      </c>
      <c r="B281" s="1"/>
      <c r="C281" s="1"/>
    </row>
    <row r="282">
      <c r="A282" s="1" t="s">
        <v>848</v>
      </c>
      <c r="B282" s="1"/>
      <c r="C282" s="1"/>
    </row>
    <row r="283">
      <c r="A283" s="1" t="s">
        <v>849</v>
      </c>
      <c r="B283" s="1"/>
      <c r="C283" s="1"/>
    </row>
    <row r="284">
      <c r="A284" s="1" t="s">
        <v>850</v>
      </c>
      <c r="B284" s="1"/>
      <c r="C284" s="1"/>
    </row>
    <row r="285">
      <c r="A285" s="1" t="s">
        <v>851</v>
      </c>
      <c r="B285" s="1"/>
      <c r="C285" s="1"/>
    </row>
    <row r="286">
      <c r="A286" s="1" t="s">
        <v>852</v>
      </c>
      <c r="B286" s="1"/>
      <c r="C286" s="1"/>
    </row>
    <row r="287">
      <c r="A287" s="1" t="s">
        <v>853</v>
      </c>
      <c r="B287" s="1"/>
      <c r="C287" s="1"/>
    </row>
    <row r="288">
      <c r="A288" s="1" t="s">
        <v>854</v>
      </c>
      <c r="B288" s="1"/>
      <c r="C288" s="1"/>
    </row>
    <row r="289">
      <c r="A289" s="1" t="s">
        <v>855</v>
      </c>
      <c r="B289" s="1"/>
      <c r="C289" s="1"/>
    </row>
    <row r="290">
      <c r="A290" s="1" t="s">
        <v>856</v>
      </c>
      <c r="B290" s="1"/>
      <c r="C290" s="1"/>
    </row>
    <row r="291">
      <c r="A291" s="1" t="s">
        <v>857</v>
      </c>
      <c r="B291" s="1"/>
      <c r="C291" s="1"/>
    </row>
    <row r="292">
      <c r="A292" s="1" t="s">
        <v>858</v>
      </c>
      <c r="B292" s="1"/>
      <c r="C292" s="1"/>
    </row>
    <row r="293">
      <c r="A293" s="1" t="s">
        <v>859</v>
      </c>
      <c r="B293" s="1"/>
      <c r="C293" s="1"/>
    </row>
    <row r="294">
      <c r="A294" s="1" t="s">
        <v>860</v>
      </c>
      <c r="B294" s="1"/>
      <c r="C294" s="1"/>
    </row>
    <row r="295">
      <c r="A295" s="1" t="s">
        <v>861</v>
      </c>
      <c r="B295" s="1"/>
      <c r="C295" s="1"/>
    </row>
    <row r="296">
      <c r="A296" s="1" t="s">
        <v>862</v>
      </c>
      <c r="B296" s="1"/>
      <c r="C296" s="1"/>
    </row>
    <row r="297">
      <c r="A297" s="1" t="s">
        <v>863</v>
      </c>
      <c r="B297" s="1"/>
      <c r="C297" s="1"/>
    </row>
    <row r="298">
      <c r="A298" s="1" t="s">
        <v>864</v>
      </c>
      <c r="B298" s="1"/>
      <c r="C298" s="1"/>
    </row>
    <row r="299">
      <c r="A299" s="1" t="s">
        <v>865</v>
      </c>
      <c r="B299" s="1"/>
      <c r="C299" s="1"/>
    </row>
    <row r="300">
      <c r="A300" s="5" t="s">
        <v>866</v>
      </c>
      <c r="B300" s="1"/>
      <c r="C300" s="1"/>
    </row>
    <row r="301">
      <c r="A301" s="1" t="s">
        <v>867</v>
      </c>
      <c r="B301" s="1"/>
      <c r="C301" s="1"/>
    </row>
    <row r="302">
      <c r="A302" s="1" t="s">
        <v>868</v>
      </c>
      <c r="B302" s="1"/>
      <c r="C302" s="1"/>
    </row>
    <row r="303">
      <c r="A303" s="1" t="s">
        <v>869</v>
      </c>
      <c r="B303" s="1"/>
      <c r="C303" s="1"/>
    </row>
    <row r="304">
      <c r="A304" s="1" t="s">
        <v>870</v>
      </c>
      <c r="B304" s="1"/>
      <c r="C304" s="1"/>
    </row>
    <row r="305">
      <c r="A305" s="1" t="s">
        <v>871</v>
      </c>
      <c r="B305" s="1"/>
      <c r="C305" s="1"/>
    </row>
    <row r="306">
      <c r="A306" s="1" t="s">
        <v>853</v>
      </c>
      <c r="B306" s="1"/>
      <c r="C306" s="1"/>
    </row>
    <row r="307">
      <c r="A307" s="1" t="s">
        <v>872</v>
      </c>
      <c r="B307" s="1"/>
      <c r="C307" s="1"/>
    </row>
    <row r="308">
      <c r="A308" s="1"/>
      <c r="B308" s="1"/>
      <c r="C308" s="1"/>
    </row>
    <row r="309">
      <c r="A309" s="1"/>
      <c r="B309" s="1"/>
      <c r="C309" s="1"/>
    </row>
    <row r="310">
      <c r="A310" s="1"/>
      <c r="B310" s="1"/>
      <c r="C310" s="1"/>
    </row>
    <row r="311">
      <c r="A311" s="1"/>
      <c r="B311" s="1"/>
      <c r="C311" s="1"/>
    </row>
    <row r="312">
      <c r="A312" s="1"/>
      <c r="B312" s="1"/>
      <c r="C312" s="1"/>
    </row>
    <row r="313">
      <c r="A313" s="1"/>
      <c r="B313" s="1"/>
      <c r="C313" s="1"/>
    </row>
    <row r="314">
      <c r="A314" s="1"/>
      <c r="B314" s="1"/>
      <c r="C314" s="1"/>
    </row>
    <row r="315">
      <c r="A315" s="1"/>
      <c r="B315" s="1"/>
      <c r="C315" s="1"/>
    </row>
    <row r="316">
      <c r="A316" s="1"/>
      <c r="B316" s="1"/>
      <c r="C316" s="1"/>
    </row>
    <row r="317">
      <c r="A317" s="1"/>
      <c r="B317" s="1"/>
      <c r="C317" s="1"/>
    </row>
    <row r="318">
      <c r="A318" s="1"/>
      <c r="B318" s="1"/>
      <c r="C318" s="1"/>
    </row>
    <row r="319">
      <c r="A319" s="1"/>
      <c r="B319" s="1"/>
      <c r="C319" s="1"/>
    </row>
    <row r="320">
      <c r="A320" s="1"/>
      <c r="B320" s="1"/>
      <c r="C320" s="1"/>
    </row>
    <row r="321">
      <c r="A321" s="1"/>
      <c r="B321" s="1"/>
      <c r="C321" s="1"/>
    </row>
    <row r="322">
      <c r="A322" s="1"/>
      <c r="B322" s="1"/>
      <c r="C322" s="1"/>
    </row>
    <row r="323">
      <c r="A323" s="1"/>
      <c r="B323" s="1"/>
      <c r="C323" s="1"/>
    </row>
    <row r="324">
      <c r="A324" s="1"/>
      <c r="B324" s="1"/>
      <c r="C324" s="1"/>
    </row>
    <row r="325">
      <c r="A325" s="1"/>
      <c r="B325" s="1"/>
      <c r="C325" s="1"/>
    </row>
    <row r="326">
      <c r="A326" s="1"/>
      <c r="B326" s="1"/>
      <c r="C326" s="1"/>
    </row>
    <row r="327">
      <c r="A327" s="1"/>
      <c r="B327" s="1"/>
      <c r="C327" s="1"/>
    </row>
    <row r="328">
      <c r="A328" s="1"/>
      <c r="B328" s="1"/>
      <c r="C328" s="1"/>
    </row>
    <row r="329">
      <c r="A329" s="1"/>
      <c r="B329" s="1"/>
      <c r="C329" s="1"/>
    </row>
    <row r="330">
      <c r="A330" s="1"/>
      <c r="B330" s="1"/>
      <c r="C330" s="1"/>
    </row>
    <row r="331">
      <c r="A331" s="1"/>
      <c r="B331" s="1"/>
      <c r="C331" s="1"/>
    </row>
    <row r="332">
      <c r="A332" s="1"/>
      <c r="B332" s="1"/>
      <c r="C332" s="1"/>
    </row>
    <row r="333">
      <c r="A333" s="1"/>
      <c r="B333" s="1"/>
      <c r="C333" s="1"/>
    </row>
    <row r="334">
      <c r="A334" s="1"/>
      <c r="B334" s="1"/>
      <c r="C334" s="1"/>
    </row>
    <row r="335">
      <c r="A335" s="1"/>
      <c r="B335" s="1"/>
      <c r="C335" s="1"/>
    </row>
    <row r="336">
      <c r="A336" s="1"/>
      <c r="B336" s="1"/>
      <c r="C336" s="1"/>
    </row>
    <row r="337">
      <c r="A337" s="1"/>
      <c r="B337" s="1"/>
      <c r="C337" s="1"/>
    </row>
    <row r="338">
      <c r="A338" s="1"/>
      <c r="B338" s="1"/>
      <c r="C338" s="1"/>
    </row>
    <row r="339">
      <c r="A339" s="1"/>
      <c r="B339" s="1"/>
      <c r="C339" s="1"/>
    </row>
    <row r="340">
      <c r="A340" s="1"/>
      <c r="B340" s="1"/>
      <c r="C340" s="1"/>
    </row>
    <row r="341">
      <c r="A341" s="1"/>
      <c r="B341" s="1"/>
      <c r="C341" s="1"/>
    </row>
    <row r="342">
      <c r="A342" s="1"/>
      <c r="B342" s="1"/>
      <c r="C342" s="1"/>
    </row>
    <row r="343">
      <c r="A343" s="1"/>
      <c r="B343" s="1"/>
      <c r="C343" s="1"/>
    </row>
    <row r="344">
      <c r="A344" s="1"/>
      <c r="B344" s="1"/>
      <c r="C344" s="1"/>
    </row>
    <row r="345">
      <c r="A345" s="1"/>
      <c r="B345" s="1"/>
      <c r="C345" s="1"/>
    </row>
    <row r="346">
      <c r="A346" s="1"/>
      <c r="B346" s="1"/>
      <c r="C346" s="1"/>
    </row>
    <row r="347">
      <c r="A347" s="1"/>
      <c r="B347" s="1"/>
      <c r="C347" s="1"/>
    </row>
    <row r="348">
      <c r="A348" s="1"/>
      <c r="B348" s="1"/>
      <c r="C348" s="1"/>
    </row>
    <row r="349">
      <c r="A349" s="1"/>
      <c r="B349" s="1"/>
      <c r="C349" s="1"/>
    </row>
    <row r="350">
      <c r="A350" s="1"/>
      <c r="B350" s="1"/>
      <c r="C350" s="1"/>
    </row>
    <row r="351">
      <c r="A351" s="1"/>
      <c r="B351" s="1"/>
      <c r="C351" s="1"/>
    </row>
    <row r="352">
      <c r="A352" s="1"/>
      <c r="B352" s="1"/>
      <c r="C352" s="1"/>
    </row>
    <row r="353">
      <c r="A353" s="1"/>
      <c r="B353" s="1"/>
      <c r="C353" s="1"/>
    </row>
    <row r="354">
      <c r="A354" s="1"/>
      <c r="B354" s="1"/>
      <c r="C354" s="1"/>
    </row>
    <row r="355">
      <c r="A355" s="1"/>
      <c r="B355" s="1"/>
      <c r="C355" s="1"/>
    </row>
    <row r="356">
      <c r="A356" s="1"/>
      <c r="B356" s="1"/>
      <c r="C356" s="1"/>
    </row>
    <row r="357">
      <c r="A357" s="1"/>
      <c r="B357" s="1"/>
      <c r="C357" s="1"/>
    </row>
    <row r="358">
      <c r="A358" s="1"/>
      <c r="B358" s="1"/>
      <c r="C358" s="1"/>
    </row>
    <row r="359">
      <c r="A359" s="1"/>
      <c r="B359" s="1"/>
      <c r="C359" s="1"/>
    </row>
    <row r="360">
      <c r="A360" s="1"/>
      <c r="B360" s="1"/>
      <c r="C360" s="1"/>
    </row>
    <row r="361">
      <c r="A361" s="1"/>
      <c r="B361" s="1"/>
      <c r="C361" s="1"/>
    </row>
    <row r="362">
      <c r="A362" s="1"/>
      <c r="B362" s="1"/>
      <c r="C362" s="1"/>
    </row>
    <row r="363">
      <c r="A363" s="1"/>
      <c r="B363" s="1"/>
      <c r="C363" s="1"/>
    </row>
    <row r="364">
      <c r="A364" s="1"/>
      <c r="B364" s="1"/>
      <c r="C364" s="1"/>
    </row>
    <row r="365">
      <c r="A365" s="1"/>
      <c r="B365" s="1"/>
      <c r="C365" s="1"/>
    </row>
    <row r="366">
      <c r="A366" s="1"/>
      <c r="B366" s="1"/>
      <c r="C366" s="1"/>
    </row>
    <row r="367">
      <c r="A367" s="1"/>
      <c r="B367" s="1"/>
      <c r="C367" s="1"/>
    </row>
    <row r="368">
      <c r="A368" s="1"/>
      <c r="B368" s="1"/>
      <c r="C368" s="1"/>
    </row>
    <row r="369">
      <c r="A369" s="1"/>
      <c r="B369" s="1"/>
      <c r="C369" s="1"/>
    </row>
    <row r="370">
      <c r="A370" s="1"/>
      <c r="B370" s="1"/>
      <c r="C370" s="1"/>
    </row>
    <row r="371">
      <c r="A371" s="1"/>
      <c r="B371" s="1"/>
      <c r="C371" s="1"/>
    </row>
    <row r="372">
      <c r="A372" s="1"/>
      <c r="B372" s="1"/>
      <c r="C372" s="1"/>
    </row>
    <row r="373">
      <c r="A373" s="1"/>
      <c r="B373" s="1"/>
      <c r="C373" s="1"/>
    </row>
    <row r="374">
      <c r="A374" s="1"/>
      <c r="B374" s="1"/>
      <c r="C374" s="1"/>
    </row>
    <row r="375">
      <c r="A375" s="1"/>
      <c r="B375" s="1"/>
      <c r="C375" s="1"/>
    </row>
    <row r="376">
      <c r="A376" s="1"/>
      <c r="B376" s="1"/>
      <c r="C376" s="1"/>
    </row>
    <row r="377">
      <c r="A377" s="1"/>
      <c r="B377" s="1"/>
      <c r="C377" s="1"/>
    </row>
    <row r="378">
      <c r="A378" s="1"/>
      <c r="B378" s="1"/>
      <c r="C378" s="1"/>
    </row>
    <row r="379">
      <c r="A379" s="1"/>
      <c r="B379" s="1"/>
      <c r="C379" s="1"/>
    </row>
    <row r="380">
      <c r="A380" s="1"/>
      <c r="B380" s="1"/>
      <c r="C380" s="1"/>
    </row>
    <row r="381">
      <c r="A381" s="1"/>
      <c r="B381" s="1"/>
      <c r="C381" s="1"/>
    </row>
    <row r="382">
      <c r="A382" s="1"/>
      <c r="B382" s="1"/>
      <c r="C382" s="1"/>
    </row>
    <row r="383">
      <c r="A383" s="1"/>
      <c r="B383" s="1"/>
      <c r="C383" s="1"/>
    </row>
    <row r="384">
      <c r="A384" s="1"/>
      <c r="B384" s="1"/>
      <c r="C384" s="1"/>
    </row>
    <row r="385">
      <c r="A385" s="1"/>
      <c r="B385" s="1"/>
      <c r="C385" s="1"/>
    </row>
    <row r="386">
      <c r="A386" s="1"/>
      <c r="B386" s="1"/>
      <c r="C386" s="1"/>
    </row>
    <row r="387">
      <c r="A387" s="1"/>
      <c r="B387" s="1"/>
      <c r="C387" s="1"/>
    </row>
    <row r="388">
      <c r="A388" s="1"/>
      <c r="B388" s="1"/>
      <c r="C388" s="1"/>
    </row>
    <row r="389">
      <c r="A389" s="1"/>
      <c r="B389" s="1"/>
      <c r="C389" s="1"/>
    </row>
    <row r="390">
      <c r="A390" s="1"/>
      <c r="B390" s="1"/>
      <c r="C390" s="1"/>
    </row>
    <row r="391">
      <c r="A391" s="1"/>
      <c r="B391" s="1"/>
      <c r="C391" s="1"/>
    </row>
    <row r="392">
      <c r="A392" s="1"/>
      <c r="B392" s="1"/>
      <c r="C392" s="1"/>
    </row>
    <row r="393">
      <c r="A393" s="1"/>
      <c r="B393" s="1"/>
      <c r="C393" s="1"/>
    </row>
    <row r="394">
      <c r="A394" s="1"/>
      <c r="B394" s="1"/>
      <c r="C394" s="1"/>
    </row>
    <row r="395">
      <c r="A395" s="1"/>
      <c r="B395" s="1"/>
      <c r="C395" s="1"/>
    </row>
    <row r="396">
      <c r="A396" s="1"/>
      <c r="B396" s="1"/>
      <c r="C396" s="1"/>
    </row>
    <row r="397">
      <c r="A397" s="1"/>
      <c r="B397" s="1"/>
      <c r="C397" s="1"/>
    </row>
    <row r="398">
      <c r="A398" s="1"/>
      <c r="B398" s="1"/>
      <c r="C398" s="1"/>
    </row>
    <row r="399">
      <c r="A399" s="1"/>
      <c r="B399" s="1"/>
      <c r="C399" s="1"/>
    </row>
    <row r="400">
      <c r="A400" s="1"/>
      <c r="B400" s="1"/>
      <c r="C400" s="1"/>
    </row>
    <row r="401">
      <c r="A401" s="1"/>
      <c r="B401" s="1"/>
      <c r="C401" s="1"/>
    </row>
    <row r="402">
      <c r="A402" s="1"/>
      <c r="B402" s="1"/>
      <c r="C402" s="1"/>
    </row>
    <row r="403">
      <c r="A403" s="1"/>
      <c r="B403" s="1"/>
      <c r="C403" s="1"/>
    </row>
    <row r="404">
      <c r="A404" s="1"/>
      <c r="B404" s="1"/>
      <c r="C404" s="1"/>
    </row>
    <row r="405">
      <c r="A405" s="1"/>
      <c r="B405" s="1"/>
      <c r="C405" s="1"/>
    </row>
    <row r="406">
      <c r="A406" s="1"/>
      <c r="B406" s="1"/>
      <c r="C406" s="1"/>
    </row>
    <row r="407">
      <c r="A407" s="1"/>
      <c r="B407" s="1"/>
      <c r="C407" s="1"/>
    </row>
    <row r="408">
      <c r="A408" s="1"/>
      <c r="B408" s="1"/>
      <c r="C408" s="1"/>
    </row>
    <row r="409">
      <c r="A409" s="1"/>
      <c r="B409" s="1"/>
      <c r="C409" s="1"/>
    </row>
    <row r="410">
      <c r="A410" s="1"/>
      <c r="B410" s="1"/>
      <c r="C410" s="1"/>
    </row>
    <row r="411">
      <c r="A411" s="1"/>
      <c r="B411" s="1"/>
      <c r="C411" s="1"/>
    </row>
    <row r="412">
      <c r="A412" s="1"/>
      <c r="B412" s="1"/>
      <c r="C412" s="1"/>
    </row>
    <row r="413">
      <c r="A413" s="1"/>
      <c r="B413" s="1"/>
      <c r="C413" s="1"/>
    </row>
    <row r="414">
      <c r="A414" s="1"/>
      <c r="B414" s="1"/>
      <c r="C414" s="1"/>
    </row>
    <row r="415">
      <c r="A415" s="1"/>
      <c r="B415" s="1"/>
      <c r="C415" s="1"/>
    </row>
    <row r="416">
      <c r="A416" s="1"/>
      <c r="B416" s="1"/>
      <c r="C416" s="1"/>
    </row>
    <row r="417">
      <c r="A417" s="1"/>
      <c r="B417" s="1"/>
      <c r="C417" s="1"/>
    </row>
    <row r="418">
      <c r="A418" s="1"/>
      <c r="B418" s="1"/>
      <c r="C418" s="1"/>
    </row>
    <row r="419">
      <c r="A419" s="1"/>
      <c r="B419" s="1"/>
      <c r="C419" s="1"/>
    </row>
    <row r="420">
      <c r="A420" s="1"/>
      <c r="B420" s="1"/>
      <c r="C420" s="1"/>
    </row>
    <row r="421">
      <c r="A421" s="1"/>
      <c r="B421" s="1"/>
      <c r="C421" s="1"/>
    </row>
    <row r="422">
      <c r="A422" s="1"/>
      <c r="B422" s="1"/>
      <c r="C422" s="1"/>
    </row>
    <row r="423">
      <c r="A423" s="1"/>
      <c r="B423" s="1"/>
      <c r="C423" s="1"/>
    </row>
    <row r="424">
      <c r="A424" s="1"/>
      <c r="B424" s="1"/>
      <c r="C424" s="1"/>
    </row>
    <row r="425">
      <c r="A425" s="1"/>
      <c r="B425" s="1"/>
      <c r="C425" s="1"/>
    </row>
    <row r="426">
      <c r="A426" s="1"/>
      <c r="B426" s="1"/>
      <c r="C426" s="1"/>
    </row>
    <row r="427">
      <c r="A427" s="1"/>
      <c r="B427" s="1"/>
      <c r="C427" s="1"/>
    </row>
    <row r="428">
      <c r="A428" s="1"/>
      <c r="B428" s="1"/>
      <c r="C428" s="1"/>
    </row>
    <row r="429">
      <c r="A429" s="1"/>
      <c r="B429" s="1"/>
      <c r="C429" s="1"/>
    </row>
    <row r="430">
      <c r="A430" s="1"/>
      <c r="B430" s="1"/>
      <c r="C430" s="1"/>
    </row>
    <row r="431">
      <c r="A431" s="1"/>
      <c r="B431" s="1"/>
      <c r="C431" s="1"/>
    </row>
    <row r="432">
      <c r="A432" s="1"/>
      <c r="B432" s="1"/>
      <c r="C432" s="1"/>
    </row>
    <row r="433">
      <c r="A433" s="1"/>
      <c r="B433" s="1"/>
      <c r="C433" s="1"/>
    </row>
    <row r="434">
      <c r="A434" s="1"/>
      <c r="B434" s="1"/>
      <c r="C434" s="1"/>
    </row>
    <row r="435">
      <c r="A435" s="1"/>
      <c r="B435" s="1"/>
      <c r="C435" s="1"/>
    </row>
    <row r="436">
      <c r="A436" s="1"/>
      <c r="B436" s="1"/>
      <c r="C436" s="1"/>
    </row>
    <row r="437">
      <c r="A437" s="1"/>
      <c r="B437" s="1"/>
      <c r="C437" s="1"/>
    </row>
    <row r="438">
      <c r="A438" s="1"/>
      <c r="B438" s="1"/>
      <c r="C438" s="1"/>
    </row>
    <row r="439">
      <c r="A439" s="1"/>
      <c r="B439" s="1"/>
      <c r="C439" s="1"/>
    </row>
    <row r="440">
      <c r="A440" s="1"/>
      <c r="B440" s="1"/>
      <c r="C440" s="1"/>
    </row>
    <row r="441">
      <c r="A441" s="1"/>
      <c r="B441" s="1"/>
      <c r="C441" s="1"/>
    </row>
    <row r="442">
      <c r="A442" s="1"/>
      <c r="B442" s="1"/>
      <c r="C442" s="1"/>
    </row>
    <row r="443">
      <c r="A443" s="1"/>
      <c r="B443" s="1"/>
      <c r="C443" s="1"/>
    </row>
    <row r="444">
      <c r="A444" s="1"/>
      <c r="B444" s="1"/>
      <c r="C444" s="1"/>
    </row>
    <row r="445">
      <c r="A445" s="1"/>
      <c r="B445" s="1"/>
      <c r="C445" s="1"/>
    </row>
    <row r="446">
      <c r="A446" s="1"/>
      <c r="B446" s="1"/>
      <c r="C446" s="1"/>
    </row>
    <row r="447">
      <c r="A447" s="1"/>
      <c r="B447" s="1"/>
      <c r="C447" s="1"/>
    </row>
    <row r="448">
      <c r="A448" s="1"/>
      <c r="B448" s="1"/>
      <c r="C448" s="1"/>
    </row>
    <row r="449">
      <c r="A449" s="1"/>
      <c r="B449" s="1"/>
      <c r="C449" s="1"/>
    </row>
    <row r="450">
      <c r="A450" s="1"/>
      <c r="B450" s="1"/>
      <c r="C450" s="1"/>
    </row>
    <row r="451">
      <c r="A451" s="1"/>
      <c r="B451" s="1"/>
      <c r="C451" s="1"/>
    </row>
    <row r="452">
      <c r="A452" s="1"/>
      <c r="B452" s="1"/>
      <c r="C452" s="1"/>
    </row>
    <row r="453">
      <c r="A453" s="1"/>
      <c r="B453" s="1"/>
      <c r="C453" s="1"/>
    </row>
    <row r="454">
      <c r="A454" s="1"/>
      <c r="B454" s="1"/>
      <c r="C454" s="1"/>
    </row>
    <row r="455">
      <c r="A455" s="1"/>
      <c r="B455" s="1"/>
      <c r="C455" s="1"/>
    </row>
    <row r="456">
      <c r="A456" s="1"/>
      <c r="B456" s="1"/>
      <c r="C456" s="1"/>
    </row>
    <row r="457">
      <c r="A457" s="1"/>
      <c r="B457" s="1"/>
      <c r="C457" s="1"/>
    </row>
    <row r="458">
      <c r="A458" s="1"/>
      <c r="B458" s="1"/>
      <c r="C458" s="1"/>
    </row>
    <row r="459">
      <c r="A459" s="1"/>
      <c r="B459" s="1"/>
      <c r="C459" s="1"/>
    </row>
    <row r="460">
      <c r="A460" s="1"/>
      <c r="B460" s="1"/>
      <c r="C460" s="1"/>
    </row>
    <row r="461">
      <c r="A461" s="1"/>
      <c r="B461" s="1"/>
      <c r="C461" s="1"/>
    </row>
    <row r="462">
      <c r="A462" s="1"/>
      <c r="B462" s="1"/>
      <c r="C462" s="1"/>
    </row>
    <row r="463">
      <c r="A463" s="1"/>
      <c r="B463" s="1"/>
      <c r="C463" s="1"/>
    </row>
    <row r="464">
      <c r="A464" s="1"/>
      <c r="B464" s="1"/>
      <c r="C464" s="1"/>
    </row>
    <row r="465">
      <c r="A465" s="1"/>
      <c r="B465" s="1"/>
      <c r="C465" s="1"/>
    </row>
    <row r="466">
      <c r="A466" s="1"/>
      <c r="B466" s="1"/>
      <c r="C466" s="1"/>
    </row>
    <row r="467">
      <c r="A467" s="1"/>
      <c r="B467" s="1"/>
      <c r="C467" s="1"/>
    </row>
    <row r="468">
      <c r="A468" s="1"/>
      <c r="B468" s="1"/>
      <c r="C468" s="1"/>
    </row>
    <row r="469">
      <c r="A469" s="1"/>
      <c r="B469" s="1"/>
      <c r="C469" s="1"/>
    </row>
    <row r="470">
      <c r="A470" s="1"/>
      <c r="B470" s="1"/>
      <c r="C470" s="1"/>
    </row>
    <row r="471">
      <c r="A471" s="1"/>
      <c r="B471" s="1"/>
      <c r="C471" s="1"/>
    </row>
    <row r="472">
      <c r="A472" s="1"/>
      <c r="B472" s="1"/>
      <c r="C472" s="1"/>
    </row>
    <row r="473">
      <c r="A473" s="1"/>
      <c r="B473" s="1"/>
      <c r="C473" s="1"/>
    </row>
    <row r="474">
      <c r="A474" s="1"/>
      <c r="B474" s="1"/>
      <c r="C474" s="1"/>
    </row>
    <row r="475">
      <c r="A475" s="1"/>
      <c r="B475" s="1"/>
      <c r="C475" s="1"/>
    </row>
    <row r="476">
      <c r="A476" s="1"/>
      <c r="B476" s="1"/>
      <c r="C476" s="1"/>
    </row>
    <row r="477">
      <c r="A477" s="1"/>
      <c r="B477" s="1"/>
      <c r="C477" s="1"/>
    </row>
    <row r="478">
      <c r="A478" s="1"/>
      <c r="B478" s="1"/>
      <c r="C478" s="1"/>
    </row>
    <row r="479">
      <c r="A479" s="1"/>
      <c r="B479" s="1"/>
      <c r="C479" s="1"/>
    </row>
    <row r="480">
      <c r="A480" s="1"/>
      <c r="B480" s="1"/>
      <c r="C480" s="1"/>
    </row>
    <row r="481">
      <c r="A481" s="1"/>
      <c r="B481" s="1"/>
      <c r="C481" s="1"/>
    </row>
    <row r="482">
      <c r="A482" s="1"/>
      <c r="B482" s="1"/>
      <c r="C482" s="1"/>
    </row>
    <row r="483">
      <c r="A483" s="1"/>
      <c r="B483" s="1"/>
      <c r="C483" s="1"/>
    </row>
    <row r="484">
      <c r="A484" s="1"/>
      <c r="B484" s="1"/>
      <c r="C484" s="1"/>
    </row>
    <row r="485">
      <c r="A485" s="1"/>
      <c r="B485" s="1"/>
      <c r="C485" s="1"/>
    </row>
    <row r="486">
      <c r="A486" s="1"/>
      <c r="B486" s="1"/>
      <c r="C486" s="1"/>
    </row>
    <row r="487">
      <c r="A487" s="1"/>
      <c r="B487" s="1"/>
      <c r="C487" s="1"/>
    </row>
    <row r="488">
      <c r="A488" s="1"/>
      <c r="B488" s="1"/>
      <c r="C488" s="1"/>
    </row>
    <row r="489">
      <c r="A489" s="1"/>
      <c r="B489" s="1"/>
      <c r="C489" s="1"/>
    </row>
    <row r="490">
      <c r="A490" s="1"/>
      <c r="B490" s="1"/>
      <c r="C490" s="1"/>
    </row>
    <row r="491">
      <c r="A491" s="1"/>
      <c r="B491" s="1"/>
      <c r="C491" s="1"/>
    </row>
    <row r="492">
      <c r="A492" s="1"/>
      <c r="B492" s="1"/>
      <c r="C492" s="1"/>
    </row>
    <row r="493">
      <c r="A493" s="1"/>
      <c r="B493" s="1"/>
      <c r="C493" s="1"/>
    </row>
    <row r="494">
      <c r="A494" s="1"/>
      <c r="B494" s="1"/>
      <c r="C494" s="1"/>
    </row>
    <row r="495">
      <c r="A495" s="1"/>
      <c r="B495" s="1"/>
      <c r="C495" s="1"/>
    </row>
    <row r="496">
      <c r="A496" s="1"/>
      <c r="B496" s="1"/>
      <c r="C496" s="1"/>
    </row>
    <row r="497">
      <c r="A497" s="1"/>
      <c r="B497" s="1"/>
      <c r="C497" s="1"/>
    </row>
    <row r="498">
      <c r="A498" s="1"/>
      <c r="B498" s="1"/>
      <c r="C498" s="1"/>
    </row>
    <row r="499">
      <c r="A499" s="1"/>
      <c r="B499" s="1"/>
      <c r="C499" s="1"/>
    </row>
    <row r="500">
      <c r="A500" s="1"/>
      <c r="B500" s="1"/>
      <c r="C500" s="1"/>
    </row>
    <row r="501">
      <c r="A501" s="1"/>
      <c r="B501" s="1"/>
      <c r="C501" s="1"/>
    </row>
    <row r="502">
      <c r="A502" s="1"/>
      <c r="B502" s="1"/>
      <c r="C502" s="1"/>
    </row>
    <row r="503">
      <c r="A503" s="1"/>
      <c r="B503" s="1"/>
      <c r="C503" s="1"/>
    </row>
    <row r="504">
      <c r="A504" s="1"/>
      <c r="B504" s="1"/>
      <c r="C504" s="1"/>
    </row>
    <row r="505">
      <c r="A505" s="1"/>
      <c r="B505" s="1"/>
      <c r="C505" s="1"/>
    </row>
    <row r="506">
      <c r="A506" s="1"/>
      <c r="B506" s="1"/>
      <c r="C506" s="1"/>
    </row>
    <row r="507">
      <c r="A507" s="1"/>
      <c r="B507" s="1"/>
      <c r="C507" s="1"/>
    </row>
    <row r="508">
      <c r="A508" s="1"/>
      <c r="B508" s="1"/>
      <c r="C508" s="1"/>
    </row>
    <row r="509">
      <c r="A509" s="1"/>
      <c r="B509" s="1"/>
      <c r="C509" s="1"/>
    </row>
    <row r="510">
      <c r="A510" s="1"/>
      <c r="B510" s="1"/>
      <c r="C510" s="1"/>
    </row>
    <row r="511">
      <c r="A511" s="1"/>
      <c r="B511" s="1"/>
      <c r="C511" s="1"/>
    </row>
    <row r="512">
      <c r="A512" s="1"/>
      <c r="B512" s="1"/>
      <c r="C512" s="1"/>
    </row>
    <row r="513">
      <c r="A513" s="1"/>
      <c r="B513" s="1"/>
      <c r="C513" s="1"/>
    </row>
    <row r="514">
      <c r="A514" s="1"/>
      <c r="B514" s="1"/>
      <c r="C514" s="1"/>
    </row>
    <row r="515">
      <c r="A515" s="1"/>
      <c r="B515" s="1"/>
      <c r="C515" s="1"/>
    </row>
    <row r="516">
      <c r="A516" s="1"/>
      <c r="B516" s="1"/>
      <c r="C516" s="1"/>
    </row>
    <row r="517">
      <c r="A517" s="1"/>
      <c r="B517" s="1"/>
      <c r="C517" s="1"/>
    </row>
    <row r="518">
      <c r="A518" s="1"/>
      <c r="B518" s="1"/>
      <c r="C518" s="1"/>
    </row>
    <row r="519">
      <c r="A519" s="1"/>
      <c r="B519" s="1"/>
      <c r="C519" s="1"/>
    </row>
    <row r="520">
      <c r="A520" s="1"/>
      <c r="B520" s="1"/>
      <c r="C520" s="1"/>
    </row>
    <row r="521">
      <c r="A521" s="1"/>
      <c r="B521" s="1"/>
      <c r="C521" s="1"/>
    </row>
    <row r="522">
      <c r="A522" s="1"/>
      <c r="B522" s="1"/>
      <c r="C522" s="1"/>
    </row>
    <row r="523">
      <c r="A523" s="1"/>
      <c r="B523" s="1"/>
      <c r="C523" s="1"/>
    </row>
    <row r="524">
      <c r="A524" s="1"/>
      <c r="B524" s="1"/>
      <c r="C524" s="1"/>
    </row>
    <row r="525">
      <c r="A525" s="1"/>
      <c r="B525" s="1"/>
      <c r="C525" s="1"/>
    </row>
    <row r="526">
      <c r="A526" s="1"/>
      <c r="B526" s="1"/>
      <c r="C526" s="1"/>
    </row>
    <row r="527">
      <c r="A527" s="1"/>
      <c r="B527" s="1"/>
      <c r="C527" s="1"/>
    </row>
    <row r="528">
      <c r="A528" s="1"/>
      <c r="B528" s="1"/>
      <c r="C528" s="1"/>
    </row>
    <row r="529">
      <c r="A529" s="1"/>
      <c r="B529" s="1"/>
      <c r="C529" s="1"/>
    </row>
    <row r="530">
      <c r="A530" s="1"/>
      <c r="B530" s="1"/>
      <c r="C530" s="1"/>
    </row>
    <row r="531">
      <c r="A531" s="1"/>
      <c r="B531" s="1"/>
      <c r="C531" s="1"/>
    </row>
    <row r="532">
      <c r="A532" s="1"/>
      <c r="B532" s="1"/>
      <c r="C532" s="1"/>
    </row>
    <row r="533">
      <c r="A533" s="1"/>
      <c r="B533" s="1"/>
      <c r="C533" s="1"/>
    </row>
    <row r="534">
      <c r="A534" s="1"/>
      <c r="B534" s="1"/>
      <c r="C534" s="1"/>
    </row>
    <row r="535">
      <c r="A535" s="1"/>
      <c r="B535" s="1"/>
      <c r="C535" s="1"/>
    </row>
    <row r="536">
      <c r="A536" s="1"/>
      <c r="B536" s="1"/>
      <c r="C536" s="1"/>
    </row>
    <row r="537">
      <c r="A537" s="1"/>
      <c r="B537" s="1"/>
      <c r="C537" s="1"/>
    </row>
    <row r="538">
      <c r="A538" s="1"/>
      <c r="B538" s="1"/>
      <c r="C538" s="1"/>
    </row>
    <row r="539">
      <c r="A539" s="1"/>
      <c r="B539" s="1"/>
      <c r="C539" s="1"/>
    </row>
    <row r="540">
      <c r="A540" s="1"/>
      <c r="B540" s="1"/>
      <c r="C540" s="1"/>
    </row>
    <row r="541">
      <c r="A541" s="1"/>
      <c r="B541" s="1"/>
      <c r="C541" s="1"/>
    </row>
    <row r="542">
      <c r="A542" s="1"/>
      <c r="B542" s="1"/>
      <c r="C542" s="1"/>
    </row>
    <row r="543">
      <c r="A543" s="1"/>
      <c r="B543" s="1"/>
      <c r="C543" s="1"/>
    </row>
    <row r="544">
      <c r="A544" s="1"/>
      <c r="B544" s="1"/>
      <c r="C544" s="1"/>
    </row>
    <row r="545">
      <c r="A545" s="1"/>
      <c r="B545" s="1"/>
      <c r="C545" s="1"/>
    </row>
    <row r="546">
      <c r="A546" s="1"/>
      <c r="B546" s="1"/>
      <c r="C546" s="1"/>
    </row>
    <row r="547">
      <c r="A547" s="1"/>
      <c r="B547" s="1"/>
      <c r="C547" s="1"/>
    </row>
    <row r="548">
      <c r="A548" s="1"/>
      <c r="B548" s="1"/>
      <c r="C548" s="1"/>
    </row>
    <row r="549">
      <c r="A549" s="1"/>
      <c r="B549" s="1"/>
      <c r="C549" s="1"/>
    </row>
    <row r="550">
      <c r="A550" s="1"/>
      <c r="B550" s="1"/>
      <c r="C550" s="1"/>
    </row>
    <row r="551">
      <c r="A551" s="1"/>
      <c r="B551" s="1"/>
      <c r="C551" s="1"/>
    </row>
    <row r="552">
      <c r="A552" s="1"/>
      <c r="B552" s="1"/>
      <c r="C552" s="1"/>
    </row>
    <row r="553">
      <c r="A553" s="1"/>
      <c r="B553" s="1"/>
      <c r="C553" s="1"/>
    </row>
    <row r="554">
      <c r="A554" s="1"/>
      <c r="B554" s="1"/>
      <c r="C554" s="1"/>
    </row>
    <row r="555">
      <c r="A555" s="1"/>
      <c r="B555" s="1"/>
      <c r="C555" s="1"/>
    </row>
    <row r="556">
      <c r="A556" s="1"/>
      <c r="B556" s="1"/>
      <c r="C556" s="1"/>
    </row>
    <row r="557">
      <c r="A557" s="1"/>
      <c r="B557" s="1"/>
      <c r="C557" s="1"/>
    </row>
    <row r="558">
      <c r="A558" s="1"/>
      <c r="B558" s="1"/>
      <c r="C558" s="1"/>
    </row>
    <row r="559">
      <c r="A559" s="1"/>
      <c r="B559" s="1"/>
      <c r="C559" s="1"/>
    </row>
    <row r="560">
      <c r="A560" s="1"/>
      <c r="B560" s="1"/>
      <c r="C560" s="1"/>
    </row>
    <row r="561">
      <c r="A561" s="1"/>
      <c r="B561" s="1"/>
      <c r="C561" s="1"/>
    </row>
    <row r="562">
      <c r="A562" s="1"/>
      <c r="B562" s="1"/>
      <c r="C562" s="1"/>
    </row>
    <row r="563">
      <c r="A563" s="1"/>
      <c r="B563" s="1"/>
      <c r="C563" s="1"/>
    </row>
    <row r="564">
      <c r="A564" s="1"/>
      <c r="B564" s="1"/>
      <c r="C564" s="1"/>
    </row>
    <row r="565">
      <c r="A565" s="1"/>
      <c r="B565" s="1"/>
      <c r="C565" s="1"/>
    </row>
    <row r="566">
      <c r="A566" s="1"/>
      <c r="B566" s="1"/>
      <c r="C566" s="1"/>
    </row>
    <row r="567">
      <c r="A567" s="1"/>
      <c r="B567" s="1"/>
      <c r="C567" s="1"/>
    </row>
    <row r="568">
      <c r="A568" s="1"/>
      <c r="B568" s="1"/>
      <c r="C568" s="1"/>
    </row>
    <row r="569">
      <c r="A569" s="1"/>
      <c r="B569" s="1"/>
      <c r="C569" s="1"/>
    </row>
    <row r="570">
      <c r="A570" s="1"/>
      <c r="B570" s="1"/>
      <c r="C570" s="1"/>
    </row>
    <row r="571">
      <c r="A571" s="1"/>
      <c r="B571" s="1"/>
      <c r="C571" s="1"/>
    </row>
    <row r="572">
      <c r="A572" s="1"/>
      <c r="B572" s="1"/>
      <c r="C572" s="1"/>
    </row>
    <row r="573">
      <c r="A573" s="1"/>
      <c r="B573" s="1"/>
      <c r="C573" s="1"/>
    </row>
    <row r="574">
      <c r="A574" s="1"/>
      <c r="B574" s="1"/>
      <c r="C574" s="1"/>
    </row>
    <row r="575">
      <c r="A575" s="1"/>
      <c r="B575" s="1"/>
      <c r="C575" s="1"/>
    </row>
    <row r="576">
      <c r="A576" s="1"/>
      <c r="B576" s="1"/>
      <c r="C576" s="1"/>
    </row>
    <row r="577">
      <c r="A577" s="1"/>
      <c r="B577" s="1"/>
      <c r="C577" s="1"/>
    </row>
    <row r="578">
      <c r="A578" s="1"/>
      <c r="B578" s="1"/>
      <c r="C578" s="1"/>
    </row>
    <row r="579">
      <c r="A579" s="1"/>
      <c r="B579" s="1"/>
      <c r="C579" s="1"/>
    </row>
    <row r="580">
      <c r="A580" s="1"/>
      <c r="B580" s="1"/>
      <c r="C580" s="1"/>
    </row>
    <row r="581">
      <c r="A581" s="1"/>
      <c r="B581" s="1"/>
      <c r="C581" s="1"/>
    </row>
    <row r="582">
      <c r="A582" s="1"/>
      <c r="B582" s="1"/>
      <c r="C582" s="1"/>
    </row>
    <row r="583">
      <c r="A583" s="1"/>
      <c r="B583" s="1"/>
      <c r="C583" s="1"/>
    </row>
    <row r="584">
      <c r="A584" s="1"/>
      <c r="B584" s="1"/>
      <c r="C584" s="1"/>
    </row>
    <row r="585">
      <c r="A585" s="1"/>
      <c r="B585" s="1"/>
      <c r="C585" s="1"/>
    </row>
    <row r="586">
      <c r="A586" s="1"/>
      <c r="B586" s="1"/>
      <c r="C586" s="1"/>
    </row>
    <row r="587">
      <c r="A587" s="1"/>
      <c r="B587" s="1"/>
      <c r="C587" s="1"/>
    </row>
    <row r="588">
      <c r="A588" s="1"/>
      <c r="B588" s="1"/>
      <c r="C588" s="1"/>
    </row>
    <row r="589">
      <c r="A589" s="1"/>
      <c r="B589" s="1"/>
      <c r="C589" s="1"/>
    </row>
    <row r="590">
      <c r="A590" s="1"/>
      <c r="B590" s="1"/>
      <c r="C590" s="1"/>
    </row>
    <row r="591">
      <c r="A591" s="1"/>
      <c r="B591" s="1"/>
      <c r="C591" s="1"/>
    </row>
    <row r="592">
      <c r="A592" s="1"/>
      <c r="B592" s="1"/>
      <c r="C592" s="1"/>
    </row>
    <row r="593">
      <c r="A593" s="1"/>
      <c r="B593" s="1"/>
      <c r="C593" s="1"/>
    </row>
    <row r="594">
      <c r="A594" s="1"/>
      <c r="B594" s="1"/>
      <c r="C594" s="1"/>
    </row>
    <row r="595">
      <c r="A595" s="1"/>
      <c r="B595" s="1"/>
      <c r="C595" s="1"/>
    </row>
    <row r="596">
      <c r="A596" s="1"/>
      <c r="B596" s="1"/>
      <c r="C596" s="1"/>
    </row>
    <row r="597">
      <c r="A597" s="1"/>
      <c r="B597" s="1"/>
      <c r="C597" s="1"/>
    </row>
    <row r="598">
      <c r="A598" s="1"/>
      <c r="B598" s="1"/>
      <c r="C598" s="1"/>
    </row>
    <row r="599">
      <c r="A599" s="1"/>
      <c r="B599" s="1"/>
      <c r="C599" s="1"/>
    </row>
    <row r="600">
      <c r="A600" s="1"/>
      <c r="B600" s="1"/>
      <c r="C600" s="1"/>
    </row>
    <row r="601">
      <c r="A601" s="1"/>
      <c r="B601" s="1"/>
      <c r="C601" s="1"/>
    </row>
    <row r="602">
      <c r="A602" s="1"/>
      <c r="B602" s="1"/>
      <c r="C602" s="1"/>
    </row>
    <row r="603">
      <c r="A603" s="1"/>
      <c r="B603" s="1"/>
      <c r="C603" s="1"/>
    </row>
    <row r="604">
      <c r="A604" s="1"/>
      <c r="B604" s="1"/>
      <c r="C604" s="1"/>
    </row>
    <row r="605">
      <c r="A605" s="1"/>
      <c r="B605" s="1"/>
      <c r="C605" s="1"/>
    </row>
    <row r="606">
      <c r="A606" s="1"/>
      <c r="B606" s="1"/>
      <c r="C606" s="1"/>
    </row>
    <row r="607">
      <c r="A607" s="1"/>
      <c r="B607" s="1"/>
      <c r="C607" s="1"/>
    </row>
    <row r="608">
      <c r="A608" s="1"/>
      <c r="B608" s="1"/>
      <c r="C608" s="1"/>
    </row>
    <row r="609">
      <c r="A609" s="1"/>
      <c r="B609" s="1"/>
      <c r="C609" s="1"/>
    </row>
    <row r="610">
      <c r="A610" s="1"/>
      <c r="B610" s="1"/>
      <c r="C610" s="1"/>
    </row>
    <row r="611">
      <c r="A611" s="1"/>
      <c r="B611" s="1"/>
      <c r="C611" s="1"/>
    </row>
    <row r="612">
      <c r="A612" s="1"/>
      <c r="B612" s="1"/>
      <c r="C612" s="1"/>
    </row>
    <row r="613">
      <c r="A613" s="1"/>
      <c r="B613" s="1"/>
      <c r="C613" s="1"/>
    </row>
    <row r="614">
      <c r="A614" s="1"/>
      <c r="B614" s="1"/>
      <c r="C614" s="1"/>
    </row>
    <row r="615">
      <c r="A615" s="1"/>
      <c r="B615" s="1"/>
      <c r="C615" s="1"/>
    </row>
    <row r="616">
      <c r="A616" s="1"/>
      <c r="B616" s="1"/>
      <c r="C616" s="1"/>
    </row>
    <row r="617">
      <c r="A617" s="1"/>
      <c r="B617" s="1"/>
      <c r="C617" s="1"/>
    </row>
    <row r="618">
      <c r="A618" s="1"/>
      <c r="B618" s="1"/>
      <c r="C618" s="1"/>
    </row>
    <row r="619">
      <c r="A619" s="1"/>
      <c r="B619" s="1"/>
      <c r="C619" s="1"/>
    </row>
    <row r="620">
      <c r="A620" s="1"/>
      <c r="B620" s="1"/>
      <c r="C620" s="1"/>
    </row>
    <row r="621">
      <c r="A621" s="1"/>
      <c r="B621" s="1"/>
      <c r="C621" s="1"/>
    </row>
    <row r="622">
      <c r="A622" s="1"/>
      <c r="B622" s="1"/>
      <c r="C622" s="1"/>
    </row>
    <row r="623">
      <c r="A623" s="1"/>
      <c r="B623" s="1"/>
      <c r="C623" s="1"/>
    </row>
    <row r="624">
      <c r="A624" s="1"/>
      <c r="B624" s="1"/>
      <c r="C624" s="1"/>
    </row>
    <row r="625">
      <c r="A625" s="1"/>
      <c r="B625" s="1"/>
      <c r="C625" s="1"/>
    </row>
    <row r="626">
      <c r="A626" s="1"/>
      <c r="B626" s="1"/>
      <c r="C626" s="1"/>
    </row>
    <row r="627">
      <c r="A627" s="1"/>
      <c r="B627" s="1"/>
      <c r="C627" s="1"/>
    </row>
    <row r="628">
      <c r="A628" s="1"/>
      <c r="B628" s="1"/>
      <c r="C628" s="1"/>
    </row>
    <row r="629">
      <c r="A629" s="1"/>
      <c r="B629" s="1"/>
      <c r="C629" s="1"/>
    </row>
    <row r="630">
      <c r="A630" s="1"/>
      <c r="B630" s="1"/>
      <c r="C630" s="1"/>
    </row>
    <row r="631">
      <c r="A631" s="1"/>
      <c r="B631" s="1"/>
      <c r="C631" s="1"/>
    </row>
    <row r="632">
      <c r="A632" s="1"/>
      <c r="B632" s="1"/>
      <c r="C632" s="1"/>
    </row>
    <row r="633">
      <c r="A633" s="1"/>
      <c r="B633" s="1"/>
      <c r="C633" s="1"/>
    </row>
    <row r="634">
      <c r="A634" s="1"/>
      <c r="B634" s="1"/>
      <c r="C634" s="1"/>
    </row>
    <row r="635">
      <c r="A635" s="1"/>
      <c r="B635" s="1"/>
      <c r="C635" s="1"/>
    </row>
    <row r="636">
      <c r="A636" s="1"/>
      <c r="B636" s="1"/>
      <c r="C636" s="1"/>
    </row>
    <row r="637">
      <c r="A637" s="1"/>
      <c r="B637" s="1"/>
      <c r="C637" s="1"/>
    </row>
    <row r="638">
      <c r="A638" s="1"/>
      <c r="B638" s="1"/>
      <c r="C638" s="1"/>
    </row>
    <row r="639">
      <c r="A639" s="1"/>
      <c r="B639" s="1"/>
      <c r="C639" s="1"/>
    </row>
    <row r="640">
      <c r="A640" s="1"/>
      <c r="B640" s="1"/>
      <c r="C640" s="1"/>
    </row>
    <row r="641">
      <c r="A641" s="1"/>
      <c r="B641" s="1"/>
      <c r="C641" s="1"/>
    </row>
    <row r="642">
      <c r="A642" s="1"/>
      <c r="B642" s="1"/>
      <c r="C642" s="1"/>
    </row>
    <row r="643">
      <c r="A643" s="1"/>
      <c r="B643" s="1"/>
      <c r="C643" s="1"/>
    </row>
    <row r="644">
      <c r="A644" s="1"/>
      <c r="B644" s="1"/>
      <c r="C644" s="1"/>
    </row>
    <row r="645">
      <c r="A645" s="1"/>
      <c r="B645" s="1"/>
      <c r="C645" s="1"/>
    </row>
    <row r="646">
      <c r="A646" s="1"/>
      <c r="B646" s="1"/>
      <c r="C646" s="1"/>
    </row>
    <row r="647">
      <c r="A647" s="1"/>
      <c r="B647" s="1"/>
      <c r="C647" s="1"/>
    </row>
    <row r="648">
      <c r="A648" s="1"/>
      <c r="B648" s="1"/>
      <c r="C648" s="1"/>
    </row>
    <row r="649">
      <c r="A649" s="1"/>
      <c r="B649" s="1"/>
      <c r="C649" s="1"/>
    </row>
    <row r="650">
      <c r="A650" s="1"/>
      <c r="B650" s="1"/>
      <c r="C650" s="1"/>
    </row>
    <row r="651">
      <c r="A651" s="1"/>
      <c r="B651" s="1"/>
      <c r="C651" s="1"/>
    </row>
    <row r="652">
      <c r="A652" s="1"/>
      <c r="B652" s="1"/>
      <c r="C652" s="1"/>
    </row>
    <row r="653">
      <c r="A653" s="1"/>
      <c r="B653" s="1"/>
      <c r="C653" s="1"/>
    </row>
    <row r="654">
      <c r="A654" s="1"/>
      <c r="B654" s="1"/>
      <c r="C654" s="1"/>
    </row>
    <row r="655">
      <c r="A655" s="1"/>
      <c r="B655" s="1"/>
      <c r="C655" s="1"/>
    </row>
    <row r="656">
      <c r="A656" s="1"/>
      <c r="B656" s="1"/>
      <c r="C656" s="1"/>
    </row>
    <row r="657">
      <c r="A657" s="1"/>
      <c r="B657" s="1"/>
      <c r="C657" s="1"/>
    </row>
    <row r="658">
      <c r="A658" s="1"/>
      <c r="B658" s="1"/>
      <c r="C658" s="1"/>
    </row>
    <row r="659">
      <c r="A659" s="1"/>
      <c r="B659" s="1"/>
      <c r="C659" s="1"/>
    </row>
    <row r="660">
      <c r="A660" s="1"/>
      <c r="B660" s="1"/>
      <c r="C660" s="1"/>
    </row>
    <row r="661">
      <c r="A661" s="1"/>
      <c r="B661" s="1"/>
      <c r="C661" s="1"/>
    </row>
    <row r="662">
      <c r="A662" s="1"/>
      <c r="B662" s="1"/>
      <c r="C662" s="1"/>
    </row>
    <row r="663">
      <c r="A663" s="1"/>
      <c r="B663" s="1"/>
      <c r="C663" s="1"/>
    </row>
    <row r="664">
      <c r="A664" s="1"/>
      <c r="B664" s="1"/>
      <c r="C664" s="1"/>
    </row>
    <row r="665">
      <c r="A665" s="1"/>
      <c r="B665" s="1"/>
      <c r="C665" s="1"/>
    </row>
    <row r="666">
      <c r="A666" s="1"/>
      <c r="B666" s="1"/>
      <c r="C666" s="1"/>
    </row>
    <row r="667">
      <c r="A667" s="1"/>
      <c r="B667" s="1"/>
      <c r="C667" s="1"/>
    </row>
    <row r="668">
      <c r="A668" s="1"/>
      <c r="B668" s="1"/>
      <c r="C668" s="1"/>
    </row>
    <row r="669">
      <c r="A669" s="1"/>
      <c r="B669" s="1"/>
      <c r="C669" s="1"/>
    </row>
    <row r="670">
      <c r="A670" s="1"/>
      <c r="B670" s="1"/>
      <c r="C670" s="1"/>
    </row>
    <row r="671">
      <c r="A671" s="1"/>
      <c r="B671" s="1"/>
      <c r="C671" s="1"/>
    </row>
    <row r="672">
      <c r="A672" s="1"/>
      <c r="B672" s="1"/>
      <c r="C672" s="1"/>
    </row>
    <row r="673">
      <c r="A673" s="1"/>
      <c r="B673" s="1"/>
      <c r="C673" s="1"/>
    </row>
    <row r="674">
      <c r="A674" s="1"/>
      <c r="B674" s="1"/>
      <c r="C674" s="1"/>
    </row>
    <row r="675">
      <c r="A675" s="1"/>
      <c r="B675" s="1"/>
      <c r="C675" s="1"/>
    </row>
    <row r="676">
      <c r="A676" s="1"/>
      <c r="B676" s="1"/>
      <c r="C676" s="1"/>
    </row>
    <row r="677">
      <c r="A677" s="1"/>
      <c r="B677" s="1"/>
      <c r="C677" s="1"/>
    </row>
    <row r="678">
      <c r="A678" s="1"/>
      <c r="B678" s="1"/>
      <c r="C678" s="1"/>
    </row>
    <row r="679">
      <c r="A679" s="1"/>
      <c r="B679" s="1"/>
      <c r="C679" s="1"/>
    </row>
    <row r="680">
      <c r="A680" s="1"/>
      <c r="B680" s="1"/>
      <c r="C680" s="1"/>
    </row>
    <row r="681">
      <c r="A681" s="1"/>
      <c r="B681" s="1"/>
      <c r="C681" s="1"/>
    </row>
    <row r="682">
      <c r="A682" s="1"/>
      <c r="B682" s="1"/>
      <c r="C682" s="1"/>
    </row>
    <row r="683">
      <c r="A683" s="1"/>
      <c r="B683" s="1"/>
      <c r="C683" s="1"/>
    </row>
    <row r="684">
      <c r="A684" s="1"/>
      <c r="B684" s="1"/>
      <c r="C684" s="1"/>
    </row>
    <row r="685">
      <c r="A685" s="1"/>
      <c r="B685" s="1"/>
      <c r="C685" s="1"/>
    </row>
    <row r="686">
      <c r="A686" s="1"/>
      <c r="B686" s="1"/>
      <c r="C686" s="1"/>
    </row>
    <row r="687">
      <c r="A687" s="1"/>
      <c r="B687" s="1"/>
      <c r="C687" s="1"/>
    </row>
    <row r="688">
      <c r="A688" s="1"/>
      <c r="B688" s="1"/>
      <c r="C688" s="1"/>
    </row>
    <row r="689">
      <c r="A689" s="1"/>
      <c r="B689" s="1"/>
      <c r="C689" s="1"/>
    </row>
    <row r="690">
      <c r="A690" s="1"/>
      <c r="B690" s="1"/>
      <c r="C690" s="1"/>
    </row>
    <row r="691">
      <c r="A691" s="1"/>
      <c r="B691" s="1"/>
      <c r="C691" s="1"/>
    </row>
    <row r="692">
      <c r="A692" s="1"/>
      <c r="B692" s="1"/>
      <c r="C692" s="1"/>
    </row>
    <row r="693">
      <c r="A693" s="1"/>
      <c r="B693" s="1"/>
      <c r="C693" s="1"/>
    </row>
    <row r="694">
      <c r="A694" s="1"/>
      <c r="B694" s="1"/>
      <c r="C694" s="1"/>
    </row>
    <row r="695">
      <c r="A695" s="1"/>
      <c r="B695" s="1"/>
      <c r="C695" s="1"/>
    </row>
    <row r="696">
      <c r="A696" s="1"/>
      <c r="B696" s="1"/>
      <c r="C696" s="1"/>
    </row>
    <row r="697">
      <c r="A697" s="1"/>
      <c r="B697" s="1"/>
      <c r="C697" s="1"/>
    </row>
    <row r="698">
      <c r="A698" s="1"/>
      <c r="B698" s="1"/>
      <c r="C698" s="1"/>
    </row>
    <row r="699">
      <c r="A699" s="1"/>
      <c r="B699" s="1"/>
      <c r="C699" s="1"/>
    </row>
    <row r="700">
      <c r="A700" s="1"/>
      <c r="B700" s="1"/>
      <c r="C700" s="1"/>
    </row>
    <row r="701">
      <c r="A701" s="1"/>
      <c r="B701" s="1"/>
      <c r="C701" s="1"/>
    </row>
    <row r="702">
      <c r="A702" s="1"/>
      <c r="B702" s="1"/>
      <c r="C702" s="1"/>
    </row>
    <row r="703">
      <c r="A703" s="1"/>
      <c r="B703" s="1"/>
      <c r="C703" s="1"/>
    </row>
    <row r="704">
      <c r="A704" s="1"/>
      <c r="B704" s="1"/>
      <c r="C704" s="1"/>
    </row>
    <row r="705">
      <c r="A705" s="1"/>
      <c r="B705" s="1"/>
      <c r="C705" s="1"/>
    </row>
    <row r="706">
      <c r="A706" s="1"/>
      <c r="B706" s="1"/>
      <c r="C706" s="1"/>
    </row>
    <row r="707">
      <c r="A707" s="1"/>
      <c r="B707" s="1"/>
      <c r="C707" s="1"/>
    </row>
    <row r="708">
      <c r="A708" s="1"/>
      <c r="B708" s="1"/>
      <c r="C708" s="1"/>
    </row>
    <row r="709">
      <c r="A709" s="1"/>
      <c r="B709" s="1"/>
      <c r="C709" s="1"/>
    </row>
    <row r="710">
      <c r="A710" s="1"/>
      <c r="B710" s="1"/>
      <c r="C710" s="1"/>
    </row>
    <row r="711">
      <c r="A711" s="1"/>
      <c r="B711" s="1"/>
      <c r="C711" s="1"/>
    </row>
    <row r="712">
      <c r="A712" s="1"/>
      <c r="B712" s="1"/>
      <c r="C712" s="1"/>
    </row>
    <row r="713">
      <c r="A713" s="1"/>
      <c r="B713" s="1"/>
      <c r="C713" s="1"/>
    </row>
    <row r="714">
      <c r="A714" s="1"/>
      <c r="B714" s="1"/>
      <c r="C714" s="1"/>
    </row>
    <row r="715">
      <c r="A715" s="1"/>
      <c r="B715" s="1"/>
      <c r="C715" s="1"/>
    </row>
    <row r="716">
      <c r="A716" s="1"/>
      <c r="B716" s="1"/>
      <c r="C716" s="1"/>
    </row>
    <row r="717">
      <c r="A717" s="1"/>
      <c r="B717" s="1"/>
      <c r="C717" s="1"/>
    </row>
    <row r="718">
      <c r="A718" s="1"/>
      <c r="B718" s="1"/>
      <c r="C718" s="1"/>
    </row>
    <row r="719">
      <c r="A719" s="1"/>
      <c r="B719" s="1"/>
      <c r="C719" s="1"/>
    </row>
    <row r="720">
      <c r="A720" s="1"/>
      <c r="B720" s="1"/>
      <c r="C720" s="1"/>
    </row>
    <row r="721">
      <c r="A721" s="1"/>
      <c r="B721" s="1"/>
      <c r="C721" s="1"/>
    </row>
    <row r="722">
      <c r="A722" s="1"/>
      <c r="B722" s="1"/>
      <c r="C722" s="1"/>
    </row>
    <row r="723">
      <c r="A723" s="1"/>
      <c r="B723" s="1"/>
      <c r="C723" s="1"/>
    </row>
    <row r="724">
      <c r="A724" s="1"/>
      <c r="B724" s="1"/>
      <c r="C724" s="1"/>
    </row>
    <row r="725">
      <c r="A725" s="1"/>
      <c r="B725" s="1"/>
      <c r="C725" s="1"/>
    </row>
    <row r="726">
      <c r="A726" s="1"/>
      <c r="B726" s="1"/>
      <c r="C726" s="1"/>
    </row>
    <row r="727">
      <c r="A727" s="1"/>
      <c r="B727" s="1"/>
      <c r="C727" s="1"/>
    </row>
    <row r="728">
      <c r="A728" s="1"/>
      <c r="B728" s="1"/>
      <c r="C728" s="1"/>
    </row>
    <row r="729">
      <c r="A729" s="1"/>
      <c r="B729" s="1"/>
      <c r="C729" s="1"/>
    </row>
    <row r="730">
      <c r="A730" s="1"/>
      <c r="B730" s="1"/>
      <c r="C730" s="1"/>
    </row>
    <row r="731">
      <c r="A731" s="1"/>
      <c r="B731" s="1"/>
      <c r="C731" s="1"/>
    </row>
    <row r="732">
      <c r="A732" s="1"/>
      <c r="B732" s="1"/>
      <c r="C732" s="1"/>
    </row>
    <row r="733">
      <c r="A733" s="1"/>
      <c r="B733" s="1"/>
      <c r="C733" s="1"/>
    </row>
    <row r="734">
      <c r="A734" s="1"/>
      <c r="B734" s="1"/>
      <c r="C734" s="1"/>
    </row>
    <row r="735">
      <c r="A735" s="1"/>
      <c r="B735" s="1"/>
      <c r="C735" s="1"/>
    </row>
    <row r="736">
      <c r="A736" s="1"/>
      <c r="B736" s="1"/>
      <c r="C736" s="1"/>
    </row>
    <row r="737">
      <c r="A737" s="1"/>
      <c r="B737" s="1"/>
      <c r="C737" s="1"/>
    </row>
    <row r="738">
      <c r="A738" s="1"/>
      <c r="B738" s="1"/>
      <c r="C738" s="1"/>
    </row>
    <row r="739">
      <c r="A739" s="1"/>
      <c r="B739" s="1"/>
      <c r="C739" s="1"/>
    </row>
    <row r="740">
      <c r="A740" s="1"/>
      <c r="B740" s="1"/>
      <c r="C740" s="1"/>
    </row>
    <row r="741">
      <c r="A741" s="1"/>
      <c r="B741" s="1"/>
      <c r="C741" s="1"/>
    </row>
    <row r="742">
      <c r="A742" s="1"/>
      <c r="B742" s="1"/>
      <c r="C742" s="1"/>
    </row>
    <row r="743">
      <c r="A743" s="1"/>
      <c r="B743" s="1"/>
      <c r="C743" s="1"/>
    </row>
    <row r="744">
      <c r="A744" s="1"/>
      <c r="B744" s="1"/>
      <c r="C744" s="1"/>
    </row>
    <row r="745">
      <c r="A745" s="1"/>
      <c r="B745" s="1"/>
      <c r="C745" s="1"/>
    </row>
    <row r="746">
      <c r="A746" s="1"/>
      <c r="B746" s="1"/>
      <c r="C746" s="1"/>
    </row>
    <row r="747">
      <c r="A747" s="1"/>
      <c r="B747" s="1"/>
      <c r="C747" s="1"/>
    </row>
    <row r="748">
      <c r="A748" s="1"/>
      <c r="B748" s="1"/>
      <c r="C748" s="1"/>
    </row>
    <row r="749">
      <c r="A749" s="1"/>
      <c r="B749" s="1"/>
      <c r="C749" s="1"/>
    </row>
    <row r="750">
      <c r="A750" s="1"/>
      <c r="B750" s="1"/>
      <c r="C750" s="1"/>
    </row>
    <row r="751">
      <c r="A751" s="1"/>
      <c r="B751" s="1"/>
      <c r="C751" s="1"/>
    </row>
    <row r="752">
      <c r="A752" s="1"/>
      <c r="B752" s="1"/>
      <c r="C752" s="1"/>
    </row>
    <row r="753">
      <c r="A753" s="1"/>
      <c r="B753" s="1"/>
      <c r="C753" s="1"/>
    </row>
    <row r="754">
      <c r="A754" s="1"/>
      <c r="B754" s="1"/>
      <c r="C754" s="1"/>
    </row>
    <row r="755">
      <c r="A755" s="1"/>
      <c r="B755" s="1"/>
      <c r="C755" s="1"/>
    </row>
    <row r="756">
      <c r="A756" s="1"/>
      <c r="B756" s="1"/>
      <c r="C756" s="1"/>
    </row>
    <row r="757">
      <c r="A757" s="1"/>
      <c r="B757" s="1"/>
      <c r="C757" s="1"/>
    </row>
    <row r="758">
      <c r="A758" s="1"/>
      <c r="B758" s="1"/>
      <c r="C758" s="1"/>
    </row>
    <row r="759">
      <c r="A759" s="1"/>
      <c r="B759" s="1"/>
      <c r="C759" s="1"/>
    </row>
    <row r="760">
      <c r="A760" s="1"/>
      <c r="B760" s="1"/>
      <c r="C760" s="1"/>
    </row>
    <row r="761">
      <c r="A761" s="1"/>
      <c r="B761" s="1"/>
      <c r="C761" s="1"/>
    </row>
    <row r="762">
      <c r="A762" s="1"/>
      <c r="B762" s="1"/>
      <c r="C762" s="1"/>
    </row>
    <row r="763">
      <c r="A763" s="1"/>
      <c r="B763" s="1"/>
      <c r="C763" s="1"/>
    </row>
    <row r="764">
      <c r="A764" s="1"/>
      <c r="B764" s="1"/>
      <c r="C764" s="1"/>
    </row>
    <row r="765">
      <c r="A765" s="1"/>
      <c r="B765" s="1"/>
      <c r="C765" s="1"/>
    </row>
    <row r="766">
      <c r="A766" s="1"/>
      <c r="B766" s="1"/>
      <c r="C766" s="1"/>
    </row>
    <row r="767">
      <c r="A767" s="1"/>
      <c r="B767" s="1"/>
      <c r="C767" s="1"/>
    </row>
    <row r="768">
      <c r="A768" s="1"/>
      <c r="B768" s="1"/>
      <c r="C768" s="1"/>
    </row>
    <row r="769">
      <c r="A769" s="1"/>
      <c r="B769" s="1"/>
      <c r="C769" s="1"/>
    </row>
    <row r="770">
      <c r="A770" s="1"/>
      <c r="B770" s="1"/>
      <c r="C770" s="1"/>
    </row>
    <row r="771">
      <c r="A771" s="1"/>
      <c r="B771" s="1"/>
      <c r="C771" s="1"/>
    </row>
    <row r="772">
      <c r="A772" s="1"/>
      <c r="B772" s="1"/>
      <c r="C772" s="1"/>
    </row>
    <row r="773">
      <c r="A773" s="1"/>
      <c r="B773" s="1"/>
      <c r="C773" s="1"/>
    </row>
    <row r="774">
      <c r="A774" s="1"/>
      <c r="B774" s="1"/>
      <c r="C774" s="1"/>
    </row>
    <row r="775">
      <c r="A775" s="1"/>
      <c r="B775" s="1"/>
      <c r="C775" s="1"/>
    </row>
    <row r="776">
      <c r="A776" s="1"/>
      <c r="B776" s="1"/>
      <c r="C776" s="1"/>
    </row>
    <row r="777">
      <c r="A777" s="1"/>
      <c r="B777" s="1"/>
      <c r="C777" s="1"/>
    </row>
    <row r="778">
      <c r="A778" s="1"/>
      <c r="B778" s="1"/>
      <c r="C778" s="1"/>
    </row>
    <row r="779">
      <c r="A779" s="1"/>
      <c r="B779" s="1"/>
      <c r="C779" s="1"/>
    </row>
    <row r="780">
      <c r="A780" s="1"/>
      <c r="B780" s="1"/>
      <c r="C780" s="1"/>
    </row>
    <row r="781">
      <c r="A781" s="1"/>
      <c r="B781" s="1"/>
      <c r="C781" s="1"/>
    </row>
    <row r="782">
      <c r="A782" s="1"/>
      <c r="B782" s="1"/>
      <c r="C782" s="1"/>
    </row>
    <row r="783">
      <c r="A783" s="1"/>
      <c r="B783" s="1"/>
      <c r="C783" s="1"/>
    </row>
    <row r="784">
      <c r="A784" s="1"/>
      <c r="B784" s="1"/>
      <c r="C784" s="1"/>
    </row>
    <row r="785">
      <c r="A785" s="1"/>
      <c r="B785" s="1"/>
      <c r="C785" s="1"/>
    </row>
    <row r="786">
      <c r="A786" s="1"/>
      <c r="B786" s="1"/>
      <c r="C786" s="1"/>
    </row>
    <row r="787">
      <c r="A787" s="1"/>
      <c r="B787" s="1"/>
      <c r="C787" s="1"/>
    </row>
    <row r="788">
      <c r="A788" s="1"/>
      <c r="B788" s="1"/>
      <c r="C788" s="1"/>
    </row>
    <row r="789">
      <c r="A789" s="1"/>
      <c r="B789" s="1"/>
      <c r="C789" s="1"/>
    </row>
    <row r="790">
      <c r="A790" s="1"/>
      <c r="B790" s="1"/>
      <c r="C790" s="1"/>
    </row>
    <row r="791">
      <c r="A791" s="1"/>
      <c r="B791" s="1"/>
      <c r="C791" s="1"/>
    </row>
    <row r="792">
      <c r="A792" s="1"/>
      <c r="B792" s="1"/>
      <c r="C792" s="1"/>
    </row>
    <row r="793">
      <c r="A793" s="1"/>
      <c r="B793" s="1"/>
      <c r="C793" s="1"/>
    </row>
    <row r="794">
      <c r="A794" s="1"/>
      <c r="B794" s="1"/>
      <c r="C794" s="1"/>
    </row>
    <row r="795">
      <c r="A795" s="1"/>
      <c r="B795" s="1"/>
      <c r="C795" s="1"/>
    </row>
    <row r="796">
      <c r="A796" s="1"/>
      <c r="B796" s="1"/>
      <c r="C796" s="1"/>
    </row>
    <row r="797">
      <c r="A797" s="1"/>
      <c r="B797" s="1"/>
      <c r="C797" s="1"/>
    </row>
    <row r="798">
      <c r="A798" s="1"/>
      <c r="B798" s="1"/>
      <c r="C798" s="1"/>
    </row>
    <row r="799">
      <c r="A799" s="1"/>
      <c r="B799" s="1"/>
      <c r="C799" s="1"/>
    </row>
    <row r="800">
      <c r="A800" s="1"/>
      <c r="B800" s="1"/>
      <c r="C800" s="1"/>
    </row>
    <row r="801">
      <c r="A801" s="1"/>
      <c r="B801" s="1"/>
      <c r="C801" s="1"/>
    </row>
    <row r="802">
      <c r="A802" s="1"/>
      <c r="B802" s="1"/>
      <c r="C802" s="1"/>
    </row>
    <row r="803">
      <c r="A803" s="1"/>
      <c r="B803" s="1"/>
      <c r="C803" s="1"/>
    </row>
    <row r="804">
      <c r="A804" s="1"/>
      <c r="B804" s="1"/>
      <c r="C804" s="1"/>
    </row>
    <row r="805">
      <c r="A805" s="1"/>
      <c r="B805" s="1"/>
      <c r="C805" s="1"/>
    </row>
    <row r="806">
      <c r="A806" s="1"/>
      <c r="B806" s="1"/>
      <c r="C806" s="1"/>
    </row>
    <row r="807">
      <c r="A807" s="1"/>
      <c r="B807" s="1"/>
      <c r="C807" s="1"/>
    </row>
    <row r="808">
      <c r="A808" s="1"/>
      <c r="B808" s="1"/>
      <c r="C808" s="1"/>
    </row>
    <row r="809">
      <c r="A809" s="1"/>
      <c r="B809" s="1"/>
      <c r="C809" s="1"/>
    </row>
    <row r="810">
      <c r="A810" s="1"/>
      <c r="B810" s="1"/>
      <c r="C810" s="1"/>
    </row>
    <row r="811">
      <c r="A811" s="1"/>
      <c r="B811" s="1"/>
      <c r="C811" s="1"/>
    </row>
    <row r="812">
      <c r="A812" s="1"/>
      <c r="B812" s="1"/>
      <c r="C812" s="1"/>
    </row>
    <row r="813">
      <c r="A813" s="1"/>
      <c r="B813" s="1"/>
      <c r="C813" s="1"/>
    </row>
    <row r="814">
      <c r="A814" s="1"/>
      <c r="B814" s="1"/>
      <c r="C814" s="1"/>
    </row>
    <row r="815">
      <c r="A815" s="1"/>
      <c r="B815" s="1"/>
      <c r="C815" s="1"/>
    </row>
    <row r="816">
      <c r="A816" s="1"/>
      <c r="B816" s="1"/>
      <c r="C816" s="1"/>
    </row>
    <row r="817">
      <c r="A817" s="1"/>
      <c r="B817" s="1"/>
      <c r="C817" s="1"/>
    </row>
    <row r="818">
      <c r="A818" s="1"/>
      <c r="B818" s="1"/>
      <c r="C818" s="1"/>
    </row>
    <row r="819">
      <c r="A819" s="1"/>
      <c r="B819" s="1"/>
      <c r="C819" s="1"/>
    </row>
    <row r="820">
      <c r="A820" s="1"/>
      <c r="B820" s="1"/>
      <c r="C820" s="1"/>
    </row>
    <row r="821">
      <c r="A821" s="1"/>
      <c r="B821" s="1"/>
      <c r="C821" s="1"/>
    </row>
    <row r="822">
      <c r="A822" s="1"/>
      <c r="B822" s="1"/>
      <c r="C822" s="1"/>
    </row>
    <row r="823">
      <c r="A823" s="1"/>
      <c r="B823" s="1"/>
      <c r="C823" s="1"/>
    </row>
    <row r="824">
      <c r="A824" s="1"/>
      <c r="B824" s="1"/>
      <c r="C824" s="1"/>
    </row>
    <row r="825">
      <c r="A825" s="1"/>
      <c r="B825" s="1"/>
      <c r="C825" s="1"/>
    </row>
    <row r="826">
      <c r="A826" s="1"/>
      <c r="B826" s="1"/>
      <c r="C826" s="1"/>
    </row>
    <row r="827">
      <c r="A827" s="1"/>
      <c r="B827" s="1"/>
      <c r="C827" s="1"/>
    </row>
    <row r="828">
      <c r="A828" s="1"/>
      <c r="B828" s="1"/>
      <c r="C828" s="1"/>
    </row>
    <row r="829">
      <c r="A829" s="1"/>
      <c r="B829" s="1"/>
      <c r="C829" s="1"/>
    </row>
    <row r="830">
      <c r="A830" s="1"/>
      <c r="B830" s="1"/>
      <c r="C830" s="1"/>
    </row>
    <row r="831">
      <c r="A831" s="1"/>
      <c r="B831" s="1"/>
      <c r="C831" s="1"/>
    </row>
    <row r="832">
      <c r="A832" s="1"/>
      <c r="B832" s="1"/>
      <c r="C832" s="1"/>
    </row>
    <row r="833">
      <c r="A833" s="1"/>
      <c r="B833" s="1"/>
      <c r="C833" s="1"/>
    </row>
    <row r="834">
      <c r="A834" s="1"/>
      <c r="B834" s="1"/>
      <c r="C834" s="1"/>
    </row>
    <row r="835">
      <c r="A835" s="1"/>
      <c r="B835" s="1"/>
      <c r="C835" s="1"/>
    </row>
    <row r="836">
      <c r="A836" s="1"/>
      <c r="B836" s="1"/>
      <c r="C836" s="1"/>
    </row>
    <row r="837">
      <c r="A837" s="1"/>
      <c r="B837" s="1"/>
      <c r="C837" s="1"/>
    </row>
    <row r="838">
      <c r="A838" s="1"/>
      <c r="B838" s="1"/>
      <c r="C838" s="1"/>
    </row>
    <row r="839">
      <c r="A839" s="1"/>
      <c r="B839" s="1"/>
      <c r="C839" s="1"/>
    </row>
    <row r="840">
      <c r="A840" s="1"/>
      <c r="B840" s="1"/>
      <c r="C840" s="1"/>
    </row>
    <row r="841">
      <c r="A841" s="1"/>
      <c r="B841" s="1"/>
      <c r="C841" s="1"/>
    </row>
    <row r="842">
      <c r="A842" s="1"/>
      <c r="B842" s="1"/>
      <c r="C842" s="1"/>
    </row>
    <row r="843">
      <c r="A843" s="1"/>
      <c r="B843" s="1"/>
      <c r="C843" s="1"/>
    </row>
    <row r="844">
      <c r="A844" s="1"/>
      <c r="B844" s="1"/>
      <c r="C844" s="1"/>
    </row>
    <row r="845">
      <c r="A845" s="1"/>
      <c r="B845" s="1"/>
      <c r="C845" s="1"/>
    </row>
    <row r="846">
      <c r="A846" s="1"/>
      <c r="B846" s="1"/>
      <c r="C846" s="1"/>
    </row>
    <row r="847">
      <c r="A847" s="1"/>
      <c r="B847" s="1"/>
      <c r="C847" s="1"/>
    </row>
    <row r="848">
      <c r="A848" s="1"/>
      <c r="B848" s="1"/>
      <c r="C848" s="1"/>
    </row>
    <row r="849">
      <c r="A849" s="1"/>
      <c r="B849" s="1"/>
      <c r="C849" s="1"/>
    </row>
    <row r="850">
      <c r="A850" s="1"/>
      <c r="B850" s="1"/>
      <c r="C850" s="1"/>
    </row>
    <row r="851">
      <c r="A851" s="1"/>
      <c r="B851" s="1"/>
      <c r="C851" s="1"/>
    </row>
    <row r="852">
      <c r="A852" s="1"/>
      <c r="B852" s="1"/>
      <c r="C852" s="1"/>
    </row>
    <row r="853">
      <c r="A853" s="1"/>
      <c r="B853" s="1"/>
      <c r="C853" s="1"/>
    </row>
    <row r="854">
      <c r="A854" s="1"/>
      <c r="B854" s="1"/>
      <c r="C854" s="1"/>
    </row>
    <row r="855">
      <c r="A855" s="1"/>
      <c r="B855" s="1"/>
      <c r="C855" s="1"/>
    </row>
    <row r="856">
      <c r="A856" s="1"/>
      <c r="B856" s="1"/>
      <c r="C856" s="1"/>
    </row>
    <row r="857">
      <c r="A857" s="1"/>
      <c r="B857" s="1"/>
      <c r="C857" s="1"/>
    </row>
    <row r="858">
      <c r="A858" s="1"/>
      <c r="B858" s="1"/>
      <c r="C858" s="1"/>
    </row>
    <row r="859">
      <c r="A859" s="1"/>
      <c r="B859" s="1"/>
      <c r="C859" s="1"/>
    </row>
    <row r="860">
      <c r="A860" s="1"/>
      <c r="B860" s="1"/>
      <c r="C860" s="1"/>
    </row>
    <row r="861">
      <c r="A861" s="1"/>
      <c r="B861" s="1"/>
      <c r="C861" s="1"/>
    </row>
    <row r="862">
      <c r="A862" s="1"/>
      <c r="B862" s="1"/>
      <c r="C862" s="1"/>
    </row>
    <row r="863">
      <c r="A863" s="1"/>
      <c r="B863" s="1"/>
      <c r="C863" s="1"/>
    </row>
    <row r="864">
      <c r="A864" s="1"/>
      <c r="B864" s="1"/>
      <c r="C864" s="1"/>
    </row>
    <row r="865">
      <c r="A865" s="1"/>
      <c r="B865" s="1"/>
      <c r="C865" s="1"/>
    </row>
    <row r="866">
      <c r="A866" s="1"/>
      <c r="B866" s="1"/>
      <c r="C866" s="1"/>
    </row>
    <row r="867">
      <c r="A867" s="1"/>
      <c r="B867" s="1"/>
      <c r="C867" s="1"/>
    </row>
    <row r="868">
      <c r="A868" s="1"/>
      <c r="B868" s="1"/>
      <c r="C868" s="1"/>
    </row>
    <row r="869">
      <c r="A869" s="1"/>
      <c r="B869" s="1"/>
      <c r="C869" s="1"/>
    </row>
    <row r="870">
      <c r="A870" s="1"/>
      <c r="B870" s="1"/>
      <c r="C870" s="1"/>
    </row>
    <row r="871">
      <c r="A871" s="1"/>
      <c r="B871" s="1"/>
      <c r="C871" s="1"/>
    </row>
    <row r="872">
      <c r="A872" s="1"/>
      <c r="B872" s="1"/>
      <c r="C872" s="1"/>
    </row>
    <row r="873">
      <c r="A873" s="1"/>
      <c r="B873" s="1"/>
      <c r="C873" s="1"/>
    </row>
    <row r="874">
      <c r="A874" s="1"/>
      <c r="B874" s="1"/>
      <c r="C874" s="1"/>
    </row>
    <row r="875">
      <c r="A875" s="1"/>
      <c r="B875" s="1"/>
      <c r="C875" s="1"/>
    </row>
    <row r="876">
      <c r="A876" s="1"/>
      <c r="B876" s="1"/>
      <c r="C876" s="1"/>
    </row>
    <row r="877">
      <c r="A877" s="1"/>
      <c r="B877" s="1"/>
      <c r="C877" s="1"/>
    </row>
    <row r="878">
      <c r="A878" s="1"/>
      <c r="B878" s="1"/>
      <c r="C878" s="1"/>
    </row>
    <row r="879">
      <c r="A879" s="1"/>
      <c r="B879" s="1"/>
      <c r="C879" s="1"/>
    </row>
    <row r="880">
      <c r="A880" s="1"/>
      <c r="B880" s="1"/>
      <c r="C880" s="1"/>
    </row>
    <row r="881">
      <c r="A881" s="1"/>
      <c r="B881" s="1"/>
      <c r="C881" s="1"/>
    </row>
    <row r="882">
      <c r="A882" s="1"/>
      <c r="B882" s="1"/>
      <c r="C882" s="1"/>
    </row>
    <row r="883">
      <c r="A883" s="1"/>
      <c r="B883" s="1"/>
      <c r="C883" s="1"/>
    </row>
    <row r="884">
      <c r="A884" s="1"/>
      <c r="B884" s="1"/>
      <c r="C884" s="1"/>
    </row>
    <row r="885">
      <c r="A885" s="1"/>
      <c r="B885" s="1"/>
      <c r="C885" s="1"/>
    </row>
    <row r="886">
      <c r="A886" s="1"/>
      <c r="B886" s="1"/>
      <c r="C886" s="1"/>
    </row>
    <row r="887">
      <c r="A887" s="1"/>
      <c r="B887" s="1"/>
      <c r="C887" s="1"/>
    </row>
    <row r="888">
      <c r="A888" s="1"/>
      <c r="B888" s="1"/>
      <c r="C888" s="1"/>
    </row>
    <row r="889">
      <c r="A889" s="1"/>
      <c r="B889" s="1"/>
      <c r="C889" s="1"/>
    </row>
    <row r="890">
      <c r="A890" s="1"/>
      <c r="B890" s="1"/>
      <c r="C890" s="1"/>
    </row>
    <row r="891">
      <c r="A891" s="1"/>
      <c r="B891" s="1"/>
      <c r="C891" s="1"/>
    </row>
    <row r="892">
      <c r="A892" s="1"/>
      <c r="B892" s="1"/>
      <c r="C892" s="1"/>
    </row>
    <row r="893">
      <c r="A893" s="1"/>
      <c r="B893" s="1"/>
      <c r="C893" s="1"/>
    </row>
    <row r="894">
      <c r="A894" s="1"/>
      <c r="B894" s="1"/>
      <c r="C894" s="1"/>
    </row>
    <row r="895">
      <c r="A895" s="1"/>
      <c r="B895" s="1"/>
      <c r="C895" s="1"/>
    </row>
    <row r="896">
      <c r="A896" s="1"/>
      <c r="B896" s="1"/>
      <c r="C896" s="1"/>
    </row>
    <row r="897">
      <c r="A897" s="1"/>
      <c r="B897" s="1"/>
      <c r="C897" s="1"/>
    </row>
    <row r="898">
      <c r="A898" s="1"/>
      <c r="B898" s="1"/>
      <c r="C898" s="1"/>
    </row>
    <row r="899">
      <c r="A899" s="1"/>
      <c r="B899" s="1"/>
      <c r="C899" s="1"/>
    </row>
    <row r="900">
      <c r="A900" s="1"/>
      <c r="B900" s="1"/>
      <c r="C900" s="1"/>
    </row>
    <row r="901">
      <c r="A901" s="1"/>
      <c r="B901" s="1"/>
      <c r="C901" s="1"/>
    </row>
    <row r="902">
      <c r="A902" s="1"/>
      <c r="B902" s="1"/>
      <c r="C902" s="1"/>
    </row>
    <row r="903">
      <c r="A903" s="1"/>
      <c r="B903" s="1"/>
      <c r="C903" s="1"/>
    </row>
    <row r="904">
      <c r="A904" s="1"/>
      <c r="B904" s="1"/>
      <c r="C904" s="1"/>
    </row>
    <row r="905">
      <c r="A905" s="1"/>
      <c r="B905" s="1"/>
      <c r="C905" s="1"/>
    </row>
    <row r="906">
      <c r="A906" s="1"/>
      <c r="B906" s="1"/>
      <c r="C906" s="1"/>
    </row>
    <row r="907">
      <c r="A907" s="1"/>
      <c r="B907" s="1"/>
      <c r="C907" s="1"/>
    </row>
    <row r="908">
      <c r="A908" s="1"/>
      <c r="B908" s="1"/>
      <c r="C908" s="1"/>
    </row>
    <row r="909">
      <c r="A909" s="1"/>
      <c r="B909" s="1"/>
      <c r="C909" s="1"/>
    </row>
    <row r="910">
      <c r="A910" s="1"/>
      <c r="B910" s="1"/>
      <c r="C910" s="1"/>
    </row>
    <row r="911">
      <c r="A911" s="1"/>
      <c r="B911" s="1"/>
      <c r="C911" s="1"/>
    </row>
    <row r="912">
      <c r="A912" s="1"/>
      <c r="B912" s="1"/>
      <c r="C912" s="1"/>
    </row>
    <row r="913">
      <c r="A913" s="1"/>
      <c r="B913" s="1"/>
      <c r="C913" s="1"/>
    </row>
    <row r="914">
      <c r="A914" s="1"/>
      <c r="B914" s="1"/>
      <c r="C914" s="1"/>
    </row>
    <row r="915">
      <c r="A915" s="1"/>
      <c r="B915" s="1"/>
      <c r="C915" s="1"/>
    </row>
    <row r="916">
      <c r="A916" s="1"/>
      <c r="B916" s="1"/>
      <c r="C916" s="1"/>
    </row>
    <row r="917">
      <c r="A917" s="1"/>
      <c r="B917" s="1"/>
      <c r="C917" s="1"/>
    </row>
    <row r="918">
      <c r="A918" s="1"/>
      <c r="B918" s="1"/>
      <c r="C918" s="1"/>
    </row>
    <row r="919">
      <c r="A919" s="1"/>
      <c r="B919" s="1"/>
      <c r="C919" s="1"/>
    </row>
    <row r="920">
      <c r="A920" s="1"/>
      <c r="B920" s="1"/>
      <c r="C920" s="1"/>
    </row>
    <row r="921">
      <c r="A921" s="1"/>
      <c r="B921" s="1"/>
      <c r="C921" s="1"/>
    </row>
    <row r="922">
      <c r="A922" s="1"/>
      <c r="B922" s="1"/>
      <c r="C922" s="1"/>
    </row>
    <row r="923">
      <c r="A923" s="1"/>
      <c r="B923" s="1"/>
      <c r="C923" s="1"/>
    </row>
    <row r="924">
      <c r="A924" s="1"/>
      <c r="B924" s="1"/>
      <c r="C924" s="1"/>
    </row>
    <row r="925">
      <c r="A925" s="1"/>
      <c r="B925" s="1"/>
      <c r="C925" s="1"/>
    </row>
    <row r="926">
      <c r="A926" s="1"/>
      <c r="B926" s="1"/>
      <c r="C926" s="1"/>
    </row>
    <row r="927">
      <c r="A927" s="1"/>
      <c r="B927" s="1"/>
      <c r="C927" s="1"/>
    </row>
    <row r="928">
      <c r="A928" s="1"/>
      <c r="B928" s="1"/>
      <c r="C928" s="1"/>
    </row>
    <row r="929">
      <c r="A929" s="1"/>
      <c r="B929" s="1"/>
      <c r="C929" s="1"/>
    </row>
    <row r="930">
      <c r="A930" s="1"/>
      <c r="B930" s="1"/>
      <c r="C930" s="1"/>
    </row>
    <row r="931">
      <c r="A931" s="1"/>
      <c r="B931" s="1"/>
      <c r="C931" s="1"/>
    </row>
    <row r="932">
      <c r="A932" s="1"/>
      <c r="B932" s="1"/>
      <c r="C932" s="1"/>
    </row>
    <row r="933">
      <c r="A933" s="1"/>
      <c r="B933" s="1"/>
      <c r="C933" s="1"/>
    </row>
    <row r="934">
      <c r="A934" s="1"/>
      <c r="B934" s="1"/>
      <c r="C934" s="1"/>
    </row>
    <row r="935">
      <c r="A935" s="1"/>
      <c r="B935" s="1"/>
      <c r="C935" s="1"/>
    </row>
    <row r="936">
      <c r="A936" s="1"/>
      <c r="B936" s="1"/>
      <c r="C936" s="1"/>
    </row>
    <row r="937">
      <c r="A937" s="1"/>
      <c r="B937" s="1"/>
      <c r="C937" s="1"/>
    </row>
    <row r="938">
      <c r="A938" s="1"/>
      <c r="B938" s="1"/>
      <c r="C938" s="1"/>
    </row>
    <row r="939">
      <c r="A939" s="1"/>
      <c r="B939" s="1"/>
      <c r="C939" s="1"/>
    </row>
    <row r="940">
      <c r="A940" s="1"/>
      <c r="B940" s="1"/>
      <c r="C940" s="1"/>
    </row>
    <row r="941">
      <c r="A941" s="1"/>
      <c r="B941" s="1"/>
      <c r="C941" s="1"/>
    </row>
    <row r="942">
      <c r="A942" s="1"/>
      <c r="B942" s="1"/>
      <c r="C942" s="1"/>
    </row>
    <row r="943">
      <c r="A943" s="1"/>
      <c r="B943" s="1"/>
      <c r="C943" s="1"/>
    </row>
    <row r="944">
      <c r="A944" s="1"/>
      <c r="B944" s="1"/>
      <c r="C944" s="1"/>
    </row>
    <row r="945">
      <c r="A945" s="1"/>
      <c r="B945" s="1"/>
      <c r="C945" s="1"/>
    </row>
    <row r="946">
      <c r="A946" s="1"/>
      <c r="B946" s="1"/>
      <c r="C946" s="1"/>
    </row>
    <row r="947">
      <c r="A947" s="1"/>
      <c r="B947" s="1"/>
      <c r="C947" s="1"/>
    </row>
    <row r="948">
      <c r="A948" s="1"/>
      <c r="B948" s="1"/>
      <c r="C948" s="1"/>
    </row>
    <row r="949">
      <c r="A949" s="1"/>
      <c r="B949" s="1"/>
      <c r="C949" s="1"/>
    </row>
    <row r="950">
      <c r="A950" s="1"/>
      <c r="B950" s="1"/>
      <c r="C950" s="1"/>
    </row>
    <row r="951">
      <c r="A951" s="1"/>
      <c r="B951" s="1"/>
      <c r="C951" s="1"/>
    </row>
    <row r="952">
      <c r="A952" s="1"/>
      <c r="B952" s="1"/>
      <c r="C952" s="1"/>
    </row>
    <row r="953">
      <c r="A953" s="1"/>
      <c r="B953" s="1"/>
      <c r="C953" s="1"/>
    </row>
    <row r="954">
      <c r="A954" s="1"/>
      <c r="B954" s="1"/>
      <c r="C954" s="1"/>
    </row>
    <row r="955">
      <c r="A955" s="1"/>
      <c r="B955" s="1"/>
      <c r="C955" s="1"/>
    </row>
    <row r="956">
      <c r="A956" s="1"/>
      <c r="B956" s="1"/>
      <c r="C956" s="1"/>
    </row>
    <row r="957">
      <c r="A957" s="1"/>
      <c r="B957" s="1"/>
      <c r="C957" s="1"/>
    </row>
    <row r="958">
      <c r="A958" s="1"/>
      <c r="B958" s="1"/>
      <c r="C958" s="1"/>
    </row>
    <row r="959">
      <c r="A959" s="1"/>
      <c r="B959" s="1"/>
      <c r="C959" s="1"/>
    </row>
    <row r="960">
      <c r="A960" s="1"/>
      <c r="B960" s="1"/>
      <c r="C960" s="1"/>
    </row>
    <row r="961">
      <c r="A961" s="1"/>
      <c r="B961" s="1"/>
      <c r="C961" s="1"/>
    </row>
    <row r="962">
      <c r="A962" s="1"/>
      <c r="B962" s="1"/>
      <c r="C962" s="1"/>
    </row>
    <row r="963">
      <c r="A963" s="1"/>
      <c r="B963" s="1"/>
      <c r="C963" s="1"/>
    </row>
    <row r="964">
      <c r="A964" s="1"/>
      <c r="B964" s="1"/>
      <c r="C964" s="1"/>
    </row>
    <row r="965">
      <c r="A965" s="1"/>
      <c r="B965" s="1"/>
      <c r="C965" s="1"/>
    </row>
    <row r="966">
      <c r="A966" s="1"/>
      <c r="B966" s="1"/>
      <c r="C966" s="1"/>
    </row>
    <row r="967">
      <c r="A967" s="1"/>
      <c r="B967" s="1"/>
      <c r="C967" s="1"/>
    </row>
    <row r="968">
      <c r="A968" s="1"/>
      <c r="B968" s="1"/>
      <c r="C968" s="1"/>
    </row>
    <row r="969">
      <c r="A969" s="1"/>
      <c r="B969" s="1"/>
      <c r="C969" s="1"/>
    </row>
    <row r="970">
      <c r="A970" s="1"/>
      <c r="B970" s="1"/>
      <c r="C970" s="1"/>
    </row>
    <row r="971">
      <c r="A971" s="1"/>
      <c r="B971" s="1"/>
      <c r="C971" s="1"/>
    </row>
    <row r="972">
      <c r="A972" s="1"/>
      <c r="B972" s="1"/>
      <c r="C972" s="1"/>
    </row>
    <row r="973">
      <c r="A973" s="1"/>
      <c r="B973" s="1"/>
      <c r="C973" s="1"/>
    </row>
    <row r="974">
      <c r="A974" s="1"/>
      <c r="B974" s="1"/>
      <c r="C974" s="1"/>
    </row>
    <row r="975">
      <c r="A975" s="1"/>
      <c r="B975" s="1"/>
      <c r="C975" s="1"/>
    </row>
    <row r="976">
      <c r="A976" s="1"/>
      <c r="B976" s="1"/>
      <c r="C976" s="1"/>
    </row>
    <row r="977">
      <c r="A977" s="1"/>
      <c r="B977" s="1"/>
      <c r="C977" s="1"/>
    </row>
    <row r="978">
      <c r="A978" s="1"/>
      <c r="B978" s="1"/>
      <c r="C978" s="1"/>
    </row>
    <row r="979">
      <c r="A979" s="1"/>
      <c r="B979" s="1"/>
      <c r="C979" s="1"/>
    </row>
    <row r="980">
      <c r="A980" s="1"/>
      <c r="B980" s="1"/>
      <c r="C980" s="1"/>
    </row>
    <row r="981">
      <c r="A981" s="1"/>
      <c r="B981" s="1"/>
      <c r="C981" s="1"/>
    </row>
    <row r="982">
      <c r="A982" s="1"/>
      <c r="B982" s="1"/>
      <c r="C982" s="1"/>
    </row>
    <row r="983">
      <c r="A983" s="1"/>
      <c r="B983" s="1"/>
      <c r="C983" s="1"/>
    </row>
    <row r="984">
      <c r="A984" s="1"/>
      <c r="B984" s="1"/>
      <c r="C984" s="1"/>
    </row>
    <row r="985">
      <c r="A985" s="1"/>
      <c r="B985" s="1"/>
      <c r="C985" s="1"/>
    </row>
    <row r="986">
      <c r="A986" s="1"/>
      <c r="B986" s="1"/>
      <c r="C986" s="1"/>
    </row>
    <row r="987">
      <c r="A987" s="1"/>
      <c r="B987" s="1"/>
      <c r="C987" s="1"/>
    </row>
    <row r="988">
      <c r="A988" s="1"/>
      <c r="B988" s="1"/>
      <c r="C988" s="1"/>
    </row>
    <row r="989">
      <c r="A989" s="1"/>
      <c r="B989" s="1"/>
      <c r="C989" s="1"/>
    </row>
    <row r="990">
      <c r="A990" s="1"/>
      <c r="B990" s="1"/>
      <c r="C990" s="1"/>
    </row>
    <row r="991">
      <c r="A991" s="1"/>
      <c r="B991" s="1"/>
      <c r="C991" s="1"/>
    </row>
    <row r="992">
      <c r="A992" s="1"/>
      <c r="B992" s="1"/>
      <c r="C992" s="1"/>
    </row>
    <row r="993">
      <c r="A993" s="1"/>
      <c r="B993" s="1"/>
      <c r="C993" s="1"/>
    </row>
    <row r="994">
      <c r="A994" s="1"/>
      <c r="B994" s="1"/>
      <c r="C994" s="1"/>
    </row>
    <row r="995">
      <c r="A995" s="1"/>
      <c r="B995" s="1"/>
      <c r="C995" s="1"/>
    </row>
    <row r="996">
      <c r="A996" s="1"/>
      <c r="B996" s="1"/>
      <c r="C996" s="1"/>
    </row>
    <row r="997">
      <c r="A997" s="1"/>
      <c r="B997" s="1"/>
      <c r="C997" s="1"/>
    </row>
    <row r="998">
      <c r="A998" s="1"/>
      <c r="B998" s="1"/>
      <c r="C998" s="1"/>
    </row>
    <row r="999">
      <c r="A999" s="1"/>
      <c r="B999" s="1"/>
      <c r="C999" s="1"/>
    </row>
    <row r="1000">
      <c r="A1000" s="1"/>
      <c r="B1000" s="1"/>
      <c r="C1000" s="1"/>
    </row>
    <row r="1001">
      <c r="A1001" s="1"/>
      <c r="B1001"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s>
  <sheetData>
    <row r="1">
      <c r="A1" s="1" t="s">
        <v>873</v>
      </c>
      <c r="B1" s="1" t="s">
        <v>874</v>
      </c>
      <c r="C1" s="1" t="s">
        <v>875</v>
      </c>
    </row>
    <row r="2">
      <c r="B2" s="4"/>
      <c r="C2" s="4"/>
    </row>
    <row r="3">
      <c r="B3" s="4"/>
      <c r="C3" s="4"/>
    </row>
    <row r="4">
      <c r="B4" s="4"/>
      <c r="C4" s="4"/>
    </row>
    <row r="5">
      <c r="B5" s="4"/>
      <c r="C5" s="4"/>
    </row>
    <row r="6">
      <c r="B6" s="4"/>
      <c r="C6" s="4"/>
    </row>
    <row r="7">
      <c r="B7" s="4"/>
      <c r="C7" s="4"/>
    </row>
    <row r="8">
      <c r="B8" s="4"/>
      <c r="C8" s="4"/>
    </row>
    <row r="9">
      <c r="B9" s="4"/>
      <c r="C9" s="4"/>
    </row>
    <row r="10">
      <c r="B10" s="4"/>
      <c r="C10" s="4"/>
    </row>
    <row r="11">
      <c r="B11" s="4"/>
      <c r="C11" s="4"/>
    </row>
    <row r="12">
      <c r="B12" s="4"/>
      <c r="C12" s="4"/>
    </row>
    <row r="13">
      <c r="B13" s="4"/>
      <c r="C13" s="4"/>
    </row>
    <row r="14">
      <c r="B14" s="4"/>
      <c r="C14" s="4"/>
    </row>
    <row r="15">
      <c r="B15" s="4"/>
      <c r="C15" s="4"/>
    </row>
    <row r="16">
      <c r="B16" s="4"/>
      <c r="C16" s="4"/>
    </row>
    <row r="17">
      <c r="B17" s="4"/>
      <c r="C17" s="4"/>
    </row>
    <row r="18">
      <c r="B18" s="4"/>
      <c r="C18" s="4"/>
    </row>
    <row r="19">
      <c r="B19" s="4"/>
      <c r="C19" s="4"/>
    </row>
    <row r="20">
      <c r="B20" s="4"/>
      <c r="C20" s="4"/>
    </row>
    <row r="21">
      <c r="B21" s="4"/>
      <c r="C21" s="4"/>
    </row>
    <row r="22">
      <c r="B22" s="4"/>
      <c r="C22" s="4"/>
    </row>
    <row r="23">
      <c r="B23" s="4"/>
      <c r="C23" s="4"/>
    </row>
    <row r="24">
      <c r="B24" s="4"/>
      <c r="C24" s="4"/>
    </row>
    <row r="25">
      <c r="B25" s="4"/>
      <c r="C25" s="4"/>
    </row>
    <row r="26">
      <c r="B26" s="4"/>
      <c r="C26" s="4"/>
    </row>
    <row r="27">
      <c r="B27" s="4"/>
      <c r="C27" s="4"/>
    </row>
    <row r="28">
      <c r="B28" s="4"/>
      <c r="C28" s="4"/>
    </row>
    <row r="29">
      <c r="B29" s="4"/>
      <c r="C29" s="4"/>
    </row>
    <row r="30">
      <c r="B30" s="4"/>
      <c r="C30" s="4"/>
    </row>
    <row r="31">
      <c r="B31" s="4"/>
      <c r="C31" s="4"/>
    </row>
    <row r="32">
      <c r="B32" s="4"/>
      <c r="C32" s="4"/>
    </row>
    <row r="33">
      <c r="B33" s="4"/>
      <c r="C33" s="4"/>
    </row>
    <row r="34">
      <c r="B34" s="4"/>
      <c r="C34" s="4"/>
    </row>
    <row r="35">
      <c r="B35" s="4"/>
      <c r="C35" s="4"/>
    </row>
    <row r="36">
      <c r="B36" s="4"/>
      <c r="C36" s="4"/>
    </row>
    <row r="37">
      <c r="B37" s="4"/>
      <c r="C37" s="4"/>
    </row>
    <row r="38">
      <c r="B38" s="4"/>
      <c r="C38" s="4"/>
    </row>
    <row r="39">
      <c r="B39" s="4"/>
      <c r="C39" s="4"/>
    </row>
    <row r="40">
      <c r="B40" s="4"/>
      <c r="C40" s="4"/>
    </row>
    <row r="41">
      <c r="B41" s="4"/>
      <c r="C41" s="4"/>
    </row>
    <row r="42">
      <c r="B42" s="4"/>
      <c r="C42" s="4"/>
    </row>
    <row r="43">
      <c r="B43" s="4"/>
      <c r="C43" s="4"/>
    </row>
    <row r="44">
      <c r="B44" s="4"/>
      <c r="C44" s="4"/>
    </row>
    <row r="45">
      <c r="B45" s="4"/>
      <c r="C45" s="4"/>
    </row>
    <row r="46">
      <c r="B46" s="4"/>
      <c r="C46" s="4"/>
    </row>
    <row r="47">
      <c r="B47" s="4"/>
      <c r="C47" s="4"/>
    </row>
    <row r="48">
      <c r="B48" s="4"/>
      <c r="C48" s="4"/>
    </row>
    <row r="49">
      <c r="B49" s="4"/>
      <c r="C49" s="4"/>
    </row>
    <row r="50">
      <c r="B50" s="4"/>
      <c r="C50" s="4"/>
    </row>
    <row r="51">
      <c r="B51" s="4"/>
      <c r="C51" s="4"/>
    </row>
    <row r="52">
      <c r="B52" s="4"/>
      <c r="C52" s="4"/>
    </row>
    <row r="53">
      <c r="B53" s="4"/>
      <c r="C53" s="4"/>
    </row>
    <row r="54">
      <c r="B54" s="4"/>
      <c r="C54" s="4"/>
    </row>
    <row r="55">
      <c r="B55" s="4"/>
      <c r="C55" s="4"/>
    </row>
    <row r="56">
      <c r="B56" s="4"/>
      <c r="C56" s="4"/>
    </row>
    <row r="57">
      <c r="B57" s="4"/>
      <c r="C57" s="4"/>
    </row>
    <row r="58">
      <c r="B58" s="4"/>
      <c r="C58" s="4"/>
    </row>
    <row r="59">
      <c r="B59" s="4"/>
      <c r="C59" s="4"/>
    </row>
    <row r="60">
      <c r="B60" s="4"/>
      <c r="C60" s="4"/>
    </row>
    <row r="61">
      <c r="B61" s="4"/>
      <c r="C61" s="4"/>
    </row>
    <row r="62">
      <c r="B62" s="4"/>
      <c r="C62" s="4"/>
    </row>
    <row r="63">
      <c r="B63" s="4"/>
      <c r="C63" s="4"/>
    </row>
    <row r="64">
      <c r="B64" s="4"/>
      <c r="C64" s="4"/>
    </row>
    <row r="65">
      <c r="B65" s="4"/>
      <c r="C65" s="4"/>
    </row>
    <row r="66">
      <c r="B66" s="4"/>
      <c r="C66" s="4"/>
    </row>
    <row r="67">
      <c r="B67" s="4"/>
      <c r="C67" s="4"/>
    </row>
    <row r="68">
      <c r="B68" s="4"/>
      <c r="C68" s="4"/>
    </row>
    <row r="69">
      <c r="B69" s="4"/>
      <c r="C69" s="4"/>
    </row>
    <row r="70">
      <c r="B70" s="4"/>
      <c r="C70" s="4"/>
    </row>
    <row r="71">
      <c r="B71" s="4"/>
      <c r="C71" s="4"/>
    </row>
    <row r="72">
      <c r="B72" s="4"/>
      <c r="C72" s="4"/>
    </row>
    <row r="73">
      <c r="B73" s="4"/>
      <c r="C73" s="4"/>
    </row>
    <row r="74">
      <c r="B74" s="4"/>
      <c r="C74" s="4"/>
    </row>
    <row r="75">
      <c r="B75" s="4"/>
      <c r="C75" s="4"/>
    </row>
    <row r="76">
      <c r="B76" s="4"/>
      <c r="C76" s="4"/>
    </row>
    <row r="77">
      <c r="B77" s="4"/>
      <c r="C77" s="4"/>
    </row>
    <row r="78">
      <c r="B78" s="4"/>
      <c r="C78" s="4"/>
    </row>
    <row r="79">
      <c r="B79" s="4"/>
      <c r="C79" s="4"/>
    </row>
    <row r="80">
      <c r="B80" s="4"/>
      <c r="C80" s="4"/>
    </row>
    <row r="81">
      <c r="B81" s="4"/>
      <c r="C81" s="4"/>
    </row>
    <row r="82">
      <c r="B82" s="4"/>
      <c r="C82" s="4"/>
    </row>
    <row r="83">
      <c r="B83" s="4"/>
      <c r="C83" s="4"/>
    </row>
    <row r="84">
      <c r="B84" s="4"/>
      <c r="C84" s="4"/>
    </row>
    <row r="85">
      <c r="B85" s="4"/>
      <c r="C85" s="4"/>
    </row>
    <row r="86">
      <c r="B86" s="4"/>
      <c r="C86" s="4"/>
    </row>
    <row r="87">
      <c r="B87" s="4"/>
      <c r="C87" s="4"/>
    </row>
    <row r="88">
      <c r="B88" s="4"/>
      <c r="C88" s="4"/>
    </row>
    <row r="89">
      <c r="B89" s="4"/>
      <c r="C89" s="4"/>
    </row>
    <row r="90">
      <c r="B90" s="4"/>
      <c r="C90" s="4"/>
    </row>
    <row r="91">
      <c r="B91" s="4"/>
      <c r="C91" s="4"/>
    </row>
    <row r="92">
      <c r="B92" s="4"/>
      <c r="C92" s="4"/>
    </row>
    <row r="93">
      <c r="B93" s="4"/>
      <c r="C93" s="4"/>
    </row>
    <row r="94">
      <c r="B94" s="4"/>
      <c r="C94" s="4"/>
    </row>
    <row r="95">
      <c r="B95" s="4"/>
      <c r="C95" s="4"/>
    </row>
    <row r="96">
      <c r="B96" s="4"/>
      <c r="C96" s="4"/>
    </row>
    <row r="97">
      <c r="B97" s="4"/>
      <c r="C97" s="4"/>
    </row>
    <row r="98">
      <c r="B98" s="4"/>
      <c r="C98" s="4"/>
    </row>
    <row r="99">
      <c r="B99" s="4"/>
      <c r="C99" s="4"/>
    </row>
    <row r="100">
      <c r="B100" s="4"/>
      <c r="C100" s="4"/>
    </row>
    <row r="101">
      <c r="B101" s="4"/>
      <c r="C101" s="4"/>
    </row>
    <row r="102">
      <c r="B102" s="4"/>
      <c r="C102" s="4"/>
    </row>
    <row r="103">
      <c r="B103" s="4"/>
      <c r="C103" s="4"/>
    </row>
    <row r="104">
      <c r="B104" s="4"/>
      <c r="C104" s="4"/>
    </row>
    <row r="105">
      <c r="B105" s="4"/>
      <c r="C105" s="4"/>
    </row>
    <row r="106">
      <c r="B106" s="4"/>
      <c r="C106" s="4"/>
    </row>
    <row r="107">
      <c r="B107" s="4"/>
      <c r="C107" s="4"/>
    </row>
    <row r="108">
      <c r="B108" s="4"/>
      <c r="C108" s="4"/>
    </row>
    <row r="109">
      <c r="B109" s="4"/>
      <c r="C109" s="4"/>
    </row>
    <row r="110">
      <c r="B110" s="4"/>
      <c r="C110" s="4"/>
    </row>
    <row r="111">
      <c r="B111" s="4"/>
      <c r="C111" s="4"/>
    </row>
    <row r="112">
      <c r="B112" s="4"/>
      <c r="C112" s="4"/>
    </row>
    <row r="113">
      <c r="B113" s="4"/>
      <c r="C113" s="4"/>
    </row>
    <row r="114">
      <c r="B114" s="4"/>
      <c r="C114" s="4"/>
    </row>
    <row r="115">
      <c r="B115" s="4"/>
      <c r="C115" s="4"/>
    </row>
    <row r="116">
      <c r="B116" s="4"/>
      <c r="C116" s="4"/>
    </row>
    <row r="117">
      <c r="B117" s="4"/>
      <c r="C117" s="4"/>
    </row>
    <row r="118">
      <c r="B118" s="4"/>
      <c r="C118" s="4"/>
    </row>
    <row r="119">
      <c r="B119" s="4"/>
      <c r="C119" s="4"/>
    </row>
    <row r="120">
      <c r="B120" s="4"/>
      <c r="C120" s="4"/>
    </row>
    <row r="121">
      <c r="B121" s="4"/>
      <c r="C121" s="4"/>
    </row>
    <row r="122">
      <c r="B122" s="4"/>
      <c r="C122" s="4"/>
    </row>
    <row r="123">
      <c r="B123" s="4"/>
      <c r="C123" s="4"/>
    </row>
    <row r="124">
      <c r="B124" s="4"/>
      <c r="C124" s="4"/>
    </row>
    <row r="125">
      <c r="B125" s="4"/>
      <c r="C125" s="4"/>
    </row>
    <row r="126">
      <c r="B126" s="4"/>
      <c r="C126" s="4"/>
    </row>
    <row r="127">
      <c r="B127" s="4"/>
      <c r="C127" s="4"/>
    </row>
    <row r="128">
      <c r="B128" s="4"/>
      <c r="C128" s="4"/>
    </row>
    <row r="129">
      <c r="B129" s="4"/>
      <c r="C129" s="4"/>
    </row>
    <row r="130">
      <c r="B130" s="4"/>
      <c r="C130" s="4"/>
    </row>
    <row r="131">
      <c r="B131" s="4"/>
      <c r="C131" s="4"/>
    </row>
    <row r="132">
      <c r="B132" s="4"/>
      <c r="C132" s="4"/>
    </row>
    <row r="133">
      <c r="B133" s="4"/>
      <c r="C133" s="4"/>
    </row>
    <row r="134">
      <c r="B134" s="4"/>
      <c r="C134" s="4"/>
    </row>
    <row r="135">
      <c r="B135" s="4"/>
      <c r="C135" s="4"/>
    </row>
    <row r="136">
      <c r="B136" s="4"/>
      <c r="C136" s="4"/>
    </row>
    <row r="137">
      <c r="B137" s="4"/>
      <c r="C137" s="4"/>
    </row>
    <row r="138">
      <c r="B138" s="4"/>
      <c r="C138" s="4"/>
    </row>
    <row r="139">
      <c r="B139" s="4"/>
      <c r="C139" s="4"/>
    </row>
    <row r="140">
      <c r="B140" s="4"/>
      <c r="C140" s="4"/>
    </row>
    <row r="141">
      <c r="B141" s="4"/>
      <c r="C141" s="4"/>
    </row>
    <row r="142">
      <c r="B142" s="4"/>
      <c r="C142" s="4"/>
    </row>
    <row r="143">
      <c r="B143" s="4"/>
      <c r="C143" s="4"/>
    </row>
    <row r="144">
      <c r="B144" s="4"/>
      <c r="C144" s="4"/>
    </row>
    <row r="145">
      <c r="B145" s="4"/>
      <c r="C145" s="4"/>
    </row>
    <row r="146">
      <c r="B146" s="4"/>
      <c r="C146" s="4"/>
    </row>
    <row r="147">
      <c r="B147" s="4"/>
      <c r="C147" s="4"/>
    </row>
    <row r="148">
      <c r="B148" s="4"/>
      <c r="C148" s="4"/>
    </row>
    <row r="149">
      <c r="B149" s="4"/>
      <c r="C149" s="4"/>
    </row>
    <row r="150">
      <c r="B150" s="4"/>
      <c r="C150" s="4"/>
    </row>
    <row r="151">
      <c r="B151" s="4"/>
      <c r="C151" s="4"/>
    </row>
    <row r="152">
      <c r="B152" s="4"/>
      <c r="C152" s="4"/>
    </row>
    <row r="153">
      <c r="B153" s="4"/>
      <c r="C153" s="4"/>
    </row>
    <row r="154">
      <c r="B154" s="4"/>
      <c r="C154" s="4"/>
    </row>
    <row r="155">
      <c r="B155" s="4"/>
      <c r="C155" s="4"/>
    </row>
    <row r="156">
      <c r="B156" s="4"/>
      <c r="C156" s="4"/>
    </row>
    <row r="157">
      <c r="B157" s="4"/>
      <c r="C157" s="4"/>
    </row>
    <row r="158">
      <c r="B158" s="4"/>
      <c r="C158" s="4"/>
    </row>
    <row r="159">
      <c r="B159" s="4"/>
      <c r="C159" s="4"/>
    </row>
    <row r="160">
      <c r="B160" s="4"/>
      <c r="C160" s="4"/>
    </row>
    <row r="161">
      <c r="B161" s="4"/>
      <c r="C161" s="4"/>
    </row>
    <row r="162">
      <c r="B162" s="4"/>
      <c r="C162" s="4"/>
    </row>
    <row r="163">
      <c r="B163" s="4"/>
      <c r="C163" s="4"/>
    </row>
    <row r="164">
      <c r="B164" s="4"/>
      <c r="C164" s="4"/>
    </row>
    <row r="165">
      <c r="B165" s="4"/>
      <c r="C165" s="4"/>
    </row>
    <row r="166">
      <c r="B166" s="4"/>
      <c r="C166" s="4"/>
    </row>
    <row r="167">
      <c r="B167" s="4"/>
      <c r="C167" s="4"/>
    </row>
    <row r="168">
      <c r="B168" s="4"/>
      <c r="C168" s="4"/>
    </row>
    <row r="169">
      <c r="B169" s="4"/>
      <c r="C169" s="4"/>
    </row>
    <row r="170">
      <c r="B170" s="4"/>
      <c r="C170" s="4"/>
    </row>
    <row r="171">
      <c r="B171" s="4"/>
      <c r="C171" s="4"/>
    </row>
    <row r="172">
      <c r="B172" s="4"/>
      <c r="C172" s="4"/>
    </row>
    <row r="173">
      <c r="B173" s="4"/>
      <c r="C173" s="4"/>
    </row>
    <row r="174">
      <c r="B174" s="4"/>
      <c r="C174" s="4"/>
    </row>
    <row r="175">
      <c r="B175" s="4"/>
      <c r="C175" s="4"/>
    </row>
    <row r="176">
      <c r="B176" s="4"/>
      <c r="C176" s="4"/>
    </row>
    <row r="177">
      <c r="B177" s="4"/>
      <c r="C177" s="4"/>
    </row>
    <row r="178">
      <c r="B178" s="4"/>
      <c r="C178" s="4"/>
    </row>
    <row r="179">
      <c r="B179" s="4"/>
      <c r="C179" s="4"/>
    </row>
    <row r="180">
      <c r="B180" s="4"/>
      <c r="C180" s="4"/>
    </row>
    <row r="181">
      <c r="B181" s="4"/>
      <c r="C181" s="4"/>
    </row>
    <row r="182">
      <c r="B182" s="4"/>
      <c r="C182" s="4"/>
    </row>
    <row r="183">
      <c r="B183" s="4"/>
      <c r="C183" s="4"/>
    </row>
    <row r="184">
      <c r="B184" s="4"/>
      <c r="C184" s="4"/>
    </row>
    <row r="185">
      <c r="B185" s="4"/>
      <c r="C185" s="4"/>
    </row>
    <row r="186">
      <c r="B186" s="4"/>
      <c r="C186" s="4"/>
    </row>
    <row r="187">
      <c r="B187" s="4"/>
      <c r="C187" s="4"/>
    </row>
    <row r="188">
      <c r="B188" s="4"/>
      <c r="C188" s="4"/>
    </row>
    <row r="189">
      <c r="B189" s="4"/>
      <c r="C189" s="4"/>
    </row>
    <row r="190">
      <c r="B190" s="4"/>
      <c r="C190" s="4"/>
    </row>
    <row r="191">
      <c r="B191" s="4"/>
      <c r="C191" s="4"/>
    </row>
    <row r="192">
      <c r="B192" s="4"/>
      <c r="C192" s="4"/>
    </row>
    <row r="193">
      <c r="B193" s="4"/>
      <c r="C193" s="4"/>
    </row>
    <row r="194">
      <c r="B194" s="4"/>
      <c r="C194" s="4"/>
    </row>
    <row r="195">
      <c r="B195" s="4"/>
      <c r="C195" s="4"/>
    </row>
    <row r="196">
      <c r="B196" s="4"/>
      <c r="C196" s="4"/>
    </row>
    <row r="197">
      <c r="B197" s="4"/>
      <c r="C197" s="4"/>
    </row>
    <row r="198">
      <c r="B198" s="4"/>
      <c r="C198" s="4"/>
    </row>
    <row r="199">
      <c r="B199" s="4"/>
      <c r="C199" s="4"/>
    </row>
    <row r="200">
      <c r="B200" s="4"/>
      <c r="C200" s="4"/>
    </row>
    <row r="201">
      <c r="B201" s="4"/>
      <c r="C201" s="4"/>
    </row>
    <row r="202">
      <c r="B202" s="4"/>
      <c r="C202" s="4"/>
    </row>
    <row r="203">
      <c r="B203" s="4"/>
      <c r="C203" s="4"/>
    </row>
    <row r="204">
      <c r="B204" s="4"/>
      <c r="C204" s="4"/>
    </row>
    <row r="205">
      <c r="B205" s="4"/>
      <c r="C205" s="4"/>
    </row>
    <row r="206">
      <c r="B206" s="4"/>
      <c r="C206" s="4"/>
    </row>
    <row r="207">
      <c r="B207" s="4"/>
      <c r="C207" s="4"/>
    </row>
    <row r="208">
      <c r="B208" s="4"/>
      <c r="C208" s="4"/>
    </row>
    <row r="209">
      <c r="B209" s="4"/>
      <c r="C209" s="4"/>
    </row>
    <row r="210">
      <c r="B210" s="4"/>
      <c r="C210" s="4"/>
    </row>
    <row r="211">
      <c r="B211" s="4"/>
      <c r="C211" s="4"/>
    </row>
    <row r="212">
      <c r="B212" s="4"/>
      <c r="C212" s="4"/>
    </row>
    <row r="213">
      <c r="B213" s="4"/>
      <c r="C213" s="4"/>
    </row>
    <row r="214">
      <c r="B214" s="4"/>
      <c r="C214" s="4"/>
    </row>
    <row r="215">
      <c r="B215" s="4"/>
      <c r="C215" s="4"/>
    </row>
    <row r="216">
      <c r="B216" s="4"/>
      <c r="C216" s="4"/>
    </row>
    <row r="217">
      <c r="B217" s="4"/>
      <c r="C217" s="4"/>
    </row>
    <row r="218">
      <c r="B218" s="4"/>
      <c r="C218" s="4"/>
    </row>
    <row r="219">
      <c r="B219" s="4"/>
      <c r="C219" s="4"/>
    </row>
    <row r="220">
      <c r="B220" s="4"/>
      <c r="C220" s="4"/>
    </row>
    <row r="221">
      <c r="B221" s="4"/>
      <c r="C221" s="4"/>
    </row>
    <row r="222">
      <c r="B222" s="4"/>
      <c r="C222" s="4"/>
    </row>
    <row r="223">
      <c r="B223" s="4"/>
      <c r="C223" s="4"/>
    </row>
    <row r="224">
      <c r="B224" s="4"/>
      <c r="C224" s="4"/>
    </row>
    <row r="225">
      <c r="B225" s="4"/>
      <c r="C225" s="4"/>
    </row>
    <row r="226">
      <c r="B226" s="4"/>
      <c r="C226" s="4"/>
    </row>
    <row r="227">
      <c r="B227" s="4"/>
      <c r="C227" s="4"/>
    </row>
    <row r="228">
      <c r="B228" s="4"/>
      <c r="C228" s="4"/>
    </row>
    <row r="229">
      <c r="B229" s="4"/>
      <c r="C229" s="4"/>
    </row>
    <row r="230">
      <c r="B230" s="4"/>
      <c r="C230" s="4"/>
    </row>
    <row r="231">
      <c r="B231" s="4"/>
      <c r="C231" s="4"/>
    </row>
    <row r="232">
      <c r="B232" s="4"/>
      <c r="C232" s="4"/>
    </row>
    <row r="233">
      <c r="B233" s="4"/>
      <c r="C233" s="4"/>
    </row>
    <row r="234">
      <c r="B234" s="4"/>
      <c r="C234" s="4"/>
    </row>
    <row r="235">
      <c r="B235" s="4"/>
      <c r="C235" s="4"/>
    </row>
    <row r="236">
      <c r="B236" s="4"/>
      <c r="C236" s="4"/>
    </row>
    <row r="237">
      <c r="B237" s="4"/>
      <c r="C237" s="4"/>
    </row>
    <row r="238">
      <c r="B238" s="4"/>
      <c r="C238" s="4"/>
    </row>
    <row r="239">
      <c r="B239" s="4"/>
      <c r="C239" s="4"/>
    </row>
    <row r="240">
      <c r="B240" s="4"/>
      <c r="C240" s="4"/>
    </row>
    <row r="241">
      <c r="B241" s="4"/>
      <c r="C241" s="4"/>
    </row>
    <row r="242">
      <c r="B242" s="4"/>
      <c r="C242" s="4"/>
    </row>
    <row r="243">
      <c r="B243" s="4"/>
      <c r="C243" s="4"/>
    </row>
    <row r="244">
      <c r="B244" s="4"/>
      <c r="C244" s="4"/>
    </row>
    <row r="245">
      <c r="B245" s="4"/>
      <c r="C245" s="4"/>
    </row>
    <row r="246">
      <c r="B246" s="4"/>
      <c r="C246" s="4"/>
    </row>
    <row r="247">
      <c r="B247" s="4"/>
      <c r="C247" s="4"/>
    </row>
    <row r="248">
      <c r="B248" s="4"/>
      <c r="C248" s="4"/>
    </row>
    <row r="249">
      <c r="B249" s="4"/>
      <c r="C249" s="4"/>
    </row>
    <row r="250">
      <c r="B250" s="4"/>
      <c r="C250" s="4"/>
    </row>
    <row r="251">
      <c r="B251" s="4"/>
      <c r="C251" s="4"/>
    </row>
    <row r="252">
      <c r="B252" s="4"/>
      <c r="C252" s="4"/>
    </row>
    <row r="253">
      <c r="B253" s="4"/>
      <c r="C253" s="4"/>
    </row>
    <row r="254">
      <c r="B254" s="4"/>
      <c r="C254" s="4"/>
    </row>
    <row r="255">
      <c r="B255" s="4"/>
      <c r="C255" s="4"/>
    </row>
    <row r="256">
      <c r="B256" s="4"/>
      <c r="C256" s="4"/>
    </row>
    <row r="257">
      <c r="B257" s="4"/>
      <c r="C257" s="4"/>
    </row>
    <row r="258">
      <c r="B258" s="4"/>
      <c r="C258" s="4"/>
    </row>
    <row r="259">
      <c r="B259" s="4"/>
      <c r="C259" s="4"/>
    </row>
    <row r="260">
      <c r="B260" s="4"/>
      <c r="C260" s="4"/>
    </row>
    <row r="261">
      <c r="B261" s="4"/>
      <c r="C261" s="4"/>
    </row>
    <row r="262">
      <c r="B262" s="4"/>
      <c r="C262" s="4"/>
    </row>
    <row r="263">
      <c r="B263" s="4"/>
      <c r="C263" s="4"/>
    </row>
    <row r="264">
      <c r="B264" s="4"/>
      <c r="C264" s="4"/>
    </row>
    <row r="265">
      <c r="B265" s="4"/>
      <c r="C265" s="4"/>
    </row>
    <row r="266">
      <c r="B266" s="4"/>
      <c r="C266" s="4"/>
    </row>
    <row r="267">
      <c r="B267" s="4"/>
      <c r="C267" s="4"/>
    </row>
    <row r="268">
      <c r="B268" s="4"/>
      <c r="C268" s="4"/>
    </row>
    <row r="269">
      <c r="B269" s="4"/>
      <c r="C269" s="4"/>
    </row>
    <row r="270">
      <c r="B270" s="4"/>
      <c r="C270" s="4"/>
    </row>
    <row r="271">
      <c r="B271" s="4"/>
      <c r="C271" s="4"/>
    </row>
    <row r="272">
      <c r="B272" s="4"/>
      <c r="C272" s="4"/>
    </row>
    <row r="273">
      <c r="B273" s="4"/>
      <c r="C273" s="4"/>
    </row>
    <row r="274">
      <c r="B274" s="4"/>
      <c r="C274" s="4"/>
    </row>
    <row r="275">
      <c r="B275" s="4"/>
      <c r="C275" s="4"/>
    </row>
    <row r="276">
      <c r="B276" s="4"/>
      <c r="C276" s="4"/>
    </row>
    <row r="277">
      <c r="B277" s="4"/>
      <c r="C277" s="4"/>
    </row>
    <row r="278">
      <c r="B278" s="4"/>
      <c r="C278" s="4"/>
    </row>
    <row r="279">
      <c r="B279" s="4"/>
      <c r="C279" s="4"/>
    </row>
    <row r="280">
      <c r="B280" s="4"/>
      <c r="C280" s="4"/>
    </row>
    <row r="281">
      <c r="B281" s="4"/>
      <c r="C281" s="4"/>
    </row>
    <row r="282">
      <c r="B282" s="4"/>
      <c r="C282" s="4"/>
    </row>
    <row r="283">
      <c r="B283" s="4"/>
      <c r="C283" s="4"/>
    </row>
    <row r="284">
      <c r="B284" s="4"/>
      <c r="C284" s="4"/>
    </row>
    <row r="285">
      <c r="B285" s="4"/>
      <c r="C285" s="4"/>
    </row>
    <row r="286">
      <c r="B286" s="4"/>
      <c r="C286" s="4"/>
    </row>
    <row r="287">
      <c r="B287" s="4"/>
      <c r="C287" s="4"/>
    </row>
    <row r="288">
      <c r="B288" s="4"/>
      <c r="C288" s="4"/>
    </row>
    <row r="289">
      <c r="B289" s="4"/>
      <c r="C289" s="4"/>
    </row>
    <row r="290">
      <c r="B290" s="4"/>
      <c r="C290" s="4"/>
    </row>
    <row r="291">
      <c r="B291" s="4"/>
      <c r="C291" s="4"/>
    </row>
    <row r="292">
      <c r="B292" s="4"/>
      <c r="C292" s="4"/>
    </row>
    <row r="293">
      <c r="B293" s="4"/>
      <c r="C293" s="4"/>
    </row>
    <row r="294">
      <c r="B294" s="4"/>
      <c r="C294" s="4"/>
    </row>
    <row r="295">
      <c r="B295" s="4"/>
      <c r="C295" s="4"/>
    </row>
    <row r="296">
      <c r="B296" s="4"/>
      <c r="C296" s="4"/>
    </row>
    <row r="297">
      <c r="B297" s="4"/>
      <c r="C297" s="4"/>
    </row>
    <row r="298">
      <c r="B298" s="4"/>
      <c r="C298" s="4"/>
    </row>
    <row r="299">
      <c r="B299" s="4"/>
      <c r="C299" s="4"/>
    </row>
    <row r="300">
      <c r="B300" s="4"/>
      <c r="C300" s="4"/>
    </row>
    <row r="301">
      <c r="B301" s="4"/>
      <c r="C301" s="4"/>
    </row>
    <row r="302">
      <c r="B302" s="4"/>
      <c r="C302" s="4"/>
    </row>
    <row r="303">
      <c r="B303" s="4"/>
      <c r="C303" s="4"/>
    </row>
    <row r="304">
      <c r="B304" s="4"/>
      <c r="C304" s="4"/>
    </row>
    <row r="305">
      <c r="B305" s="4"/>
      <c r="C305" s="4"/>
    </row>
    <row r="306">
      <c r="B306" s="4"/>
      <c r="C306" s="4"/>
    </row>
    <row r="307">
      <c r="B307" s="4"/>
      <c r="C307" s="4"/>
    </row>
    <row r="308">
      <c r="B308" s="4"/>
      <c r="C308" s="4"/>
    </row>
    <row r="309">
      <c r="B309" s="4"/>
      <c r="C309" s="4"/>
    </row>
    <row r="310">
      <c r="B310" s="4"/>
      <c r="C310" s="4"/>
    </row>
    <row r="311">
      <c r="B311" s="4"/>
      <c r="C311" s="4"/>
    </row>
    <row r="312">
      <c r="B312" s="4"/>
      <c r="C312" s="4"/>
    </row>
    <row r="313">
      <c r="B313" s="4"/>
      <c r="C313" s="4"/>
    </row>
    <row r="314">
      <c r="B314" s="4"/>
      <c r="C314" s="4"/>
    </row>
    <row r="315">
      <c r="B315" s="4"/>
      <c r="C315" s="4"/>
    </row>
    <row r="316">
      <c r="B316" s="4"/>
      <c r="C316" s="4"/>
    </row>
    <row r="317">
      <c r="B317" s="4"/>
      <c r="C317" s="4"/>
    </row>
    <row r="318">
      <c r="B318" s="4"/>
      <c r="C318" s="4"/>
    </row>
    <row r="319">
      <c r="B319" s="4"/>
      <c r="C319" s="4"/>
    </row>
    <row r="320">
      <c r="B320" s="4"/>
      <c r="C320" s="4"/>
    </row>
    <row r="321">
      <c r="B321" s="4"/>
      <c r="C321" s="4"/>
    </row>
    <row r="322">
      <c r="B322" s="4"/>
      <c r="C322" s="4"/>
    </row>
    <row r="323">
      <c r="B323" s="4"/>
      <c r="C323" s="4"/>
    </row>
    <row r="324">
      <c r="B324" s="4"/>
      <c r="C324" s="4"/>
    </row>
    <row r="325">
      <c r="B325" s="4"/>
      <c r="C325" s="4"/>
    </row>
    <row r="326">
      <c r="B326" s="4"/>
      <c r="C326" s="4"/>
    </row>
    <row r="327">
      <c r="B327" s="4"/>
      <c r="C327" s="4"/>
    </row>
    <row r="328">
      <c r="B328" s="4"/>
      <c r="C328" s="4"/>
    </row>
    <row r="329">
      <c r="B329" s="4"/>
      <c r="C329" s="4"/>
    </row>
    <row r="330">
      <c r="B330" s="4"/>
      <c r="C330" s="4"/>
    </row>
    <row r="331">
      <c r="B331" s="4"/>
      <c r="C331" s="4"/>
    </row>
    <row r="332">
      <c r="B332" s="4"/>
      <c r="C332" s="4"/>
    </row>
    <row r="333">
      <c r="B333" s="4"/>
      <c r="C333" s="4"/>
    </row>
    <row r="334">
      <c r="B334" s="4"/>
      <c r="C334" s="4"/>
    </row>
    <row r="335">
      <c r="B335" s="4"/>
      <c r="C335" s="4"/>
    </row>
    <row r="336">
      <c r="B336" s="4"/>
      <c r="C336" s="4"/>
    </row>
    <row r="337">
      <c r="B337" s="4"/>
      <c r="C337" s="4"/>
    </row>
    <row r="338">
      <c r="B338" s="4"/>
      <c r="C338" s="4"/>
    </row>
    <row r="339">
      <c r="B339" s="4"/>
      <c r="C339" s="4"/>
    </row>
    <row r="340">
      <c r="B340" s="4"/>
      <c r="C340" s="4"/>
    </row>
    <row r="341">
      <c r="B341" s="4"/>
      <c r="C341" s="4"/>
    </row>
    <row r="342">
      <c r="B342" s="4"/>
      <c r="C342" s="4"/>
    </row>
    <row r="343">
      <c r="B343" s="4"/>
      <c r="C343" s="4"/>
    </row>
    <row r="344">
      <c r="B344" s="4"/>
      <c r="C344" s="4"/>
    </row>
    <row r="345">
      <c r="B345" s="4"/>
      <c r="C345" s="4"/>
    </row>
    <row r="346">
      <c r="B346" s="4"/>
      <c r="C346" s="4"/>
    </row>
    <row r="347">
      <c r="B347" s="4"/>
      <c r="C347" s="4"/>
    </row>
    <row r="348">
      <c r="B348" s="4"/>
      <c r="C348" s="4"/>
    </row>
    <row r="349">
      <c r="B349" s="4"/>
      <c r="C349" s="4"/>
    </row>
    <row r="350">
      <c r="B350" s="4"/>
      <c r="C350" s="4"/>
    </row>
    <row r="351">
      <c r="B351" s="4"/>
      <c r="C351" s="4"/>
    </row>
    <row r="352">
      <c r="B352" s="4"/>
      <c r="C352" s="4"/>
    </row>
    <row r="353">
      <c r="B353" s="4"/>
      <c r="C353" s="4"/>
    </row>
    <row r="354">
      <c r="B354" s="4"/>
      <c r="C354" s="4"/>
    </row>
    <row r="355">
      <c r="B355" s="4"/>
      <c r="C355" s="4"/>
    </row>
    <row r="356">
      <c r="B356" s="4"/>
      <c r="C356" s="4"/>
    </row>
    <row r="357">
      <c r="B357" s="4"/>
      <c r="C357" s="4"/>
    </row>
    <row r="358">
      <c r="B358" s="4"/>
      <c r="C358" s="4"/>
    </row>
    <row r="359">
      <c r="B359" s="4"/>
      <c r="C359" s="4"/>
    </row>
    <row r="360">
      <c r="B360" s="4"/>
      <c r="C360" s="4"/>
    </row>
    <row r="361">
      <c r="B361" s="4"/>
      <c r="C361" s="4"/>
    </row>
    <row r="362">
      <c r="B362" s="4"/>
      <c r="C362" s="4"/>
    </row>
    <row r="363">
      <c r="B363" s="4"/>
      <c r="C363" s="4"/>
    </row>
    <row r="364">
      <c r="B364" s="4"/>
      <c r="C364" s="4"/>
    </row>
    <row r="365">
      <c r="B365" s="4"/>
      <c r="C365" s="4"/>
    </row>
    <row r="366">
      <c r="B366" s="4"/>
      <c r="C366" s="4"/>
    </row>
    <row r="367">
      <c r="B367" s="4"/>
      <c r="C367" s="4"/>
    </row>
    <row r="368">
      <c r="B368" s="4"/>
      <c r="C368" s="4"/>
    </row>
    <row r="369">
      <c r="B369" s="4"/>
      <c r="C369" s="4"/>
    </row>
    <row r="370">
      <c r="B370" s="4"/>
      <c r="C370" s="4"/>
    </row>
    <row r="371">
      <c r="B371" s="4"/>
      <c r="C371" s="4"/>
    </row>
    <row r="372">
      <c r="B372" s="4"/>
      <c r="C372" s="4"/>
    </row>
    <row r="373">
      <c r="B373" s="4"/>
      <c r="C373" s="4"/>
    </row>
    <row r="374">
      <c r="B374" s="4"/>
      <c r="C374" s="4"/>
    </row>
    <row r="375">
      <c r="B375" s="4"/>
      <c r="C375" s="4"/>
    </row>
    <row r="376">
      <c r="B376" s="4"/>
      <c r="C376" s="4"/>
    </row>
    <row r="377">
      <c r="B377" s="4"/>
      <c r="C377" s="4"/>
    </row>
    <row r="378">
      <c r="B378" s="4"/>
      <c r="C378" s="4"/>
    </row>
    <row r="379">
      <c r="B379" s="4"/>
      <c r="C379" s="4"/>
    </row>
    <row r="380">
      <c r="B380" s="4"/>
      <c r="C380" s="4"/>
    </row>
    <row r="381">
      <c r="B381" s="4"/>
      <c r="C381" s="4"/>
    </row>
    <row r="382">
      <c r="B382" s="4"/>
      <c r="C382" s="4"/>
    </row>
    <row r="383">
      <c r="B383" s="4"/>
      <c r="C383" s="4"/>
    </row>
    <row r="384">
      <c r="B384" s="4"/>
      <c r="C384" s="4"/>
    </row>
    <row r="385">
      <c r="B385" s="4"/>
      <c r="C385" s="4"/>
    </row>
    <row r="386">
      <c r="B386" s="4"/>
      <c r="C386" s="4"/>
    </row>
    <row r="387">
      <c r="B387" s="4"/>
      <c r="C387" s="4"/>
    </row>
    <row r="388">
      <c r="B388" s="4"/>
      <c r="C388" s="4"/>
    </row>
    <row r="389">
      <c r="B389" s="4"/>
      <c r="C389" s="4"/>
    </row>
    <row r="390">
      <c r="B390" s="4"/>
      <c r="C390" s="4"/>
    </row>
    <row r="391">
      <c r="B391" s="4"/>
      <c r="C391" s="4"/>
    </row>
    <row r="392">
      <c r="B392" s="4"/>
      <c r="C392" s="4"/>
    </row>
    <row r="393">
      <c r="B393" s="4"/>
      <c r="C393" s="4"/>
    </row>
    <row r="394">
      <c r="B394" s="4"/>
      <c r="C394" s="4"/>
    </row>
    <row r="395">
      <c r="B395" s="4"/>
      <c r="C395" s="4"/>
    </row>
    <row r="396">
      <c r="B396" s="4"/>
      <c r="C396" s="4"/>
    </row>
    <row r="397">
      <c r="B397" s="4"/>
      <c r="C397" s="4"/>
    </row>
    <row r="398">
      <c r="B398" s="4"/>
      <c r="C398" s="4"/>
    </row>
    <row r="399">
      <c r="B399" s="4"/>
      <c r="C399" s="4"/>
    </row>
    <row r="400">
      <c r="B400" s="4"/>
      <c r="C400" s="4"/>
    </row>
    <row r="401">
      <c r="B401" s="4"/>
      <c r="C401" s="4"/>
    </row>
    <row r="402">
      <c r="B402" s="4"/>
      <c r="C402" s="4"/>
    </row>
    <row r="403">
      <c r="B403" s="4"/>
      <c r="C403" s="4"/>
    </row>
    <row r="404">
      <c r="B404" s="4"/>
      <c r="C404" s="4"/>
    </row>
    <row r="405">
      <c r="B405" s="4"/>
      <c r="C405" s="4"/>
    </row>
    <row r="406">
      <c r="B406" s="4"/>
      <c r="C406" s="4"/>
    </row>
    <row r="407">
      <c r="B407" s="4"/>
      <c r="C407" s="4"/>
    </row>
    <row r="408">
      <c r="B408" s="4"/>
      <c r="C408" s="4"/>
    </row>
    <row r="409">
      <c r="B409" s="4"/>
      <c r="C409" s="4"/>
    </row>
    <row r="410">
      <c r="B410" s="4"/>
      <c r="C410" s="4"/>
    </row>
    <row r="411">
      <c r="B411" s="4"/>
      <c r="C411" s="4"/>
    </row>
    <row r="412">
      <c r="B412" s="4"/>
      <c r="C412" s="4"/>
    </row>
    <row r="413">
      <c r="B413" s="4"/>
      <c r="C413" s="4"/>
    </row>
    <row r="414">
      <c r="B414" s="4"/>
      <c r="C414" s="4"/>
    </row>
    <row r="415">
      <c r="B415" s="4"/>
      <c r="C415" s="4"/>
    </row>
    <row r="416">
      <c r="B416" s="4"/>
      <c r="C416" s="4"/>
    </row>
    <row r="417">
      <c r="B417" s="4"/>
      <c r="C417" s="4"/>
    </row>
    <row r="418">
      <c r="B418" s="4"/>
      <c r="C418" s="4"/>
    </row>
    <row r="419">
      <c r="B419" s="4"/>
      <c r="C419" s="4"/>
    </row>
    <row r="420">
      <c r="B420" s="4"/>
      <c r="C420" s="4"/>
    </row>
    <row r="421">
      <c r="B421" s="4"/>
      <c r="C421" s="4"/>
    </row>
    <row r="422">
      <c r="B422" s="4"/>
      <c r="C422" s="4"/>
    </row>
    <row r="423">
      <c r="B423" s="4"/>
      <c r="C423" s="4"/>
    </row>
    <row r="424">
      <c r="B424" s="4"/>
      <c r="C424" s="4"/>
    </row>
    <row r="425">
      <c r="B425" s="4"/>
      <c r="C425" s="4"/>
    </row>
    <row r="426">
      <c r="B426" s="4"/>
      <c r="C426" s="4"/>
    </row>
    <row r="427">
      <c r="B427" s="4"/>
      <c r="C427" s="4"/>
    </row>
    <row r="428">
      <c r="B428" s="4"/>
      <c r="C428" s="4"/>
    </row>
    <row r="429">
      <c r="B429" s="4"/>
      <c r="C429" s="4"/>
    </row>
    <row r="430">
      <c r="B430" s="4"/>
      <c r="C430" s="4"/>
    </row>
    <row r="431">
      <c r="B431" s="4"/>
      <c r="C431" s="4"/>
    </row>
    <row r="432">
      <c r="B432" s="4"/>
      <c r="C432" s="4"/>
    </row>
    <row r="433">
      <c r="B433" s="4"/>
      <c r="C433" s="4"/>
    </row>
    <row r="434">
      <c r="B434" s="4"/>
      <c r="C434" s="4"/>
    </row>
    <row r="435">
      <c r="B435" s="4"/>
      <c r="C435" s="4"/>
    </row>
    <row r="436">
      <c r="B436" s="4"/>
      <c r="C436" s="4"/>
    </row>
    <row r="437">
      <c r="B437" s="4"/>
      <c r="C437" s="4"/>
    </row>
    <row r="438">
      <c r="B438" s="4"/>
      <c r="C438" s="4"/>
    </row>
    <row r="439">
      <c r="B439" s="4"/>
      <c r="C439" s="4"/>
    </row>
    <row r="440">
      <c r="B440" s="4"/>
      <c r="C440" s="4"/>
    </row>
    <row r="441">
      <c r="B441" s="4"/>
      <c r="C441" s="4"/>
    </row>
    <row r="442">
      <c r="B442" s="4"/>
      <c r="C442" s="4"/>
    </row>
    <row r="443">
      <c r="B443" s="4"/>
      <c r="C443" s="4"/>
    </row>
    <row r="444">
      <c r="B444" s="4"/>
      <c r="C444" s="4"/>
    </row>
    <row r="445">
      <c r="B445" s="4"/>
      <c r="C445" s="4"/>
    </row>
    <row r="446">
      <c r="B446" s="4"/>
      <c r="C446" s="4"/>
    </row>
    <row r="447">
      <c r="B447" s="4"/>
      <c r="C447" s="4"/>
    </row>
    <row r="448">
      <c r="B448" s="4"/>
      <c r="C448" s="4"/>
    </row>
    <row r="449">
      <c r="B449" s="4"/>
      <c r="C449" s="4"/>
    </row>
    <row r="450">
      <c r="B450" s="4"/>
      <c r="C450" s="4"/>
    </row>
    <row r="451">
      <c r="B451" s="4"/>
      <c r="C451" s="4"/>
    </row>
    <row r="452">
      <c r="B452" s="4"/>
      <c r="C452" s="4"/>
    </row>
    <row r="453">
      <c r="B453" s="4"/>
      <c r="C453" s="4"/>
    </row>
    <row r="454">
      <c r="B454" s="4"/>
      <c r="C454" s="4"/>
    </row>
    <row r="455">
      <c r="B455" s="4"/>
      <c r="C455" s="4"/>
    </row>
    <row r="456">
      <c r="B456" s="4"/>
      <c r="C456" s="4"/>
    </row>
    <row r="457">
      <c r="B457" s="4"/>
      <c r="C457" s="4"/>
    </row>
    <row r="458">
      <c r="B458" s="4"/>
      <c r="C458" s="4"/>
    </row>
    <row r="459">
      <c r="B459" s="4"/>
      <c r="C459" s="4"/>
    </row>
    <row r="460">
      <c r="B460" s="4"/>
      <c r="C460" s="4"/>
    </row>
    <row r="461">
      <c r="B461" s="4"/>
      <c r="C461" s="4"/>
    </row>
    <row r="462">
      <c r="B462" s="4"/>
      <c r="C462" s="4"/>
    </row>
    <row r="463">
      <c r="B463" s="4"/>
      <c r="C463" s="4"/>
    </row>
    <row r="464">
      <c r="B464" s="4"/>
      <c r="C464" s="4"/>
    </row>
    <row r="465">
      <c r="B465" s="4"/>
      <c r="C465" s="4"/>
    </row>
    <row r="466">
      <c r="B466" s="4"/>
      <c r="C466" s="4"/>
    </row>
    <row r="467">
      <c r="B467" s="4"/>
      <c r="C467" s="4"/>
    </row>
    <row r="468">
      <c r="B468" s="4"/>
      <c r="C468" s="4"/>
    </row>
    <row r="469">
      <c r="B469" s="4"/>
      <c r="C469" s="4"/>
    </row>
    <row r="470">
      <c r="B470" s="4"/>
      <c r="C470" s="4"/>
    </row>
    <row r="471">
      <c r="B471" s="4"/>
      <c r="C471" s="4"/>
    </row>
    <row r="472">
      <c r="B472" s="4"/>
      <c r="C472" s="4"/>
    </row>
    <row r="473">
      <c r="B473" s="4"/>
      <c r="C473" s="4"/>
    </row>
    <row r="474">
      <c r="B474" s="4"/>
      <c r="C474" s="4"/>
    </row>
    <row r="475">
      <c r="B475" s="4"/>
      <c r="C475" s="4"/>
    </row>
    <row r="476">
      <c r="B476" s="4"/>
      <c r="C476" s="4"/>
    </row>
    <row r="477">
      <c r="B477" s="4"/>
      <c r="C477" s="4"/>
    </row>
    <row r="478">
      <c r="B478" s="4"/>
      <c r="C478" s="4"/>
    </row>
    <row r="479">
      <c r="B479" s="4"/>
      <c r="C479" s="4"/>
    </row>
    <row r="480">
      <c r="B480" s="4"/>
      <c r="C480" s="4"/>
    </row>
    <row r="481">
      <c r="B481" s="4"/>
      <c r="C481" s="4"/>
    </row>
    <row r="482">
      <c r="B482" s="4"/>
      <c r="C482" s="4"/>
    </row>
    <row r="483">
      <c r="B483" s="4"/>
      <c r="C483" s="4"/>
    </row>
    <row r="484">
      <c r="B484" s="4"/>
      <c r="C484" s="4"/>
    </row>
    <row r="485">
      <c r="B485" s="4"/>
      <c r="C485" s="4"/>
    </row>
    <row r="486">
      <c r="B486" s="4"/>
      <c r="C486" s="4"/>
    </row>
    <row r="487">
      <c r="B487" s="4"/>
      <c r="C487" s="4"/>
    </row>
    <row r="488">
      <c r="B488" s="4"/>
      <c r="C488" s="4"/>
    </row>
    <row r="489">
      <c r="B489" s="4"/>
      <c r="C489" s="4"/>
    </row>
    <row r="490">
      <c r="B490" s="4"/>
      <c r="C490" s="4"/>
    </row>
    <row r="491">
      <c r="B491" s="4"/>
      <c r="C491" s="4"/>
    </row>
    <row r="492">
      <c r="B492" s="4"/>
      <c r="C492" s="4"/>
    </row>
    <row r="493">
      <c r="B493" s="4"/>
      <c r="C493" s="4"/>
    </row>
    <row r="494">
      <c r="B494" s="4"/>
      <c r="C494" s="4"/>
    </row>
    <row r="495">
      <c r="B495" s="4"/>
      <c r="C495" s="4"/>
    </row>
    <row r="496">
      <c r="B496" s="4"/>
      <c r="C496" s="4"/>
    </row>
    <row r="497">
      <c r="B497" s="4"/>
      <c r="C497" s="4"/>
    </row>
    <row r="498">
      <c r="B498" s="4"/>
      <c r="C498" s="4"/>
    </row>
    <row r="499">
      <c r="B499" s="4"/>
      <c r="C499" s="4"/>
    </row>
    <row r="500">
      <c r="B500" s="4"/>
      <c r="C500" s="4"/>
    </row>
    <row r="501">
      <c r="B501" s="4"/>
      <c r="C501" s="4"/>
    </row>
    <row r="502">
      <c r="B502" s="4"/>
      <c r="C502" s="4"/>
    </row>
    <row r="503">
      <c r="B503" s="4"/>
      <c r="C503" s="4"/>
    </row>
    <row r="504">
      <c r="B504" s="4"/>
      <c r="C504" s="4"/>
    </row>
    <row r="505">
      <c r="B505" s="4"/>
      <c r="C505" s="4"/>
    </row>
    <row r="506">
      <c r="B506" s="4"/>
      <c r="C506" s="4"/>
    </row>
    <row r="507">
      <c r="B507" s="4"/>
      <c r="C507" s="4"/>
    </row>
    <row r="508">
      <c r="B508" s="4"/>
      <c r="C508" s="4"/>
    </row>
    <row r="509">
      <c r="B509" s="4"/>
      <c r="C509" s="4"/>
    </row>
    <row r="510">
      <c r="B510" s="4"/>
      <c r="C510" s="4"/>
    </row>
    <row r="511">
      <c r="B511" s="4"/>
      <c r="C511" s="4"/>
    </row>
    <row r="512">
      <c r="B512" s="4"/>
      <c r="C512" s="4"/>
    </row>
    <row r="513">
      <c r="B513" s="4"/>
      <c r="C513" s="4"/>
    </row>
    <row r="514">
      <c r="B514" s="4"/>
      <c r="C514" s="4"/>
    </row>
    <row r="515">
      <c r="B515" s="4"/>
      <c r="C515" s="4"/>
    </row>
    <row r="516">
      <c r="B516" s="4"/>
      <c r="C516" s="4"/>
    </row>
    <row r="517">
      <c r="B517" s="4"/>
      <c r="C517" s="4"/>
    </row>
    <row r="518">
      <c r="B518" s="4"/>
      <c r="C518" s="4"/>
    </row>
    <row r="519">
      <c r="B519" s="4"/>
      <c r="C519" s="4"/>
    </row>
    <row r="520">
      <c r="B520" s="4"/>
      <c r="C520" s="4"/>
    </row>
    <row r="521">
      <c r="B521" s="4"/>
      <c r="C521" s="4"/>
    </row>
    <row r="522">
      <c r="B522" s="4"/>
      <c r="C522" s="4"/>
    </row>
    <row r="523">
      <c r="B523" s="4"/>
      <c r="C523" s="4"/>
    </row>
    <row r="524">
      <c r="B524" s="4"/>
      <c r="C524" s="4"/>
    </row>
    <row r="525">
      <c r="B525" s="4"/>
      <c r="C525" s="4"/>
    </row>
    <row r="526">
      <c r="B526" s="4"/>
      <c r="C526" s="4"/>
    </row>
    <row r="527">
      <c r="B527" s="4"/>
      <c r="C527" s="4"/>
    </row>
    <row r="528">
      <c r="B528" s="4"/>
      <c r="C528" s="4"/>
    </row>
    <row r="529">
      <c r="B529" s="4"/>
      <c r="C529" s="4"/>
    </row>
    <row r="530">
      <c r="B530" s="4"/>
      <c r="C530" s="4"/>
    </row>
    <row r="531">
      <c r="B531" s="4"/>
      <c r="C531" s="4"/>
    </row>
    <row r="532">
      <c r="B532" s="4"/>
      <c r="C532" s="4"/>
    </row>
    <row r="533">
      <c r="B533" s="4"/>
      <c r="C533" s="4"/>
    </row>
    <row r="534">
      <c r="B534" s="4"/>
      <c r="C534" s="4"/>
    </row>
    <row r="535">
      <c r="B535" s="4"/>
      <c r="C535" s="4"/>
    </row>
    <row r="536">
      <c r="B536" s="4"/>
      <c r="C536" s="4"/>
    </row>
    <row r="537">
      <c r="B537" s="4"/>
      <c r="C537" s="4"/>
    </row>
    <row r="538">
      <c r="B538" s="4"/>
      <c r="C538" s="4"/>
    </row>
    <row r="539">
      <c r="B539" s="4"/>
      <c r="C539" s="4"/>
    </row>
    <row r="540">
      <c r="B540" s="4"/>
      <c r="C540" s="4"/>
    </row>
    <row r="541">
      <c r="B541" s="4"/>
      <c r="C541" s="4"/>
    </row>
    <row r="542">
      <c r="B542" s="4"/>
      <c r="C542" s="4"/>
    </row>
    <row r="543">
      <c r="B543" s="4"/>
      <c r="C543" s="4"/>
    </row>
    <row r="544">
      <c r="B544" s="4"/>
      <c r="C544" s="4"/>
    </row>
    <row r="545">
      <c r="B545" s="4"/>
      <c r="C545" s="4"/>
    </row>
    <row r="546">
      <c r="B546" s="4"/>
      <c r="C546" s="4"/>
    </row>
    <row r="547">
      <c r="B547" s="4"/>
      <c r="C547" s="4"/>
    </row>
    <row r="548">
      <c r="B548" s="4"/>
      <c r="C548" s="4"/>
    </row>
    <row r="549">
      <c r="B549" s="4"/>
      <c r="C549" s="4"/>
    </row>
    <row r="550">
      <c r="B550" s="4"/>
      <c r="C550" s="4"/>
    </row>
    <row r="551">
      <c r="B551" s="4"/>
      <c r="C551" s="4"/>
    </row>
    <row r="552">
      <c r="B552" s="4"/>
      <c r="C552" s="4"/>
    </row>
    <row r="553">
      <c r="B553" s="4"/>
      <c r="C553" s="4"/>
    </row>
    <row r="554">
      <c r="B554" s="4"/>
      <c r="C554" s="4"/>
    </row>
    <row r="555">
      <c r="B555" s="4"/>
      <c r="C555" s="4"/>
    </row>
    <row r="556">
      <c r="B556" s="4"/>
      <c r="C556" s="4"/>
    </row>
    <row r="557">
      <c r="B557" s="4"/>
      <c r="C557" s="4"/>
    </row>
    <row r="558">
      <c r="B558" s="4"/>
      <c r="C558" s="4"/>
    </row>
    <row r="559">
      <c r="B559" s="4"/>
      <c r="C559" s="4"/>
    </row>
    <row r="560">
      <c r="B560" s="4"/>
      <c r="C560" s="4"/>
    </row>
    <row r="561">
      <c r="B561" s="4"/>
      <c r="C561" s="4"/>
    </row>
    <row r="562">
      <c r="B562" s="4"/>
      <c r="C562" s="4"/>
    </row>
    <row r="563">
      <c r="B563" s="4"/>
      <c r="C563" s="4"/>
    </row>
    <row r="564">
      <c r="B564" s="4"/>
      <c r="C564" s="4"/>
    </row>
    <row r="565">
      <c r="B565" s="4"/>
      <c r="C565" s="4"/>
    </row>
    <row r="566">
      <c r="B566" s="4"/>
      <c r="C566" s="4"/>
    </row>
    <row r="567">
      <c r="B567" s="4"/>
      <c r="C567" s="4"/>
    </row>
    <row r="568">
      <c r="B568" s="4"/>
      <c r="C568" s="4"/>
    </row>
    <row r="569">
      <c r="B569" s="4"/>
      <c r="C569" s="4"/>
    </row>
    <row r="570">
      <c r="B570" s="4"/>
      <c r="C570" s="4"/>
    </row>
    <row r="571">
      <c r="B571" s="4"/>
      <c r="C571" s="4"/>
    </row>
    <row r="572">
      <c r="B572" s="4"/>
      <c r="C572" s="4"/>
    </row>
    <row r="573">
      <c r="B573" s="4"/>
      <c r="C573" s="4"/>
    </row>
    <row r="574">
      <c r="B574" s="4"/>
      <c r="C574" s="4"/>
    </row>
    <row r="575">
      <c r="B575" s="4"/>
      <c r="C575" s="4"/>
    </row>
    <row r="576">
      <c r="B576" s="4"/>
      <c r="C576" s="4"/>
    </row>
    <row r="577">
      <c r="B577" s="4"/>
      <c r="C577" s="4"/>
    </row>
    <row r="578">
      <c r="B578" s="4"/>
      <c r="C578" s="4"/>
    </row>
    <row r="579">
      <c r="B579" s="4"/>
      <c r="C579" s="4"/>
    </row>
    <row r="580">
      <c r="B580" s="4"/>
      <c r="C580" s="4"/>
    </row>
    <row r="581">
      <c r="B581" s="4"/>
      <c r="C581" s="4"/>
    </row>
    <row r="582">
      <c r="B582" s="4"/>
      <c r="C582" s="4"/>
    </row>
    <row r="583">
      <c r="B583" s="4"/>
      <c r="C583" s="4"/>
    </row>
    <row r="584">
      <c r="B584" s="4"/>
      <c r="C584" s="4"/>
    </row>
    <row r="585">
      <c r="B585" s="4"/>
      <c r="C585" s="4"/>
    </row>
    <row r="586">
      <c r="B586" s="4"/>
      <c r="C586" s="4"/>
    </row>
    <row r="587">
      <c r="B587" s="4"/>
      <c r="C587" s="4"/>
    </row>
    <row r="588">
      <c r="B588" s="4"/>
      <c r="C588" s="4"/>
    </row>
    <row r="589">
      <c r="B589" s="4"/>
      <c r="C589" s="4"/>
    </row>
    <row r="590">
      <c r="B590" s="4"/>
      <c r="C590" s="4"/>
    </row>
    <row r="591">
      <c r="B591" s="4"/>
      <c r="C591" s="4"/>
    </row>
    <row r="592">
      <c r="B592" s="4"/>
      <c r="C592" s="4"/>
    </row>
    <row r="593">
      <c r="B593" s="4"/>
      <c r="C593" s="4"/>
    </row>
    <row r="594">
      <c r="B594" s="4"/>
      <c r="C594" s="4"/>
    </row>
    <row r="595">
      <c r="B595" s="4"/>
      <c r="C595" s="4"/>
    </row>
    <row r="596">
      <c r="B596" s="4"/>
      <c r="C596" s="4"/>
    </row>
    <row r="597">
      <c r="B597" s="4"/>
      <c r="C597" s="4"/>
    </row>
    <row r="598">
      <c r="B598" s="4"/>
      <c r="C598" s="4"/>
    </row>
    <row r="599">
      <c r="B599" s="4"/>
      <c r="C599" s="4"/>
    </row>
    <row r="600">
      <c r="B600" s="4"/>
      <c r="C600" s="4"/>
    </row>
    <row r="601">
      <c r="B601" s="4"/>
      <c r="C601" s="4"/>
    </row>
    <row r="602">
      <c r="B602" s="4"/>
      <c r="C602" s="4"/>
    </row>
    <row r="603">
      <c r="B603" s="4"/>
      <c r="C603" s="4"/>
    </row>
    <row r="604">
      <c r="B604" s="4"/>
      <c r="C604" s="4"/>
    </row>
    <row r="605">
      <c r="B605" s="4"/>
      <c r="C605" s="4"/>
    </row>
    <row r="606">
      <c r="B606" s="4"/>
      <c r="C606" s="4"/>
    </row>
    <row r="607">
      <c r="B607" s="4"/>
      <c r="C607" s="4"/>
    </row>
    <row r="608">
      <c r="B608" s="4"/>
      <c r="C608" s="4"/>
    </row>
    <row r="609">
      <c r="B609" s="4"/>
      <c r="C609" s="4"/>
    </row>
    <row r="610">
      <c r="B610" s="4"/>
      <c r="C610" s="4"/>
    </row>
    <row r="611">
      <c r="B611" s="4"/>
      <c r="C611" s="4"/>
    </row>
    <row r="612">
      <c r="B612" s="4"/>
      <c r="C612" s="4"/>
    </row>
    <row r="613">
      <c r="B613" s="4"/>
      <c r="C613" s="4"/>
    </row>
    <row r="614">
      <c r="B614" s="4"/>
      <c r="C614" s="4"/>
    </row>
    <row r="615">
      <c r="B615" s="4"/>
      <c r="C615" s="4"/>
    </row>
    <row r="616">
      <c r="B616" s="4"/>
      <c r="C616" s="4"/>
    </row>
    <row r="617">
      <c r="B617" s="4"/>
      <c r="C617" s="4"/>
    </row>
    <row r="618">
      <c r="B618" s="4"/>
      <c r="C618" s="4"/>
    </row>
    <row r="619">
      <c r="B619" s="4"/>
      <c r="C619" s="4"/>
    </row>
    <row r="620">
      <c r="B620" s="4"/>
      <c r="C620" s="4"/>
    </row>
    <row r="621">
      <c r="B621" s="4"/>
      <c r="C621" s="4"/>
    </row>
    <row r="622">
      <c r="B622" s="4"/>
      <c r="C622" s="4"/>
    </row>
    <row r="623">
      <c r="B623" s="4"/>
      <c r="C623" s="4"/>
    </row>
    <row r="624">
      <c r="B624" s="4"/>
      <c r="C624" s="4"/>
    </row>
    <row r="625">
      <c r="B625" s="4"/>
      <c r="C625" s="4"/>
    </row>
    <row r="626">
      <c r="B626" s="4"/>
      <c r="C626" s="4"/>
    </row>
    <row r="627">
      <c r="B627" s="4"/>
      <c r="C627" s="4"/>
    </row>
    <row r="628">
      <c r="B628" s="4"/>
      <c r="C628" s="4"/>
    </row>
    <row r="629">
      <c r="B629" s="4"/>
      <c r="C629" s="4"/>
    </row>
    <row r="630">
      <c r="B630" s="4"/>
      <c r="C630" s="4"/>
    </row>
    <row r="631">
      <c r="B631" s="4"/>
      <c r="C631" s="4"/>
    </row>
    <row r="632">
      <c r="B632" s="4"/>
      <c r="C632" s="4"/>
    </row>
    <row r="633">
      <c r="B633" s="4"/>
      <c r="C633" s="4"/>
    </row>
    <row r="634">
      <c r="B634" s="4"/>
      <c r="C634" s="4"/>
    </row>
    <row r="635">
      <c r="B635" s="4"/>
      <c r="C635" s="4"/>
    </row>
    <row r="636">
      <c r="B636" s="4"/>
      <c r="C636" s="4"/>
    </row>
    <row r="637">
      <c r="B637" s="4"/>
      <c r="C637" s="4"/>
    </row>
    <row r="638">
      <c r="B638" s="4"/>
      <c r="C638" s="4"/>
    </row>
    <row r="639">
      <c r="B639" s="4"/>
      <c r="C639" s="4"/>
    </row>
    <row r="640">
      <c r="B640" s="4"/>
      <c r="C640" s="4"/>
    </row>
    <row r="641">
      <c r="B641" s="4"/>
      <c r="C641" s="4"/>
    </row>
    <row r="642">
      <c r="B642" s="4"/>
      <c r="C642" s="4"/>
    </row>
    <row r="643">
      <c r="B643" s="4"/>
      <c r="C643" s="4"/>
    </row>
    <row r="644">
      <c r="B644" s="4"/>
      <c r="C644" s="4"/>
    </row>
    <row r="645">
      <c r="B645" s="4"/>
      <c r="C645" s="4"/>
    </row>
    <row r="646">
      <c r="B646" s="4"/>
      <c r="C646" s="4"/>
    </row>
    <row r="647">
      <c r="B647" s="4"/>
      <c r="C647" s="4"/>
    </row>
    <row r="648">
      <c r="B648" s="4"/>
      <c r="C648" s="4"/>
    </row>
    <row r="649">
      <c r="B649" s="4"/>
      <c r="C649" s="4"/>
    </row>
    <row r="650">
      <c r="B650" s="4"/>
      <c r="C650" s="4"/>
    </row>
    <row r="651">
      <c r="B651" s="4"/>
      <c r="C651" s="4"/>
    </row>
    <row r="652">
      <c r="B652" s="4"/>
      <c r="C652" s="4"/>
    </row>
    <row r="653">
      <c r="B653" s="4"/>
      <c r="C653" s="4"/>
    </row>
    <row r="654">
      <c r="B654" s="4"/>
      <c r="C654" s="4"/>
    </row>
    <row r="655">
      <c r="B655" s="4"/>
      <c r="C655" s="4"/>
    </row>
    <row r="656">
      <c r="B656" s="4"/>
      <c r="C656" s="4"/>
    </row>
    <row r="657">
      <c r="B657" s="4"/>
      <c r="C657" s="4"/>
    </row>
    <row r="658">
      <c r="B658" s="4"/>
      <c r="C658" s="4"/>
    </row>
    <row r="659">
      <c r="B659" s="4"/>
      <c r="C659" s="4"/>
    </row>
    <row r="660">
      <c r="B660" s="4"/>
      <c r="C660" s="4"/>
    </row>
    <row r="661">
      <c r="B661" s="4"/>
      <c r="C661" s="4"/>
    </row>
    <row r="662">
      <c r="B662" s="4"/>
      <c r="C662" s="4"/>
    </row>
    <row r="663">
      <c r="B663" s="4"/>
      <c r="C663" s="4"/>
    </row>
    <row r="664">
      <c r="B664" s="4"/>
      <c r="C664" s="4"/>
    </row>
    <row r="665">
      <c r="B665" s="4"/>
      <c r="C665" s="4"/>
    </row>
    <row r="666">
      <c r="B666" s="4"/>
      <c r="C666" s="4"/>
    </row>
    <row r="667">
      <c r="B667" s="4"/>
      <c r="C667" s="4"/>
    </row>
    <row r="668">
      <c r="B668" s="4"/>
      <c r="C668" s="4"/>
    </row>
    <row r="669">
      <c r="B669" s="4"/>
      <c r="C669" s="4"/>
    </row>
    <row r="670">
      <c r="B670" s="4"/>
      <c r="C670" s="4"/>
    </row>
    <row r="671">
      <c r="B671" s="4"/>
      <c r="C671" s="4"/>
    </row>
    <row r="672">
      <c r="B672" s="4"/>
      <c r="C672" s="4"/>
    </row>
    <row r="673">
      <c r="B673" s="4"/>
      <c r="C673" s="4"/>
    </row>
    <row r="674">
      <c r="B674" s="4"/>
      <c r="C674" s="4"/>
    </row>
    <row r="675">
      <c r="B675" s="4"/>
      <c r="C675" s="4"/>
    </row>
    <row r="676">
      <c r="B676" s="4"/>
      <c r="C676" s="4"/>
    </row>
    <row r="677">
      <c r="B677" s="4"/>
      <c r="C677" s="4"/>
    </row>
    <row r="678">
      <c r="B678" s="4"/>
      <c r="C678" s="4"/>
    </row>
    <row r="679">
      <c r="B679" s="4"/>
      <c r="C679" s="4"/>
    </row>
    <row r="680">
      <c r="B680" s="4"/>
      <c r="C680" s="4"/>
    </row>
    <row r="681">
      <c r="B681" s="4"/>
      <c r="C681" s="4"/>
    </row>
    <row r="682">
      <c r="B682" s="4"/>
      <c r="C682" s="4"/>
    </row>
    <row r="683">
      <c r="B683" s="4"/>
      <c r="C683" s="4"/>
    </row>
    <row r="684">
      <c r="B684" s="4"/>
      <c r="C684" s="4"/>
    </row>
    <row r="685">
      <c r="B685" s="4"/>
      <c r="C685" s="4"/>
    </row>
    <row r="686">
      <c r="B686" s="4"/>
      <c r="C686" s="4"/>
    </row>
    <row r="687">
      <c r="B687" s="4"/>
      <c r="C687" s="4"/>
    </row>
    <row r="688">
      <c r="B688" s="4"/>
      <c r="C688" s="4"/>
    </row>
    <row r="689">
      <c r="B689" s="4"/>
      <c r="C689" s="4"/>
    </row>
    <row r="690">
      <c r="B690" s="4"/>
      <c r="C690" s="4"/>
    </row>
    <row r="691">
      <c r="B691" s="4"/>
      <c r="C691" s="4"/>
    </row>
    <row r="692">
      <c r="B692" s="4"/>
      <c r="C692" s="4"/>
    </row>
    <row r="693">
      <c r="B693" s="4"/>
      <c r="C693" s="4"/>
    </row>
    <row r="694">
      <c r="B694" s="4"/>
      <c r="C694" s="4"/>
    </row>
    <row r="695">
      <c r="B695" s="4"/>
      <c r="C695" s="4"/>
    </row>
    <row r="696">
      <c r="B696" s="4"/>
      <c r="C696" s="4"/>
    </row>
    <row r="697">
      <c r="B697" s="4"/>
      <c r="C697" s="4"/>
    </row>
    <row r="698">
      <c r="B698" s="4"/>
      <c r="C698" s="4"/>
    </row>
    <row r="699">
      <c r="B699" s="4"/>
      <c r="C699" s="4"/>
    </row>
    <row r="700">
      <c r="B700" s="4"/>
      <c r="C700" s="4"/>
    </row>
    <row r="701">
      <c r="B701" s="4"/>
      <c r="C701" s="4"/>
    </row>
    <row r="702">
      <c r="B702" s="4"/>
      <c r="C702" s="4"/>
    </row>
    <row r="703">
      <c r="B703" s="4"/>
      <c r="C703" s="4"/>
    </row>
    <row r="704">
      <c r="B704" s="4"/>
      <c r="C704" s="4"/>
    </row>
    <row r="705">
      <c r="B705" s="4"/>
      <c r="C705" s="4"/>
    </row>
    <row r="706">
      <c r="B706" s="4"/>
      <c r="C706" s="4"/>
    </row>
    <row r="707">
      <c r="B707" s="4"/>
      <c r="C707" s="4"/>
    </row>
    <row r="708">
      <c r="B708" s="4"/>
      <c r="C708" s="4"/>
    </row>
    <row r="709">
      <c r="B709" s="4"/>
      <c r="C709" s="4"/>
    </row>
    <row r="710">
      <c r="B710" s="4"/>
      <c r="C710" s="4"/>
    </row>
    <row r="711">
      <c r="B711" s="4"/>
      <c r="C711" s="4"/>
    </row>
    <row r="712">
      <c r="B712" s="4"/>
      <c r="C712" s="4"/>
    </row>
    <row r="713">
      <c r="B713" s="4"/>
      <c r="C713" s="4"/>
    </row>
    <row r="714">
      <c r="B714" s="4"/>
      <c r="C714" s="4"/>
    </row>
    <row r="715">
      <c r="B715" s="4"/>
      <c r="C715" s="4"/>
    </row>
    <row r="716">
      <c r="B716" s="4"/>
      <c r="C716" s="4"/>
    </row>
    <row r="717">
      <c r="B717" s="4"/>
      <c r="C717" s="4"/>
    </row>
    <row r="718">
      <c r="B718" s="4"/>
      <c r="C718" s="4"/>
    </row>
    <row r="719">
      <c r="B719" s="4"/>
      <c r="C719" s="4"/>
    </row>
    <row r="720">
      <c r="B720" s="4"/>
      <c r="C720" s="4"/>
    </row>
    <row r="721">
      <c r="B721" s="4"/>
      <c r="C721" s="4"/>
    </row>
    <row r="722">
      <c r="B722" s="4"/>
      <c r="C722" s="4"/>
    </row>
    <row r="723">
      <c r="B723" s="4"/>
      <c r="C723" s="4"/>
    </row>
    <row r="724">
      <c r="B724" s="4"/>
      <c r="C724" s="4"/>
    </row>
    <row r="725">
      <c r="B725" s="4"/>
      <c r="C725" s="4"/>
    </row>
    <row r="726">
      <c r="B726" s="4"/>
      <c r="C726" s="4"/>
    </row>
    <row r="727">
      <c r="B727" s="4"/>
      <c r="C727" s="4"/>
    </row>
    <row r="728">
      <c r="B728" s="4"/>
      <c r="C728" s="4"/>
    </row>
    <row r="729">
      <c r="B729" s="4"/>
      <c r="C729" s="4"/>
    </row>
    <row r="730">
      <c r="B730" s="4"/>
      <c r="C730" s="4"/>
    </row>
    <row r="731">
      <c r="B731" s="4"/>
      <c r="C731" s="4"/>
    </row>
    <row r="732">
      <c r="B732" s="4"/>
      <c r="C732" s="4"/>
    </row>
    <row r="733">
      <c r="B733" s="4"/>
      <c r="C733" s="4"/>
    </row>
    <row r="734">
      <c r="B734" s="4"/>
      <c r="C734" s="4"/>
    </row>
    <row r="735">
      <c r="B735" s="4"/>
      <c r="C735" s="4"/>
    </row>
    <row r="736">
      <c r="B736" s="4"/>
      <c r="C736" s="4"/>
    </row>
    <row r="737">
      <c r="B737" s="4"/>
      <c r="C737" s="4"/>
    </row>
    <row r="738">
      <c r="B738" s="4"/>
      <c r="C738" s="4"/>
    </row>
    <row r="739">
      <c r="B739" s="4"/>
      <c r="C739" s="4"/>
    </row>
    <row r="740">
      <c r="B740" s="4"/>
      <c r="C740" s="4"/>
    </row>
    <row r="741">
      <c r="B741" s="4"/>
      <c r="C741" s="4"/>
    </row>
    <row r="742">
      <c r="B742" s="4"/>
      <c r="C742" s="4"/>
    </row>
    <row r="743">
      <c r="B743" s="4"/>
      <c r="C743" s="4"/>
    </row>
    <row r="744">
      <c r="B744" s="4"/>
      <c r="C744" s="4"/>
    </row>
    <row r="745">
      <c r="B745" s="4"/>
      <c r="C745" s="4"/>
    </row>
    <row r="746">
      <c r="B746" s="4"/>
      <c r="C746" s="4"/>
    </row>
    <row r="747">
      <c r="B747" s="4"/>
      <c r="C747" s="4"/>
    </row>
    <row r="748">
      <c r="B748" s="4"/>
      <c r="C748" s="4"/>
    </row>
    <row r="749">
      <c r="B749" s="4"/>
      <c r="C749" s="4"/>
    </row>
    <row r="750">
      <c r="B750" s="4"/>
      <c r="C750" s="4"/>
    </row>
    <row r="751">
      <c r="B751" s="4"/>
      <c r="C751" s="4"/>
    </row>
    <row r="752">
      <c r="B752" s="4"/>
      <c r="C752" s="4"/>
    </row>
    <row r="753">
      <c r="B753" s="4"/>
      <c r="C753" s="4"/>
    </row>
    <row r="754">
      <c r="B754" s="4"/>
      <c r="C754" s="4"/>
    </row>
    <row r="755">
      <c r="B755" s="4"/>
      <c r="C755" s="4"/>
    </row>
    <row r="756">
      <c r="B756" s="4"/>
      <c r="C756" s="4"/>
    </row>
    <row r="757">
      <c r="B757" s="4"/>
      <c r="C757" s="4"/>
    </row>
    <row r="758">
      <c r="B758" s="4"/>
      <c r="C758" s="4"/>
    </row>
    <row r="759">
      <c r="B759" s="4"/>
      <c r="C759" s="4"/>
    </row>
    <row r="760">
      <c r="B760" s="4"/>
      <c r="C760" s="4"/>
    </row>
    <row r="761">
      <c r="B761" s="4"/>
      <c r="C761" s="4"/>
    </row>
    <row r="762">
      <c r="B762" s="4"/>
      <c r="C762" s="4"/>
    </row>
    <row r="763">
      <c r="B763" s="4"/>
      <c r="C763" s="4"/>
    </row>
    <row r="764">
      <c r="B764" s="4"/>
      <c r="C764" s="4"/>
    </row>
    <row r="765">
      <c r="B765" s="4"/>
      <c r="C765" s="4"/>
    </row>
    <row r="766">
      <c r="B766" s="4"/>
      <c r="C766" s="4"/>
    </row>
    <row r="767">
      <c r="B767" s="4"/>
      <c r="C767" s="4"/>
    </row>
    <row r="768">
      <c r="B768" s="4"/>
      <c r="C768" s="4"/>
    </row>
    <row r="769">
      <c r="B769" s="4"/>
      <c r="C769" s="4"/>
    </row>
    <row r="770">
      <c r="B770" s="4"/>
      <c r="C770" s="4"/>
    </row>
    <row r="771">
      <c r="B771" s="4"/>
      <c r="C771" s="4"/>
    </row>
    <row r="772">
      <c r="B772" s="4"/>
      <c r="C772" s="4"/>
    </row>
    <row r="773">
      <c r="B773" s="4"/>
      <c r="C773" s="4"/>
    </row>
    <row r="774">
      <c r="B774" s="4"/>
      <c r="C774" s="4"/>
    </row>
    <row r="775">
      <c r="B775" s="4"/>
      <c r="C775" s="4"/>
    </row>
    <row r="776">
      <c r="B776" s="4"/>
      <c r="C776" s="4"/>
    </row>
    <row r="777">
      <c r="B777" s="4"/>
      <c r="C777" s="4"/>
    </row>
    <row r="778">
      <c r="B778" s="4"/>
      <c r="C778" s="4"/>
    </row>
    <row r="779">
      <c r="B779" s="4"/>
      <c r="C779" s="4"/>
    </row>
    <row r="780">
      <c r="B780" s="4"/>
      <c r="C780" s="4"/>
    </row>
    <row r="781">
      <c r="B781" s="4"/>
      <c r="C781" s="4"/>
    </row>
    <row r="782">
      <c r="B782" s="4"/>
      <c r="C782" s="4"/>
    </row>
    <row r="783">
      <c r="B783" s="4"/>
      <c r="C783" s="4"/>
    </row>
    <row r="784">
      <c r="B784" s="4"/>
      <c r="C784" s="4"/>
    </row>
    <row r="785">
      <c r="B785" s="4"/>
      <c r="C785" s="4"/>
    </row>
    <row r="786">
      <c r="B786" s="4"/>
      <c r="C786" s="4"/>
    </row>
    <row r="787">
      <c r="B787" s="4"/>
      <c r="C787" s="4"/>
    </row>
    <row r="788">
      <c r="B788" s="4"/>
      <c r="C788" s="4"/>
    </row>
    <row r="789">
      <c r="B789" s="4"/>
      <c r="C789" s="4"/>
    </row>
    <row r="790">
      <c r="B790" s="4"/>
      <c r="C790" s="4"/>
    </row>
    <row r="791">
      <c r="B791" s="4"/>
      <c r="C791" s="4"/>
    </row>
    <row r="792">
      <c r="B792" s="4"/>
      <c r="C792" s="4"/>
    </row>
    <row r="793">
      <c r="B793" s="4"/>
      <c r="C793" s="4"/>
    </row>
    <row r="794">
      <c r="B794" s="4"/>
      <c r="C794" s="4"/>
    </row>
    <row r="795">
      <c r="B795" s="4"/>
      <c r="C795" s="4"/>
    </row>
    <row r="796">
      <c r="B796" s="4"/>
      <c r="C796" s="4"/>
    </row>
    <row r="797">
      <c r="B797" s="4"/>
      <c r="C797" s="4"/>
    </row>
    <row r="798">
      <c r="B798" s="4"/>
      <c r="C798" s="4"/>
    </row>
    <row r="799">
      <c r="B799" s="4"/>
      <c r="C799" s="4"/>
    </row>
    <row r="800">
      <c r="B800" s="4"/>
      <c r="C800" s="4"/>
    </row>
    <row r="801">
      <c r="B801" s="4"/>
      <c r="C801" s="4"/>
    </row>
    <row r="802">
      <c r="B802" s="4"/>
      <c r="C802" s="4"/>
    </row>
    <row r="803">
      <c r="B803" s="4"/>
      <c r="C803" s="4"/>
    </row>
    <row r="804">
      <c r="B804" s="4"/>
      <c r="C804" s="4"/>
    </row>
    <row r="805">
      <c r="B805" s="4"/>
      <c r="C805" s="4"/>
    </row>
    <row r="806">
      <c r="B806" s="4"/>
      <c r="C806" s="4"/>
    </row>
    <row r="807">
      <c r="B807" s="4"/>
      <c r="C807" s="4"/>
    </row>
    <row r="808">
      <c r="B808" s="4"/>
      <c r="C808" s="4"/>
    </row>
    <row r="809">
      <c r="B809" s="4"/>
      <c r="C809" s="4"/>
    </row>
    <row r="810">
      <c r="B810" s="4"/>
      <c r="C810" s="4"/>
    </row>
    <row r="811">
      <c r="B811" s="4"/>
      <c r="C811" s="4"/>
    </row>
    <row r="812">
      <c r="B812" s="4"/>
      <c r="C812" s="4"/>
    </row>
    <row r="813">
      <c r="B813" s="4"/>
      <c r="C813" s="4"/>
    </row>
    <row r="814">
      <c r="B814" s="4"/>
      <c r="C814" s="4"/>
    </row>
    <row r="815">
      <c r="B815" s="4"/>
      <c r="C815" s="4"/>
    </row>
    <row r="816">
      <c r="B816" s="4"/>
      <c r="C816" s="4"/>
    </row>
    <row r="817">
      <c r="B817" s="4"/>
      <c r="C817" s="4"/>
    </row>
    <row r="818">
      <c r="B818" s="4"/>
      <c r="C818" s="4"/>
    </row>
    <row r="819">
      <c r="B819" s="4"/>
      <c r="C819" s="4"/>
    </row>
    <row r="820">
      <c r="B820" s="4"/>
      <c r="C820" s="4"/>
    </row>
    <row r="821">
      <c r="B821" s="4"/>
      <c r="C821" s="4"/>
    </row>
    <row r="822">
      <c r="B822" s="4"/>
      <c r="C822" s="4"/>
    </row>
    <row r="823">
      <c r="B823" s="4"/>
      <c r="C823" s="4"/>
    </row>
    <row r="824">
      <c r="B824" s="4"/>
      <c r="C824" s="4"/>
    </row>
    <row r="825">
      <c r="B825" s="4"/>
      <c r="C825" s="4"/>
    </row>
    <row r="826">
      <c r="B826" s="4"/>
      <c r="C826" s="4"/>
    </row>
    <row r="827">
      <c r="B827" s="4"/>
      <c r="C827" s="4"/>
    </row>
    <row r="828">
      <c r="B828" s="4"/>
      <c r="C828" s="4"/>
    </row>
    <row r="829">
      <c r="B829" s="4"/>
      <c r="C829" s="4"/>
    </row>
    <row r="830">
      <c r="B830" s="4"/>
      <c r="C830" s="4"/>
    </row>
    <row r="831">
      <c r="B831" s="4"/>
      <c r="C831" s="4"/>
    </row>
    <row r="832">
      <c r="B832" s="4"/>
      <c r="C832" s="4"/>
    </row>
    <row r="833">
      <c r="B833" s="4"/>
      <c r="C833" s="4"/>
    </row>
    <row r="834">
      <c r="B834" s="4"/>
      <c r="C834" s="4"/>
    </row>
    <row r="835">
      <c r="B835" s="4"/>
      <c r="C835" s="4"/>
    </row>
    <row r="836">
      <c r="B836" s="4"/>
      <c r="C836" s="4"/>
    </row>
    <row r="837">
      <c r="B837" s="4"/>
      <c r="C837" s="4"/>
    </row>
    <row r="838">
      <c r="B838" s="4"/>
      <c r="C838" s="4"/>
    </row>
    <row r="839">
      <c r="B839" s="4"/>
      <c r="C839" s="4"/>
    </row>
    <row r="840">
      <c r="B840" s="4"/>
      <c r="C840" s="4"/>
    </row>
    <row r="841">
      <c r="B841" s="4"/>
      <c r="C841" s="4"/>
    </row>
    <row r="842">
      <c r="B842" s="4"/>
      <c r="C842" s="4"/>
    </row>
    <row r="843">
      <c r="B843" s="4"/>
      <c r="C843" s="4"/>
    </row>
    <row r="844">
      <c r="B844" s="4"/>
      <c r="C844" s="4"/>
    </row>
    <row r="845">
      <c r="B845" s="4"/>
      <c r="C845" s="4"/>
    </row>
    <row r="846">
      <c r="B846" s="4"/>
      <c r="C846" s="4"/>
    </row>
    <row r="847">
      <c r="B847" s="4"/>
      <c r="C847" s="4"/>
    </row>
    <row r="848">
      <c r="B848" s="4"/>
      <c r="C848" s="4"/>
    </row>
    <row r="849">
      <c r="B849" s="4"/>
      <c r="C849" s="4"/>
    </row>
    <row r="850">
      <c r="B850" s="4"/>
      <c r="C850" s="4"/>
    </row>
    <row r="851">
      <c r="B851" s="4"/>
      <c r="C851" s="4"/>
    </row>
    <row r="852">
      <c r="B852" s="4"/>
      <c r="C852" s="4"/>
    </row>
    <row r="853">
      <c r="B853" s="4"/>
      <c r="C853" s="4"/>
    </row>
    <row r="854">
      <c r="B854" s="4"/>
      <c r="C854" s="4"/>
    </row>
    <row r="855">
      <c r="B855" s="4"/>
      <c r="C855" s="4"/>
    </row>
    <row r="856">
      <c r="B856" s="4"/>
      <c r="C856" s="4"/>
    </row>
    <row r="857">
      <c r="B857" s="4"/>
      <c r="C857" s="4"/>
    </row>
    <row r="858">
      <c r="B858" s="4"/>
      <c r="C858" s="4"/>
    </row>
    <row r="859">
      <c r="B859" s="4"/>
      <c r="C859" s="4"/>
    </row>
    <row r="860">
      <c r="B860" s="4"/>
      <c r="C860" s="4"/>
    </row>
    <row r="861">
      <c r="B861" s="4"/>
      <c r="C861" s="4"/>
    </row>
    <row r="862">
      <c r="B862" s="4"/>
      <c r="C862" s="4"/>
    </row>
    <row r="863">
      <c r="B863" s="4"/>
      <c r="C863" s="4"/>
    </row>
    <row r="864">
      <c r="B864" s="4"/>
      <c r="C864" s="4"/>
    </row>
    <row r="865">
      <c r="B865" s="4"/>
      <c r="C865" s="4"/>
    </row>
    <row r="866">
      <c r="B866" s="4"/>
      <c r="C866" s="4"/>
    </row>
    <row r="867">
      <c r="B867" s="4"/>
      <c r="C867" s="4"/>
    </row>
    <row r="868">
      <c r="B868" s="4"/>
      <c r="C868" s="4"/>
    </row>
    <row r="869">
      <c r="B869" s="4"/>
      <c r="C869" s="4"/>
    </row>
    <row r="870">
      <c r="B870" s="4"/>
      <c r="C870" s="4"/>
    </row>
    <row r="871">
      <c r="B871" s="4"/>
      <c r="C871" s="4"/>
    </row>
    <row r="872">
      <c r="B872" s="4"/>
      <c r="C872" s="4"/>
    </row>
    <row r="873">
      <c r="B873" s="4"/>
      <c r="C873" s="4"/>
    </row>
    <row r="874">
      <c r="B874" s="4"/>
      <c r="C874" s="4"/>
    </row>
    <row r="875">
      <c r="B875" s="4"/>
      <c r="C875" s="4"/>
    </row>
    <row r="876">
      <c r="B876" s="4"/>
      <c r="C876" s="4"/>
    </row>
    <row r="877">
      <c r="B877" s="4"/>
      <c r="C877" s="4"/>
    </row>
    <row r="878">
      <c r="B878" s="4"/>
      <c r="C878" s="4"/>
    </row>
    <row r="879">
      <c r="B879" s="4"/>
      <c r="C879" s="4"/>
    </row>
    <row r="880">
      <c r="B880" s="4"/>
      <c r="C880" s="4"/>
    </row>
    <row r="881">
      <c r="B881" s="4"/>
      <c r="C881" s="4"/>
    </row>
    <row r="882">
      <c r="B882" s="4"/>
      <c r="C882" s="4"/>
    </row>
    <row r="883">
      <c r="B883" s="4"/>
      <c r="C883" s="4"/>
    </row>
    <row r="884">
      <c r="B884" s="4"/>
      <c r="C884" s="4"/>
    </row>
    <row r="885">
      <c r="B885" s="4"/>
      <c r="C885" s="4"/>
    </row>
    <row r="886">
      <c r="B886" s="4"/>
      <c r="C886" s="4"/>
    </row>
    <row r="887">
      <c r="B887" s="4"/>
      <c r="C887" s="4"/>
    </row>
    <row r="888">
      <c r="B888" s="4"/>
      <c r="C888" s="4"/>
    </row>
    <row r="889">
      <c r="B889" s="4"/>
      <c r="C889" s="4"/>
    </row>
    <row r="890">
      <c r="B890" s="4"/>
      <c r="C890" s="4"/>
    </row>
    <row r="891">
      <c r="B891" s="4"/>
      <c r="C891" s="4"/>
    </row>
    <row r="892">
      <c r="B892" s="4"/>
      <c r="C892" s="4"/>
    </row>
    <row r="893">
      <c r="B893" s="4"/>
      <c r="C893" s="4"/>
    </row>
    <row r="894">
      <c r="B894" s="4"/>
      <c r="C894" s="4"/>
    </row>
    <row r="895">
      <c r="B895" s="4"/>
      <c r="C895" s="4"/>
    </row>
    <row r="896">
      <c r="B896" s="4"/>
      <c r="C896" s="4"/>
    </row>
    <row r="897">
      <c r="B897" s="4"/>
      <c r="C897" s="4"/>
    </row>
    <row r="898">
      <c r="B898" s="4"/>
      <c r="C898" s="4"/>
    </row>
    <row r="899">
      <c r="B899" s="4"/>
      <c r="C899" s="4"/>
    </row>
    <row r="900">
      <c r="B900" s="4"/>
      <c r="C900" s="4"/>
    </row>
    <row r="901">
      <c r="B901" s="4"/>
      <c r="C901" s="4"/>
    </row>
    <row r="902">
      <c r="B902" s="4"/>
      <c r="C902" s="4"/>
    </row>
    <row r="903">
      <c r="B903" s="4"/>
      <c r="C903" s="4"/>
    </row>
    <row r="904">
      <c r="B904" s="4"/>
      <c r="C904" s="4"/>
    </row>
    <row r="905">
      <c r="B905" s="4"/>
      <c r="C905" s="4"/>
    </row>
    <row r="906">
      <c r="B906" s="4"/>
      <c r="C906" s="4"/>
    </row>
    <row r="907">
      <c r="B907" s="4"/>
      <c r="C907" s="4"/>
    </row>
    <row r="908">
      <c r="B908" s="4"/>
      <c r="C908" s="4"/>
    </row>
    <row r="909">
      <c r="B909" s="4"/>
      <c r="C909" s="4"/>
    </row>
    <row r="910">
      <c r="B910" s="4"/>
      <c r="C910" s="4"/>
    </row>
    <row r="911">
      <c r="B911" s="4"/>
      <c r="C911" s="4"/>
    </row>
    <row r="912">
      <c r="B912" s="4"/>
      <c r="C912" s="4"/>
    </row>
    <row r="913">
      <c r="B913" s="4"/>
      <c r="C913" s="4"/>
    </row>
    <row r="914">
      <c r="B914" s="4"/>
      <c r="C914" s="4"/>
    </row>
    <row r="915">
      <c r="B915" s="4"/>
      <c r="C915" s="4"/>
    </row>
    <row r="916">
      <c r="B916" s="4"/>
      <c r="C916" s="4"/>
    </row>
    <row r="917">
      <c r="B917" s="4"/>
      <c r="C917" s="4"/>
    </row>
    <row r="918">
      <c r="B918" s="4"/>
      <c r="C918" s="4"/>
    </row>
    <row r="919">
      <c r="B919" s="4"/>
      <c r="C919" s="4"/>
    </row>
    <row r="920">
      <c r="B920" s="4"/>
      <c r="C920" s="4"/>
    </row>
    <row r="921">
      <c r="B921" s="4"/>
      <c r="C921" s="4"/>
    </row>
    <row r="922">
      <c r="B922" s="4"/>
      <c r="C922" s="4"/>
    </row>
    <row r="923">
      <c r="B923" s="4"/>
      <c r="C923" s="4"/>
    </row>
    <row r="924">
      <c r="B924" s="4"/>
      <c r="C924" s="4"/>
    </row>
    <row r="925">
      <c r="B925" s="4"/>
      <c r="C925" s="4"/>
    </row>
    <row r="926">
      <c r="B926" s="4"/>
      <c r="C926" s="4"/>
    </row>
    <row r="927">
      <c r="B927" s="4"/>
      <c r="C927" s="4"/>
    </row>
    <row r="928">
      <c r="B928" s="4"/>
      <c r="C928" s="4"/>
    </row>
    <row r="929">
      <c r="B929" s="4"/>
      <c r="C929" s="4"/>
    </row>
    <row r="930">
      <c r="B930" s="4"/>
      <c r="C930" s="4"/>
    </row>
    <row r="931">
      <c r="B931" s="4"/>
      <c r="C931" s="4"/>
    </row>
    <row r="932">
      <c r="B932" s="4"/>
      <c r="C932" s="4"/>
    </row>
    <row r="933">
      <c r="B933" s="4"/>
      <c r="C933" s="4"/>
    </row>
    <row r="934">
      <c r="B934" s="4"/>
      <c r="C934" s="4"/>
    </row>
    <row r="935">
      <c r="B935" s="4"/>
      <c r="C935" s="4"/>
    </row>
    <row r="936">
      <c r="B936" s="4"/>
      <c r="C936" s="4"/>
    </row>
    <row r="937">
      <c r="B937" s="4"/>
      <c r="C937" s="4"/>
    </row>
    <row r="938">
      <c r="B938" s="4"/>
      <c r="C938" s="4"/>
    </row>
    <row r="939">
      <c r="B939" s="4"/>
      <c r="C939" s="4"/>
    </row>
    <row r="940">
      <c r="B940" s="4"/>
      <c r="C940" s="4"/>
    </row>
    <row r="941">
      <c r="B941" s="4"/>
      <c r="C941" s="4"/>
    </row>
    <row r="942">
      <c r="B942" s="4"/>
      <c r="C942" s="4"/>
    </row>
    <row r="943">
      <c r="B943" s="4"/>
      <c r="C943" s="4"/>
    </row>
    <row r="944">
      <c r="B944" s="4"/>
      <c r="C944" s="4"/>
    </row>
    <row r="945">
      <c r="B945" s="4"/>
      <c r="C945" s="4"/>
    </row>
    <row r="946">
      <c r="B946" s="4"/>
      <c r="C946" s="4"/>
    </row>
    <row r="947">
      <c r="B947" s="4"/>
      <c r="C947" s="4"/>
    </row>
    <row r="948">
      <c r="B948" s="4"/>
      <c r="C948" s="4"/>
    </row>
    <row r="949">
      <c r="B949" s="4"/>
      <c r="C949" s="4"/>
    </row>
    <row r="950">
      <c r="B950" s="4"/>
      <c r="C950" s="4"/>
    </row>
    <row r="951">
      <c r="B951" s="4"/>
      <c r="C951" s="4"/>
    </row>
    <row r="952">
      <c r="B952" s="4"/>
      <c r="C952" s="4"/>
    </row>
    <row r="953">
      <c r="B953" s="4"/>
      <c r="C953" s="4"/>
    </row>
    <row r="954">
      <c r="B954" s="4"/>
      <c r="C954" s="4"/>
    </row>
    <row r="955">
      <c r="B955" s="4"/>
      <c r="C955" s="4"/>
    </row>
    <row r="956">
      <c r="B956" s="4"/>
      <c r="C956" s="4"/>
    </row>
    <row r="957">
      <c r="B957" s="4"/>
      <c r="C957" s="4"/>
    </row>
    <row r="958">
      <c r="B958" s="4"/>
      <c r="C958" s="4"/>
    </row>
    <row r="959">
      <c r="B959" s="4"/>
      <c r="C959" s="4"/>
    </row>
    <row r="960">
      <c r="B960" s="4"/>
      <c r="C960" s="4"/>
    </row>
    <row r="961">
      <c r="B961" s="4"/>
      <c r="C961" s="4"/>
    </row>
    <row r="962">
      <c r="B962" s="4"/>
      <c r="C962" s="4"/>
    </row>
    <row r="963">
      <c r="B963" s="4"/>
      <c r="C963" s="4"/>
    </row>
    <row r="964">
      <c r="B964" s="4"/>
      <c r="C964" s="4"/>
    </row>
    <row r="965">
      <c r="B965" s="4"/>
      <c r="C965" s="4"/>
    </row>
    <row r="966">
      <c r="B966" s="4"/>
      <c r="C966" s="4"/>
    </row>
    <row r="967">
      <c r="B967" s="4"/>
      <c r="C967" s="4"/>
    </row>
    <row r="968">
      <c r="B968" s="4"/>
      <c r="C968" s="4"/>
    </row>
    <row r="969">
      <c r="B969" s="4"/>
      <c r="C969" s="4"/>
    </row>
    <row r="970">
      <c r="B970" s="4"/>
      <c r="C970" s="4"/>
    </row>
    <row r="971">
      <c r="B971" s="4"/>
      <c r="C971" s="4"/>
    </row>
    <row r="972">
      <c r="B972" s="4"/>
      <c r="C972" s="4"/>
    </row>
    <row r="973">
      <c r="B973" s="4"/>
      <c r="C973" s="4"/>
    </row>
    <row r="974">
      <c r="B974" s="4"/>
      <c r="C974" s="4"/>
    </row>
    <row r="975">
      <c r="B975" s="4"/>
      <c r="C975" s="4"/>
    </row>
    <row r="976">
      <c r="B976" s="4"/>
      <c r="C976" s="4"/>
    </row>
    <row r="977">
      <c r="B977" s="4"/>
      <c r="C977" s="4"/>
    </row>
    <row r="978">
      <c r="B978" s="4"/>
      <c r="C978" s="4"/>
    </row>
    <row r="979">
      <c r="B979" s="4"/>
      <c r="C979" s="4"/>
    </row>
    <row r="980">
      <c r="B980" s="4"/>
      <c r="C980" s="4"/>
    </row>
    <row r="981">
      <c r="B981" s="4"/>
      <c r="C981" s="4"/>
    </row>
    <row r="982">
      <c r="B982" s="4"/>
      <c r="C982" s="4"/>
    </row>
    <row r="983">
      <c r="B983" s="4"/>
      <c r="C983" s="4"/>
    </row>
    <row r="984">
      <c r="B984" s="4"/>
      <c r="C984" s="4"/>
    </row>
    <row r="985">
      <c r="B985" s="4"/>
      <c r="C985" s="4"/>
    </row>
    <row r="986">
      <c r="B986" s="4"/>
      <c r="C986" s="4"/>
    </row>
    <row r="987">
      <c r="B987" s="4"/>
      <c r="C987" s="4"/>
    </row>
    <row r="988">
      <c r="B988" s="4"/>
      <c r="C988" s="4"/>
    </row>
    <row r="989">
      <c r="B989" s="4"/>
      <c r="C989" s="4"/>
    </row>
    <row r="990">
      <c r="B990" s="4"/>
      <c r="C990" s="4"/>
    </row>
    <row r="991">
      <c r="B991" s="4"/>
      <c r="C991" s="4"/>
    </row>
    <row r="992">
      <c r="B992" s="4"/>
      <c r="C992" s="4"/>
    </row>
    <row r="993">
      <c r="B993" s="4"/>
      <c r="C993" s="4"/>
    </row>
    <row r="994">
      <c r="B994" s="4"/>
      <c r="C994" s="4"/>
    </row>
    <row r="995">
      <c r="B995" s="4"/>
      <c r="C995" s="4"/>
    </row>
    <row r="996">
      <c r="B996" s="4"/>
      <c r="C996" s="4"/>
    </row>
    <row r="997">
      <c r="B997" s="4"/>
      <c r="C997" s="4"/>
    </row>
    <row r="998">
      <c r="B998" s="4"/>
      <c r="C998" s="4"/>
    </row>
    <row r="999">
      <c r="B999" s="4"/>
      <c r="C999" s="4"/>
    </row>
    <row r="1000">
      <c r="B1000" s="4"/>
      <c r="C1000" s="4"/>
    </row>
  </sheetData>
  <dataValidations>
    <dataValidation type="list" allowBlank="1" showErrorMessage="1" sqref="B2:B1000">
      <formula1>CandidateNames</formula1>
    </dataValidation>
    <dataValidation type="list" allowBlank="1" showErrorMessage="1" sqref="C2:C1000">
      <formula1>"Yes,No"</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5"/>
    <col customWidth="1" min="2" max="2" width="18.38"/>
    <col customWidth="1" min="3" max="3" width="27.75"/>
    <col customWidth="1" min="4" max="4" width="18.38"/>
    <col customWidth="1" min="6" max="6" width="26.5"/>
  </cols>
  <sheetData>
    <row r="1">
      <c r="A1" s="50" t="s">
        <v>0</v>
      </c>
      <c r="B1" s="50" t="s">
        <v>876</v>
      </c>
      <c r="C1" s="50" t="s">
        <v>877</v>
      </c>
      <c r="D1" s="50" t="s">
        <v>878</v>
      </c>
      <c r="E1" s="50" t="s">
        <v>879</v>
      </c>
      <c r="F1" s="50" t="s">
        <v>880</v>
      </c>
      <c r="G1" s="51" t="s">
        <v>881</v>
      </c>
      <c r="H1" s="51" t="s">
        <v>882</v>
      </c>
      <c r="I1" s="52"/>
      <c r="J1" s="52"/>
      <c r="K1" s="52"/>
      <c r="L1" s="52"/>
      <c r="M1" s="52"/>
      <c r="N1" s="52"/>
      <c r="O1" s="52"/>
      <c r="P1" s="52"/>
      <c r="Q1" s="52"/>
      <c r="R1" s="52"/>
      <c r="S1" s="52"/>
      <c r="T1" s="52"/>
      <c r="U1" s="52"/>
      <c r="V1" s="52"/>
      <c r="W1" s="52"/>
      <c r="X1" s="52"/>
      <c r="Y1" s="52"/>
      <c r="Z1" s="52"/>
      <c r="AA1" s="52"/>
      <c r="AB1" s="52"/>
    </row>
    <row r="2">
      <c r="A2" s="53" t="s">
        <v>883</v>
      </c>
      <c r="B2" s="9"/>
      <c r="C2" s="53" t="s">
        <v>210</v>
      </c>
      <c r="D2" s="9" t="s">
        <v>884</v>
      </c>
      <c r="E2" s="9"/>
      <c r="F2" s="54"/>
      <c r="H2" s="1" t="s">
        <v>885</v>
      </c>
    </row>
    <row r="3">
      <c r="A3" s="53" t="s">
        <v>886</v>
      </c>
      <c r="B3" s="9"/>
      <c r="C3" s="53" t="s">
        <v>210</v>
      </c>
      <c r="D3" s="9" t="s">
        <v>884</v>
      </c>
      <c r="E3" s="54"/>
      <c r="F3" s="54"/>
    </row>
    <row r="4">
      <c r="A4" s="53" t="s">
        <v>887</v>
      </c>
      <c r="B4" s="9"/>
      <c r="C4" s="53" t="s">
        <v>210</v>
      </c>
      <c r="D4" s="9" t="s">
        <v>884</v>
      </c>
      <c r="E4" s="54"/>
      <c r="F4" s="54"/>
    </row>
    <row r="5">
      <c r="A5" s="53" t="s">
        <v>888</v>
      </c>
      <c r="B5" s="9"/>
      <c r="C5" s="53" t="s">
        <v>889</v>
      </c>
      <c r="D5" s="9" t="s">
        <v>884</v>
      </c>
      <c r="E5" s="54"/>
      <c r="F5" s="54"/>
    </row>
    <row r="6">
      <c r="A6" s="53" t="s">
        <v>890</v>
      </c>
      <c r="B6" s="9"/>
      <c r="C6" s="53" t="s">
        <v>846</v>
      </c>
      <c r="D6" s="9" t="s">
        <v>884</v>
      </c>
      <c r="E6" s="54"/>
      <c r="F6" s="55" t="s">
        <v>891</v>
      </c>
    </row>
    <row r="7">
      <c r="A7" s="53" t="s">
        <v>892</v>
      </c>
      <c r="B7" s="9"/>
      <c r="C7" s="53" t="s">
        <v>853</v>
      </c>
      <c r="D7" s="9" t="s">
        <v>884</v>
      </c>
      <c r="E7" s="54"/>
      <c r="F7" s="54"/>
    </row>
    <row r="8">
      <c r="A8" s="53" t="s">
        <v>893</v>
      </c>
      <c r="B8" s="9"/>
      <c r="C8" s="53" t="s">
        <v>855</v>
      </c>
      <c r="D8" s="9" t="s">
        <v>884</v>
      </c>
      <c r="E8" s="54"/>
      <c r="F8" s="55" t="s">
        <v>894</v>
      </c>
    </row>
    <row r="9">
      <c r="A9" s="53" t="s">
        <v>895</v>
      </c>
      <c r="B9" s="9"/>
      <c r="C9" s="53" t="s">
        <v>210</v>
      </c>
      <c r="D9" s="9" t="s">
        <v>884</v>
      </c>
      <c r="E9" s="54"/>
      <c r="F9" s="54"/>
    </row>
    <row r="10">
      <c r="A10" s="53" t="s">
        <v>896</v>
      </c>
      <c r="B10" s="9"/>
      <c r="C10" s="53" t="s">
        <v>856</v>
      </c>
      <c r="D10" s="9" t="s">
        <v>884</v>
      </c>
      <c r="E10" s="54"/>
      <c r="F10" s="54"/>
    </row>
    <row r="11">
      <c r="A11" s="53" t="s">
        <v>897</v>
      </c>
      <c r="B11" s="9"/>
      <c r="C11" s="53" t="s">
        <v>857</v>
      </c>
      <c r="D11" s="9" t="s">
        <v>884</v>
      </c>
      <c r="E11" s="54"/>
      <c r="F11" s="55" t="s">
        <v>898</v>
      </c>
    </row>
    <row r="12">
      <c r="A12" s="53" t="s">
        <v>899</v>
      </c>
      <c r="B12" s="9"/>
      <c r="C12" s="53" t="s">
        <v>210</v>
      </c>
      <c r="D12" s="9" t="s">
        <v>884</v>
      </c>
      <c r="E12" s="54"/>
      <c r="F12" s="54"/>
    </row>
    <row r="13">
      <c r="A13" s="53" t="s">
        <v>900</v>
      </c>
      <c r="B13" s="9"/>
      <c r="C13" s="53" t="s">
        <v>901</v>
      </c>
      <c r="D13" s="9" t="s">
        <v>884</v>
      </c>
      <c r="E13" s="54"/>
      <c r="F13" s="54"/>
    </row>
    <row r="14">
      <c r="A14" s="53" t="s">
        <v>902</v>
      </c>
      <c r="B14" s="9"/>
      <c r="C14" s="53" t="s">
        <v>210</v>
      </c>
      <c r="D14" s="9" t="s">
        <v>884</v>
      </c>
      <c r="E14" s="54"/>
      <c r="F14" s="54"/>
    </row>
    <row r="15">
      <c r="A15" s="53" t="s">
        <v>903</v>
      </c>
      <c r="B15" s="9"/>
      <c r="C15" s="53" t="s">
        <v>858</v>
      </c>
      <c r="D15" s="9" t="s">
        <v>884</v>
      </c>
      <c r="E15" s="54"/>
      <c r="F15" s="55" t="s">
        <v>904</v>
      </c>
    </row>
    <row r="16">
      <c r="A16" s="53" t="s">
        <v>905</v>
      </c>
      <c r="B16" s="9"/>
      <c r="C16" s="53" t="s">
        <v>210</v>
      </c>
      <c r="D16" s="9" t="s">
        <v>884</v>
      </c>
      <c r="E16" s="54"/>
      <c r="F16" s="55" t="s">
        <v>906</v>
      </c>
    </row>
    <row r="17">
      <c r="A17" s="53" t="s">
        <v>907</v>
      </c>
      <c r="B17" s="9"/>
      <c r="C17" s="53" t="s">
        <v>858</v>
      </c>
      <c r="D17" s="9" t="s">
        <v>908</v>
      </c>
      <c r="E17" s="54"/>
      <c r="F17" s="54"/>
    </row>
    <row r="18">
      <c r="A18" s="53" t="s">
        <v>909</v>
      </c>
      <c r="B18" s="9"/>
      <c r="C18" s="53" t="s">
        <v>889</v>
      </c>
      <c r="D18" s="9" t="s">
        <v>908</v>
      </c>
      <c r="E18" s="54"/>
      <c r="F18" s="55" t="s">
        <v>910</v>
      </c>
    </row>
    <row r="19">
      <c r="A19" s="53" t="s">
        <v>911</v>
      </c>
      <c r="B19" s="9"/>
      <c r="C19" s="53" t="s">
        <v>869</v>
      </c>
      <c r="D19" s="9" t="s">
        <v>908</v>
      </c>
      <c r="E19" s="54"/>
      <c r="F19" s="54"/>
    </row>
    <row r="20">
      <c r="A20" s="53" t="s">
        <v>912</v>
      </c>
      <c r="B20" s="9"/>
      <c r="C20" s="53" t="s">
        <v>872</v>
      </c>
      <c r="D20" s="9" t="s">
        <v>908</v>
      </c>
      <c r="E20" s="54"/>
      <c r="F20" s="54"/>
    </row>
    <row r="21">
      <c r="A21" s="53" t="s">
        <v>913</v>
      </c>
      <c r="B21" s="9"/>
      <c r="C21" s="53" t="s">
        <v>870</v>
      </c>
      <c r="D21" s="9" t="s">
        <v>908</v>
      </c>
      <c r="E21" s="54"/>
      <c r="F21" s="54"/>
    </row>
    <row r="22">
      <c r="A22" s="53" t="s">
        <v>914</v>
      </c>
      <c r="B22" s="9"/>
      <c r="C22" s="53" t="s">
        <v>852</v>
      </c>
      <c r="D22" s="9" t="s">
        <v>908</v>
      </c>
      <c r="E22" s="54"/>
      <c r="F22" s="54"/>
    </row>
    <row r="23">
      <c r="A23" s="53" t="s">
        <v>915</v>
      </c>
      <c r="B23" s="9"/>
      <c r="C23" s="53" t="s">
        <v>849</v>
      </c>
      <c r="D23" s="9" t="s">
        <v>908</v>
      </c>
      <c r="E23" s="54"/>
      <c r="F23" s="55" t="s">
        <v>916</v>
      </c>
    </row>
    <row r="24">
      <c r="A24" s="53" t="s">
        <v>917</v>
      </c>
      <c r="B24" s="9"/>
      <c r="C24" s="53" t="s">
        <v>856</v>
      </c>
      <c r="D24" s="9" t="s">
        <v>908</v>
      </c>
      <c r="E24" s="54"/>
      <c r="F24" s="54"/>
    </row>
    <row r="25">
      <c r="A25" s="53" t="s">
        <v>918</v>
      </c>
      <c r="B25" s="9"/>
      <c r="C25" s="53" t="s">
        <v>851</v>
      </c>
      <c r="D25" s="9" t="s">
        <v>908</v>
      </c>
      <c r="E25" s="54"/>
      <c r="F25" s="55" t="s">
        <v>919</v>
      </c>
    </row>
    <row r="26">
      <c r="A26" s="53" t="s">
        <v>920</v>
      </c>
      <c r="B26" s="9"/>
      <c r="C26" s="53" t="s">
        <v>210</v>
      </c>
      <c r="D26" s="9" t="s">
        <v>921</v>
      </c>
      <c r="E26" s="54"/>
      <c r="F26" s="54"/>
    </row>
    <row r="27">
      <c r="A27" s="53" t="s">
        <v>922</v>
      </c>
      <c r="B27" s="9"/>
      <c r="C27" s="53" t="s">
        <v>870</v>
      </c>
      <c r="D27" s="9" t="s">
        <v>921</v>
      </c>
      <c r="E27" s="54"/>
      <c r="F27" s="54"/>
    </row>
    <row r="28">
      <c r="A28" s="53" t="s">
        <v>923</v>
      </c>
      <c r="B28" s="9"/>
      <c r="C28" s="53" t="s">
        <v>210</v>
      </c>
      <c r="D28" s="9" t="s">
        <v>921</v>
      </c>
      <c r="E28" s="54"/>
      <c r="F28" s="54"/>
    </row>
    <row r="29">
      <c r="A29" s="53" t="s">
        <v>924</v>
      </c>
      <c r="B29" s="9"/>
      <c r="C29" s="53" t="s">
        <v>210</v>
      </c>
      <c r="D29" s="9" t="s">
        <v>921</v>
      </c>
      <c r="E29" s="54"/>
      <c r="F29" s="54"/>
    </row>
    <row r="30">
      <c r="A30" s="53" t="s">
        <v>925</v>
      </c>
      <c r="B30" s="9"/>
      <c r="C30" s="53" t="s">
        <v>210</v>
      </c>
      <c r="D30" s="9" t="s">
        <v>921</v>
      </c>
      <c r="E30" s="54"/>
      <c r="F30" s="54"/>
    </row>
    <row r="31">
      <c r="A31" s="53" t="s">
        <v>926</v>
      </c>
      <c r="B31" s="9"/>
      <c r="C31" s="53" t="s">
        <v>849</v>
      </c>
      <c r="D31" s="9" t="s">
        <v>921</v>
      </c>
      <c r="E31" s="54"/>
      <c r="F31" s="55" t="s">
        <v>927</v>
      </c>
    </row>
    <row r="32">
      <c r="A32" s="53" t="s">
        <v>928</v>
      </c>
      <c r="B32" s="9"/>
      <c r="C32" s="53" t="s">
        <v>210</v>
      </c>
      <c r="D32" s="9" t="s">
        <v>921</v>
      </c>
      <c r="E32" s="54"/>
      <c r="F32" s="54"/>
    </row>
    <row r="33">
      <c r="A33" s="53" t="s">
        <v>929</v>
      </c>
      <c r="B33" s="9"/>
      <c r="C33" s="53" t="s">
        <v>852</v>
      </c>
      <c r="D33" s="9" t="s">
        <v>921</v>
      </c>
      <c r="E33" s="54"/>
      <c r="F33" s="54"/>
    </row>
    <row r="34">
      <c r="A34" s="53" t="s">
        <v>930</v>
      </c>
      <c r="B34" s="9"/>
      <c r="C34" s="53" t="s">
        <v>853</v>
      </c>
      <c r="D34" s="9" t="s">
        <v>921</v>
      </c>
      <c r="E34" s="54"/>
      <c r="F34" s="54"/>
    </row>
    <row r="35">
      <c r="A35" s="53" t="s">
        <v>931</v>
      </c>
      <c r="B35" s="9"/>
      <c r="C35" s="53" t="s">
        <v>851</v>
      </c>
      <c r="D35" s="9" t="s">
        <v>921</v>
      </c>
      <c r="E35" s="54"/>
      <c r="F35" s="54"/>
    </row>
    <row r="36">
      <c r="A36" s="53" t="s">
        <v>932</v>
      </c>
      <c r="B36" s="9"/>
      <c r="C36" s="53" t="s">
        <v>933</v>
      </c>
      <c r="D36" s="9" t="s">
        <v>921</v>
      </c>
      <c r="E36" s="54"/>
      <c r="F36" s="55" t="s">
        <v>934</v>
      </c>
    </row>
    <row r="37">
      <c r="A37" s="53" t="s">
        <v>935</v>
      </c>
      <c r="B37" s="9"/>
      <c r="C37" s="53" t="s">
        <v>853</v>
      </c>
      <c r="D37" s="9" t="s">
        <v>921</v>
      </c>
      <c r="E37" s="54"/>
      <c r="F37" s="54"/>
    </row>
    <row r="38">
      <c r="A38" s="53" t="s">
        <v>936</v>
      </c>
      <c r="B38" s="9"/>
      <c r="C38" s="53" t="s">
        <v>210</v>
      </c>
      <c r="D38" s="9" t="s">
        <v>921</v>
      </c>
      <c r="E38" s="54"/>
      <c r="F38" s="54"/>
    </row>
    <row r="39">
      <c r="A39" s="53" t="s">
        <v>937</v>
      </c>
      <c r="B39" s="9"/>
      <c r="C39" s="53" t="s">
        <v>860</v>
      </c>
      <c r="D39" s="9" t="s">
        <v>921</v>
      </c>
      <c r="E39" s="54"/>
      <c r="F39" s="55" t="s">
        <v>938</v>
      </c>
    </row>
    <row r="40">
      <c r="A40" s="53" t="s">
        <v>939</v>
      </c>
      <c r="B40" s="9"/>
      <c r="C40" s="53" t="s">
        <v>889</v>
      </c>
      <c r="D40" s="9" t="s">
        <v>921</v>
      </c>
      <c r="E40" s="54"/>
      <c r="F40" s="54"/>
    </row>
    <row r="41">
      <c r="A41" s="53" t="s">
        <v>940</v>
      </c>
      <c r="B41" s="9"/>
      <c r="C41" s="53" t="s">
        <v>853</v>
      </c>
      <c r="D41" s="9" t="s">
        <v>921</v>
      </c>
      <c r="E41" s="54"/>
      <c r="F41" s="55" t="s">
        <v>941</v>
      </c>
    </row>
    <row r="42">
      <c r="A42" s="53" t="s">
        <v>942</v>
      </c>
      <c r="B42" s="9"/>
      <c r="C42" s="53" t="s">
        <v>210</v>
      </c>
      <c r="D42" s="9" t="s">
        <v>921</v>
      </c>
      <c r="E42" s="54"/>
      <c r="F42" s="55" t="s">
        <v>943</v>
      </c>
    </row>
    <row r="43">
      <c r="A43" s="53" t="s">
        <v>944</v>
      </c>
      <c r="B43" s="9"/>
      <c r="C43" s="53" t="s">
        <v>870</v>
      </c>
      <c r="D43" s="9" t="s">
        <v>921</v>
      </c>
      <c r="E43" s="54"/>
      <c r="F43" s="54"/>
    </row>
    <row r="44">
      <c r="A44" s="53" t="s">
        <v>945</v>
      </c>
      <c r="B44" s="9"/>
      <c r="C44" s="53" t="s">
        <v>868</v>
      </c>
      <c r="D44" s="9" t="s">
        <v>921</v>
      </c>
      <c r="E44" s="54"/>
      <c r="F44" s="55" t="s">
        <v>946</v>
      </c>
    </row>
    <row r="45">
      <c r="A45" s="53" t="s">
        <v>947</v>
      </c>
      <c r="B45" s="9"/>
      <c r="C45" s="53" t="s">
        <v>889</v>
      </c>
      <c r="D45" s="9" t="s">
        <v>921</v>
      </c>
      <c r="E45" s="54"/>
      <c r="F45" s="54"/>
    </row>
    <row r="46">
      <c r="A46" s="53" t="s">
        <v>948</v>
      </c>
      <c r="B46" s="9"/>
      <c r="C46" s="53" t="s">
        <v>849</v>
      </c>
      <c r="D46" s="9" t="s">
        <v>921</v>
      </c>
      <c r="E46" s="54"/>
      <c r="F46" s="55" t="s">
        <v>949</v>
      </c>
    </row>
    <row r="47">
      <c r="A47" s="53" t="s">
        <v>950</v>
      </c>
      <c r="B47" s="9"/>
      <c r="C47" s="53" t="s">
        <v>855</v>
      </c>
      <c r="D47" s="9" t="s">
        <v>921</v>
      </c>
      <c r="E47" s="54"/>
      <c r="F47" s="56" t="s">
        <v>951</v>
      </c>
    </row>
    <row r="48">
      <c r="A48" s="53" t="s">
        <v>952</v>
      </c>
      <c r="B48" s="9"/>
      <c r="C48" s="53" t="s">
        <v>859</v>
      </c>
      <c r="D48" s="9" t="s">
        <v>921</v>
      </c>
      <c r="E48" s="54"/>
      <c r="F48" s="54"/>
    </row>
    <row r="49">
      <c r="A49" s="53" t="s">
        <v>953</v>
      </c>
      <c r="B49" s="9"/>
      <c r="C49" s="53" t="s">
        <v>871</v>
      </c>
      <c r="D49" s="9" t="s">
        <v>921</v>
      </c>
      <c r="E49" s="4"/>
      <c r="F49" s="55" t="s">
        <v>954</v>
      </c>
    </row>
    <row r="50">
      <c r="A50" s="53" t="s">
        <v>955</v>
      </c>
      <c r="B50" s="9"/>
      <c r="C50" s="53" t="s">
        <v>851</v>
      </c>
      <c r="D50" s="9" t="s">
        <v>921</v>
      </c>
      <c r="E50" s="54"/>
      <c r="F50" s="55" t="s">
        <v>956</v>
      </c>
    </row>
    <row r="51">
      <c r="A51" s="53" t="s">
        <v>957</v>
      </c>
      <c r="B51" s="9"/>
      <c r="C51" s="53" t="s">
        <v>855</v>
      </c>
      <c r="D51" s="9" t="s">
        <v>921</v>
      </c>
      <c r="E51" s="54"/>
      <c r="F51" s="55" t="s">
        <v>958</v>
      </c>
    </row>
    <row r="52">
      <c r="A52" s="53" t="s">
        <v>959</v>
      </c>
      <c r="B52" s="9"/>
      <c r="C52" s="53" t="s">
        <v>850</v>
      </c>
      <c r="D52" s="9" t="s">
        <v>921</v>
      </c>
      <c r="E52" s="54"/>
      <c r="F52" s="54"/>
    </row>
    <row r="53">
      <c r="A53" s="53" t="s">
        <v>960</v>
      </c>
      <c r="B53" s="9"/>
      <c r="C53" s="53" t="s">
        <v>851</v>
      </c>
      <c r="D53" s="9" t="s">
        <v>921</v>
      </c>
      <c r="E53" s="54"/>
      <c r="F53" s="55" t="s">
        <v>961</v>
      </c>
    </row>
    <row r="54">
      <c r="A54" s="53" t="s">
        <v>962</v>
      </c>
      <c r="B54" s="9"/>
      <c r="C54" s="53" t="s">
        <v>889</v>
      </c>
      <c r="D54" s="9" t="s">
        <v>921</v>
      </c>
      <c r="E54" s="54"/>
      <c r="F54" s="54"/>
    </row>
    <row r="55">
      <c r="A55" s="53" t="s">
        <v>963</v>
      </c>
      <c r="B55" s="9"/>
      <c r="C55" s="53" t="s">
        <v>865</v>
      </c>
      <c r="D55" s="9" t="s">
        <v>921</v>
      </c>
      <c r="E55" s="54"/>
      <c r="F55" s="54"/>
    </row>
    <row r="56">
      <c r="A56" s="53" t="s">
        <v>964</v>
      </c>
      <c r="B56" s="9"/>
      <c r="C56" s="53" t="s">
        <v>869</v>
      </c>
      <c r="D56" s="9" t="s">
        <v>921</v>
      </c>
      <c r="E56" s="54"/>
      <c r="F56" s="54"/>
    </row>
    <row r="57">
      <c r="A57" s="53" t="s">
        <v>965</v>
      </c>
      <c r="B57" s="9"/>
      <c r="C57" s="53" t="s">
        <v>866</v>
      </c>
      <c r="D57" s="9" t="s">
        <v>921</v>
      </c>
      <c r="E57" s="54"/>
      <c r="F57" s="54"/>
    </row>
    <row r="58">
      <c r="A58" s="53" t="s">
        <v>966</v>
      </c>
      <c r="B58" s="9"/>
      <c r="C58" s="53" t="s">
        <v>851</v>
      </c>
      <c r="D58" s="9" t="s">
        <v>921</v>
      </c>
      <c r="E58" s="54"/>
      <c r="F58" s="55" t="s">
        <v>967</v>
      </c>
    </row>
    <row r="59">
      <c r="A59" s="53" t="s">
        <v>968</v>
      </c>
      <c r="B59" s="9"/>
      <c r="C59" s="53" t="s">
        <v>867</v>
      </c>
      <c r="D59" s="9" t="s">
        <v>921</v>
      </c>
      <c r="E59" s="54"/>
      <c r="F59" s="55" t="s">
        <v>969</v>
      </c>
    </row>
    <row r="60">
      <c r="A60" s="53" t="s">
        <v>970</v>
      </c>
      <c r="B60" s="9"/>
      <c r="C60" s="53" t="s">
        <v>852</v>
      </c>
      <c r="D60" s="9" t="s">
        <v>921</v>
      </c>
      <c r="E60" s="54"/>
      <c r="F60" s="54"/>
    </row>
    <row r="61">
      <c r="A61" s="53" t="s">
        <v>971</v>
      </c>
      <c r="B61" s="9"/>
      <c r="C61" s="53" t="s">
        <v>210</v>
      </c>
      <c r="D61" s="9" t="s">
        <v>921</v>
      </c>
      <c r="E61" s="54"/>
      <c r="F61" s="55" t="s">
        <v>972</v>
      </c>
    </row>
    <row r="62">
      <c r="A62" s="53" t="s">
        <v>973</v>
      </c>
      <c r="B62" s="9"/>
      <c r="C62" s="53" t="s">
        <v>863</v>
      </c>
      <c r="D62" s="9" t="s">
        <v>921</v>
      </c>
      <c r="E62" s="54"/>
      <c r="F62" s="55" t="s">
        <v>974</v>
      </c>
    </row>
    <row r="63">
      <c r="A63" s="53" t="s">
        <v>975</v>
      </c>
      <c r="B63" s="9"/>
      <c r="C63" s="53" t="s">
        <v>210</v>
      </c>
      <c r="D63" s="9" t="s">
        <v>921</v>
      </c>
      <c r="E63" s="54"/>
      <c r="F63" s="54"/>
    </row>
    <row r="64">
      <c r="A64" s="53" t="s">
        <v>976</v>
      </c>
      <c r="B64" s="9"/>
      <c r="C64" s="53" t="s">
        <v>210</v>
      </c>
      <c r="D64" s="9" t="s">
        <v>921</v>
      </c>
      <c r="E64" s="54"/>
      <c r="F64" s="54"/>
    </row>
    <row r="65">
      <c r="A65" s="53" t="s">
        <v>977</v>
      </c>
      <c r="B65" s="9"/>
      <c r="C65" s="53" t="s">
        <v>210</v>
      </c>
      <c r="D65" s="9" t="s">
        <v>921</v>
      </c>
      <c r="E65" s="54"/>
      <c r="F65" s="54"/>
    </row>
    <row r="66">
      <c r="A66" s="53" t="s">
        <v>978</v>
      </c>
      <c r="B66" s="9"/>
      <c r="C66" s="53" t="s">
        <v>868</v>
      </c>
      <c r="D66" s="9" t="s">
        <v>921</v>
      </c>
      <c r="E66" s="54"/>
      <c r="F66" s="54"/>
    </row>
    <row r="67">
      <c r="A67" s="53" t="s">
        <v>979</v>
      </c>
      <c r="B67" s="9"/>
      <c r="C67" s="53" t="s">
        <v>210</v>
      </c>
      <c r="D67" s="9" t="s">
        <v>921</v>
      </c>
      <c r="E67" s="54"/>
      <c r="F67" s="54"/>
    </row>
    <row r="68">
      <c r="A68" s="53" t="s">
        <v>980</v>
      </c>
      <c r="B68" s="9"/>
      <c r="C68" s="53" t="s">
        <v>862</v>
      </c>
      <c r="D68" s="9" t="s">
        <v>921</v>
      </c>
      <c r="E68" s="54"/>
      <c r="F68" s="55" t="s">
        <v>981</v>
      </c>
    </row>
    <row r="69">
      <c r="A69" s="53" t="s">
        <v>982</v>
      </c>
      <c r="B69" s="9"/>
      <c r="C69" s="53" t="s">
        <v>853</v>
      </c>
      <c r="D69" s="9" t="s">
        <v>921</v>
      </c>
      <c r="E69" s="54"/>
      <c r="F69" s="54"/>
    </row>
    <row r="70">
      <c r="A70" s="53" t="s">
        <v>983</v>
      </c>
      <c r="B70" s="9"/>
      <c r="C70" s="53" t="s">
        <v>851</v>
      </c>
      <c r="D70" s="9" t="s">
        <v>921</v>
      </c>
      <c r="E70" s="54"/>
      <c r="F70" s="55" t="s">
        <v>984</v>
      </c>
    </row>
    <row r="71">
      <c r="A71" s="53" t="s">
        <v>985</v>
      </c>
      <c r="B71" s="9"/>
      <c r="C71" s="53" t="s">
        <v>210</v>
      </c>
      <c r="D71" s="9" t="s">
        <v>921</v>
      </c>
      <c r="E71" s="54"/>
      <c r="F71" s="54"/>
    </row>
    <row r="72">
      <c r="A72" s="53" t="s">
        <v>986</v>
      </c>
      <c r="B72" s="9"/>
      <c r="C72" s="53" t="s">
        <v>861</v>
      </c>
      <c r="D72" s="9" t="s">
        <v>921</v>
      </c>
      <c r="E72" s="54"/>
      <c r="F72" s="54"/>
    </row>
    <row r="73">
      <c r="A73" s="53" t="s">
        <v>987</v>
      </c>
      <c r="B73" s="9"/>
      <c r="C73" s="53" t="s">
        <v>853</v>
      </c>
      <c r="D73" s="9" t="s">
        <v>921</v>
      </c>
      <c r="E73" s="54"/>
      <c r="F73" s="54"/>
    </row>
    <row r="74">
      <c r="A74" s="53" t="s">
        <v>988</v>
      </c>
      <c r="B74" s="9"/>
      <c r="C74" s="53" t="s">
        <v>210</v>
      </c>
      <c r="D74" s="9" t="s">
        <v>921</v>
      </c>
      <c r="E74" s="54"/>
      <c r="F74" s="54"/>
    </row>
    <row r="75">
      <c r="A75" s="53" t="s">
        <v>989</v>
      </c>
      <c r="B75" s="9"/>
      <c r="C75" s="53" t="s">
        <v>210</v>
      </c>
      <c r="D75" s="9" t="s">
        <v>921</v>
      </c>
      <c r="E75" s="54"/>
      <c r="F75" s="54"/>
    </row>
    <row r="76">
      <c r="A76" s="53" t="s">
        <v>990</v>
      </c>
      <c r="B76" s="9"/>
      <c r="C76" s="53" t="s">
        <v>210</v>
      </c>
      <c r="D76" s="9" t="s">
        <v>921</v>
      </c>
      <c r="E76" s="54"/>
      <c r="F76" s="54"/>
    </row>
    <row r="77">
      <c r="A77" s="53" t="s">
        <v>991</v>
      </c>
      <c r="B77" s="9"/>
      <c r="C77" s="53" t="s">
        <v>856</v>
      </c>
      <c r="D77" s="9" t="s">
        <v>921</v>
      </c>
      <c r="E77" s="54"/>
      <c r="F77" s="54"/>
    </row>
    <row r="78">
      <c r="A78" s="53" t="s">
        <v>992</v>
      </c>
      <c r="B78" s="9"/>
      <c r="C78" s="53" t="s">
        <v>864</v>
      </c>
      <c r="D78" s="9" t="s">
        <v>921</v>
      </c>
      <c r="E78" s="54"/>
      <c r="F78" s="54"/>
    </row>
    <row r="79">
      <c r="A79" s="53" t="s">
        <v>993</v>
      </c>
      <c r="B79" s="9"/>
      <c r="C79" s="53" t="s">
        <v>855</v>
      </c>
      <c r="D79" s="9" t="s">
        <v>921</v>
      </c>
      <c r="E79" s="54"/>
      <c r="F79" s="54"/>
    </row>
    <row r="80">
      <c r="A80" s="53" t="s">
        <v>994</v>
      </c>
      <c r="B80" s="9"/>
      <c r="C80" s="53" t="s">
        <v>853</v>
      </c>
      <c r="D80" s="9" t="s">
        <v>921</v>
      </c>
      <c r="E80" s="54"/>
      <c r="F80" s="54"/>
    </row>
    <row r="81">
      <c r="A81" s="53" t="s">
        <v>995</v>
      </c>
      <c r="B81" s="9"/>
      <c r="C81" s="53" t="s">
        <v>853</v>
      </c>
      <c r="D81" s="9" t="s">
        <v>921</v>
      </c>
      <c r="E81" s="54"/>
      <c r="F81" s="54"/>
    </row>
    <row r="82">
      <c r="A82" s="53" t="s">
        <v>996</v>
      </c>
      <c r="B82" s="9"/>
      <c r="C82" s="53" t="s">
        <v>853</v>
      </c>
      <c r="D82" s="9" t="s">
        <v>921</v>
      </c>
      <c r="E82" s="54"/>
      <c r="F82" s="54"/>
    </row>
    <row r="83">
      <c r="A83" s="53" t="s">
        <v>997</v>
      </c>
      <c r="B83" s="9"/>
      <c r="C83" s="53" t="s">
        <v>851</v>
      </c>
      <c r="D83" s="9" t="s">
        <v>921</v>
      </c>
      <c r="E83" s="54"/>
      <c r="F83" s="54"/>
    </row>
    <row r="84">
      <c r="A84" s="53" t="s">
        <v>998</v>
      </c>
      <c r="B84" s="9"/>
      <c r="C84" s="53" t="s">
        <v>850</v>
      </c>
      <c r="D84" s="9" t="s">
        <v>921</v>
      </c>
      <c r="E84" s="54"/>
      <c r="F84" s="54"/>
    </row>
    <row r="85">
      <c r="A85" s="53" t="s">
        <v>999</v>
      </c>
      <c r="B85" s="9"/>
      <c r="C85" s="53" t="s">
        <v>848</v>
      </c>
      <c r="D85" s="9" t="s">
        <v>921</v>
      </c>
      <c r="E85" s="54"/>
      <c r="F85" s="55" t="s">
        <v>1000</v>
      </c>
    </row>
    <row r="86">
      <c r="A86" s="53" t="s">
        <v>1001</v>
      </c>
      <c r="B86" s="9"/>
      <c r="C86" s="53" t="s">
        <v>933</v>
      </c>
      <c r="D86" s="9" t="s">
        <v>921</v>
      </c>
      <c r="E86" s="54"/>
      <c r="F86" s="54"/>
    </row>
    <row r="87">
      <c r="A87" s="53" t="s">
        <v>1002</v>
      </c>
      <c r="B87" s="9"/>
      <c r="C87" s="53" t="s">
        <v>852</v>
      </c>
      <c r="D87" s="9" t="s">
        <v>921</v>
      </c>
      <c r="E87" s="54"/>
      <c r="F87" s="54"/>
    </row>
    <row r="88">
      <c r="A88" s="53" t="s">
        <v>1003</v>
      </c>
      <c r="B88" s="9"/>
      <c r="C88" s="53" t="s">
        <v>848</v>
      </c>
      <c r="D88" s="9" t="s">
        <v>921</v>
      </c>
      <c r="E88" s="54"/>
      <c r="F88" s="54"/>
    </row>
    <row r="89">
      <c r="A89" s="53" t="s">
        <v>1004</v>
      </c>
      <c r="B89" s="9"/>
      <c r="C89" s="53" t="s">
        <v>849</v>
      </c>
      <c r="D89" s="9" t="s">
        <v>921</v>
      </c>
      <c r="E89" s="54"/>
      <c r="F89" s="55" t="s">
        <v>1005</v>
      </c>
    </row>
    <row r="90">
      <c r="A90" s="53" t="s">
        <v>1006</v>
      </c>
      <c r="B90" s="9"/>
      <c r="C90" s="53" t="s">
        <v>210</v>
      </c>
      <c r="D90" s="9" t="s">
        <v>921</v>
      </c>
      <c r="E90" s="54"/>
      <c r="F90" s="55" t="s">
        <v>1007</v>
      </c>
    </row>
    <row r="91">
      <c r="A91" s="53" t="s">
        <v>1008</v>
      </c>
      <c r="B91" s="9"/>
      <c r="C91" s="53" t="s">
        <v>210</v>
      </c>
      <c r="D91" s="9" t="s">
        <v>921</v>
      </c>
      <c r="E91" s="54"/>
      <c r="F91" s="54"/>
    </row>
    <row r="92">
      <c r="A92" s="53" t="s">
        <v>1009</v>
      </c>
      <c r="B92" s="9"/>
      <c r="C92" s="53" t="s">
        <v>210</v>
      </c>
      <c r="D92" s="9" t="s">
        <v>921</v>
      </c>
      <c r="E92" s="54"/>
      <c r="F92" s="56" t="s">
        <v>1010</v>
      </c>
    </row>
    <row r="93">
      <c r="A93" s="53" t="s">
        <v>1011</v>
      </c>
      <c r="B93" s="9"/>
      <c r="C93" s="53" t="s">
        <v>847</v>
      </c>
      <c r="D93" s="9" t="s">
        <v>921</v>
      </c>
      <c r="E93" s="54"/>
      <c r="F93" s="54"/>
    </row>
    <row r="94">
      <c r="A94" s="53" t="s">
        <v>1012</v>
      </c>
      <c r="B94" s="9"/>
      <c r="C94" s="53" t="s">
        <v>210</v>
      </c>
      <c r="D94" s="9" t="s">
        <v>921</v>
      </c>
      <c r="E94" s="54"/>
      <c r="F94" s="54"/>
    </row>
    <row r="95">
      <c r="A95" s="53" t="s">
        <v>1013</v>
      </c>
      <c r="B95" s="9"/>
      <c r="C95" s="53" t="s">
        <v>210</v>
      </c>
      <c r="D95" s="9" t="s">
        <v>921</v>
      </c>
      <c r="E95" s="54"/>
      <c r="F95" s="55" t="s">
        <v>1014</v>
      </c>
    </row>
    <row r="96">
      <c r="A96" s="57"/>
      <c r="B96" s="4"/>
      <c r="C96" s="57"/>
      <c r="D96" s="4"/>
      <c r="E96" s="4"/>
    </row>
    <row r="97">
      <c r="B97" s="4"/>
      <c r="C97" s="4"/>
      <c r="D97" s="4"/>
      <c r="E97" s="4"/>
    </row>
    <row r="98">
      <c r="B98" s="4"/>
      <c r="C98" s="4"/>
      <c r="D98" s="4"/>
      <c r="E98" s="4"/>
    </row>
    <row r="99">
      <c r="B99" s="4"/>
      <c r="C99" s="4"/>
      <c r="D99" s="4"/>
      <c r="E99" s="4"/>
    </row>
    <row r="100">
      <c r="B100" s="4"/>
      <c r="C100" s="4"/>
      <c r="D100" s="4"/>
      <c r="E100" s="4"/>
    </row>
    <row r="101">
      <c r="B101" s="4"/>
      <c r="C101" s="4"/>
      <c r="D101" s="4"/>
      <c r="E101" s="4"/>
    </row>
    <row r="102">
      <c r="B102" s="4"/>
      <c r="C102" s="4"/>
      <c r="D102" s="4"/>
      <c r="E102" s="4"/>
    </row>
    <row r="103">
      <c r="B103" s="4"/>
      <c r="C103" s="4"/>
      <c r="D103" s="4"/>
      <c r="E103" s="4"/>
    </row>
    <row r="104">
      <c r="B104" s="4"/>
      <c r="C104" s="4"/>
      <c r="D104" s="4"/>
      <c r="E104" s="4"/>
    </row>
    <row r="105">
      <c r="B105" s="4"/>
      <c r="C105" s="4"/>
      <c r="D105" s="4"/>
      <c r="E105" s="4"/>
    </row>
    <row r="106">
      <c r="B106" s="4"/>
      <c r="C106" s="4"/>
      <c r="D106" s="4"/>
      <c r="E106" s="4"/>
    </row>
    <row r="107">
      <c r="B107" s="4"/>
      <c r="C107" s="4"/>
      <c r="D107" s="4"/>
      <c r="E107" s="4"/>
    </row>
    <row r="108">
      <c r="B108" s="4"/>
      <c r="C108" s="4"/>
      <c r="D108" s="4"/>
      <c r="E108" s="4"/>
    </row>
    <row r="109">
      <c r="B109" s="4"/>
      <c r="C109" s="4"/>
      <c r="D109" s="4"/>
      <c r="E109" s="4"/>
    </row>
    <row r="110">
      <c r="B110" s="4"/>
      <c r="C110" s="4"/>
      <c r="D110" s="4"/>
      <c r="E110" s="4"/>
    </row>
    <row r="111">
      <c r="B111" s="4"/>
      <c r="C111" s="4"/>
      <c r="D111" s="4"/>
      <c r="E111" s="4"/>
    </row>
    <row r="112">
      <c r="B112" s="4"/>
      <c r="C112" s="4"/>
      <c r="D112" s="4"/>
      <c r="E112" s="4"/>
    </row>
    <row r="113">
      <c r="B113" s="4"/>
      <c r="C113" s="4"/>
      <c r="D113" s="4"/>
      <c r="E113" s="4"/>
    </row>
    <row r="114">
      <c r="B114" s="4"/>
      <c r="C114" s="4"/>
      <c r="D114" s="4"/>
      <c r="E114" s="4"/>
    </row>
    <row r="115">
      <c r="B115" s="4"/>
      <c r="C115" s="4"/>
      <c r="D115" s="4"/>
      <c r="E115" s="4"/>
    </row>
    <row r="116">
      <c r="B116" s="4"/>
      <c r="C116" s="4"/>
      <c r="D116" s="4"/>
      <c r="E116" s="4"/>
    </row>
    <row r="117">
      <c r="B117" s="4"/>
      <c r="C117" s="4"/>
      <c r="D117" s="4"/>
      <c r="E117" s="4"/>
    </row>
    <row r="118">
      <c r="B118" s="4"/>
      <c r="C118" s="4"/>
      <c r="D118" s="4"/>
      <c r="E118" s="4"/>
    </row>
    <row r="119">
      <c r="B119" s="4"/>
      <c r="C119" s="4"/>
      <c r="D119" s="4"/>
      <c r="E119" s="4"/>
    </row>
    <row r="120">
      <c r="B120" s="4"/>
      <c r="C120" s="4"/>
      <c r="D120" s="4"/>
      <c r="E120" s="4"/>
    </row>
    <row r="121">
      <c r="B121" s="4"/>
      <c r="C121" s="4"/>
      <c r="D121" s="4"/>
      <c r="E121" s="4"/>
    </row>
    <row r="122">
      <c r="B122" s="4"/>
      <c r="C122" s="4"/>
      <c r="D122" s="4"/>
      <c r="E122" s="48"/>
    </row>
    <row r="123">
      <c r="B123" s="4"/>
      <c r="C123" s="4"/>
      <c r="D123" s="4"/>
      <c r="E123" s="4"/>
    </row>
    <row r="124">
      <c r="B124" s="4"/>
      <c r="C124" s="4"/>
      <c r="D124" s="4"/>
      <c r="E124" s="4"/>
    </row>
    <row r="125">
      <c r="B125" s="4"/>
      <c r="C125" s="4"/>
      <c r="D125" s="4"/>
      <c r="E125" s="4"/>
    </row>
    <row r="126">
      <c r="B126" s="4"/>
      <c r="C126" s="4"/>
      <c r="D126" s="4"/>
      <c r="E126" s="4"/>
    </row>
    <row r="127">
      <c r="B127" s="4"/>
      <c r="C127" s="4"/>
      <c r="D127" s="4"/>
      <c r="E127" s="4"/>
    </row>
    <row r="128">
      <c r="B128" s="4"/>
      <c r="C128" s="4"/>
      <c r="D128" s="4"/>
      <c r="E128" s="4"/>
    </row>
    <row r="129">
      <c r="B129" s="4"/>
      <c r="C129" s="4"/>
      <c r="D129" s="4"/>
      <c r="E129" s="4"/>
    </row>
    <row r="130">
      <c r="B130" s="4"/>
      <c r="C130" s="4"/>
      <c r="D130" s="4"/>
      <c r="E130" s="4"/>
    </row>
    <row r="131">
      <c r="B131" s="4"/>
      <c r="C131" s="4"/>
      <c r="D131" s="4"/>
      <c r="E131" s="4"/>
    </row>
    <row r="132">
      <c r="B132" s="4"/>
      <c r="C132" s="4"/>
      <c r="D132" s="4"/>
      <c r="E132" s="48"/>
    </row>
    <row r="133">
      <c r="B133" s="4"/>
      <c r="C133" s="4"/>
      <c r="D133" s="4"/>
      <c r="E133" s="4"/>
    </row>
    <row r="134">
      <c r="B134" s="4"/>
      <c r="C134" s="4"/>
      <c r="D134" s="4"/>
      <c r="E134" s="4"/>
    </row>
    <row r="135">
      <c r="B135" s="4"/>
      <c r="C135" s="4"/>
      <c r="D135" s="4"/>
      <c r="E135" s="4"/>
    </row>
    <row r="136">
      <c r="B136" s="4"/>
      <c r="C136" s="4"/>
      <c r="D136" s="4"/>
      <c r="E136" s="4"/>
    </row>
    <row r="137">
      <c r="B137" s="4"/>
      <c r="C137" s="4"/>
      <c r="D137" s="4"/>
      <c r="E137" s="4"/>
    </row>
    <row r="138">
      <c r="B138" s="4"/>
      <c r="C138" s="4"/>
      <c r="D138" s="4"/>
      <c r="E138" s="4"/>
    </row>
    <row r="139">
      <c r="B139" s="4"/>
      <c r="C139" s="4"/>
      <c r="D139" s="4"/>
      <c r="E139" s="4"/>
    </row>
    <row r="140">
      <c r="B140" s="4"/>
      <c r="C140" s="4"/>
      <c r="D140" s="4"/>
      <c r="E140" s="4"/>
    </row>
    <row r="141">
      <c r="B141" s="4"/>
      <c r="C141" s="4"/>
      <c r="D141" s="4"/>
      <c r="E141" s="4"/>
    </row>
    <row r="142">
      <c r="B142" s="4"/>
      <c r="C142" s="4"/>
      <c r="D142" s="4"/>
      <c r="E142" s="4"/>
    </row>
    <row r="143">
      <c r="B143" s="4"/>
      <c r="C143" s="4"/>
      <c r="D143" s="4"/>
      <c r="E143" s="4"/>
    </row>
    <row r="144">
      <c r="B144" s="4"/>
      <c r="C144" s="4"/>
      <c r="D144" s="4"/>
      <c r="E144" s="4"/>
    </row>
    <row r="145">
      <c r="B145" s="4"/>
      <c r="C145" s="4"/>
      <c r="D145" s="4"/>
      <c r="E145" s="48"/>
    </row>
    <row r="146">
      <c r="B146" s="4"/>
      <c r="C146" s="4"/>
      <c r="D146" s="4"/>
      <c r="E146" s="4"/>
    </row>
    <row r="147">
      <c r="B147" s="4"/>
      <c r="C147" s="4"/>
      <c r="D147" s="4"/>
      <c r="E147" s="4"/>
    </row>
    <row r="148">
      <c r="B148" s="4"/>
      <c r="C148" s="4"/>
      <c r="D148" s="4"/>
      <c r="E148" s="4"/>
    </row>
    <row r="149">
      <c r="B149" s="4"/>
      <c r="C149" s="4"/>
      <c r="D149" s="4"/>
      <c r="E149" s="4"/>
    </row>
    <row r="150">
      <c r="B150" s="4"/>
      <c r="C150" s="4"/>
      <c r="D150" s="4"/>
      <c r="E150" s="4"/>
    </row>
    <row r="151">
      <c r="B151" s="4"/>
      <c r="C151" s="4"/>
      <c r="D151" s="4"/>
      <c r="E151" s="4"/>
    </row>
    <row r="152">
      <c r="B152" s="4"/>
      <c r="C152" s="4"/>
      <c r="D152" s="4"/>
      <c r="E152" s="4"/>
    </row>
    <row r="153">
      <c r="B153" s="4"/>
      <c r="C153" s="4"/>
      <c r="D153" s="4"/>
      <c r="E153" s="4"/>
    </row>
    <row r="154">
      <c r="B154" s="4"/>
      <c r="C154" s="4"/>
      <c r="D154" s="4"/>
      <c r="E154" s="4"/>
    </row>
    <row r="155">
      <c r="B155" s="4"/>
      <c r="C155" s="4"/>
      <c r="D155" s="4"/>
      <c r="E155" s="4"/>
    </row>
    <row r="156">
      <c r="B156" s="4"/>
      <c r="C156" s="4"/>
      <c r="D156" s="4"/>
      <c r="E156" s="4"/>
    </row>
    <row r="157">
      <c r="B157" s="4"/>
      <c r="C157" s="4"/>
      <c r="D157" s="4"/>
      <c r="E157" s="4"/>
    </row>
    <row r="158">
      <c r="B158" s="4"/>
      <c r="C158" s="4"/>
      <c r="D158" s="4"/>
      <c r="E158" s="48"/>
    </row>
    <row r="159">
      <c r="B159" s="4"/>
      <c r="C159" s="4"/>
      <c r="D159" s="4"/>
      <c r="E159" s="4"/>
    </row>
    <row r="160">
      <c r="B160" s="4"/>
      <c r="C160" s="4"/>
      <c r="D160" s="4"/>
      <c r="E160" s="4"/>
    </row>
    <row r="161">
      <c r="B161" s="4"/>
      <c r="C161" s="4"/>
      <c r="D161" s="4"/>
      <c r="E161" s="4"/>
    </row>
    <row r="162">
      <c r="B162" s="4"/>
      <c r="C162" s="4"/>
      <c r="D162" s="4"/>
      <c r="E162" s="4"/>
    </row>
    <row r="163">
      <c r="B163" s="4"/>
      <c r="C163" s="4"/>
      <c r="D163" s="4"/>
      <c r="E163" s="4"/>
    </row>
    <row r="164">
      <c r="B164" s="4"/>
      <c r="C164" s="4"/>
      <c r="D164" s="4"/>
      <c r="E164" s="4"/>
    </row>
    <row r="165">
      <c r="B165" s="4"/>
      <c r="C165" s="4"/>
      <c r="D165" s="4"/>
      <c r="E165" s="4"/>
    </row>
    <row r="166">
      <c r="B166" s="4"/>
      <c r="C166" s="4"/>
      <c r="D166" s="4"/>
      <c r="E166" s="4"/>
    </row>
    <row r="167">
      <c r="B167" s="4"/>
      <c r="C167" s="4"/>
      <c r="D167" s="4"/>
      <c r="E167" s="4"/>
    </row>
    <row r="168">
      <c r="B168" s="4"/>
      <c r="C168" s="4"/>
      <c r="D168" s="4"/>
      <c r="E168" s="4"/>
    </row>
    <row r="169">
      <c r="B169" s="4"/>
      <c r="C169" s="4"/>
      <c r="D169" s="4"/>
      <c r="E169" s="4"/>
    </row>
    <row r="170">
      <c r="B170" s="4"/>
      <c r="C170" s="4"/>
      <c r="D170" s="4"/>
      <c r="E170" s="4"/>
    </row>
    <row r="171">
      <c r="B171" s="4"/>
      <c r="C171" s="4"/>
      <c r="D171" s="4"/>
      <c r="E171" s="4"/>
    </row>
    <row r="172">
      <c r="B172" s="4"/>
      <c r="C172" s="4"/>
      <c r="D172" s="4"/>
      <c r="E172" s="4"/>
    </row>
    <row r="173">
      <c r="B173" s="4"/>
      <c r="C173" s="4"/>
      <c r="D173" s="4"/>
      <c r="E173" s="4"/>
    </row>
    <row r="174">
      <c r="B174" s="4"/>
      <c r="C174" s="4"/>
      <c r="D174" s="4"/>
      <c r="E174" s="4"/>
    </row>
    <row r="175">
      <c r="A175" s="48"/>
      <c r="B175" s="48"/>
      <c r="C175" s="48"/>
      <c r="D175" s="48"/>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row>
    <row r="176">
      <c r="B176" s="4"/>
      <c r="C176" s="4"/>
      <c r="D176" s="4"/>
      <c r="E176" s="4"/>
    </row>
    <row r="177">
      <c r="B177" s="4"/>
      <c r="C177" s="4"/>
      <c r="D177" s="4"/>
      <c r="E177" s="4"/>
    </row>
    <row r="178">
      <c r="B178" s="4"/>
      <c r="C178" s="4"/>
      <c r="D178" s="4"/>
      <c r="E178" s="4"/>
    </row>
    <row r="179">
      <c r="B179" s="4"/>
      <c r="C179" s="4"/>
      <c r="D179" s="4"/>
      <c r="E179" s="4"/>
    </row>
    <row r="180">
      <c r="B180" s="4"/>
      <c r="C180" s="4"/>
      <c r="D180" s="4"/>
      <c r="E180" s="4"/>
    </row>
    <row r="181">
      <c r="B181" s="4"/>
      <c r="C181" s="4"/>
      <c r="D181" s="4"/>
      <c r="E181" s="4"/>
    </row>
    <row r="182">
      <c r="B182" s="4"/>
      <c r="C182" s="4"/>
      <c r="D182" s="4"/>
      <c r="E182" s="4"/>
    </row>
    <row r="183">
      <c r="B183" s="4"/>
      <c r="C183" s="4"/>
      <c r="D183" s="4"/>
      <c r="E183" s="4"/>
    </row>
    <row r="184">
      <c r="B184" s="4"/>
      <c r="C184" s="4"/>
      <c r="D184" s="4"/>
      <c r="E184" s="4"/>
    </row>
    <row r="185">
      <c r="B185" s="4"/>
      <c r="C185" s="4"/>
      <c r="D185" s="4"/>
      <c r="E185" s="4"/>
    </row>
    <row r="186">
      <c r="B186" s="4"/>
      <c r="C186" s="4"/>
      <c r="D186" s="4"/>
      <c r="E186" s="4"/>
    </row>
    <row r="187">
      <c r="B187" s="4"/>
      <c r="C187" s="4"/>
      <c r="D187" s="4"/>
      <c r="E187" s="4"/>
    </row>
    <row r="188">
      <c r="B188" s="4"/>
      <c r="C188" s="4"/>
      <c r="D188" s="4"/>
      <c r="E188" s="4"/>
    </row>
    <row r="189">
      <c r="B189" s="4"/>
      <c r="C189" s="4"/>
      <c r="D189" s="4"/>
      <c r="E189" s="4"/>
    </row>
    <row r="190">
      <c r="B190" s="4"/>
      <c r="C190" s="4"/>
      <c r="D190" s="4"/>
      <c r="E190" s="4"/>
    </row>
    <row r="191">
      <c r="B191" s="4"/>
      <c r="C191" s="4"/>
      <c r="D191" s="4"/>
      <c r="E191" s="4"/>
    </row>
    <row r="192">
      <c r="B192" s="4"/>
      <c r="C192" s="4"/>
      <c r="D192" s="4"/>
      <c r="E192" s="4"/>
    </row>
    <row r="193">
      <c r="B193" s="4"/>
      <c r="C193" s="4"/>
      <c r="D193" s="4"/>
      <c r="E193" s="4"/>
    </row>
    <row r="194">
      <c r="B194" s="4"/>
      <c r="C194" s="4"/>
      <c r="D194" s="4"/>
      <c r="E194" s="4"/>
    </row>
    <row r="195">
      <c r="B195" s="4"/>
      <c r="C195" s="4"/>
      <c r="D195" s="4"/>
      <c r="E195" s="4"/>
    </row>
    <row r="196">
      <c r="B196" s="4"/>
      <c r="C196" s="4"/>
      <c r="D196" s="4"/>
      <c r="E196" s="4"/>
    </row>
    <row r="197">
      <c r="B197" s="4"/>
      <c r="C197" s="4"/>
      <c r="D197" s="4"/>
      <c r="E197" s="4"/>
    </row>
    <row r="198">
      <c r="B198" s="4"/>
      <c r="C198" s="4"/>
      <c r="D198" s="4"/>
      <c r="E198" s="4"/>
    </row>
    <row r="199">
      <c r="B199" s="4"/>
      <c r="C199" s="4"/>
      <c r="D199" s="4"/>
      <c r="E199" s="4"/>
    </row>
    <row r="200">
      <c r="B200" s="4"/>
      <c r="C200" s="4"/>
      <c r="D200" s="4"/>
      <c r="E200" s="4"/>
    </row>
    <row r="201">
      <c r="B201" s="4"/>
      <c r="C201" s="4"/>
      <c r="D201" s="4"/>
      <c r="E201" s="4"/>
    </row>
    <row r="202">
      <c r="B202" s="4"/>
      <c r="C202" s="4"/>
      <c r="D202" s="4"/>
      <c r="E202" s="4"/>
    </row>
    <row r="203">
      <c r="B203" s="4"/>
      <c r="C203" s="4"/>
      <c r="D203" s="4"/>
      <c r="E203" s="4"/>
    </row>
    <row r="204">
      <c r="B204" s="4"/>
      <c r="C204" s="4"/>
      <c r="D204" s="4"/>
      <c r="E204" s="4"/>
    </row>
    <row r="205">
      <c r="B205" s="4"/>
      <c r="C205" s="4"/>
      <c r="D205" s="4"/>
      <c r="E205" s="4"/>
    </row>
    <row r="206">
      <c r="B206" s="4"/>
      <c r="C206" s="4"/>
      <c r="D206" s="4"/>
      <c r="E206" s="4"/>
    </row>
    <row r="207">
      <c r="B207" s="4"/>
      <c r="C207" s="4"/>
      <c r="D207" s="4"/>
      <c r="E207" s="4"/>
    </row>
    <row r="208">
      <c r="B208" s="4"/>
      <c r="C208" s="4"/>
      <c r="D208" s="4"/>
      <c r="E208" s="4"/>
    </row>
    <row r="209">
      <c r="B209" s="4"/>
      <c r="C209" s="4"/>
      <c r="D209" s="4"/>
      <c r="E209" s="4"/>
    </row>
    <row r="210">
      <c r="B210" s="4"/>
      <c r="C210" s="4"/>
      <c r="D210" s="4"/>
      <c r="E210" s="4"/>
    </row>
    <row r="211">
      <c r="B211" s="4"/>
      <c r="C211" s="4"/>
      <c r="D211" s="4"/>
      <c r="E211" s="4"/>
    </row>
    <row r="212">
      <c r="B212" s="4"/>
      <c r="C212" s="4"/>
      <c r="D212" s="4"/>
      <c r="E212" s="4"/>
    </row>
    <row r="213">
      <c r="B213" s="4"/>
      <c r="C213" s="4"/>
      <c r="D213" s="4"/>
      <c r="E213" s="4"/>
    </row>
    <row r="214">
      <c r="B214" s="4"/>
      <c r="C214" s="4"/>
      <c r="D214" s="4"/>
      <c r="E214" s="4"/>
    </row>
    <row r="215">
      <c r="B215" s="4"/>
      <c r="C215" s="4"/>
      <c r="D215" s="4"/>
      <c r="E215" s="4"/>
    </row>
    <row r="216">
      <c r="B216" s="4"/>
      <c r="C216" s="4"/>
      <c r="D216" s="4"/>
      <c r="E216" s="4"/>
    </row>
    <row r="217">
      <c r="B217" s="4"/>
      <c r="C217" s="4"/>
      <c r="D217" s="4"/>
      <c r="E217" s="4"/>
    </row>
    <row r="218">
      <c r="B218" s="4"/>
      <c r="C218" s="4"/>
      <c r="D218" s="4"/>
      <c r="E218" s="4"/>
    </row>
    <row r="219">
      <c r="B219" s="4"/>
      <c r="C219" s="4"/>
      <c r="D219" s="4"/>
      <c r="E219" s="4"/>
    </row>
    <row r="220">
      <c r="B220" s="4"/>
      <c r="C220" s="4"/>
      <c r="D220" s="4"/>
      <c r="E220" s="4"/>
    </row>
    <row r="221">
      <c r="B221" s="4"/>
      <c r="C221" s="4"/>
      <c r="D221" s="4"/>
      <c r="E221" s="4"/>
    </row>
    <row r="222">
      <c r="B222" s="4"/>
      <c r="C222" s="4"/>
      <c r="D222" s="4"/>
      <c r="E222" s="4"/>
    </row>
    <row r="223">
      <c r="B223" s="4"/>
      <c r="C223" s="4"/>
      <c r="D223" s="4"/>
      <c r="E223" s="4"/>
    </row>
    <row r="224">
      <c r="B224" s="4"/>
      <c r="C224" s="4"/>
      <c r="D224" s="4"/>
      <c r="E224" s="4"/>
    </row>
    <row r="225">
      <c r="B225" s="4"/>
      <c r="C225" s="4"/>
      <c r="D225" s="4"/>
      <c r="E225" s="4"/>
    </row>
    <row r="226">
      <c r="B226" s="4"/>
      <c r="C226" s="4"/>
      <c r="D226" s="4"/>
      <c r="E226" s="4"/>
    </row>
    <row r="227">
      <c r="B227" s="4"/>
      <c r="C227" s="4"/>
      <c r="D227" s="4"/>
      <c r="E227" s="4"/>
    </row>
    <row r="228">
      <c r="B228" s="4"/>
      <c r="C228" s="4"/>
      <c r="D228" s="4"/>
      <c r="E228" s="4"/>
    </row>
    <row r="229">
      <c r="B229" s="4"/>
      <c r="C229" s="4"/>
      <c r="D229" s="4"/>
      <c r="E229" s="4"/>
    </row>
    <row r="230">
      <c r="B230" s="4"/>
      <c r="C230" s="4"/>
      <c r="D230" s="4"/>
      <c r="E230" s="4"/>
    </row>
    <row r="231">
      <c r="B231" s="4"/>
      <c r="C231" s="4"/>
      <c r="D231" s="4"/>
      <c r="E231" s="4"/>
    </row>
    <row r="232">
      <c r="B232" s="4"/>
      <c r="C232" s="4"/>
      <c r="D232" s="4"/>
      <c r="E232" s="4"/>
    </row>
    <row r="233">
      <c r="B233" s="4"/>
      <c r="C233" s="4"/>
      <c r="D233" s="4"/>
      <c r="E233" s="4"/>
    </row>
    <row r="234">
      <c r="B234" s="4"/>
      <c r="C234" s="4"/>
      <c r="D234" s="4"/>
      <c r="E234" s="4"/>
    </row>
    <row r="235">
      <c r="B235" s="4"/>
      <c r="C235" s="4"/>
      <c r="D235" s="4"/>
      <c r="E235" s="4"/>
    </row>
    <row r="236">
      <c r="B236" s="4"/>
      <c r="C236" s="4"/>
      <c r="D236" s="4"/>
      <c r="E236" s="4"/>
    </row>
    <row r="237">
      <c r="B237" s="4"/>
      <c r="C237" s="4"/>
      <c r="D237" s="4"/>
      <c r="E237" s="4"/>
    </row>
    <row r="238">
      <c r="B238" s="4"/>
      <c r="C238" s="4"/>
      <c r="D238" s="4"/>
      <c r="E238" s="4"/>
    </row>
    <row r="239">
      <c r="B239" s="4"/>
      <c r="C239" s="4"/>
      <c r="D239" s="4"/>
      <c r="E239" s="4"/>
    </row>
    <row r="240">
      <c r="B240" s="4"/>
      <c r="C240" s="4"/>
      <c r="D240" s="4"/>
      <c r="E240" s="4"/>
    </row>
    <row r="241">
      <c r="B241" s="4"/>
      <c r="C241" s="4"/>
      <c r="D241" s="4"/>
      <c r="E241" s="4"/>
    </row>
    <row r="242">
      <c r="B242" s="4"/>
      <c r="C242" s="4"/>
      <c r="D242" s="4"/>
      <c r="E242" s="4"/>
    </row>
    <row r="243">
      <c r="B243" s="4"/>
      <c r="C243" s="4"/>
      <c r="D243" s="4"/>
      <c r="E243" s="4"/>
    </row>
    <row r="244">
      <c r="B244" s="4"/>
      <c r="C244" s="4"/>
      <c r="D244" s="4"/>
      <c r="E244" s="4"/>
    </row>
    <row r="245">
      <c r="B245" s="4"/>
      <c r="C245" s="4"/>
      <c r="D245" s="4"/>
      <c r="E245" s="4"/>
    </row>
    <row r="246">
      <c r="B246" s="4"/>
      <c r="C246" s="4"/>
      <c r="D246" s="4"/>
      <c r="E246" s="4"/>
    </row>
    <row r="247">
      <c r="B247" s="4"/>
      <c r="C247" s="4"/>
      <c r="D247" s="4"/>
      <c r="E247" s="4"/>
    </row>
    <row r="248">
      <c r="B248" s="4"/>
      <c r="C248" s="4"/>
      <c r="D248" s="4"/>
      <c r="E248" s="4"/>
    </row>
    <row r="249">
      <c r="B249" s="4"/>
      <c r="C249" s="4"/>
      <c r="D249" s="4"/>
      <c r="E249" s="4"/>
    </row>
    <row r="250">
      <c r="B250" s="4"/>
      <c r="C250" s="4"/>
      <c r="D250" s="4"/>
      <c r="E250" s="4"/>
    </row>
    <row r="251">
      <c r="B251" s="4"/>
      <c r="C251" s="4"/>
      <c r="D251" s="4"/>
      <c r="E251" s="4"/>
    </row>
    <row r="252">
      <c r="B252" s="4"/>
      <c r="C252" s="4"/>
      <c r="D252" s="4"/>
      <c r="E252" s="4"/>
    </row>
    <row r="253">
      <c r="B253" s="4"/>
      <c r="C253" s="4"/>
      <c r="D253" s="4"/>
      <c r="E253" s="4"/>
    </row>
    <row r="254">
      <c r="B254" s="4"/>
      <c r="C254" s="4"/>
      <c r="D254" s="4"/>
      <c r="E254" s="4"/>
    </row>
    <row r="255">
      <c r="B255" s="4"/>
      <c r="C255" s="4"/>
      <c r="D255" s="4"/>
      <c r="E255" s="4"/>
    </row>
    <row r="256">
      <c r="B256" s="4"/>
      <c r="C256" s="4"/>
      <c r="D256" s="4"/>
      <c r="E256" s="4"/>
    </row>
    <row r="257">
      <c r="B257" s="4"/>
      <c r="C257" s="4"/>
      <c r="D257" s="4"/>
      <c r="E257" s="4"/>
    </row>
    <row r="258">
      <c r="B258" s="4"/>
      <c r="C258" s="4"/>
      <c r="D258" s="4"/>
      <c r="E258" s="4"/>
    </row>
    <row r="259">
      <c r="B259" s="4"/>
      <c r="C259" s="4"/>
      <c r="D259" s="4"/>
      <c r="E259" s="4"/>
    </row>
    <row r="260">
      <c r="B260" s="4"/>
      <c r="C260" s="4"/>
      <c r="D260" s="4"/>
      <c r="E260" s="4"/>
    </row>
    <row r="261">
      <c r="B261" s="4"/>
      <c r="C261" s="4"/>
      <c r="D261" s="4"/>
      <c r="E261" s="4"/>
    </row>
    <row r="262">
      <c r="B262" s="4"/>
      <c r="C262" s="4"/>
      <c r="D262" s="4"/>
      <c r="E262" s="4"/>
    </row>
    <row r="263">
      <c r="B263" s="4"/>
      <c r="C263" s="4"/>
      <c r="D263" s="4"/>
      <c r="E263" s="4"/>
    </row>
    <row r="264">
      <c r="B264" s="4"/>
      <c r="C264" s="4"/>
      <c r="D264" s="4"/>
      <c r="E264" s="4"/>
    </row>
    <row r="265">
      <c r="B265" s="4"/>
      <c r="C265" s="4"/>
      <c r="D265" s="4"/>
      <c r="E265" s="4"/>
    </row>
    <row r="266">
      <c r="B266" s="4"/>
      <c r="C266" s="4"/>
      <c r="D266" s="4"/>
      <c r="E266" s="4"/>
    </row>
    <row r="267">
      <c r="B267" s="4"/>
      <c r="C267" s="4"/>
      <c r="D267" s="4"/>
      <c r="E267" s="4"/>
    </row>
    <row r="268">
      <c r="B268" s="4"/>
      <c r="C268" s="4"/>
      <c r="D268" s="4"/>
      <c r="E268" s="4"/>
    </row>
    <row r="269">
      <c r="B269" s="4"/>
      <c r="C269" s="4"/>
      <c r="D269" s="4"/>
      <c r="E269" s="4"/>
    </row>
    <row r="270">
      <c r="B270" s="4"/>
      <c r="C270" s="4"/>
      <c r="D270" s="4"/>
      <c r="E270" s="4"/>
    </row>
    <row r="271">
      <c r="B271" s="4"/>
      <c r="C271" s="4"/>
      <c r="D271" s="4"/>
      <c r="E271" s="4"/>
    </row>
    <row r="272">
      <c r="B272" s="4"/>
      <c r="C272" s="4"/>
      <c r="D272" s="4"/>
      <c r="E272" s="4"/>
    </row>
    <row r="273">
      <c r="B273" s="4"/>
      <c r="C273" s="4"/>
      <c r="D273" s="4"/>
      <c r="E273" s="4"/>
    </row>
    <row r="274">
      <c r="B274" s="4"/>
      <c r="C274" s="4"/>
      <c r="D274" s="4"/>
      <c r="E274" s="4"/>
    </row>
    <row r="275">
      <c r="B275" s="4"/>
      <c r="C275" s="4"/>
      <c r="D275" s="4"/>
      <c r="E275" s="4"/>
    </row>
    <row r="276">
      <c r="B276" s="4"/>
      <c r="C276" s="4"/>
      <c r="D276" s="4"/>
      <c r="E276" s="4"/>
    </row>
    <row r="277">
      <c r="B277" s="4"/>
      <c r="C277" s="4"/>
      <c r="D277" s="4"/>
      <c r="E277" s="4"/>
    </row>
    <row r="278">
      <c r="B278" s="4"/>
      <c r="C278" s="4"/>
      <c r="D278" s="4"/>
      <c r="E278" s="4"/>
    </row>
    <row r="279">
      <c r="A279" s="1"/>
      <c r="B279" s="1"/>
      <c r="C279" s="1"/>
      <c r="D279" s="1"/>
      <c r="E279" s="4"/>
    </row>
    <row r="280">
      <c r="A280" s="1"/>
      <c r="B280" s="1"/>
      <c r="C280" s="1"/>
      <c r="D280" s="1"/>
      <c r="E280" s="4"/>
    </row>
    <row r="281">
      <c r="A281" s="1"/>
      <c r="B281" s="1"/>
      <c r="C281" s="1"/>
      <c r="D281" s="1"/>
      <c r="E281" s="4"/>
    </row>
    <row r="282">
      <c r="A282" s="1"/>
      <c r="B282" s="1"/>
      <c r="C282" s="1"/>
      <c r="D282" s="1"/>
      <c r="E282" s="4"/>
    </row>
    <row r="283">
      <c r="A283" s="1"/>
      <c r="B283" s="1"/>
      <c r="C283" s="1"/>
      <c r="D283" s="1"/>
      <c r="E283" s="4"/>
    </row>
    <row r="284">
      <c r="A284" s="1"/>
      <c r="B284" s="1"/>
      <c r="C284" s="1"/>
      <c r="D284" s="1"/>
      <c r="E284" s="4"/>
    </row>
    <row r="285">
      <c r="A285" s="1"/>
      <c r="B285" s="1"/>
      <c r="C285" s="1"/>
      <c r="D285" s="1"/>
      <c r="E285" s="4"/>
    </row>
    <row r="286">
      <c r="A286" s="1"/>
      <c r="B286" s="1"/>
      <c r="C286" s="1"/>
      <c r="D286" s="1"/>
      <c r="E286" s="4"/>
    </row>
    <row r="287">
      <c r="A287" s="1"/>
      <c r="B287" s="1"/>
      <c r="C287" s="1"/>
      <c r="D287" s="1"/>
      <c r="E287" s="4"/>
    </row>
    <row r="288">
      <c r="A288" s="1"/>
      <c r="B288" s="1"/>
      <c r="C288" s="1"/>
      <c r="D288" s="1"/>
      <c r="E288" s="4"/>
    </row>
    <row r="289">
      <c r="A289" s="1"/>
      <c r="B289" s="1"/>
      <c r="C289" s="1"/>
      <c r="D289" s="1"/>
      <c r="E289" s="4"/>
    </row>
    <row r="290">
      <c r="A290" s="1"/>
      <c r="B290" s="1"/>
      <c r="C290" s="1"/>
      <c r="D290" s="1"/>
      <c r="E290" s="4"/>
    </row>
    <row r="291">
      <c r="A291" s="1"/>
      <c r="B291" s="1"/>
      <c r="C291" s="1"/>
      <c r="D291" s="1"/>
      <c r="E291" s="4"/>
    </row>
    <row r="292">
      <c r="A292" s="1"/>
      <c r="B292" s="1"/>
      <c r="C292" s="1"/>
      <c r="D292" s="1"/>
      <c r="E292" s="4"/>
    </row>
    <row r="293">
      <c r="A293" s="1"/>
      <c r="B293" s="1"/>
      <c r="C293" s="1"/>
      <c r="D293" s="1"/>
      <c r="E293" s="4"/>
    </row>
    <row r="294">
      <c r="A294" s="1"/>
      <c r="B294" s="1"/>
      <c r="C294" s="1"/>
      <c r="D294" s="1"/>
      <c r="E294" s="4"/>
    </row>
    <row r="295">
      <c r="A295" s="1"/>
      <c r="B295" s="1"/>
      <c r="C295" s="1"/>
      <c r="D295" s="1"/>
      <c r="E295" s="4"/>
    </row>
    <row r="296">
      <c r="A296" s="1"/>
      <c r="B296" s="1"/>
      <c r="C296" s="1"/>
      <c r="D296" s="1"/>
      <c r="E296" s="4"/>
    </row>
    <row r="297">
      <c r="A297" s="1"/>
      <c r="B297" s="1"/>
      <c r="C297" s="1"/>
      <c r="D297" s="1"/>
      <c r="E297" s="4"/>
    </row>
    <row r="298">
      <c r="A298" s="1"/>
      <c r="B298" s="1"/>
      <c r="C298" s="1"/>
      <c r="D298" s="1"/>
      <c r="E298" s="4"/>
    </row>
    <row r="299">
      <c r="A299" s="1"/>
      <c r="B299" s="1"/>
      <c r="C299" s="1"/>
      <c r="D299" s="1"/>
      <c r="E299" s="4"/>
    </row>
    <row r="300">
      <c r="A300" s="1"/>
      <c r="B300" s="1"/>
      <c r="C300" s="1"/>
      <c r="D300" s="1"/>
      <c r="E300" s="4"/>
    </row>
    <row r="301">
      <c r="A301" s="1"/>
      <c r="B301" s="1"/>
      <c r="C301" s="1"/>
      <c r="D301" s="1"/>
      <c r="E301" s="4"/>
    </row>
    <row r="302">
      <c r="A302" s="1"/>
      <c r="B302" s="1"/>
      <c r="C302" s="1"/>
      <c r="D302" s="1"/>
      <c r="E302" s="4"/>
    </row>
    <row r="303">
      <c r="A303" s="1"/>
      <c r="B303" s="1"/>
      <c r="C303" s="1"/>
      <c r="D303" s="1"/>
      <c r="E303" s="4"/>
    </row>
    <row r="304">
      <c r="A304" s="1"/>
      <c r="B304" s="1"/>
      <c r="C304" s="1"/>
      <c r="D304" s="1"/>
      <c r="E304" s="4"/>
    </row>
    <row r="305">
      <c r="A305" s="1"/>
      <c r="B305" s="1"/>
      <c r="C305" s="1"/>
      <c r="D305" s="1"/>
      <c r="E305" s="4"/>
    </row>
    <row r="306">
      <c r="A306" s="1"/>
      <c r="B306" s="1"/>
      <c r="C306" s="1"/>
      <c r="D306" s="1"/>
      <c r="E306" s="4"/>
    </row>
    <row r="307">
      <c r="A307" s="1"/>
      <c r="B307" s="1"/>
      <c r="C307" s="1"/>
      <c r="D307" s="1"/>
      <c r="E307" s="4"/>
    </row>
    <row r="308">
      <c r="A308" s="1"/>
      <c r="B308" s="1"/>
      <c r="C308" s="1"/>
      <c r="D308" s="1"/>
      <c r="E308" s="4"/>
    </row>
    <row r="309">
      <c r="A309" s="1"/>
      <c r="B309" s="1"/>
      <c r="C309" s="1"/>
      <c r="D309" s="1"/>
      <c r="E309" s="4"/>
    </row>
    <row r="310">
      <c r="A310" s="1"/>
      <c r="B310" s="1"/>
      <c r="C310" s="1"/>
      <c r="D310" s="1"/>
      <c r="E310" s="4"/>
    </row>
    <row r="311">
      <c r="A311" s="1"/>
      <c r="B311" s="1"/>
      <c r="C311" s="1"/>
      <c r="D311" s="1"/>
      <c r="E311" s="4"/>
    </row>
    <row r="312">
      <c r="A312" s="1"/>
      <c r="B312" s="1"/>
      <c r="C312" s="1"/>
      <c r="D312" s="1"/>
      <c r="E312" s="4"/>
    </row>
    <row r="313">
      <c r="A313" s="1"/>
      <c r="B313" s="1"/>
      <c r="C313" s="1"/>
      <c r="D313" s="1"/>
      <c r="E313" s="4"/>
    </row>
    <row r="314">
      <c r="A314" s="1"/>
      <c r="B314" s="1"/>
      <c r="C314" s="1"/>
      <c r="D314" s="1"/>
      <c r="E314" s="4"/>
    </row>
    <row r="315">
      <c r="A315" s="1"/>
      <c r="B315" s="1"/>
      <c r="C315" s="1"/>
      <c r="D315" s="1"/>
      <c r="E315" s="4"/>
    </row>
    <row r="316">
      <c r="A316" s="1"/>
      <c r="B316" s="1"/>
      <c r="C316" s="1"/>
      <c r="D316" s="1"/>
      <c r="E316" s="4"/>
    </row>
    <row r="317">
      <c r="A317" s="1"/>
      <c r="B317" s="1"/>
      <c r="C317" s="1"/>
      <c r="D317" s="1"/>
      <c r="E317" s="4"/>
    </row>
    <row r="318">
      <c r="A318" s="1"/>
      <c r="B318" s="1"/>
      <c r="C318" s="1"/>
      <c r="D318" s="1"/>
      <c r="E318" s="4"/>
    </row>
    <row r="319">
      <c r="A319" s="1"/>
      <c r="B319" s="1"/>
      <c r="C319" s="1"/>
      <c r="D319" s="1"/>
      <c r="E319" s="4"/>
    </row>
    <row r="320">
      <c r="A320" s="1"/>
      <c r="B320" s="1"/>
      <c r="C320" s="1"/>
      <c r="D320" s="1"/>
      <c r="E320" s="4"/>
    </row>
    <row r="321">
      <c r="A321" s="1"/>
      <c r="B321" s="1"/>
      <c r="C321" s="1"/>
      <c r="D321" s="1"/>
      <c r="E321" s="4"/>
    </row>
    <row r="322">
      <c r="A322" s="1"/>
      <c r="B322" s="1"/>
      <c r="C322" s="1"/>
      <c r="D322" s="1"/>
      <c r="E322" s="4"/>
    </row>
    <row r="323">
      <c r="A323" s="1"/>
      <c r="B323" s="1"/>
      <c r="C323" s="1"/>
      <c r="D323" s="1"/>
      <c r="E323" s="4"/>
    </row>
    <row r="324">
      <c r="A324" s="1"/>
      <c r="B324" s="1"/>
      <c r="C324" s="1"/>
      <c r="D324" s="1"/>
      <c r="E324" s="4"/>
    </row>
    <row r="325">
      <c r="A325" s="1"/>
      <c r="B325" s="1"/>
      <c r="C325" s="1"/>
      <c r="D325" s="1"/>
      <c r="E325" s="4"/>
    </row>
    <row r="326">
      <c r="A326" s="1"/>
      <c r="B326" s="1"/>
      <c r="C326" s="1"/>
      <c r="D326" s="1"/>
      <c r="E326" s="4"/>
    </row>
    <row r="327">
      <c r="A327" s="1"/>
      <c r="B327" s="1"/>
      <c r="C327" s="1"/>
      <c r="D327" s="1"/>
      <c r="E327" s="4"/>
    </row>
    <row r="328">
      <c r="A328" s="1"/>
      <c r="B328" s="1"/>
      <c r="C328" s="1"/>
      <c r="D328" s="1"/>
      <c r="E328" s="4"/>
    </row>
    <row r="329">
      <c r="A329" s="1"/>
      <c r="B329" s="1"/>
      <c r="C329" s="1"/>
      <c r="D329" s="1"/>
      <c r="E329" s="4"/>
    </row>
    <row r="330">
      <c r="A330" s="1"/>
      <c r="B330" s="1"/>
      <c r="C330" s="1"/>
      <c r="D330" s="1"/>
      <c r="E330" s="4"/>
    </row>
    <row r="331">
      <c r="A331" s="1"/>
      <c r="B331" s="1"/>
      <c r="C331" s="1"/>
      <c r="D331" s="1"/>
      <c r="E331" s="4"/>
    </row>
    <row r="332">
      <c r="A332" s="1"/>
      <c r="B332" s="1"/>
      <c r="C332" s="1"/>
      <c r="D332" s="1"/>
      <c r="E332" s="4"/>
    </row>
    <row r="333">
      <c r="A333" s="1"/>
      <c r="B333" s="1"/>
      <c r="C333" s="1"/>
      <c r="D333" s="1"/>
      <c r="E333" s="4"/>
    </row>
    <row r="334">
      <c r="A334" s="1"/>
      <c r="B334" s="1"/>
      <c r="C334" s="1"/>
      <c r="D334" s="1"/>
      <c r="E334" s="4"/>
    </row>
    <row r="335">
      <c r="A335" s="1"/>
      <c r="B335" s="1"/>
      <c r="C335" s="1"/>
      <c r="D335" s="1"/>
      <c r="E335" s="4"/>
    </row>
    <row r="336">
      <c r="A336" s="1"/>
      <c r="B336" s="1"/>
      <c r="C336" s="1"/>
      <c r="D336" s="1"/>
      <c r="E336" s="4"/>
    </row>
    <row r="337">
      <c r="A337" s="1"/>
      <c r="B337" s="1"/>
      <c r="C337" s="1"/>
      <c r="D337" s="1"/>
      <c r="E337" s="4"/>
    </row>
    <row r="338">
      <c r="A338" s="1"/>
      <c r="B338" s="1"/>
      <c r="C338" s="1"/>
      <c r="D338" s="1"/>
      <c r="E338" s="4"/>
    </row>
    <row r="339">
      <c r="A339" s="1"/>
      <c r="B339" s="1"/>
      <c r="C339" s="1"/>
      <c r="D339" s="1"/>
      <c r="E339" s="4"/>
    </row>
    <row r="340">
      <c r="A340" s="1"/>
      <c r="B340" s="1"/>
      <c r="C340" s="1"/>
      <c r="D340" s="1"/>
      <c r="E340" s="4"/>
    </row>
    <row r="341">
      <c r="A341" s="1"/>
      <c r="B341" s="1"/>
      <c r="C341" s="1"/>
      <c r="D341" s="1"/>
      <c r="E341" s="4"/>
    </row>
    <row r="342">
      <c r="A342" s="1"/>
      <c r="B342" s="1"/>
      <c r="C342" s="1"/>
      <c r="D342" s="1"/>
      <c r="E342" s="4"/>
    </row>
    <row r="343">
      <c r="A343" s="1"/>
      <c r="B343" s="1"/>
      <c r="C343" s="1"/>
      <c r="D343" s="1"/>
      <c r="E343" s="4"/>
    </row>
    <row r="344">
      <c r="A344" s="1"/>
      <c r="B344" s="1"/>
      <c r="C344" s="1"/>
      <c r="D344" s="1"/>
      <c r="E344" s="4"/>
    </row>
    <row r="345">
      <c r="A345" s="1"/>
      <c r="B345" s="1"/>
      <c r="C345" s="1"/>
      <c r="D345" s="1"/>
      <c r="E345" s="4"/>
    </row>
    <row r="346">
      <c r="A346" s="1"/>
      <c r="B346" s="1"/>
      <c r="C346" s="1"/>
      <c r="D346" s="1"/>
      <c r="E346" s="4"/>
    </row>
    <row r="347">
      <c r="A347" s="1"/>
      <c r="B347" s="1"/>
      <c r="C347" s="1"/>
      <c r="D347" s="1"/>
      <c r="E347" s="4"/>
    </row>
    <row r="348">
      <c r="A348" s="1"/>
      <c r="B348" s="1"/>
      <c r="C348" s="1"/>
      <c r="D348" s="1"/>
      <c r="E348" s="4"/>
    </row>
    <row r="349">
      <c r="A349" s="1"/>
      <c r="B349" s="1"/>
      <c r="C349" s="1"/>
      <c r="D349" s="1"/>
      <c r="E349" s="4"/>
    </row>
    <row r="350">
      <c r="A350" s="1"/>
      <c r="B350" s="1"/>
      <c r="C350" s="1"/>
      <c r="D350" s="1"/>
      <c r="E350" s="4"/>
    </row>
    <row r="351">
      <c r="A351" s="1"/>
      <c r="B351" s="1"/>
      <c r="C351" s="1"/>
      <c r="D351" s="1"/>
      <c r="E351" s="4"/>
    </row>
    <row r="352">
      <c r="A352" s="1"/>
      <c r="B352" s="1"/>
      <c r="C352" s="1"/>
      <c r="D352" s="1"/>
      <c r="E352" s="4"/>
    </row>
    <row r="353">
      <c r="A353" s="1"/>
      <c r="B353" s="1"/>
      <c r="C353" s="1"/>
      <c r="D353" s="1"/>
      <c r="E353" s="4"/>
    </row>
    <row r="354">
      <c r="A354" s="1"/>
      <c r="B354" s="1"/>
      <c r="C354" s="1"/>
      <c r="D354" s="1"/>
      <c r="E354" s="4"/>
    </row>
    <row r="355">
      <c r="A355" s="1"/>
      <c r="B355" s="1"/>
      <c r="C355" s="1"/>
      <c r="D355" s="1"/>
      <c r="E355" s="4"/>
    </row>
    <row r="356">
      <c r="A356" s="1"/>
      <c r="B356" s="1"/>
      <c r="C356" s="1"/>
      <c r="D356" s="1"/>
      <c r="E356" s="4"/>
    </row>
    <row r="357">
      <c r="A357" s="1"/>
      <c r="B357" s="1"/>
      <c r="C357" s="1"/>
      <c r="D357" s="1"/>
      <c r="E357" s="4"/>
    </row>
    <row r="358">
      <c r="A358" s="1"/>
      <c r="B358" s="1"/>
      <c r="C358" s="1"/>
      <c r="D358" s="1"/>
      <c r="E358" s="4"/>
    </row>
    <row r="359">
      <c r="A359" s="1"/>
      <c r="B359" s="1"/>
      <c r="C359" s="1"/>
      <c r="D359" s="1"/>
      <c r="E359" s="4"/>
    </row>
    <row r="360">
      <c r="A360" s="1"/>
      <c r="B360" s="1"/>
      <c r="C360" s="1"/>
      <c r="D360" s="1"/>
      <c r="E360" s="4"/>
    </row>
    <row r="361">
      <c r="A361" s="1"/>
      <c r="B361" s="1"/>
      <c r="C361" s="1"/>
      <c r="D361" s="1"/>
      <c r="E361" s="4"/>
    </row>
    <row r="362">
      <c r="A362" s="1"/>
      <c r="B362" s="1"/>
      <c r="C362" s="1"/>
      <c r="D362" s="1"/>
      <c r="E362" s="4"/>
    </row>
    <row r="363">
      <c r="A363" s="1"/>
      <c r="B363" s="1"/>
      <c r="C363" s="1"/>
      <c r="D363" s="1"/>
      <c r="E363" s="4"/>
    </row>
    <row r="364">
      <c r="A364" s="1"/>
      <c r="B364" s="1"/>
      <c r="C364" s="1"/>
      <c r="D364" s="1"/>
      <c r="E364" s="4"/>
    </row>
    <row r="365">
      <c r="A365" s="1"/>
      <c r="B365" s="1"/>
      <c r="C365" s="1"/>
      <c r="D365" s="1"/>
      <c r="E365" s="4"/>
    </row>
    <row r="366">
      <c r="A366" s="1"/>
      <c r="B366" s="1"/>
      <c r="C366" s="1"/>
      <c r="D366" s="1"/>
      <c r="E366" s="4"/>
    </row>
    <row r="367">
      <c r="A367" s="1"/>
      <c r="B367" s="1"/>
      <c r="C367" s="1"/>
      <c r="D367" s="1"/>
      <c r="E367" s="4"/>
    </row>
    <row r="368">
      <c r="A368" s="1"/>
      <c r="B368" s="1"/>
      <c r="C368" s="1"/>
      <c r="D368" s="1"/>
      <c r="E368" s="4"/>
    </row>
    <row r="369">
      <c r="A369" s="1"/>
      <c r="B369" s="1"/>
      <c r="C369" s="1"/>
      <c r="D369" s="1"/>
      <c r="E369" s="4"/>
    </row>
    <row r="370">
      <c r="A370" s="1"/>
      <c r="B370" s="1"/>
      <c r="C370" s="1"/>
      <c r="D370" s="1"/>
      <c r="E370" s="4"/>
    </row>
    <row r="371">
      <c r="A371" s="1"/>
      <c r="B371" s="1"/>
      <c r="C371" s="1"/>
      <c r="D371" s="1"/>
      <c r="E371" s="4"/>
    </row>
    <row r="372">
      <c r="A372" s="1"/>
      <c r="B372" s="1"/>
      <c r="C372" s="1"/>
      <c r="D372" s="1"/>
      <c r="E372" s="4"/>
    </row>
    <row r="373">
      <c r="A373" s="1"/>
      <c r="B373" s="1"/>
      <c r="C373" s="1"/>
      <c r="D373" s="1"/>
      <c r="E373" s="4"/>
    </row>
    <row r="374">
      <c r="A374" s="1"/>
      <c r="B374" s="1"/>
      <c r="C374" s="1"/>
      <c r="D374" s="1"/>
      <c r="E374" s="4"/>
    </row>
    <row r="375">
      <c r="A375" s="1"/>
      <c r="B375" s="1"/>
      <c r="C375" s="1"/>
      <c r="D375" s="1"/>
      <c r="E375" s="4"/>
    </row>
    <row r="376">
      <c r="A376" s="1"/>
      <c r="B376" s="1"/>
      <c r="C376" s="1"/>
      <c r="D376" s="1"/>
      <c r="E376" s="4"/>
    </row>
    <row r="377">
      <c r="A377" s="1"/>
      <c r="B377" s="1"/>
      <c r="C377" s="1"/>
      <c r="D377" s="1"/>
      <c r="E377" s="4"/>
    </row>
    <row r="378">
      <c r="A378" s="1"/>
      <c r="B378" s="1"/>
      <c r="C378" s="1"/>
      <c r="D378" s="1"/>
      <c r="E378" s="4"/>
    </row>
    <row r="379">
      <c r="A379" s="1"/>
      <c r="B379" s="1"/>
      <c r="C379" s="1"/>
      <c r="D379" s="1"/>
      <c r="E379" s="4"/>
    </row>
    <row r="380">
      <c r="A380" s="1"/>
      <c r="B380" s="1"/>
      <c r="C380" s="1"/>
      <c r="D380" s="1"/>
      <c r="E380" s="4"/>
    </row>
    <row r="381">
      <c r="A381" s="1"/>
      <c r="B381" s="1"/>
      <c r="C381" s="1"/>
      <c r="D381" s="1"/>
      <c r="E381" s="4"/>
    </row>
    <row r="382">
      <c r="A382" s="1"/>
      <c r="B382" s="1"/>
      <c r="C382" s="1"/>
      <c r="D382" s="1"/>
      <c r="E382" s="4"/>
    </row>
    <row r="383">
      <c r="A383" s="1"/>
      <c r="B383" s="1"/>
      <c r="C383" s="1"/>
      <c r="D383" s="1"/>
      <c r="E383" s="4"/>
    </row>
    <row r="384">
      <c r="A384" s="1"/>
      <c r="B384" s="1"/>
      <c r="C384" s="1"/>
      <c r="D384" s="1"/>
      <c r="E384" s="4"/>
    </row>
    <row r="385">
      <c r="A385" s="1"/>
      <c r="B385" s="1"/>
      <c r="C385" s="1"/>
      <c r="D385" s="1"/>
      <c r="E385" s="4"/>
    </row>
    <row r="386">
      <c r="A386" s="1"/>
      <c r="B386" s="1"/>
      <c r="C386" s="1"/>
      <c r="D386" s="1"/>
      <c r="E386" s="4"/>
    </row>
    <row r="387">
      <c r="A387" s="1"/>
      <c r="B387" s="1"/>
      <c r="C387" s="1"/>
      <c r="D387" s="1"/>
      <c r="E387" s="4"/>
    </row>
    <row r="388">
      <c r="A388" s="1"/>
      <c r="B388" s="1"/>
      <c r="C388" s="1"/>
      <c r="D388" s="1"/>
      <c r="E388" s="4"/>
    </row>
    <row r="389">
      <c r="A389" s="1"/>
      <c r="B389" s="1"/>
      <c r="C389" s="1"/>
      <c r="D389" s="1"/>
      <c r="E389" s="4"/>
    </row>
    <row r="390">
      <c r="A390" s="1"/>
      <c r="B390" s="1"/>
      <c r="C390" s="1"/>
      <c r="D390" s="1"/>
      <c r="E390" s="4"/>
    </row>
    <row r="391">
      <c r="A391" s="1"/>
      <c r="B391" s="1"/>
      <c r="C391" s="1"/>
      <c r="D391" s="1"/>
      <c r="E391" s="4"/>
    </row>
    <row r="392">
      <c r="A392" s="1"/>
      <c r="B392" s="1"/>
      <c r="C392" s="1"/>
      <c r="D392" s="1"/>
      <c r="E392" s="4"/>
    </row>
    <row r="393">
      <c r="A393" s="1"/>
      <c r="B393" s="1"/>
      <c r="C393" s="1"/>
      <c r="D393" s="1"/>
      <c r="E393" s="4"/>
    </row>
    <row r="394">
      <c r="A394" s="1"/>
      <c r="B394" s="1"/>
      <c r="C394" s="1"/>
      <c r="D394" s="1"/>
      <c r="E394" s="4"/>
    </row>
    <row r="395">
      <c r="A395" s="1"/>
      <c r="B395" s="1"/>
      <c r="C395" s="1"/>
      <c r="D395" s="1"/>
      <c r="E395" s="4"/>
    </row>
    <row r="396">
      <c r="A396" s="1"/>
      <c r="B396" s="1"/>
      <c r="C396" s="1"/>
      <c r="D396" s="1"/>
      <c r="E396" s="4"/>
    </row>
    <row r="397">
      <c r="A397" s="1"/>
      <c r="B397" s="1"/>
      <c r="C397" s="1"/>
      <c r="D397" s="1"/>
      <c r="E397" s="4"/>
    </row>
    <row r="398">
      <c r="A398" s="1"/>
      <c r="B398" s="1"/>
      <c r="C398" s="1"/>
      <c r="D398" s="1"/>
      <c r="E398" s="4"/>
    </row>
    <row r="399">
      <c r="A399" s="1"/>
      <c r="B399" s="1"/>
      <c r="C399" s="1"/>
      <c r="D399" s="1"/>
      <c r="E399" s="4"/>
    </row>
    <row r="400">
      <c r="A400" s="1"/>
      <c r="B400" s="1"/>
      <c r="C400" s="1"/>
      <c r="D400" s="1"/>
      <c r="E400" s="4"/>
    </row>
    <row r="401">
      <c r="A401" s="1"/>
      <c r="B401" s="1"/>
      <c r="C401" s="1"/>
      <c r="D401" s="1"/>
      <c r="E401" s="4"/>
    </row>
    <row r="402">
      <c r="A402" s="1"/>
      <c r="B402" s="1"/>
      <c r="C402" s="1"/>
      <c r="D402" s="1"/>
      <c r="E402" s="4"/>
    </row>
    <row r="403">
      <c r="A403" s="1"/>
      <c r="B403" s="1"/>
      <c r="C403" s="1"/>
      <c r="D403" s="1"/>
      <c r="E403" s="4"/>
    </row>
    <row r="404">
      <c r="A404" s="1"/>
      <c r="B404" s="1"/>
      <c r="C404" s="1"/>
      <c r="D404" s="1"/>
      <c r="E404" s="4"/>
    </row>
    <row r="405">
      <c r="A405" s="1"/>
      <c r="B405" s="1"/>
      <c r="C405" s="1"/>
      <c r="D405" s="1"/>
      <c r="E405" s="4"/>
    </row>
    <row r="406">
      <c r="A406" s="1"/>
      <c r="B406" s="1"/>
      <c r="C406" s="1"/>
      <c r="D406" s="1"/>
      <c r="E406" s="4"/>
    </row>
    <row r="407">
      <c r="A407" s="1"/>
      <c r="B407" s="1"/>
      <c r="C407" s="1"/>
      <c r="D407" s="1"/>
      <c r="E407" s="4"/>
    </row>
    <row r="408">
      <c r="A408" s="1"/>
      <c r="B408" s="1"/>
      <c r="C408" s="1"/>
      <c r="D408" s="1"/>
      <c r="E408" s="4"/>
    </row>
    <row r="409">
      <c r="A409" s="1"/>
      <c r="B409" s="1"/>
      <c r="C409" s="1"/>
      <c r="D409" s="1"/>
      <c r="E409" s="4"/>
    </row>
    <row r="410">
      <c r="A410" s="1"/>
      <c r="B410" s="1"/>
      <c r="C410" s="1"/>
      <c r="D410" s="1"/>
      <c r="E410" s="4"/>
    </row>
    <row r="411">
      <c r="A411" s="1"/>
      <c r="B411" s="1"/>
      <c r="C411" s="1"/>
      <c r="D411" s="1"/>
      <c r="E411" s="4"/>
    </row>
    <row r="412">
      <c r="A412" s="1"/>
      <c r="B412" s="1"/>
      <c r="C412" s="1"/>
      <c r="D412" s="1"/>
      <c r="E412" s="4"/>
    </row>
    <row r="413">
      <c r="A413" s="1"/>
      <c r="B413" s="1"/>
      <c r="C413" s="1"/>
      <c r="D413" s="1"/>
      <c r="E413" s="4"/>
    </row>
    <row r="414">
      <c r="A414" s="1"/>
      <c r="B414" s="1"/>
      <c r="C414" s="1"/>
      <c r="D414" s="1"/>
      <c r="E414" s="4"/>
    </row>
    <row r="415">
      <c r="A415" s="1"/>
      <c r="B415" s="1"/>
      <c r="C415" s="1"/>
      <c r="D415" s="1"/>
      <c r="E415" s="4"/>
    </row>
    <row r="416">
      <c r="A416" s="1"/>
      <c r="B416" s="1"/>
      <c r="C416" s="1"/>
      <c r="D416" s="1"/>
      <c r="E416" s="4"/>
    </row>
    <row r="417">
      <c r="A417" s="1"/>
      <c r="B417" s="1"/>
      <c r="C417" s="1"/>
      <c r="D417" s="1"/>
      <c r="E417" s="4"/>
    </row>
    <row r="418">
      <c r="A418" s="1"/>
      <c r="B418" s="1"/>
      <c r="C418" s="1"/>
      <c r="D418" s="1"/>
      <c r="E418" s="4"/>
    </row>
    <row r="419">
      <c r="A419" s="1"/>
      <c r="B419" s="1"/>
      <c r="C419" s="1"/>
      <c r="D419" s="1"/>
      <c r="E419" s="4"/>
    </row>
    <row r="420">
      <c r="A420" s="1"/>
      <c r="B420" s="1"/>
      <c r="C420" s="1"/>
      <c r="D420" s="1"/>
      <c r="E420" s="4"/>
    </row>
    <row r="421">
      <c r="A421" s="1"/>
      <c r="B421" s="1"/>
      <c r="C421" s="1"/>
      <c r="D421" s="1"/>
      <c r="E421" s="4"/>
    </row>
    <row r="422">
      <c r="A422" s="1"/>
      <c r="B422" s="1"/>
      <c r="C422" s="1"/>
      <c r="D422" s="1"/>
      <c r="E422" s="4"/>
    </row>
    <row r="423">
      <c r="A423" s="1"/>
      <c r="B423" s="1"/>
      <c r="C423" s="1"/>
      <c r="D423" s="1"/>
      <c r="E423" s="4"/>
    </row>
    <row r="424">
      <c r="A424" s="1"/>
      <c r="B424" s="1"/>
      <c r="C424" s="1"/>
      <c r="D424" s="1"/>
      <c r="E424" s="4"/>
    </row>
    <row r="425">
      <c r="A425" s="1"/>
      <c r="B425" s="1"/>
      <c r="C425" s="1"/>
      <c r="D425" s="1"/>
      <c r="E425" s="4"/>
    </row>
    <row r="426">
      <c r="A426" s="1"/>
      <c r="B426" s="1"/>
      <c r="C426" s="1"/>
      <c r="D426" s="1"/>
      <c r="E426" s="4"/>
    </row>
    <row r="427">
      <c r="A427" s="1"/>
      <c r="B427" s="1"/>
      <c r="C427" s="1"/>
      <c r="D427" s="1"/>
      <c r="E427" s="4"/>
    </row>
    <row r="428">
      <c r="A428" s="1"/>
      <c r="B428" s="1"/>
      <c r="C428" s="1"/>
      <c r="D428" s="1"/>
      <c r="E428" s="4"/>
    </row>
    <row r="429">
      <c r="A429" s="1"/>
      <c r="B429" s="1"/>
      <c r="C429" s="1"/>
      <c r="D429" s="1"/>
      <c r="E429" s="4"/>
    </row>
    <row r="430">
      <c r="A430" s="1"/>
      <c r="B430" s="1"/>
      <c r="C430" s="1"/>
      <c r="D430" s="1"/>
      <c r="E430" s="4"/>
    </row>
    <row r="431">
      <c r="A431" s="1"/>
      <c r="B431" s="1"/>
      <c r="C431" s="1"/>
      <c r="D431" s="1"/>
      <c r="E431" s="4"/>
    </row>
    <row r="432">
      <c r="A432" s="1"/>
      <c r="B432" s="1"/>
      <c r="C432" s="1"/>
      <c r="D432" s="1"/>
      <c r="E432" s="4"/>
    </row>
    <row r="433">
      <c r="A433" s="1"/>
      <c r="B433" s="1"/>
      <c r="C433" s="1"/>
      <c r="D433" s="1"/>
      <c r="E433" s="4"/>
    </row>
    <row r="434">
      <c r="A434" s="1"/>
      <c r="B434" s="1"/>
      <c r="C434" s="1"/>
      <c r="D434" s="1"/>
      <c r="E434" s="4"/>
    </row>
    <row r="435">
      <c r="A435" s="1"/>
      <c r="B435" s="1"/>
      <c r="C435" s="1"/>
      <c r="D435" s="1"/>
      <c r="E435" s="4"/>
    </row>
    <row r="436">
      <c r="A436" s="1"/>
      <c r="B436" s="1"/>
      <c r="C436" s="1"/>
      <c r="D436" s="1"/>
      <c r="E436" s="4"/>
    </row>
    <row r="437">
      <c r="A437" s="1"/>
      <c r="B437" s="1"/>
      <c r="C437" s="1"/>
      <c r="D437" s="1"/>
      <c r="E437" s="4"/>
    </row>
    <row r="438">
      <c r="A438" s="1"/>
      <c r="B438" s="1"/>
      <c r="C438" s="1"/>
      <c r="D438" s="1"/>
      <c r="E438" s="4"/>
    </row>
    <row r="439">
      <c r="A439" s="1"/>
      <c r="B439" s="1"/>
      <c r="C439" s="1"/>
      <c r="D439" s="1"/>
      <c r="E439" s="4"/>
    </row>
    <row r="440">
      <c r="A440" s="1"/>
      <c r="B440" s="1"/>
      <c r="C440" s="1"/>
      <c r="D440" s="1"/>
      <c r="E440" s="4"/>
    </row>
    <row r="441">
      <c r="A441" s="1"/>
      <c r="B441" s="1"/>
      <c r="C441" s="1"/>
      <c r="D441" s="1"/>
      <c r="E441" s="4"/>
    </row>
    <row r="442">
      <c r="A442" s="1"/>
      <c r="B442" s="1"/>
      <c r="C442" s="1"/>
      <c r="D442" s="1"/>
      <c r="E442" s="4"/>
    </row>
    <row r="443">
      <c r="A443" s="1"/>
      <c r="B443" s="1"/>
      <c r="C443" s="1"/>
      <c r="D443" s="1"/>
      <c r="E443" s="4"/>
    </row>
    <row r="444">
      <c r="A444" s="1"/>
      <c r="B444" s="1"/>
      <c r="C444" s="1"/>
      <c r="D444" s="1"/>
      <c r="E444" s="4"/>
    </row>
    <row r="445">
      <c r="A445" s="1"/>
      <c r="B445" s="1"/>
      <c r="C445" s="1"/>
      <c r="D445" s="1"/>
      <c r="E445" s="4"/>
    </row>
    <row r="446">
      <c r="A446" s="1"/>
      <c r="B446" s="1"/>
      <c r="C446" s="1"/>
      <c r="D446" s="1"/>
      <c r="E446" s="4"/>
    </row>
    <row r="447">
      <c r="A447" s="1"/>
      <c r="B447" s="1"/>
      <c r="C447" s="1"/>
      <c r="D447" s="1"/>
      <c r="E447" s="4"/>
    </row>
    <row r="448">
      <c r="A448" s="1"/>
      <c r="B448" s="1"/>
      <c r="C448" s="1"/>
      <c r="D448" s="1"/>
      <c r="E448" s="4"/>
    </row>
    <row r="449">
      <c r="A449" s="1"/>
      <c r="B449" s="1"/>
      <c r="C449" s="1"/>
      <c r="D449" s="1"/>
      <c r="E449" s="4"/>
    </row>
    <row r="450">
      <c r="A450" s="1"/>
      <c r="B450" s="1"/>
      <c r="C450" s="1"/>
      <c r="D450" s="1"/>
      <c r="E450" s="4"/>
    </row>
    <row r="451">
      <c r="A451" s="1"/>
      <c r="B451" s="1"/>
      <c r="C451" s="1"/>
      <c r="D451" s="1"/>
      <c r="E451" s="4"/>
    </row>
    <row r="452">
      <c r="A452" s="1"/>
      <c r="B452" s="1"/>
      <c r="C452" s="1"/>
      <c r="D452" s="1"/>
      <c r="E452" s="4"/>
    </row>
    <row r="453">
      <c r="A453" s="1"/>
      <c r="B453" s="1"/>
      <c r="C453" s="1"/>
      <c r="D453" s="1"/>
      <c r="E453" s="4"/>
    </row>
    <row r="454">
      <c r="A454" s="1"/>
      <c r="B454" s="1"/>
      <c r="C454" s="1"/>
      <c r="D454" s="1"/>
      <c r="E454" s="4"/>
    </row>
    <row r="455">
      <c r="A455" s="1"/>
      <c r="B455" s="1"/>
      <c r="C455" s="1"/>
      <c r="D455" s="1"/>
      <c r="E455" s="4"/>
    </row>
    <row r="456">
      <c r="A456" s="1"/>
      <c r="B456" s="1"/>
      <c r="C456" s="1"/>
      <c r="D456" s="1"/>
      <c r="E456" s="4"/>
    </row>
    <row r="457">
      <c r="A457" s="1"/>
      <c r="B457" s="1"/>
      <c r="C457" s="1"/>
      <c r="D457" s="1"/>
      <c r="E457" s="4"/>
    </row>
    <row r="458">
      <c r="A458" s="1"/>
      <c r="B458" s="1"/>
      <c r="C458" s="1"/>
      <c r="D458" s="1"/>
      <c r="E458" s="4"/>
    </row>
    <row r="459">
      <c r="A459" s="1"/>
      <c r="B459" s="1"/>
      <c r="C459" s="1"/>
      <c r="D459" s="1"/>
      <c r="E459" s="4"/>
    </row>
    <row r="460">
      <c r="A460" s="1"/>
      <c r="B460" s="1"/>
      <c r="C460" s="1"/>
      <c r="D460" s="1"/>
      <c r="E460" s="4"/>
    </row>
    <row r="461">
      <c r="A461" s="1"/>
      <c r="B461" s="1"/>
      <c r="C461" s="1"/>
      <c r="D461" s="1"/>
      <c r="E461" s="4"/>
    </row>
    <row r="462">
      <c r="A462" s="1"/>
      <c r="B462" s="1"/>
      <c r="C462" s="1"/>
      <c r="D462" s="1"/>
      <c r="E462" s="4"/>
    </row>
    <row r="463">
      <c r="A463" s="1"/>
      <c r="B463" s="1"/>
      <c r="C463" s="1"/>
      <c r="D463" s="1"/>
      <c r="E463" s="4"/>
    </row>
    <row r="464">
      <c r="A464" s="1"/>
      <c r="B464" s="1"/>
      <c r="C464" s="1"/>
      <c r="D464" s="1"/>
      <c r="E464" s="4"/>
    </row>
    <row r="465">
      <c r="A465" s="1"/>
      <c r="B465" s="1"/>
      <c r="C465" s="1"/>
      <c r="D465" s="1"/>
      <c r="E465" s="4"/>
    </row>
    <row r="466">
      <c r="A466" s="1"/>
      <c r="B466" s="1"/>
      <c r="C466" s="1"/>
      <c r="D466" s="1"/>
      <c r="E466" s="4"/>
    </row>
    <row r="467">
      <c r="A467" s="1"/>
      <c r="B467" s="1"/>
      <c r="C467" s="1"/>
      <c r="D467" s="1"/>
      <c r="E467" s="4"/>
    </row>
    <row r="468">
      <c r="A468" s="1"/>
      <c r="B468" s="1"/>
      <c r="C468" s="1"/>
      <c r="D468" s="1"/>
      <c r="E468" s="4"/>
    </row>
    <row r="469">
      <c r="A469" s="1"/>
      <c r="B469" s="1"/>
      <c r="C469" s="1"/>
      <c r="D469" s="1"/>
      <c r="E469" s="4"/>
    </row>
    <row r="470">
      <c r="A470" s="1"/>
      <c r="B470" s="1"/>
      <c r="C470" s="1"/>
      <c r="D470" s="1"/>
      <c r="E470" s="4"/>
    </row>
    <row r="471">
      <c r="A471" s="1"/>
      <c r="B471" s="1"/>
      <c r="C471" s="1"/>
      <c r="D471" s="1"/>
      <c r="E471" s="4"/>
    </row>
    <row r="472">
      <c r="A472" s="1"/>
      <c r="B472" s="1"/>
      <c r="C472" s="1"/>
      <c r="D472" s="1"/>
      <c r="E472" s="4"/>
    </row>
    <row r="473">
      <c r="A473" s="1"/>
      <c r="B473" s="1"/>
      <c r="C473" s="1"/>
      <c r="D473" s="1"/>
      <c r="E473" s="4"/>
    </row>
    <row r="474">
      <c r="A474" s="1"/>
      <c r="B474" s="1"/>
      <c r="C474" s="1"/>
      <c r="D474" s="1"/>
      <c r="E474" s="4"/>
    </row>
    <row r="475">
      <c r="A475" s="1"/>
      <c r="B475" s="1"/>
      <c r="C475" s="1"/>
      <c r="D475" s="1"/>
      <c r="E475" s="4"/>
    </row>
    <row r="476">
      <c r="A476" s="1"/>
      <c r="B476" s="1"/>
      <c r="C476" s="1"/>
      <c r="D476" s="1"/>
      <c r="E476" s="4"/>
    </row>
    <row r="477">
      <c r="A477" s="1"/>
      <c r="B477" s="1"/>
      <c r="C477" s="1"/>
      <c r="D477" s="1"/>
      <c r="E477" s="4"/>
    </row>
    <row r="478">
      <c r="A478" s="1"/>
      <c r="B478" s="1"/>
      <c r="C478" s="1"/>
      <c r="D478" s="1"/>
      <c r="E478" s="4"/>
    </row>
    <row r="479">
      <c r="A479" s="1"/>
      <c r="B479" s="1"/>
      <c r="C479" s="1"/>
      <c r="D479" s="1"/>
      <c r="E479" s="4"/>
    </row>
    <row r="480">
      <c r="A480" s="1"/>
      <c r="B480" s="1"/>
      <c r="C480" s="1"/>
      <c r="D480" s="1"/>
      <c r="E480" s="4"/>
    </row>
    <row r="481">
      <c r="A481" s="1"/>
      <c r="B481" s="1"/>
      <c r="C481" s="1"/>
      <c r="D481" s="1"/>
      <c r="E481" s="4"/>
    </row>
    <row r="482">
      <c r="A482" s="1"/>
      <c r="B482" s="1"/>
      <c r="C482" s="1"/>
      <c r="D482" s="1"/>
      <c r="E482" s="4"/>
    </row>
    <row r="483">
      <c r="A483" s="1"/>
      <c r="B483" s="1"/>
      <c r="C483" s="1"/>
      <c r="D483" s="1"/>
      <c r="E483" s="4"/>
    </row>
    <row r="484">
      <c r="A484" s="1"/>
      <c r="B484" s="1"/>
      <c r="C484" s="1"/>
      <c r="D484" s="1"/>
      <c r="E484" s="4"/>
    </row>
    <row r="485">
      <c r="A485" s="1"/>
      <c r="B485" s="1"/>
      <c r="C485" s="1"/>
      <c r="D485" s="1"/>
      <c r="E485" s="4"/>
    </row>
    <row r="486">
      <c r="A486" s="1"/>
      <c r="B486" s="1"/>
      <c r="C486" s="1"/>
      <c r="D486" s="1"/>
      <c r="E486" s="4"/>
    </row>
    <row r="487">
      <c r="A487" s="1"/>
      <c r="B487" s="1"/>
      <c r="C487" s="1"/>
      <c r="D487" s="1"/>
      <c r="E487" s="4"/>
    </row>
    <row r="488">
      <c r="A488" s="1"/>
      <c r="B488" s="1"/>
      <c r="C488" s="1"/>
      <c r="D488" s="1"/>
      <c r="E488" s="4"/>
    </row>
    <row r="489">
      <c r="A489" s="1"/>
      <c r="B489" s="1"/>
      <c r="C489" s="1"/>
      <c r="D489" s="1"/>
      <c r="E489" s="4"/>
    </row>
    <row r="490">
      <c r="A490" s="1"/>
      <c r="B490" s="1"/>
      <c r="C490" s="1"/>
      <c r="D490" s="1"/>
      <c r="E490" s="4"/>
    </row>
    <row r="491">
      <c r="A491" s="1"/>
      <c r="B491" s="1"/>
      <c r="C491" s="1"/>
      <c r="D491" s="1"/>
      <c r="E491" s="4"/>
    </row>
    <row r="492">
      <c r="A492" s="1"/>
      <c r="B492" s="1"/>
      <c r="C492" s="1"/>
      <c r="D492" s="1"/>
      <c r="E492" s="4"/>
    </row>
    <row r="493">
      <c r="A493" s="1"/>
      <c r="B493" s="1"/>
      <c r="C493" s="1"/>
      <c r="D493" s="1"/>
      <c r="E493" s="4"/>
    </row>
    <row r="494">
      <c r="A494" s="1"/>
      <c r="B494" s="1"/>
      <c r="C494" s="1"/>
      <c r="D494" s="1"/>
      <c r="E494" s="4"/>
    </row>
    <row r="495">
      <c r="A495" s="1"/>
      <c r="B495" s="1"/>
      <c r="C495" s="1"/>
      <c r="D495" s="1"/>
      <c r="E495" s="4"/>
    </row>
    <row r="496">
      <c r="A496" s="1"/>
      <c r="B496" s="1"/>
      <c r="C496" s="1"/>
      <c r="D496" s="1"/>
      <c r="E496" s="4"/>
    </row>
    <row r="497">
      <c r="A497" s="1"/>
      <c r="B497" s="1"/>
      <c r="C497" s="1"/>
      <c r="D497" s="1"/>
      <c r="E497" s="4"/>
    </row>
    <row r="498">
      <c r="A498" s="1"/>
      <c r="B498" s="1"/>
      <c r="C498" s="1"/>
      <c r="D498" s="1"/>
      <c r="E498" s="4"/>
    </row>
    <row r="499">
      <c r="A499" s="1"/>
      <c r="B499" s="1"/>
      <c r="C499" s="1"/>
      <c r="D499" s="1"/>
      <c r="E499" s="4"/>
    </row>
    <row r="500">
      <c r="A500" s="1"/>
      <c r="B500" s="1"/>
      <c r="C500" s="1"/>
      <c r="D500" s="1"/>
      <c r="E500" s="4"/>
    </row>
    <row r="501">
      <c r="A501" s="1"/>
      <c r="B501" s="1"/>
      <c r="C501" s="1"/>
      <c r="D501" s="1"/>
      <c r="E501" s="4"/>
    </row>
    <row r="502">
      <c r="A502" s="1"/>
      <c r="B502" s="1"/>
      <c r="C502" s="1"/>
      <c r="D502" s="1"/>
      <c r="E502" s="4"/>
    </row>
    <row r="503">
      <c r="A503" s="1"/>
      <c r="B503" s="1"/>
      <c r="C503" s="1"/>
      <c r="D503" s="1"/>
      <c r="E503" s="4"/>
    </row>
    <row r="504">
      <c r="A504" s="1"/>
      <c r="B504" s="1"/>
      <c r="C504" s="1"/>
      <c r="D504" s="1"/>
      <c r="E504" s="4"/>
    </row>
    <row r="505">
      <c r="A505" s="1"/>
      <c r="B505" s="1"/>
      <c r="C505" s="1"/>
      <c r="D505" s="1"/>
      <c r="E505" s="4"/>
    </row>
    <row r="506">
      <c r="A506" s="1"/>
      <c r="B506" s="1"/>
      <c r="C506" s="1"/>
      <c r="D506" s="1"/>
      <c r="E506" s="4"/>
    </row>
    <row r="507">
      <c r="A507" s="1"/>
      <c r="B507" s="1"/>
      <c r="C507" s="1"/>
      <c r="D507" s="1"/>
      <c r="E507" s="4"/>
    </row>
    <row r="508">
      <c r="A508" s="1"/>
      <c r="B508" s="1"/>
      <c r="C508" s="1"/>
      <c r="D508" s="1"/>
      <c r="E508" s="4"/>
    </row>
    <row r="509">
      <c r="A509" s="1"/>
      <c r="B509" s="1"/>
      <c r="C509" s="1"/>
      <c r="D509" s="1"/>
      <c r="E509" s="4"/>
    </row>
    <row r="510">
      <c r="A510" s="1"/>
      <c r="B510" s="1"/>
      <c r="C510" s="1"/>
      <c r="D510" s="1"/>
      <c r="E510" s="4"/>
    </row>
    <row r="511">
      <c r="A511" s="1"/>
      <c r="B511" s="1"/>
      <c r="C511" s="1"/>
      <c r="D511" s="1"/>
      <c r="E511" s="4"/>
    </row>
    <row r="512">
      <c r="A512" s="1"/>
      <c r="B512" s="1"/>
      <c r="C512" s="1"/>
      <c r="D512" s="1"/>
      <c r="E512" s="4"/>
    </row>
    <row r="513">
      <c r="A513" s="1"/>
      <c r="B513" s="1"/>
      <c r="C513" s="1"/>
      <c r="D513" s="1"/>
      <c r="E513" s="4"/>
    </row>
    <row r="514">
      <c r="A514" s="1"/>
      <c r="B514" s="1"/>
      <c r="C514" s="1"/>
      <c r="D514" s="1"/>
      <c r="E514" s="4"/>
    </row>
    <row r="515">
      <c r="A515" s="1"/>
      <c r="B515" s="1"/>
      <c r="C515" s="1"/>
      <c r="D515" s="1"/>
      <c r="E515" s="4"/>
    </row>
    <row r="516">
      <c r="A516" s="1"/>
      <c r="B516" s="1"/>
      <c r="C516" s="1"/>
      <c r="D516" s="1"/>
      <c r="E516" s="4"/>
    </row>
    <row r="517">
      <c r="A517" s="1"/>
      <c r="B517" s="1"/>
      <c r="C517" s="1"/>
      <c r="D517" s="1"/>
      <c r="E517" s="4"/>
    </row>
    <row r="518">
      <c r="A518" s="1"/>
      <c r="B518" s="1"/>
      <c r="C518" s="1"/>
      <c r="D518" s="1"/>
      <c r="E518" s="4"/>
    </row>
    <row r="519">
      <c r="A519" s="1"/>
      <c r="B519" s="1"/>
      <c r="C519" s="1"/>
      <c r="D519" s="1"/>
      <c r="E519" s="4"/>
    </row>
    <row r="520">
      <c r="A520" s="1"/>
      <c r="B520" s="1"/>
      <c r="C520" s="1"/>
      <c r="D520" s="1"/>
      <c r="E520" s="4"/>
    </row>
    <row r="521">
      <c r="A521" s="1"/>
      <c r="B521" s="1"/>
      <c r="C521" s="1"/>
      <c r="D521" s="1"/>
      <c r="E521" s="4"/>
    </row>
    <row r="522">
      <c r="A522" s="1"/>
      <c r="B522" s="1"/>
      <c r="C522" s="1"/>
      <c r="D522" s="1"/>
      <c r="E522" s="4"/>
    </row>
    <row r="523">
      <c r="A523" s="1"/>
      <c r="B523" s="1"/>
      <c r="C523" s="1"/>
      <c r="D523" s="1"/>
      <c r="E523" s="4"/>
    </row>
    <row r="524">
      <c r="A524" s="1"/>
      <c r="B524" s="1"/>
      <c r="C524" s="1"/>
      <c r="D524" s="1"/>
      <c r="E524" s="4"/>
    </row>
    <row r="525">
      <c r="A525" s="1"/>
      <c r="B525" s="1"/>
      <c r="C525" s="1"/>
      <c r="D525" s="1"/>
      <c r="E525" s="4"/>
    </row>
    <row r="526">
      <c r="A526" s="1"/>
      <c r="B526" s="1"/>
      <c r="C526" s="1"/>
      <c r="D526" s="1"/>
      <c r="E526" s="4"/>
    </row>
    <row r="527">
      <c r="A527" s="1"/>
      <c r="B527" s="1"/>
      <c r="C527" s="1"/>
      <c r="D527" s="1"/>
      <c r="E527" s="4"/>
    </row>
    <row r="528">
      <c r="A528" s="1"/>
      <c r="B528" s="1"/>
      <c r="C528" s="1"/>
      <c r="D528" s="1"/>
      <c r="E528" s="4"/>
    </row>
    <row r="529">
      <c r="A529" s="1"/>
      <c r="B529" s="1"/>
      <c r="C529" s="1"/>
      <c r="D529" s="1"/>
      <c r="E529" s="4"/>
    </row>
    <row r="530">
      <c r="A530" s="1"/>
      <c r="B530" s="1"/>
      <c r="C530" s="1"/>
      <c r="D530" s="1"/>
      <c r="E530" s="4"/>
    </row>
    <row r="531">
      <c r="A531" s="1"/>
      <c r="B531" s="1"/>
      <c r="C531" s="1"/>
      <c r="D531" s="1"/>
      <c r="E531" s="4"/>
    </row>
    <row r="532">
      <c r="A532" s="1"/>
      <c r="B532" s="1"/>
      <c r="C532" s="1"/>
      <c r="D532" s="1"/>
      <c r="E532" s="4"/>
    </row>
    <row r="533">
      <c r="A533" s="1"/>
      <c r="B533" s="1"/>
      <c r="C533" s="1"/>
      <c r="D533" s="1"/>
      <c r="E533" s="4"/>
    </row>
    <row r="534">
      <c r="A534" s="1"/>
      <c r="B534" s="1"/>
      <c r="C534" s="1"/>
      <c r="D534" s="1"/>
      <c r="E534" s="4"/>
    </row>
    <row r="535">
      <c r="A535" s="1"/>
      <c r="B535" s="1"/>
      <c r="C535" s="1"/>
      <c r="D535" s="1"/>
      <c r="E535" s="4"/>
    </row>
    <row r="536">
      <c r="A536" s="1"/>
      <c r="B536" s="1"/>
      <c r="C536" s="1"/>
      <c r="D536" s="1"/>
      <c r="E536" s="4"/>
    </row>
    <row r="537">
      <c r="A537" s="1"/>
      <c r="B537" s="1"/>
      <c r="C537" s="1"/>
      <c r="D537" s="1"/>
      <c r="E537" s="4"/>
    </row>
    <row r="538">
      <c r="A538" s="1"/>
      <c r="B538" s="1"/>
      <c r="C538" s="1"/>
      <c r="D538" s="1"/>
      <c r="E538" s="4"/>
    </row>
    <row r="539">
      <c r="A539" s="1"/>
      <c r="B539" s="1"/>
      <c r="C539" s="1"/>
      <c r="D539" s="1"/>
      <c r="E539" s="4"/>
    </row>
    <row r="540">
      <c r="A540" s="1"/>
      <c r="B540" s="1"/>
      <c r="C540" s="1"/>
      <c r="D540" s="1"/>
      <c r="E540" s="4"/>
    </row>
    <row r="541">
      <c r="A541" s="1"/>
      <c r="B541" s="1"/>
      <c r="C541" s="1"/>
      <c r="D541" s="1"/>
      <c r="E541" s="4"/>
    </row>
    <row r="542">
      <c r="A542" s="1"/>
      <c r="B542" s="1"/>
      <c r="C542" s="1"/>
      <c r="D542" s="1"/>
      <c r="E542" s="4"/>
    </row>
    <row r="543">
      <c r="A543" s="1"/>
      <c r="B543" s="1"/>
      <c r="C543" s="1"/>
      <c r="D543" s="1"/>
      <c r="E543" s="4"/>
    </row>
    <row r="544">
      <c r="A544" s="1"/>
      <c r="B544" s="1"/>
      <c r="C544" s="1"/>
      <c r="D544" s="1"/>
      <c r="E544" s="4"/>
    </row>
    <row r="545">
      <c r="A545" s="1"/>
      <c r="B545" s="1"/>
      <c r="C545" s="1"/>
      <c r="D545" s="1"/>
      <c r="E545" s="4"/>
    </row>
    <row r="546">
      <c r="A546" s="1"/>
      <c r="B546" s="1"/>
      <c r="C546" s="1"/>
      <c r="D546" s="1"/>
      <c r="E546" s="4"/>
    </row>
    <row r="547">
      <c r="A547" s="1"/>
      <c r="B547" s="1"/>
      <c r="C547" s="1"/>
      <c r="D547" s="1"/>
      <c r="E547" s="4"/>
    </row>
    <row r="548">
      <c r="A548" s="1"/>
      <c r="B548" s="1"/>
      <c r="C548" s="1"/>
      <c r="D548" s="1"/>
      <c r="E548" s="4"/>
    </row>
    <row r="549">
      <c r="A549" s="1"/>
      <c r="B549" s="1"/>
      <c r="C549" s="1"/>
      <c r="D549" s="1"/>
      <c r="E549" s="4"/>
    </row>
    <row r="550">
      <c r="A550" s="1"/>
      <c r="B550" s="1"/>
      <c r="C550" s="1"/>
      <c r="D550" s="1"/>
      <c r="E550" s="4"/>
    </row>
    <row r="551">
      <c r="A551" s="1"/>
      <c r="B551" s="1"/>
      <c r="C551" s="1"/>
      <c r="D551" s="1"/>
      <c r="E551" s="4"/>
    </row>
    <row r="552">
      <c r="A552" s="1"/>
      <c r="B552" s="1"/>
      <c r="C552" s="1"/>
      <c r="D552" s="1"/>
      <c r="E552" s="4"/>
    </row>
    <row r="553">
      <c r="A553" s="1"/>
      <c r="B553" s="1"/>
      <c r="C553" s="1"/>
      <c r="D553" s="1"/>
      <c r="E553" s="4"/>
    </row>
    <row r="554">
      <c r="A554" s="1"/>
      <c r="B554" s="1"/>
      <c r="C554" s="1"/>
      <c r="D554" s="1"/>
      <c r="E554" s="4"/>
    </row>
    <row r="555">
      <c r="A555" s="1"/>
      <c r="B555" s="1"/>
      <c r="C555" s="1"/>
      <c r="D555" s="1"/>
      <c r="E555" s="4"/>
    </row>
    <row r="556">
      <c r="A556" s="1"/>
      <c r="B556" s="1"/>
      <c r="C556" s="1"/>
      <c r="D556" s="1"/>
      <c r="E556" s="4"/>
    </row>
    <row r="557">
      <c r="A557" s="1"/>
      <c r="B557" s="1"/>
      <c r="C557" s="1"/>
      <c r="D557" s="1"/>
      <c r="E557" s="4"/>
    </row>
    <row r="558">
      <c r="A558" s="1"/>
      <c r="B558" s="1"/>
      <c r="C558" s="1"/>
      <c r="D558" s="1"/>
      <c r="E558" s="4"/>
    </row>
    <row r="559">
      <c r="A559" s="1"/>
      <c r="B559" s="1"/>
      <c r="C559" s="1"/>
      <c r="D559" s="1"/>
      <c r="E559" s="4"/>
    </row>
    <row r="560">
      <c r="A560" s="1"/>
      <c r="B560" s="1"/>
      <c r="C560" s="1"/>
      <c r="D560" s="1"/>
      <c r="E560" s="4"/>
    </row>
    <row r="561">
      <c r="A561" s="1"/>
      <c r="B561" s="1"/>
      <c r="C561" s="1"/>
      <c r="D561" s="1"/>
      <c r="E561" s="4"/>
    </row>
    <row r="562">
      <c r="A562" s="1"/>
      <c r="B562" s="1"/>
      <c r="C562" s="1"/>
      <c r="D562" s="1"/>
      <c r="E562" s="4"/>
    </row>
    <row r="563">
      <c r="A563" s="1"/>
      <c r="B563" s="1"/>
      <c r="C563" s="1"/>
      <c r="D563" s="1"/>
      <c r="E563" s="4"/>
    </row>
    <row r="564">
      <c r="A564" s="1"/>
      <c r="B564" s="1"/>
      <c r="C564" s="1"/>
      <c r="D564" s="1"/>
      <c r="E564" s="4"/>
    </row>
    <row r="565">
      <c r="A565" s="1"/>
      <c r="B565" s="1"/>
      <c r="C565" s="1"/>
      <c r="D565" s="1"/>
      <c r="E565" s="4"/>
    </row>
    <row r="566">
      <c r="A566" s="1"/>
      <c r="B566" s="1"/>
      <c r="C566" s="1"/>
      <c r="D566" s="1"/>
      <c r="E566" s="4"/>
    </row>
    <row r="567">
      <c r="A567" s="1"/>
      <c r="B567" s="1"/>
      <c r="C567" s="1"/>
      <c r="D567" s="1"/>
      <c r="E567" s="4"/>
    </row>
    <row r="568">
      <c r="A568" s="1"/>
      <c r="B568" s="1"/>
      <c r="C568" s="1"/>
      <c r="D568" s="1"/>
      <c r="E568" s="4"/>
    </row>
    <row r="569">
      <c r="A569" s="1"/>
      <c r="B569" s="1"/>
      <c r="C569" s="1"/>
      <c r="D569" s="1"/>
      <c r="E569" s="4"/>
    </row>
    <row r="570">
      <c r="A570" s="1"/>
      <c r="B570" s="1"/>
      <c r="C570" s="1"/>
      <c r="D570" s="1"/>
      <c r="E570" s="4"/>
    </row>
    <row r="571">
      <c r="A571" s="1"/>
      <c r="B571" s="1"/>
      <c r="C571" s="1"/>
      <c r="D571" s="1"/>
      <c r="E571" s="4"/>
    </row>
    <row r="572">
      <c r="A572" s="1"/>
      <c r="B572" s="1"/>
      <c r="C572" s="1"/>
      <c r="D572" s="1"/>
      <c r="E572" s="4"/>
    </row>
    <row r="573">
      <c r="A573" s="1"/>
      <c r="B573" s="1"/>
      <c r="C573" s="1"/>
      <c r="D573" s="1"/>
      <c r="E573" s="4"/>
    </row>
    <row r="574">
      <c r="A574" s="1"/>
      <c r="B574" s="1"/>
      <c r="C574" s="1"/>
      <c r="D574" s="1"/>
      <c r="E574" s="4"/>
    </row>
    <row r="575">
      <c r="A575" s="1"/>
      <c r="B575" s="1"/>
      <c r="C575" s="1"/>
      <c r="D575" s="1"/>
      <c r="E575" s="4"/>
    </row>
    <row r="576">
      <c r="A576" s="1"/>
      <c r="B576" s="1"/>
      <c r="C576" s="1"/>
      <c r="D576" s="1"/>
      <c r="E576" s="4"/>
    </row>
    <row r="577">
      <c r="A577" s="1"/>
      <c r="B577" s="1"/>
      <c r="C577" s="1"/>
      <c r="D577" s="1"/>
      <c r="E577" s="4"/>
    </row>
    <row r="578">
      <c r="A578" s="1"/>
      <c r="B578" s="1"/>
      <c r="C578" s="1"/>
      <c r="D578" s="1"/>
      <c r="E578" s="4"/>
    </row>
    <row r="579">
      <c r="A579" s="1"/>
      <c r="B579" s="1"/>
      <c r="C579" s="1"/>
      <c r="D579" s="1"/>
      <c r="E579" s="4"/>
    </row>
    <row r="580">
      <c r="A580" s="1"/>
      <c r="B580" s="1"/>
      <c r="C580" s="1"/>
      <c r="D580" s="1"/>
      <c r="E580" s="4"/>
    </row>
    <row r="581">
      <c r="A581" s="1"/>
      <c r="B581" s="1"/>
      <c r="C581" s="1"/>
      <c r="D581" s="1"/>
      <c r="E581" s="4"/>
    </row>
    <row r="582">
      <c r="A582" s="1"/>
      <c r="B582" s="1"/>
      <c r="C582" s="1"/>
      <c r="D582" s="1"/>
      <c r="E582" s="4"/>
    </row>
    <row r="583">
      <c r="A583" s="1"/>
      <c r="B583" s="1"/>
      <c r="C583" s="1"/>
      <c r="D583" s="1"/>
      <c r="E583" s="4"/>
    </row>
    <row r="584">
      <c r="A584" s="1"/>
      <c r="B584" s="1"/>
      <c r="C584" s="1"/>
      <c r="D584" s="1"/>
      <c r="E584" s="4"/>
    </row>
    <row r="585">
      <c r="A585" s="1"/>
      <c r="B585" s="1"/>
      <c r="C585" s="1"/>
      <c r="D585" s="1"/>
      <c r="E585" s="4"/>
    </row>
    <row r="586">
      <c r="A586" s="1"/>
      <c r="B586" s="1"/>
      <c r="C586" s="1"/>
      <c r="D586" s="1"/>
      <c r="E586" s="4"/>
    </row>
    <row r="587">
      <c r="A587" s="1"/>
      <c r="B587" s="1"/>
      <c r="C587" s="1"/>
      <c r="D587" s="1"/>
      <c r="E587" s="4"/>
    </row>
    <row r="588">
      <c r="A588" s="1"/>
      <c r="B588" s="1"/>
      <c r="C588" s="1"/>
      <c r="D588" s="1"/>
      <c r="E588" s="4"/>
    </row>
    <row r="589">
      <c r="A589" s="1"/>
      <c r="B589" s="1"/>
      <c r="C589" s="1"/>
      <c r="D589" s="1"/>
      <c r="E589" s="4"/>
    </row>
    <row r="590">
      <c r="A590" s="1"/>
      <c r="B590" s="1"/>
      <c r="C590" s="1"/>
      <c r="D590" s="1"/>
      <c r="E590" s="4"/>
    </row>
    <row r="591">
      <c r="A591" s="1"/>
      <c r="B591" s="1"/>
      <c r="C591" s="1"/>
      <c r="D591" s="1"/>
      <c r="E591" s="4"/>
    </row>
    <row r="592">
      <c r="A592" s="1"/>
      <c r="B592" s="1"/>
      <c r="C592" s="1"/>
      <c r="D592" s="1"/>
      <c r="E592" s="4"/>
    </row>
    <row r="593">
      <c r="A593" s="1"/>
      <c r="B593" s="1"/>
      <c r="C593" s="1"/>
      <c r="D593" s="1"/>
      <c r="E593" s="4"/>
    </row>
    <row r="594">
      <c r="A594" s="1"/>
      <c r="B594" s="1"/>
      <c r="C594" s="1"/>
      <c r="D594" s="1"/>
      <c r="E594" s="4"/>
    </row>
    <row r="595">
      <c r="A595" s="1"/>
      <c r="B595" s="1"/>
      <c r="C595" s="1"/>
      <c r="D595" s="1"/>
      <c r="E595" s="4"/>
    </row>
    <row r="596">
      <c r="A596" s="1"/>
      <c r="B596" s="1"/>
      <c r="C596" s="1"/>
      <c r="D596" s="1"/>
      <c r="E596" s="4"/>
    </row>
    <row r="597">
      <c r="A597" s="1"/>
      <c r="B597" s="1"/>
      <c r="C597" s="1"/>
      <c r="D597" s="1"/>
      <c r="E597" s="4"/>
    </row>
    <row r="598">
      <c r="A598" s="1"/>
      <c r="B598" s="1"/>
      <c r="C598" s="1"/>
      <c r="D598" s="1"/>
      <c r="E598" s="4"/>
    </row>
    <row r="599">
      <c r="A599" s="1"/>
      <c r="B599" s="1"/>
      <c r="C599" s="1"/>
      <c r="D599" s="1"/>
      <c r="E599" s="4"/>
    </row>
    <row r="600">
      <c r="A600" s="1"/>
      <c r="B600" s="1"/>
      <c r="C600" s="1"/>
      <c r="D600" s="1"/>
      <c r="E600" s="4"/>
    </row>
    <row r="601">
      <c r="A601" s="1"/>
      <c r="B601" s="1"/>
      <c r="C601" s="1"/>
      <c r="D601" s="1"/>
      <c r="E601" s="4"/>
    </row>
    <row r="602">
      <c r="A602" s="1"/>
      <c r="B602" s="1"/>
      <c r="C602" s="1"/>
      <c r="D602" s="1"/>
      <c r="E602" s="4"/>
    </row>
    <row r="603">
      <c r="A603" s="1"/>
      <c r="B603" s="1"/>
      <c r="C603" s="1"/>
      <c r="D603" s="1"/>
      <c r="E603" s="4"/>
    </row>
    <row r="604">
      <c r="A604" s="1"/>
      <c r="B604" s="1"/>
      <c r="C604" s="1"/>
      <c r="D604" s="1"/>
      <c r="E604" s="4"/>
    </row>
    <row r="605">
      <c r="A605" s="1"/>
      <c r="B605" s="1"/>
      <c r="C605" s="1"/>
      <c r="D605" s="1"/>
      <c r="E605" s="4"/>
    </row>
    <row r="606">
      <c r="A606" s="1"/>
      <c r="B606" s="1"/>
      <c r="C606" s="1"/>
      <c r="D606" s="1"/>
      <c r="E606" s="4"/>
    </row>
    <row r="607">
      <c r="A607" s="1"/>
      <c r="B607" s="1"/>
      <c r="C607" s="1"/>
      <c r="D607" s="1"/>
      <c r="E607" s="4"/>
    </row>
    <row r="608">
      <c r="A608" s="1"/>
      <c r="B608" s="1"/>
      <c r="C608" s="1"/>
      <c r="D608" s="1"/>
      <c r="E608" s="4"/>
    </row>
    <row r="609">
      <c r="A609" s="1"/>
      <c r="B609" s="1"/>
      <c r="C609" s="1"/>
      <c r="D609" s="1"/>
      <c r="E609" s="4"/>
    </row>
    <row r="610">
      <c r="A610" s="1"/>
      <c r="B610" s="1"/>
      <c r="C610" s="1"/>
      <c r="D610" s="1"/>
      <c r="E610" s="4"/>
    </row>
    <row r="611">
      <c r="A611" s="1"/>
      <c r="B611" s="1"/>
      <c r="C611" s="1"/>
      <c r="D611" s="1"/>
      <c r="E611" s="4"/>
    </row>
    <row r="612">
      <c r="A612" s="1"/>
      <c r="B612" s="1"/>
      <c r="C612" s="1"/>
      <c r="D612" s="1"/>
      <c r="E612" s="4"/>
    </row>
    <row r="613">
      <c r="A613" s="1"/>
      <c r="B613" s="1"/>
      <c r="C613" s="1"/>
      <c r="D613" s="1"/>
      <c r="E613" s="4"/>
    </row>
    <row r="614">
      <c r="A614" s="1"/>
      <c r="B614" s="1"/>
      <c r="C614" s="1"/>
      <c r="D614" s="1"/>
      <c r="E614" s="4"/>
    </row>
    <row r="615">
      <c r="A615" s="1"/>
      <c r="B615" s="1"/>
      <c r="C615" s="1"/>
      <c r="D615" s="1"/>
      <c r="E615" s="4"/>
    </row>
    <row r="616">
      <c r="A616" s="1"/>
      <c r="B616" s="1"/>
      <c r="C616" s="1"/>
      <c r="D616" s="1"/>
      <c r="E616" s="4"/>
    </row>
    <row r="617">
      <c r="A617" s="1"/>
      <c r="B617" s="1"/>
      <c r="C617" s="1"/>
      <c r="D617" s="1"/>
      <c r="E617" s="4"/>
    </row>
    <row r="618">
      <c r="A618" s="1"/>
      <c r="B618" s="1"/>
      <c r="C618" s="1"/>
      <c r="D618" s="1"/>
      <c r="E618" s="4"/>
    </row>
    <row r="619">
      <c r="A619" s="1"/>
      <c r="B619" s="1"/>
      <c r="C619" s="1"/>
      <c r="D619" s="1"/>
      <c r="E619" s="4"/>
    </row>
    <row r="620">
      <c r="A620" s="1"/>
      <c r="B620" s="1"/>
      <c r="C620" s="1"/>
      <c r="D620" s="1"/>
      <c r="E620" s="4"/>
    </row>
    <row r="621">
      <c r="A621" s="1"/>
      <c r="B621" s="1"/>
      <c r="C621" s="1"/>
      <c r="D621" s="1"/>
      <c r="E621" s="4"/>
    </row>
    <row r="622">
      <c r="A622" s="1"/>
      <c r="B622" s="1"/>
      <c r="C622" s="1"/>
      <c r="D622" s="1"/>
      <c r="E622" s="4"/>
    </row>
    <row r="623">
      <c r="A623" s="1"/>
      <c r="B623" s="1"/>
      <c r="C623" s="1"/>
      <c r="D623" s="1"/>
      <c r="E623" s="4"/>
    </row>
    <row r="624">
      <c r="A624" s="1"/>
      <c r="B624" s="1"/>
      <c r="C624" s="1"/>
      <c r="D624" s="1"/>
      <c r="E624" s="4"/>
    </row>
    <row r="625">
      <c r="A625" s="1"/>
      <c r="B625" s="1"/>
      <c r="C625" s="1"/>
      <c r="D625" s="1"/>
      <c r="E625" s="4"/>
    </row>
    <row r="626">
      <c r="A626" s="1"/>
      <c r="B626" s="1"/>
      <c r="C626" s="1"/>
      <c r="D626" s="1"/>
      <c r="E626" s="4"/>
    </row>
    <row r="627">
      <c r="A627" s="1"/>
      <c r="B627" s="1"/>
      <c r="C627" s="1"/>
      <c r="D627" s="1"/>
      <c r="E627" s="4"/>
    </row>
    <row r="628">
      <c r="A628" s="1"/>
      <c r="B628" s="1"/>
      <c r="C628" s="1"/>
      <c r="D628" s="1"/>
      <c r="E628" s="4"/>
    </row>
    <row r="629">
      <c r="A629" s="1"/>
      <c r="B629" s="1"/>
      <c r="C629" s="1"/>
      <c r="D629" s="1"/>
      <c r="E629" s="4"/>
    </row>
    <row r="630">
      <c r="A630" s="1"/>
      <c r="B630" s="1"/>
      <c r="C630" s="1"/>
      <c r="D630" s="1"/>
      <c r="E630" s="4"/>
    </row>
    <row r="631">
      <c r="A631" s="1"/>
      <c r="B631" s="1"/>
      <c r="C631" s="1"/>
      <c r="D631" s="1"/>
      <c r="E631" s="4"/>
    </row>
    <row r="632">
      <c r="A632" s="1"/>
      <c r="B632" s="1"/>
      <c r="C632" s="1"/>
      <c r="D632" s="1"/>
      <c r="E632" s="4"/>
    </row>
    <row r="633">
      <c r="A633" s="1"/>
      <c r="B633" s="1"/>
      <c r="C633" s="1"/>
      <c r="D633" s="1"/>
      <c r="E633" s="4"/>
    </row>
    <row r="634">
      <c r="A634" s="1"/>
      <c r="B634" s="1"/>
      <c r="C634" s="1"/>
      <c r="D634" s="1"/>
      <c r="E634" s="4"/>
    </row>
    <row r="635">
      <c r="A635" s="1"/>
      <c r="B635" s="1"/>
      <c r="C635" s="1"/>
      <c r="D635" s="1"/>
      <c r="E635" s="4"/>
    </row>
    <row r="636">
      <c r="A636" s="1"/>
      <c r="B636" s="1"/>
      <c r="C636" s="1"/>
      <c r="D636" s="1"/>
      <c r="E636" s="4"/>
    </row>
    <row r="637">
      <c r="A637" s="1"/>
      <c r="B637" s="1"/>
      <c r="C637" s="1"/>
      <c r="D637" s="1"/>
      <c r="E637" s="4"/>
    </row>
    <row r="638">
      <c r="A638" s="1"/>
      <c r="B638" s="1"/>
      <c r="C638" s="1"/>
      <c r="D638" s="1"/>
      <c r="E638" s="4"/>
    </row>
    <row r="639">
      <c r="A639" s="1"/>
      <c r="B639" s="1"/>
      <c r="C639" s="1"/>
      <c r="D639" s="1"/>
      <c r="E639" s="4"/>
    </row>
    <row r="640">
      <c r="A640" s="1"/>
      <c r="B640" s="1"/>
      <c r="C640" s="1"/>
      <c r="D640" s="1"/>
      <c r="E640" s="4"/>
    </row>
    <row r="641">
      <c r="A641" s="1"/>
      <c r="B641" s="1"/>
      <c r="C641" s="1"/>
      <c r="D641" s="1"/>
      <c r="E641" s="4"/>
    </row>
    <row r="642">
      <c r="A642" s="1"/>
      <c r="B642" s="1"/>
      <c r="C642" s="1"/>
      <c r="D642" s="1"/>
      <c r="E642" s="4"/>
    </row>
    <row r="643">
      <c r="A643" s="1"/>
      <c r="B643" s="1"/>
      <c r="C643" s="1"/>
      <c r="D643" s="1"/>
      <c r="E643" s="4"/>
    </row>
    <row r="644">
      <c r="A644" s="1"/>
      <c r="B644" s="1"/>
      <c r="C644" s="1"/>
      <c r="D644" s="1"/>
      <c r="E644" s="4"/>
    </row>
    <row r="645">
      <c r="A645" s="1"/>
      <c r="B645" s="1"/>
      <c r="C645" s="1"/>
      <c r="D645" s="1"/>
      <c r="E645" s="4"/>
    </row>
    <row r="646">
      <c r="A646" s="1"/>
      <c r="B646" s="1"/>
      <c r="C646" s="1"/>
      <c r="D646" s="1"/>
      <c r="E646" s="4"/>
    </row>
    <row r="647">
      <c r="A647" s="1"/>
      <c r="B647" s="1"/>
      <c r="C647" s="1"/>
      <c r="D647" s="1"/>
      <c r="E647" s="4"/>
    </row>
    <row r="648">
      <c r="A648" s="1"/>
      <c r="B648" s="1"/>
      <c r="C648" s="1"/>
      <c r="D648" s="1"/>
      <c r="E648" s="4"/>
    </row>
    <row r="649">
      <c r="A649" s="1"/>
      <c r="B649" s="1"/>
      <c r="C649" s="1"/>
      <c r="D649" s="1"/>
      <c r="E649" s="4"/>
    </row>
    <row r="650">
      <c r="A650" s="1"/>
      <c r="B650" s="1"/>
      <c r="C650" s="1"/>
      <c r="D650" s="1"/>
      <c r="E650" s="4"/>
    </row>
    <row r="651">
      <c r="A651" s="1"/>
      <c r="B651" s="1"/>
      <c r="C651" s="1"/>
      <c r="D651" s="1"/>
      <c r="E651" s="4"/>
    </row>
    <row r="652">
      <c r="A652" s="1"/>
      <c r="B652" s="1"/>
      <c r="C652" s="1"/>
      <c r="D652" s="1"/>
      <c r="E652" s="4"/>
    </row>
    <row r="653">
      <c r="A653" s="1"/>
      <c r="B653" s="1"/>
      <c r="C653" s="1"/>
      <c r="D653" s="1"/>
      <c r="E653" s="4"/>
    </row>
    <row r="654">
      <c r="A654" s="1"/>
      <c r="B654" s="1"/>
      <c r="C654" s="1"/>
      <c r="D654" s="1"/>
      <c r="E654" s="4"/>
    </row>
    <row r="655">
      <c r="A655" s="1"/>
      <c r="B655" s="1"/>
      <c r="C655" s="1"/>
      <c r="D655" s="1"/>
      <c r="E655" s="4"/>
    </row>
    <row r="656">
      <c r="A656" s="1"/>
      <c r="B656" s="1"/>
      <c r="C656" s="1"/>
      <c r="D656" s="1"/>
      <c r="E656" s="4"/>
    </row>
    <row r="657">
      <c r="A657" s="1"/>
      <c r="B657" s="1"/>
      <c r="C657" s="1"/>
      <c r="D657" s="1"/>
      <c r="E657" s="4"/>
    </row>
    <row r="658">
      <c r="A658" s="1"/>
      <c r="B658" s="1"/>
      <c r="C658" s="1"/>
      <c r="D658" s="1"/>
      <c r="E658" s="4"/>
    </row>
    <row r="659">
      <c r="A659" s="1"/>
      <c r="B659" s="1"/>
      <c r="C659" s="1"/>
      <c r="D659" s="1"/>
      <c r="E659" s="4"/>
    </row>
    <row r="660">
      <c r="A660" s="1"/>
      <c r="B660" s="1"/>
      <c r="C660" s="1"/>
      <c r="D660" s="1"/>
      <c r="E660" s="4"/>
    </row>
    <row r="661">
      <c r="A661" s="1"/>
      <c r="B661" s="1"/>
      <c r="C661" s="1"/>
      <c r="D661" s="1"/>
      <c r="E661" s="4"/>
    </row>
    <row r="662">
      <c r="A662" s="1"/>
      <c r="B662" s="1"/>
      <c r="C662" s="1"/>
      <c r="D662" s="1"/>
      <c r="E662" s="4"/>
    </row>
    <row r="663">
      <c r="A663" s="1"/>
      <c r="B663" s="1"/>
      <c r="C663" s="1"/>
      <c r="D663" s="1"/>
      <c r="E663" s="4"/>
    </row>
    <row r="664">
      <c r="A664" s="1"/>
      <c r="B664" s="1"/>
      <c r="C664" s="1"/>
      <c r="D664" s="1"/>
      <c r="E664" s="4"/>
    </row>
    <row r="665">
      <c r="A665" s="1"/>
      <c r="B665" s="1"/>
      <c r="C665" s="1"/>
      <c r="D665" s="1"/>
      <c r="E665" s="4"/>
    </row>
    <row r="666">
      <c r="A666" s="1"/>
      <c r="B666" s="1"/>
      <c r="C666" s="1"/>
      <c r="D666" s="1"/>
      <c r="E666" s="4"/>
    </row>
    <row r="667">
      <c r="A667" s="1"/>
      <c r="B667" s="1"/>
      <c r="C667" s="1"/>
      <c r="D667" s="1"/>
      <c r="E667" s="4"/>
    </row>
    <row r="668">
      <c r="A668" s="1"/>
      <c r="B668" s="1"/>
      <c r="C668" s="1"/>
      <c r="D668" s="1"/>
      <c r="E668" s="4"/>
    </row>
    <row r="669">
      <c r="A669" s="1"/>
      <c r="B669" s="1"/>
      <c r="C669" s="1"/>
      <c r="D669" s="1"/>
      <c r="E669" s="4"/>
    </row>
    <row r="670">
      <c r="A670" s="1"/>
      <c r="B670" s="1"/>
      <c r="C670" s="1"/>
      <c r="D670" s="1"/>
      <c r="E670" s="4"/>
    </row>
    <row r="671">
      <c r="A671" s="1"/>
      <c r="B671" s="1"/>
      <c r="C671" s="1"/>
      <c r="D671" s="1"/>
      <c r="E671" s="4"/>
    </row>
    <row r="672">
      <c r="A672" s="1"/>
      <c r="B672" s="1"/>
      <c r="C672" s="1"/>
      <c r="D672" s="1"/>
      <c r="E672" s="4"/>
    </row>
    <row r="673">
      <c r="A673" s="1"/>
      <c r="B673" s="1"/>
      <c r="C673" s="1"/>
      <c r="D673" s="1"/>
      <c r="E673" s="4"/>
    </row>
    <row r="674">
      <c r="A674" s="1"/>
      <c r="B674" s="1"/>
      <c r="C674" s="1"/>
      <c r="D674" s="1"/>
      <c r="E674" s="4"/>
    </row>
    <row r="675">
      <c r="A675" s="1"/>
      <c r="B675" s="1"/>
      <c r="C675" s="1"/>
      <c r="D675" s="1"/>
      <c r="E675" s="4"/>
    </row>
    <row r="676">
      <c r="A676" s="1"/>
      <c r="B676" s="1"/>
      <c r="C676" s="1"/>
      <c r="D676" s="1"/>
      <c r="E676" s="4"/>
    </row>
    <row r="677">
      <c r="A677" s="1"/>
      <c r="B677" s="1"/>
      <c r="C677" s="1"/>
      <c r="D677" s="1"/>
      <c r="E677" s="4"/>
    </row>
    <row r="678">
      <c r="A678" s="1"/>
      <c r="B678" s="1"/>
      <c r="C678" s="1"/>
      <c r="D678" s="1"/>
      <c r="E678" s="4"/>
    </row>
    <row r="679">
      <c r="A679" s="1"/>
      <c r="B679" s="1"/>
      <c r="C679" s="1"/>
      <c r="D679" s="1"/>
      <c r="E679" s="4"/>
    </row>
    <row r="680">
      <c r="A680" s="1"/>
      <c r="B680" s="1"/>
      <c r="C680" s="1"/>
      <c r="D680" s="1"/>
      <c r="E680" s="4"/>
    </row>
    <row r="681">
      <c r="A681" s="1"/>
      <c r="B681" s="1"/>
      <c r="C681" s="1"/>
      <c r="D681" s="1"/>
      <c r="E681" s="4"/>
    </row>
    <row r="682">
      <c r="A682" s="1"/>
      <c r="B682" s="1"/>
      <c r="C682" s="1"/>
      <c r="D682" s="1"/>
      <c r="E682" s="4"/>
    </row>
    <row r="683">
      <c r="A683" s="1"/>
      <c r="B683" s="1"/>
      <c r="C683" s="1"/>
      <c r="D683" s="1"/>
      <c r="E683" s="4"/>
    </row>
    <row r="684">
      <c r="A684" s="1"/>
      <c r="B684" s="1"/>
      <c r="C684" s="1"/>
      <c r="D684" s="1"/>
      <c r="E684" s="4"/>
    </row>
    <row r="685">
      <c r="A685" s="1"/>
      <c r="B685" s="1"/>
      <c r="C685" s="1"/>
      <c r="D685" s="1"/>
      <c r="E685" s="4"/>
    </row>
    <row r="686">
      <c r="A686" s="1"/>
      <c r="B686" s="1"/>
      <c r="C686" s="1"/>
      <c r="D686" s="1"/>
      <c r="E686" s="4"/>
    </row>
    <row r="687">
      <c r="A687" s="1"/>
      <c r="B687" s="1"/>
      <c r="C687" s="1"/>
      <c r="D687" s="1"/>
      <c r="E687" s="4"/>
    </row>
    <row r="688">
      <c r="A688" s="1"/>
      <c r="B688" s="1"/>
      <c r="C688" s="1"/>
      <c r="D688" s="1"/>
      <c r="E688" s="4"/>
    </row>
    <row r="689">
      <c r="A689" s="1"/>
      <c r="B689" s="1"/>
      <c r="C689" s="1"/>
      <c r="D689" s="1"/>
      <c r="E689" s="4"/>
    </row>
    <row r="690">
      <c r="A690" s="1"/>
      <c r="B690" s="1"/>
      <c r="C690" s="1"/>
      <c r="D690" s="1"/>
      <c r="E690" s="4"/>
    </row>
    <row r="691">
      <c r="A691" s="1"/>
      <c r="B691" s="1"/>
      <c r="C691" s="1"/>
      <c r="D691" s="1"/>
      <c r="E691" s="4"/>
    </row>
    <row r="692">
      <c r="A692" s="1"/>
      <c r="B692" s="1"/>
      <c r="C692" s="1"/>
      <c r="D692" s="1"/>
      <c r="E692" s="4"/>
    </row>
    <row r="693">
      <c r="A693" s="1"/>
      <c r="B693" s="1"/>
      <c r="C693" s="1"/>
      <c r="D693" s="1"/>
      <c r="E693" s="4"/>
    </row>
    <row r="694">
      <c r="A694" s="1"/>
      <c r="B694" s="1"/>
      <c r="C694" s="1"/>
      <c r="D694" s="1"/>
      <c r="E694" s="4"/>
    </row>
    <row r="695">
      <c r="A695" s="1"/>
      <c r="B695" s="1"/>
      <c r="C695" s="1"/>
      <c r="D695" s="1"/>
      <c r="E695" s="4"/>
    </row>
    <row r="696">
      <c r="A696" s="1"/>
      <c r="B696" s="1"/>
      <c r="C696" s="1"/>
      <c r="D696" s="1"/>
      <c r="E696" s="4"/>
    </row>
    <row r="697">
      <c r="A697" s="1"/>
      <c r="B697" s="1"/>
      <c r="C697" s="1"/>
      <c r="D697" s="1"/>
      <c r="E697" s="4"/>
    </row>
    <row r="698">
      <c r="A698" s="1"/>
      <c r="B698" s="1"/>
      <c r="C698" s="1"/>
      <c r="D698" s="1"/>
      <c r="E698" s="4"/>
    </row>
    <row r="699">
      <c r="A699" s="1"/>
      <c r="B699" s="1"/>
      <c r="C699" s="1"/>
      <c r="D699" s="1"/>
      <c r="E699" s="4"/>
    </row>
    <row r="700">
      <c r="A700" s="1"/>
      <c r="B700" s="1"/>
      <c r="C700" s="1"/>
      <c r="D700" s="1"/>
      <c r="E700" s="4"/>
    </row>
    <row r="701">
      <c r="A701" s="1"/>
      <c r="B701" s="1"/>
      <c r="C701" s="1"/>
      <c r="D701" s="1"/>
      <c r="E701" s="4"/>
    </row>
    <row r="702">
      <c r="A702" s="1"/>
      <c r="B702" s="1"/>
      <c r="C702" s="1"/>
      <c r="D702" s="1"/>
      <c r="E702" s="4"/>
    </row>
    <row r="703">
      <c r="A703" s="1"/>
      <c r="B703" s="1"/>
      <c r="C703" s="1"/>
      <c r="D703" s="1"/>
      <c r="E703" s="4"/>
    </row>
    <row r="704">
      <c r="A704" s="1"/>
      <c r="B704" s="1"/>
      <c r="C704" s="1"/>
      <c r="D704" s="1"/>
      <c r="E704" s="4"/>
    </row>
    <row r="705">
      <c r="A705" s="1"/>
      <c r="B705" s="1"/>
      <c r="C705" s="1"/>
      <c r="D705" s="1"/>
      <c r="E705" s="4"/>
    </row>
    <row r="706">
      <c r="A706" s="1"/>
      <c r="B706" s="1"/>
      <c r="C706" s="1"/>
      <c r="D706" s="1"/>
      <c r="E706" s="4"/>
    </row>
    <row r="707">
      <c r="A707" s="1"/>
      <c r="B707" s="1"/>
      <c r="C707" s="1"/>
      <c r="D707" s="1"/>
      <c r="E707" s="4"/>
    </row>
    <row r="708">
      <c r="A708" s="1"/>
      <c r="B708" s="1"/>
      <c r="C708" s="1"/>
      <c r="D708" s="1"/>
      <c r="E708" s="4"/>
    </row>
    <row r="709">
      <c r="A709" s="1"/>
      <c r="B709" s="1"/>
      <c r="C709" s="1"/>
      <c r="D709" s="1"/>
      <c r="E709" s="4"/>
    </row>
    <row r="710">
      <c r="A710" s="1"/>
      <c r="B710" s="1"/>
      <c r="C710" s="1"/>
      <c r="D710" s="1"/>
      <c r="E710" s="4"/>
    </row>
    <row r="711">
      <c r="A711" s="1"/>
      <c r="B711" s="1"/>
      <c r="C711" s="1"/>
      <c r="D711" s="1"/>
      <c r="E711" s="4"/>
    </row>
    <row r="712">
      <c r="A712" s="1"/>
      <c r="B712" s="1"/>
      <c r="C712" s="1"/>
      <c r="D712" s="1"/>
      <c r="E712" s="4"/>
    </row>
    <row r="713">
      <c r="A713" s="1"/>
      <c r="B713" s="1"/>
      <c r="C713" s="1"/>
      <c r="D713" s="1"/>
      <c r="E713" s="4"/>
    </row>
    <row r="714">
      <c r="A714" s="1"/>
      <c r="B714" s="1"/>
      <c r="C714" s="1"/>
      <c r="D714" s="1"/>
      <c r="E714" s="4"/>
    </row>
    <row r="715">
      <c r="A715" s="1"/>
      <c r="B715" s="1"/>
      <c r="C715" s="1"/>
      <c r="D715" s="1"/>
      <c r="E715" s="4"/>
    </row>
    <row r="716">
      <c r="A716" s="1"/>
      <c r="B716" s="1"/>
      <c r="C716" s="1"/>
      <c r="D716" s="1"/>
      <c r="E716" s="4"/>
    </row>
    <row r="717">
      <c r="A717" s="1"/>
      <c r="B717" s="1"/>
      <c r="C717" s="1"/>
      <c r="D717" s="1"/>
      <c r="E717" s="4"/>
    </row>
    <row r="718">
      <c r="A718" s="1"/>
      <c r="B718" s="1"/>
      <c r="C718" s="1"/>
      <c r="D718" s="1"/>
      <c r="E718" s="4"/>
    </row>
    <row r="719">
      <c r="A719" s="1"/>
      <c r="B719" s="1"/>
      <c r="C719" s="1"/>
      <c r="D719" s="1"/>
      <c r="E719" s="4"/>
    </row>
    <row r="720">
      <c r="A720" s="1"/>
      <c r="B720" s="1"/>
      <c r="C720" s="1"/>
      <c r="D720" s="1"/>
      <c r="E720" s="4"/>
    </row>
    <row r="721">
      <c r="A721" s="1"/>
      <c r="B721" s="1"/>
      <c r="C721" s="1"/>
      <c r="D721" s="1"/>
      <c r="E721" s="4"/>
    </row>
    <row r="722">
      <c r="A722" s="1"/>
      <c r="B722" s="1"/>
      <c r="C722" s="1"/>
      <c r="D722" s="1"/>
      <c r="E722" s="4"/>
    </row>
    <row r="723">
      <c r="A723" s="1"/>
      <c r="B723" s="1"/>
      <c r="C723" s="1"/>
      <c r="D723" s="1"/>
      <c r="E723" s="4"/>
    </row>
    <row r="724">
      <c r="A724" s="1"/>
      <c r="B724" s="1"/>
      <c r="C724" s="1"/>
      <c r="D724" s="1"/>
      <c r="E724" s="4"/>
    </row>
    <row r="725">
      <c r="A725" s="1"/>
      <c r="B725" s="1"/>
      <c r="C725" s="1"/>
      <c r="D725" s="1"/>
      <c r="E725" s="4"/>
    </row>
    <row r="726">
      <c r="A726" s="1"/>
      <c r="B726" s="1"/>
      <c r="C726" s="1"/>
      <c r="D726" s="1"/>
      <c r="E726" s="4"/>
    </row>
    <row r="727">
      <c r="A727" s="1"/>
      <c r="B727" s="1"/>
      <c r="C727" s="1"/>
      <c r="D727" s="1"/>
      <c r="E727" s="4"/>
    </row>
    <row r="728">
      <c r="A728" s="1"/>
      <c r="B728" s="1"/>
      <c r="C728" s="1"/>
      <c r="D728" s="1"/>
      <c r="E728" s="4"/>
    </row>
    <row r="729">
      <c r="A729" s="1"/>
      <c r="B729" s="1"/>
      <c r="C729" s="1"/>
      <c r="D729" s="1"/>
      <c r="E729" s="4"/>
    </row>
    <row r="730">
      <c r="A730" s="1"/>
      <c r="B730" s="1"/>
      <c r="C730" s="1"/>
      <c r="D730" s="1"/>
      <c r="E730" s="4"/>
    </row>
    <row r="731">
      <c r="A731" s="1"/>
      <c r="B731" s="1"/>
      <c r="C731" s="1"/>
      <c r="D731" s="1"/>
      <c r="E731" s="4"/>
    </row>
    <row r="732">
      <c r="A732" s="1"/>
      <c r="B732" s="1"/>
      <c r="C732" s="1"/>
      <c r="D732" s="1"/>
      <c r="E732" s="4"/>
    </row>
    <row r="733">
      <c r="A733" s="1"/>
      <c r="B733" s="1"/>
      <c r="C733" s="1"/>
      <c r="D733" s="1"/>
      <c r="E733" s="4"/>
    </row>
    <row r="734">
      <c r="A734" s="1"/>
      <c r="B734" s="1"/>
      <c r="C734" s="1"/>
      <c r="D734" s="1"/>
      <c r="E734" s="4"/>
    </row>
    <row r="735">
      <c r="A735" s="1"/>
      <c r="B735" s="1"/>
      <c r="C735" s="1"/>
      <c r="D735" s="1"/>
      <c r="E735" s="4"/>
    </row>
    <row r="736">
      <c r="A736" s="1"/>
      <c r="B736" s="1"/>
      <c r="C736" s="1"/>
      <c r="D736" s="1"/>
      <c r="E736" s="4"/>
    </row>
    <row r="737">
      <c r="A737" s="1"/>
      <c r="B737" s="1"/>
      <c r="C737" s="1"/>
      <c r="D737" s="1"/>
      <c r="E737" s="4"/>
    </row>
    <row r="738">
      <c r="A738" s="1"/>
      <c r="B738" s="1"/>
      <c r="C738" s="1"/>
      <c r="D738" s="1"/>
      <c r="E738" s="4"/>
    </row>
    <row r="739">
      <c r="A739" s="1"/>
      <c r="B739" s="1"/>
      <c r="C739" s="1"/>
      <c r="D739" s="1"/>
      <c r="E739" s="4"/>
    </row>
    <row r="740">
      <c r="A740" s="1"/>
      <c r="B740" s="1"/>
      <c r="C740" s="1"/>
      <c r="D740" s="1"/>
      <c r="E740" s="4"/>
    </row>
    <row r="741">
      <c r="A741" s="1"/>
      <c r="B741" s="1"/>
      <c r="C741" s="1"/>
      <c r="D741" s="1"/>
      <c r="E741" s="4"/>
    </row>
    <row r="742">
      <c r="A742" s="1"/>
      <c r="B742" s="1"/>
      <c r="C742" s="1"/>
      <c r="D742" s="1"/>
      <c r="E742" s="4"/>
    </row>
    <row r="743">
      <c r="A743" s="1"/>
      <c r="B743" s="1"/>
      <c r="C743" s="1"/>
      <c r="D743" s="1"/>
      <c r="E743" s="4"/>
    </row>
    <row r="744">
      <c r="A744" s="1"/>
      <c r="B744" s="1"/>
      <c r="C744" s="1"/>
      <c r="D744" s="1"/>
      <c r="E744" s="4"/>
    </row>
    <row r="745">
      <c r="A745" s="1"/>
      <c r="B745" s="1"/>
      <c r="C745" s="1"/>
      <c r="D745" s="1"/>
      <c r="E745" s="4"/>
    </row>
    <row r="746">
      <c r="A746" s="1"/>
      <c r="B746" s="1"/>
      <c r="C746" s="1"/>
      <c r="D746" s="1"/>
      <c r="E746" s="4"/>
    </row>
    <row r="747">
      <c r="A747" s="1"/>
      <c r="B747" s="1"/>
      <c r="C747" s="1"/>
      <c r="D747" s="1"/>
      <c r="E747" s="4"/>
    </row>
    <row r="748">
      <c r="A748" s="1"/>
      <c r="B748" s="1"/>
      <c r="C748" s="1"/>
      <c r="D748" s="1"/>
      <c r="E748" s="4"/>
    </row>
    <row r="749">
      <c r="A749" s="1"/>
      <c r="B749" s="1"/>
      <c r="C749" s="1"/>
      <c r="D749" s="1"/>
      <c r="E749" s="4"/>
    </row>
    <row r="750">
      <c r="A750" s="1"/>
      <c r="B750" s="1"/>
      <c r="C750" s="1"/>
      <c r="D750" s="1"/>
      <c r="E750" s="4"/>
    </row>
    <row r="751">
      <c r="A751" s="1"/>
      <c r="B751" s="1"/>
      <c r="C751" s="1"/>
      <c r="D751" s="1"/>
      <c r="E751" s="4"/>
    </row>
    <row r="752">
      <c r="A752" s="1"/>
      <c r="B752" s="1"/>
      <c r="C752" s="1"/>
      <c r="D752" s="1"/>
      <c r="E752" s="4"/>
    </row>
    <row r="753">
      <c r="A753" s="1"/>
      <c r="B753" s="1"/>
      <c r="C753" s="1"/>
      <c r="D753" s="1"/>
      <c r="E753" s="4"/>
    </row>
    <row r="754">
      <c r="A754" s="1"/>
      <c r="B754" s="1"/>
      <c r="C754" s="1"/>
      <c r="D754" s="1"/>
      <c r="E754" s="4"/>
    </row>
    <row r="755">
      <c r="A755" s="1"/>
      <c r="B755" s="1"/>
      <c r="C755" s="1"/>
      <c r="D755" s="1"/>
      <c r="E755" s="4"/>
    </row>
    <row r="756">
      <c r="A756" s="1"/>
      <c r="B756" s="1"/>
      <c r="C756" s="1"/>
      <c r="D756" s="1"/>
      <c r="E756" s="4"/>
    </row>
    <row r="757">
      <c r="A757" s="1"/>
      <c r="B757" s="1"/>
      <c r="C757" s="1"/>
      <c r="D757" s="1"/>
      <c r="E757" s="4"/>
    </row>
    <row r="758">
      <c r="A758" s="1"/>
      <c r="B758" s="1"/>
      <c r="C758" s="1"/>
      <c r="D758" s="1"/>
      <c r="E758" s="4"/>
    </row>
    <row r="759">
      <c r="A759" s="1"/>
      <c r="B759" s="1"/>
      <c r="C759" s="1"/>
      <c r="D759" s="1"/>
      <c r="E759" s="4"/>
    </row>
    <row r="760">
      <c r="A760" s="1"/>
      <c r="B760" s="1"/>
      <c r="C760" s="1"/>
      <c r="D760" s="1"/>
      <c r="E760" s="4"/>
    </row>
    <row r="761">
      <c r="A761" s="1"/>
      <c r="B761" s="1"/>
      <c r="C761" s="1"/>
      <c r="D761" s="1"/>
      <c r="E761" s="4"/>
    </row>
    <row r="762">
      <c r="A762" s="1"/>
      <c r="B762" s="1"/>
      <c r="C762" s="1"/>
      <c r="D762" s="1"/>
      <c r="E762" s="4"/>
    </row>
    <row r="763">
      <c r="A763" s="1"/>
      <c r="B763" s="1"/>
      <c r="C763" s="1"/>
      <c r="D763" s="1"/>
      <c r="E763" s="4"/>
    </row>
    <row r="764">
      <c r="A764" s="1"/>
      <c r="B764" s="1"/>
      <c r="C764" s="1"/>
      <c r="D764" s="1"/>
      <c r="E764" s="4"/>
    </row>
    <row r="765">
      <c r="A765" s="1"/>
      <c r="B765" s="1"/>
      <c r="C765" s="1"/>
      <c r="D765" s="1"/>
      <c r="E765" s="4"/>
    </row>
    <row r="766">
      <c r="A766" s="1"/>
      <c r="B766" s="1"/>
      <c r="C766" s="1"/>
      <c r="D766" s="1"/>
      <c r="E766" s="4"/>
    </row>
    <row r="767">
      <c r="A767" s="1"/>
      <c r="B767" s="1"/>
      <c r="C767" s="1"/>
      <c r="D767" s="1"/>
      <c r="E767" s="4"/>
    </row>
    <row r="768">
      <c r="A768" s="1"/>
      <c r="B768" s="1"/>
      <c r="C768" s="1"/>
      <c r="D768" s="1"/>
      <c r="E768" s="4"/>
    </row>
    <row r="769">
      <c r="A769" s="1"/>
      <c r="B769" s="1"/>
      <c r="C769" s="1"/>
      <c r="D769" s="1"/>
      <c r="E769" s="4"/>
    </row>
    <row r="770">
      <c r="A770" s="1"/>
      <c r="B770" s="1"/>
      <c r="C770" s="1"/>
      <c r="D770" s="1"/>
      <c r="E770" s="4"/>
    </row>
    <row r="771">
      <c r="A771" s="1"/>
      <c r="B771" s="1"/>
      <c r="C771" s="1"/>
      <c r="D771" s="1"/>
      <c r="E771" s="4"/>
    </row>
    <row r="772">
      <c r="A772" s="1"/>
      <c r="B772" s="1"/>
      <c r="C772" s="1"/>
      <c r="D772" s="1"/>
      <c r="E772" s="4"/>
    </row>
    <row r="773">
      <c r="A773" s="1"/>
      <c r="B773" s="1"/>
      <c r="C773" s="1"/>
      <c r="D773" s="1"/>
      <c r="E773" s="4"/>
    </row>
    <row r="774">
      <c r="A774" s="1"/>
      <c r="B774" s="1"/>
      <c r="C774" s="1"/>
      <c r="D774" s="1"/>
      <c r="E774" s="4"/>
    </row>
    <row r="775">
      <c r="A775" s="1"/>
      <c r="B775" s="1"/>
      <c r="C775" s="1"/>
      <c r="D775" s="1"/>
      <c r="E775" s="4"/>
    </row>
    <row r="776">
      <c r="A776" s="1"/>
      <c r="B776" s="1"/>
      <c r="C776" s="1"/>
      <c r="D776" s="1"/>
      <c r="E776" s="4"/>
    </row>
    <row r="777">
      <c r="A777" s="1"/>
      <c r="B777" s="1"/>
      <c r="C777" s="1"/>
      <c r="D777" s="1"/>
      <c r="E777" s="4"/>
    </row>
    <row r="778">
      <c r="A778" s="1"/>
      <c r="B778" s="1"/>
      <c r="C778" s="1"/>
      <c r="D778" s="1"/>
      <c r="E778" s="4"/>
    </row>
    <row r="779">
      <c r="A779" s="1"/>
      <c r="B779" s="1"/>
      <c r="C779" s="1"/>
      <c r="D779" s="1"/>
      <c r="E779" s="4"/>
    </row>
    <row r="780">
      <c r="A780" s="1"/>
      <c r="B780" s="1"/>
      <c r="C780" s="1"/>
      <c r="D780" s="1"/>
      <c r="E780" s="4"/>
    </row>
    <row r="781">
      <c r="A781" s="1"/>
      <c r="B781" s="1"/>
      <c r="C781" s="1"/>
      <c r="D781" s="1"/>
      <c r="E781" s="4"/>
    </row>
    <row r="782">
      <c r="A782" s="1"/>
      <c r="B782" s="1"/>
      <c r="C782" s="1"/>
      <c r="D782" s="1"/>
      <c r="E782" s="4"/>
    </row>
    <row r="783">
      <c r="A783" s="1"/>
      <c r="B783" s="1"/>
      <c r="C783" s="1"/>
      <c r="D783" s="1"/>
      <c r="E783" s="4"/>
    </row>
    <row r="784">
      <c r="A784" s="1"/>
      <c r="B784" s="1"/>
      <c r="C784" s="1"/>
      <c r="D784" s="1"/>
      <c r="E784" s="4"/>
    </row>
    <row r="785">
      <c r="A785" s="1"/>
      <c r="B785" s="1"/>
      <c r="C785" s="1"/>
      <c r="D785" s="1"/>
      <c r="E785" s="4"/>
    </row>
    <row r="786">
      <c r="A786" s="1"/>
      <c r="B786" s="1"/>
      <c r="C786" s="1"/>
      <c r="D786" s="1"/>
      <c r="E786" s="4"/>
    </row>
    <row r="787">
      <c r="A787" s="1"/>
      <c r="B787" s="1"/>
      <c r="C787" s="1"/>
      <c r="D787" s="1"/>
      <c r="E787" s="4"/>
    </row>
    <row r="788">
      <c r="A788" s="1"/>
      <c r="B788" s="1"/>
      <c r="C788" s="1"/>
      <c r="D788" s="1"/>
      <c r="E788" s="4"/>
    </row>
    <row r="789">
      <c r="A789" s="1"/>
      <c r="B789" s="1"/>
      <c r="C789" s="1"/>
      <c r="D789" s="1"/>
      <c r="E789" s="4"/>
    </row>
    <row r="790">
      <c r="A790" s="1"/>
      <c r="B790" s="1"/>
      <c r="C790" s="1"/>
      <c r="D790" s="1"/>
      <c r="E790" s="4"/>
    </row>
    <row r="791">
      <c r="A791" s="1"/>
      <c r="B791" s="1"/>
      <c r="C791" s="1"/>
      <c r="D791" s="1"/>
      <c r="E791" s="4"/>
    </row>
    <row r="792">
      <c r="A792" s="1"/>
      <c r="B792" s="1"/>
      <c r="C792" s="1"/>
      <c r="D792" s="1"/>
      <c r="E792" s="4"/>
    </row>
    <row r="793">
      <c r="A793" s="1"/>
      <c r="B793" s="1"/>
      <c r="C793" s="1"/>
      <c r="D793" s="1"/>
      <c r="E793" s="4"/>
    </row>
    <row r="794">
      <c r="A794" s="1"/>
      <c r="B794" s="1"/>
      <c r="C794" s="1"/>
      <c r="D794" s="1"/>
      <c r="E794" s="4"/>
    </row>
    <row r="795">
      <c r="A795" s="1"/>
      <c r="B795" s="1"/>
      <c r="C795" s="1"/>
      <c r="D795" s="1"/>
      <c r="E795" s="4"/>
    </row>
    <row r="796">
      <c r="A796" s="1"/>
      <c r="B796" s="1"/>
      <c r="C796" s="1"/>
      <c r="D796" s="1"/>
      <c r="E796" s="4"/>
    </row>
    <row r="797">
      <c r="A797" s="1"/>
      <c r="B797" s="1"/>
      <c r="C797" s="1"/>
      <c r="D797" s="1"/>
      <c r="E797" s="4"/>
    </row>
    <row r="798">
      <c r="A798" s="1"/>
      <c r="B798" s="1"/>
      <c r="C798" s="1"/>
      <c r="D798" s="1"/>
      <c r="E798" s="4"/>
    </row>
    <row r="799">
      <c r="A799" s="1"/>
      <c r="B799" s="1"/>
      <c r="C799" s="1"/>
      <c r="D799" s="1"/>
      <c r="E799" s="4"/>
    </row>
    <row r="800">
      <c r="A800" s="1"/>
      <c r="B800" s="1"/>
      <c r="C800" s="1"/>
      <c r="D800" s="1"/>
      <c r="E800" s="4"/>
    </row>
    <row r="801">
      <c r="A801" s="1"/>
      <c r="B801" s="1"/>
      <c r="C801" s="1"/>
      <c r="D801" s="1"/>
      <c r="E801" s="4"/>
    </row>
    <row r="802">
      <c r="A802" s="1"/>
      <c r="B802" s="1"/>
      <c r="C802" s="1"/>
      <c r="D802" s="1"/>
      <c r="E802" s="4"/>
    </row>
    <row r="803">
      <c r="A803" s="1"/>
      <c r="B803" s="1"/>
      <c r="C803" s="1"/>
      <c r="D803" s="1"/>
      <c r="E803" s="4"/>
    </row>
    <row r="804">
      <c r="A804" s="1"/>
      <c r="B804" s="1"/>
      <c r="C804" s="1"/>
      <c r="D804" s="1"/>
      <c r="E804" s="4"/>
    </row>
    <row r="805">
      <c r="A805" s="1"/>
      <c r="B805" s="1"/>
      <c r="C805" s="1"/>
      <c r="D805" s="1"/>
      <c r="E805" s="4"/>
    </row>
    <row r="806">
      <c r="A806" s="1"/>
      <c r="B806" s="1"/>
      <c r="C806" s="1"/>
      <c r="D806" s="1"/>
      <c r="E806" s="4"/>
    </row>
    <row r="807">
      <c r="A807" s="1"/>
      <c r="B807" s="1"/>
      <c r="C807" s="1"/>
      <c r="D807" s="1"/>
      <c r="E807" s="4"/>
    </row>
    <row r="808">
      <c r="A808" s="1"/>
      <c r="B808" s="1"/>
      <c r="C808" s="1"/>
      <c r="D808" s="1"/>
      <c r="E808" s="4"/>
    </row>
    <row r="809">
      <c r="A809" s="1"/>
      <c r="B809" s="1"/>
      <c r="C809" s="1"/>
      <c r="D809" s="1"/>
      <c r="E809" s="4"/>
    </row>
    <row r="810">
      <c r="A810" s="1"/>
      <c r="B810" s="1"/>
      <c r="C810" s="1"/>
      <c r="D810" s="1"/>
      <c r="E810" s="4"/>
    </row>
    <row r="811">
      <c r="A811" s="1"/>
      <c r="B811" s="1"/>
      <c r="C811" s="1"/>
      <c r="D811" s="1"/>
      <c r="E811" s="4"/>
    </row>
    <row r="812">
      <c r="A812" s="1"/>
      <c r="B812" s="1"/>
      <c r="C812" s="1"/>
      <c r="D812" s="1"/>
      <c r="E812" s="4"/>
    </row>
    <row r="813">
      <c r="A813" s="1"/>
      <c r="B813" s="1"/>
      <c r="C813" s="1"/>
      <c r="D813" s="1"/>
      <c r="E813" s="4"/>
    </row>
    <row r="814">
      <c r="A814" s="1"/>
      <c r="B814" s="1"/>
      <c r="C814" s="1"/>
      <c r="D814" s="1"/>
      <c r="E814" s="4"/>
    </row>
    <row r="815">
      <c r="A815" s="1"/>
      <c r="B815" s="1"/>
      <c r="C815" s="1"/>
      <c r="D815" s="1"/>
      <c r="E815" s="4"/>
    </row>
    <row r="816">
      <c r="A816" s="1"/>
      <c r="B816" s="1"/>
      <c r="C816" s="1"/>
      <c r="D816" s="1"/>
      <c r="E816" s="4"/>
    </row>
    <row r="817">
      <c r="A817" s="1"/>
      <c r="B817" s="1"/>
      <c r="C817" s="1"/>
      <c r="D817" s="1"/>
      <c r="E817" s="4"/>
    </row>
    <row r="818">
      <c r="A818" s="1"/>
      <c r="B818" s="1"/>
      <c r="C818" s="1"/>
      <c r="D818" s="1"/>
      <c r="E818" s="4"/>
    </row>
    <row r="819">
      <c r="A819" s="1"/>
      <c r="B819" s="1"/>
      <c r="C819" s="1"/>
      <c r="D819" s="1"/>
      <c r="E819" s="4"/>
    </row>
    <row r="820">
      <c r="A820" s="1"/>
      <c r="B820" s="1"/>
      <c r="C820" s="1"/>
      <c r="D820" s="1"/>
      <c r="E820" s="4"/>
    </row>
    <row r="821">
      <c r="A821" s="1"/>
      <c r="B821" s="1"/>
      <c r="C821" s="1"/>
      <c r="D821" s="1"/>
      <c r="E821" s="4"/>
    </row>
    <row r="822">
      <c r="A822" s="1"/>
      <c r="B822" s="1"/>
      <c r="C822" s="1"/>
      <c r="D822" s="1"/>
      <c r="E822" s="4"/>
    </row>
    <row r="823">
      <c r="A823" s="1"/>
      <c r="B823" s="1"/>
      <c r="C823" s="1"/>
      <c r="D823" s="1"/>
      <c r="E823" s="4"/>
    </row>
    <row r="824">
      <c r="A824" s="1"/>
      <c r="B824" s="1"/>
      <c r="C824" s="1"/>
      <c r="D824" s="1"/>
      <c r="E824" s="4"/>
    </row>
    <row r="825">
      <c r="A825" s="1"/>
      <c r="B825" s="1"/>
      <c r="C825" s="1"/>
      <c r="D825" s="1"/>
      <c r="E825" s="4"/>
    </row>
    <row r="826">
      <c r="A826" s="1"/>
      <c r="B826" s="1"/>
      <c r="C826" s="1"/>
      <c r="D826" s="1"/>
      <c r="E826" s="4"/>
    </row>
    <row r="827">
      <c r="A827" s="1"/>
      <c r="B827" s="1"/>
      <c r="C827" s="1"/>
      <c r="D827" s="1"/>
      <c r="E827" s="4"/>
    </row>
    <row r="828">
      <c r="A828" s="1"/>
      <c r="B828" s="1"/>
      <c r="C828" s="1"/>
      <c r="D828" s="1"/>
      <c r="E828" s="4"/>
    </row>
    <row r="829">
      <c r="A829" s="1"/>
      <c r="B829" s="1"/>
      <c r="C829" s="1"/>
      <c r="D829" s="1"/>
      <c r="E829" s="4"/>
    </row>
    <row r="830">
      <c r="A830" s="1"/>
      <c r="B830" s="1"/>
      <c r="C830" s="1"/>
      <c r="D830" s="1"/>
      <c r="E830" s="4"/>
    </row>
    <row r="831">
      <c r="A831" s="1"/>
      <c r="B831" s="1"/>
      <c r="C831" s="1"/>
      <c r="D831" s="1"/>
      <c r="E831" s="4"/>
    </row>
    <row r="832">
      <c r="A832" s="1"/>
      <c r="B832" s="1"/>
      <c r="C832" s="1"/>
      <c r="D832" s="1"/>
      <c r="E832" s="4"/>
    </row>
    <row r="833">
      <c r="A833" s="1"/>
      <c r="B833" s="1"/>
      <c r="C833" s="1"/>
      <c r="D833" s="1"/>
      <c r="E833" s="4"/>
    </row>
    <row r="834">
      <c r="A834" s="1"/>
      <c r="B834" s="1"/>
      <c r="C834" s="1"/>
      <c r="D834" s="1"/>
      <c r="E834" s="4"/>
    </row>
    <row r="835">
      <c r="A835" s="1"/>
      <c r="B835" s="1"/>
      <c r="C835" s="1"/>
      <c r="D835" s="1"/>
      <c r="E835" s="4"/>
    </row>
    <row r="836">
      <c r="A836" s="1"/>
      <c r="B836" s="1"/>
      <c r="C836" s="1"/>
      <c r="D836" s="1"/>
      <c r="E836" s="4"/>
    </row>
    <row r="837">
      <c r="A837" s="1"/>
      <c r="B837" s="1"/>
      <c r="C837" s="1"/>
      <c r="D837" s="1"/>
      <c r="E837" s="4"/>
    </row>
    <row r="838">
      <c r="A838" s="1"/>
      <c r="B838" s="1"/>
      <c r="C838" s="1"/>
      <c r="D838" s="1"/>
      <c r="E838" s="4"/>
    </row>
    <row r="839">
      <c r="A839" s="1"/>
      <c r="B839" s="1"/>
      <c r="C839" s="1"/>
      <c r="D839" s="1"/>
      <c r="E839" s="4"/>
    </row>
    <row r="840">
      <c r="A840" s="1"/>
      <c r="B840" s="1"/>
      <c r="C840" s="1"/>
      <c r="D840" s="1"/>
      <c r="E840" s="4"/>
    </row>
    <row r="841">
      <c r="A841" s="1"/>
      <c r="B841" s="1"/>
      <c r="C841" s="1"/>
      <c r="D841" s="1"/>
      <c r="E841" s="4"/>
    </row>
    <row r="842">
      <c r="A842" s="1"/>
      <c r="B842" s="1"/>
      <c r="C842" s="1"/>
      <c r="D842" s="1"/>
      <c r="E842" s="4"/>
    </row>
    <row r="843">
      <c r="A843" s="1"/>
      <c r="B843" s="1"/>
      <c r="C843" s="1"/>
      <c r="D843" s="1"/>
      <c r="E843" s="4"/>
    </row>
    <row r="844">
      <c r="A844" s="1"/>
      <c r="B844" s="1"/>
      <c r="C844" s="1"/>
      <c r="D844" s="1"/>
      <c r="E844" s="4"/>
    </row>
    <row r="845">
      <c r="A845" s="1"/>
      <c r="B845" s="1"/>
      <c r="C845" s="1"/>
      <c r="D845" s="1"/>
      <c r="E845" s="4"/>
    </row>
    <row r="846">
      <c r="A846" s="1"/>
      <c r="B846" s="1"/>
      <c r="C846" s="1"/>
      <c r="D846" s="1"/>
      <c r="E846" s="4"/>
    </row>
    <row r="847">
      <c r="A847" s="1"/>
      <c r="B847" s="1"/>
      <c r="C847" s="1"/>
      <c r="D847" s="1"/>
      <c r="E847" s="4"/>
    </row>
    <row r="848">
      <c r="A848" s="1"/>
      <c r="B848" s="1"/>
      <c r="C848" s="1"/>
      <c r="D848" s="1"/>
      <c r="E848" s="4"/>
    </row>
    <row r="849">
      <c r="A849" s="1"/>
      <c r="B849" s="1"/>
      <c r="C849" s="1"/>
      <c r="D849" s="1"/>
      <c r="E849" s="4"/>
    </row>
    <row r="850">
      <c r="A850" s="1"/>
      <c r="B850" s="1"/>
      <c r="C850" s="1"/>
      <c r="D850" s="1"/>
      <c r="E850" s="4"/>
    </row>
    <row r="851">
      <c r="A851" s="1"/>
      <c r="B851" s="1"/>
      <c r="C851" s="1"/>
      <c r="D851" s="1"/>
      <c r="E851" s="4"/>
    </row>
    <row r="852">
      <c r="A852" s="1"/>
      <c r="B852" s="1"/>
      <c r="C852" s="1"/>
      <c r="D852" s="1"/>
      <c r="E852" s="4"/>
    </row>
    <row r="853">
      <c r="A853" s="1"/>
      <c r="B853" s="1"/>
      <c r="C853" s="1"/>
      <c r="D853" s="1"/>
      <c r="E853" s="4"/>
    </row>
    <row r="854">
      <c r="A854" s="1"/>
      <c r="B854" s="1"/>
      <c r="C854" s="1"/>
      <c r="D854" s="1"/>
      <c r="E854" s="4"/>
    </row>
    <row r="855">
      <c r="A855" s="1"/>
      <c r="B855" s="1"/>
      <c r="C855" s="1"/>
      <c r="D855" s="1"/>
      <c r="E855" s="4"/>
    </row>
    <row r="856">
      <c r="A856" s="1"/>
      <c r="B856" s="1"/>
      <c r="C856" s="1"/>
      <c r="D856" s="1"/>
      <c r="E856" s="4"/>
    </row>
    <row r="857">
      <c r="A857" s="1"/>
      <c r="B857" s="1"/>
      <c r="C857" s="1"/>
      <c r="D857" s="1"/>
      <c r="E857" s="4"/>
    </row>
    <row r="858">
      <c r="A858" s="1"/>
      <c r="B858" s="1"/>
      <c r="C858" s="1"/>
      <c r="D858" s="1"/>
      <c r="E858" s="4"/>
    </row>
    <row r="859">
      <c r="A859" s="1"/>
      <c r="B859" s="1"/>
      <c r="C859" s="1"/>
      <c r="D859" s="1"/>
      <c r="E859" s="4"/>
    </row>
    <row r="860">
      <c r="A860" s="1"/>
      <c r="B860" s="1"/>
      <c r="C860" s="1"/>
      <c r="D860" s="1"/>
      <c r="E860" s="4"/>
    </row>
    <row r="861">
      <c r="A861" s="1"/>
      <c r="B861" s="1"/>
      <c r="C861" s="1"/>
      <c r="D861" s="1"/>
      <c r="E861" s="4"/>
    </row>
    <row r="862">
      <c r="A862" s="1"/>
      <c r="B862" s="1"/>
      <c r="C862" s="1"/>
      <c r="D862" s="1"/>
      <c r="E862" s="4"/>
    </row>
    <row r="863">
      <c r="A863" s="1"/>
      <c r="B863" s="1"/>
      <c r="C863" s="1"/>
      <c r="D863" s="1"/>
      <c r="E863" s="4"/>
    </row>
    <row r="864">
      <c r="A864" s="1"/>
      <c r="B864" s="1"/>
      <c r="C864" s="1"/>
      <c r="D864" s="1"/>
      <c r="E864" s="4"/>
    </row>
    <row r="865">
      <c r="A865" s="1"/>
      <c r="B865" s="1"/>
      <c r="C865" s="1"/>
      <c r="D865" s="1"/>
      <c r="E865" s="4"/>
    </row>
    <row r="866">
      <c r="A866" s="1"/>
      <c r="B866" s="1"/>
      <c r="C866" s="1"/>
      <c r="D866" s="1"/>
      <c r="E866" s="4"/>
    </row>
    <row r="867">
      <c r="A867" s="1"/>
      <c r="B867" s="1"/>
      <c r="C867" s="1"/>
      <c r="D867" s="1"/>
      <c r="E867" s="4"/>
    </row>
    <row r="868">
      <c r="A868" s="1"/>
      <c r="B868" s="1"/>
      <c r="C868" s="1"/>
      <c r="D868" s="1"/>
      <c r="E868" s="4"/>
    </row>
    <row r="869">
      <c r="A869" s="1"/>
      <c r="B869" s="1"/>
      <c r="C869" s="1"/>
      <c r="D869" s="1"/>
      <c r="E869" s="4"/>
    </row>
    <row r="870">
      <c r="A870" s="1"/>
      <c r="B870" s="1"/>
      <c r="C870" s="1"/>
      <c r="D870" s="1"/>
      <c r="E870" s="4"/>
    </row>
    <row r="871">
      <c r="A871" s="1"/>
      <c r="B871" s="1"/>
      <c r="C871" s="1"/>
      <c r="D871" s="1"/>
      <c r="E871" s="4"/>
    </row>
    <row r="872">
      <c r="A872" s="1"/>
      <c r="B872" s="1"/>
      <c r="C872" s="1"/>
      <c r="D872" s="1"/>
      <c r="E872" s="4"/>
    </row>
    <row r="873">
      <c r="A873" s="1"/>
      <c r="B873" s="1"/>
      <c r="C873" s="1"/>
      <c r="D873" s="1"/>
      <c r="E873" s="4"/>
    </row>
    <row r="874">
      <c r="A874" s="1"/>
      <c r="B874" s="1"/>
      <c r="C874" s="1"/>
      <c r="D874" s="1"/>
      <c r="E874" s="4"/>
    </row>
    <row r="875">
      <c r="A875" s="1"/>
      <c r="B875" s="1"/>
      <c r="C875" s="1"/>
      <c r="D875" s="1"/>
      <c r="E875" s="4"/>
    </row>
    <row r="876">
      <c r="A876" s="1"/>
      <c r="B876" s="1"/>
      <c r="C876" s="1"/>
      <c r="D876" s="1"/>
      <c r="E876" s="4"/>
    </row>
    <row r="877">
      <c r="A877" s="1"/>
      <c r="B877" s="1"/>
      <c r="C877" s="1"/>
      <c r="D877" s="1"/>
      <c r="E877" s="4"/>
    </row>
    <row r="878">
      <c r="A878" s="1"/>
      <c r="B878" s="1"/>
      <c r="C878" s="1"/>
      <c r="D878" s="1"/>
      <c r="E878" s="4"/>
    </row>
    <row r="879">
      <c r="A879" s="1"/>
      <c r="B879" s="1"/>
      <c r="C879" s="1"/>
      <c r="D879" s="1"/>
      <c r="E879" s="4"/>
    </row>
    <row r="880">
      <c r="A880" s="1"/>
      <c r="B880" s="1"/>
      <c r="C880" s="1"/>
      <c r="D880" s="1"/>
      <c r="E880" s="4"/>
    </row>
    <row r="881">
      <c r="A881" s="1"/>
      <c r="B881" s="1"/>
      <c r="C881" s="1"/>
      <c r="D881" s="1"/>
      <c r="E881" s="4"/>
    </row>
    <row r="882">
      <c r="A882" s="1"/>
      <c r="B882" s="1"/>
      <c r="C882" s="1"/>
      <c r="D882" s="1"/>
      <c r="E882" s="4"/>
    </row>
    <row r="883">
      <c r="A883" s="1"/>
      <c r="B883" s="1"/>
      <c r="C883" s="1"/>
      <c r="D883" s="1"/>
      <c r="E883" s="4"/>
    </row>
    <row r="884">
      <c r="A884" s="1"/>
      <c r="B884" s="1"/>
      <c r="C884" s="1"/>
      <c r="D884" s="1"/>
      <c r="E884" s="4"/>
    </row>
    <row r="885">
      <c r="A885" s="1"/>
      <c r="B885" s="1"/>
      <c r="C885" s="1"/>
      <c r="D885" s="1"/>
      <c r="E885" s="4"/>
    </row>
    <row r="886">
      <c r="A886" s="1"/>
      <c r="B886" s="1"/>
      <c r="C886" s="1"/>
      <c r="D886" s="1"/>
      <c r="E886" s="4"/>
    </row>
    <row r="887">
      <c r="A887" s="1"/>
      <c r="B887" s="1"/>
      <c r="C887" s="1"/>
      <c r="D887" s="1"/>
      <c r="E887" s="4"/>
    </row>
    <row r="888">
      <c r="A888" s="1"/>
      <c r="B888" s="1"/>
      <c r="C888" s="1"/>
      <c r="D888" s="1"/>
      <c r="E888" s="4"/>
    </row>
    <row r="889">
      <c r="A889" s="1"/>
      <c r="B889" s="1"/>
      <c r="C889" s="1"/>
      <c r="D889" s="1"/>
      <c r="E889" s="4"/>
    </row>
    <row r="890">
      <c r="A890" s="1"/>
      <c r="B890" s="1"/>
      <c r="C890" s="1"/>
      <c r="D890" s="1"/>
      <c r="E890" s="4"/>
    </row>
    <row r="891">
      <c r="A891" s="1"/>
      <c r="B891" s="1"/>
      <c r="C891" s="1"/>
      <c r="D891" s="1"/>
      <c r="E891" s="4"/>
    </row>
    <row r="892">
      <c r="A892" s="1"/>
      <c r="B892" s="1"/>
      <c r="C892" s="1"/>
      <c r="D892" s="1"/>
      <c r="E892" s="4"/>
    </row>
    <row r="893">
      <c r="A893" s="1"/>
      <c r="B893" s="1"/>
      <c r="C893" s="1"/>
      <c r="D893" s="1"/>
      <c r="E893" s="4"/>
    </row>
    <row r="894">
      <c r="A894" s="1"/>
      <c r="B894" s="1"/>
      <c r="C894" s="1"/>
      <c r="D894" s="1"/>
      <c r="E894" s="4"/>
    </row>
    <row r="895">
      <c r="A895" s="1"/>
      <c r="B895" s="1"/>
      <c r="C895" s="1"/>
      <c r="D895" s="1"/>
      <c r="E895" s="4"/>
    </row>
    <row r="896">
      <c r="A896" s="1"/>
      <c r="B896" s="1"/>
      <c r="C896" s="1"/>
      <c r="D896" s="1"/>
      <c r="E896" s="4"/>
    </row>
    <row r="897">
      <c r="A897" s="1"/>
      <c r="B897" s="1"/>
      <c r="C897" s="1"/>
      <c r="D897" s="1"/>
      <c r="E897" s="4"/>
    </row>
    <row r="898">
      <c r="A898" s="1"/>
      <c r="B898" s="1"/>
      <c r="C898" s="1"/>
      <c r="D898" s="1"/>
      <c r="E898" s="4"/>
    </row>
    <row r="899">
      <c r="A899" s="1"/>
      <c r="B899" s="1"/>
      <c r="C899" s="1"/>
      <c r="D899" s="1"/>
      <c r="E899" s="4"/>
    </row>
    <row r="900">
      <c r="A900" s="1"/>
      <c r="B900" s="1"/>
      <c r="C900" s="1"/>
      <c r="D900" s="1"/>
      <c r="E900" s="4"/>
    </row>
    <row r="901">
      <c r="A901" s="1"/>
      <c r="B901" s="1"/>
      <c r="C901" s="1"/>
      <c r="D901" s="1"/>
      <c r="E901" s="4"/>
    </row>
    <row r="902">
      <c r="A902" s="1"/>
      <c r="B902" s="1"/>
      <c r="C902" s="1"/>
      <c r="D902" s="1"/>
      <c r="E902" s="4"/>
    </row>
    <row r="903">
      <c r="A903" s="1"/>
      <c r="B903" s="1"/>
      <c r="C903" s="1"/>
      <c r="D903" s="1"/>
      <c r="E903" s="4"/>
    </row>
    <row r="904">
      <c r="A904" s="1"/>
      <c r="B904" s="1"/>
      <c r="C904" s="1"/>
      <c r="D904" s="1"/>
      <c r="E904" s="4"/>
    </row>
    <row r="905">
      <c r="A905" s="1"/>
      <c r="B905" s="1"/>
      <c r="C905" s="1"/>
      <c r="D905" s="1"/>
      <c r="E905" s="4"/>
    </row>
    <row r="906">
      <c r="A906" s="1"/>
      <c r="B906" s="1"/>
      <c r="C906" s="1"/>
      <c r="D906" s="1"/>
      <c r="E906" s="4"/>
    </row>
    <row r="907">
      <c r="A907" s="1"/>
      <c r="B907" s="1"/>
      <c r="C907" s="1"/>
      <c r="D907" s="1"/>
      <c r="E907" s="4"/>
    </row>
    <row r="908">
      <c r="A908" s="1"/>
      <c r="B908" s="1"/>
      <c r="C908" s="1"/>
      <c r="D908" s="1"/>
      <c r="E908" s="4"/>
    </row>
    <row r="909">
      <c r="A909" s="1"/>
      <c r="B909" s="1"/>
      <c r="C909" s="1"/>
      <c r="D909" s="1"/>
      <c r="E909" s="4"/>
    </row>
    <row r="910">
      <c r="A910" s="1"/>
      <c r="B910" s="1"/>
      <c r="C910" s="1"/>
      <c r="D910" s="1"/>
      <c r="E910" s="4"/>
    </row>
    <row r="911">
      <c r="A911" s="1"/>
      <c r="B911" s="1"/>
      <c r="C911" s="1"/>
      <c r="D911" s="1"/>
      <c r="E911" s="4"/>
    </row>
    <row r="912">
      <c r="A912" s="1"/>
      <c r="B912" s="1"/>
      <c r="C912" s="1"/>
      <c r="D912" s="1"/>
      <c r="E912" s="4"/>
    </row>
    <row r="913">
      <c r="A913" s="1"/>
      <c r="B913" s="1"/>
      <c r="C913" s="1"/>
      <c r="D913" s="1"/>
      <c r="E913" s="4"/>
    </row>
    <row r="914">
      <c r="A914" s="1"/>
      <c r="B914" s="1"/>
      <c r="C914" s="1"/>
      <c r="D914" s="1"/>
      <c r="E914" s="4"/>
    </row>
    <row r="915">
      <c r="A915" s="1"/>
      <c r="B915" s="1"/>
      <c r="C915" s="1"/>
      <c r="D915" s="1"/>
      <c r="E915" s="4"/>
    </row>
    <row r="916">
      <c r="A916" s="1"/>
      <c r="B916" s="1"/>
      <c r="C916" s="1"/>
      <c r="D916" s="1"/>
      <c r="E916" s="4"/>
    </row>
    <row r="917">
      <c r="A917" s="1"/>
      <c r="B917" s="1"/>
      <c r="C917" s="1"/>
      <c r="D917" s="1"/>
      <c r="E917" s="4"/>
    </row>
    <row r="918">
      <c r="A918" s="1"/>
      <c r="B918" s="1"/>
      <c r="C918" s="1"/>
      <c r="D918" s="1"/>
      <c r="E918" s="4"/>
    </row>
    <row r="919">
      <c r="A919" s="1"/>
      <c r="B919" s="1"/>
      <c r="C919" s="1"/>
      <c r="D919" s="1"/>
      <c r="E919" s="4"/>
    </row>
    <row r="920">
      <c r="A920" s="1"/>
      <c r="B920" s="1"/>
      <c r="C920" s="1"/>
      <c r="D920" s="1"/>
      <c r="E920" s="4"/>
    </row>
    <row r="921">
      <c r="A921" s="1"/>
      <c r="B921" s="1"/>
      <c r="C921" s="1"/>
      <c r="D921" s="1"/>
      <c r="E921" s="4"/>
    </row>
    <row r="922">
      <c r="A922" s="1"/>
      <c r="B922" s="1"/>
      <c r="C922" s="1"/>
      <c r="D922" s="1"/>
      <c r="E922" s="4"/>
    </row>
    <row r="923">
      <c r="A923" s="1"/>
      <c r="B923" s="1"/>
      <c r="C923" s="1"/>
      <c r="D923" s="1"/>
      <c r="E923" s="4"/>
    </row>
    <row r="924">
      <c r="A924" s="1"/>
      <c r="B924" s="1"/>
      <c r="C924" s="1"/>
      <c r="D924" s="1"/>
      <c r="E924" s="4"/>
    </row>
    <row r="925">
      <c r="A925" s="1"/>
      <c r="B925" s="1"/>
      <c r="C925" s="1"/>
      <c r="D925" s="1"/>
      <c r="E925" s="4"/>
    </row>
    <row r="926">
      <c r="A926" s="1"/>
      <c r="B926" s="1"/>
      <c r="C926" s="1"/>
      <c r="D926" s="1"/>
      <c r="E926" s="4"/>
    </row>
    <row r="927">
      <c r="A927" s="1"/>
      <c r="B927" s="1"/>
      <c r="C927" s="1"/>
      <c r="D927" s="1"/>
      <c r="E927" s="4"/>
    </row>
    <row r="928">
      <c r="A928" s="1"/>
      <c r="B928" s="1"/>
      <c r="C928" s="1"/>
      <c r="D928" s="1"/>
      <c r="E928" s="4"/>
    </row>
    <row r="929">
      <c r="A929" s="1"/>
      <c r="B929" s="1"/>
      <c r="C929" s="1"/>
      <c r="D929" s="1"/>
      <c r="E929" s="4"/>
    </row>
    <row r="930">
      <c r="A930" s="1"/>
      <c r="B930" s="1"/>
      <c r="C930" s="1"/>
      <c r="D930" s="1"/>
      <c r="E930" s="4"/>
    </row>
    <row r="931">
      <c r="A931" s="1"/>
      <c r="B931" s="1"/>
      <c r="C931" s="1"/>
      <c r="D931" s="1"/>
      <c r="E931" s="4"/>
    </row>
    <row r="932">
      <c r="A932" s="1"/>
      <c r="B932" s="1"/>
      <c r="C932" s="1"/>
      <c r="D932" s="1"/>
      <c r="E932" s="4"/>
    </row>
    <row r="933">
      <c r="A933" s="1"/>
      <c r="B933" s="1"/>
      <c r="C933" s="1"/>
      <c r="D933" s="1"/>
      <c r="E933" s="4"/>
    </row>
    <row r="934">
      <c r="A934" s="1"/>
      <c r="B934" s="1"/>
      <c r="C934" s="1"/>
      <c r="D934" s="1"/>
      <c r="E934" s="4"/>
    </row>
    <row r="935">
      <c r="A935" s="1"/>
      <c r="B935" s="1"/>
      <c r="C935" s="1"/>
      <c r="D935" s="1"/>
      <c r="E935" s="4"/>
    </row>
    <row r="936">
      <c r="A936" s="1"/>
      <c r="B936" s="1"/>
      <c r="C936" s="1"/>
      <c r="D936" s="1"/>
      <c r="E936" s="4"/>
    </row>
    <row r="937">
      <c r="A937" s="1"/>
      <c r="B937" s="1"/>
      <c r="C937" s="1"/>
      <c r="D937" s="1"/>
      <c r="E937" s="4"/>
    </row>
    <row r="938">
      <c r="A938" s="1"/>
      <c r="B938" s="1"/>
      <c r="C938" s="1"/>
      <c r="D938" s="1"/>
      <c r="E938" s="4"/>
    </row>
    <row r="939">
      <c r="A939" s="1"/>
      <c r="B939" s="1"/>
      <c r="C939" s="1"/>
      <c r="D939" s="1"/>
      <c r="E939" s="4"/>
    </row>
    <row r="940">
      <c r="A940" s="1"/>
      <c r="B940" s="1"/>
      <c r="C940" s="1"/>
      <c r="D940" s="1"/>
      <c r="E940" s="4"/>
    </row>
    <row r="941">
      <c r="A941" s="1"/>
      <c r="B941" s="1"/>
      <c r="C941" s="1"/>
      <c r="D941" s="1"/>
      <c r="E941" s="4"/>
    </row>
    <row r="942">
      <c r="A942" s="1"/>
      <c r="B942" s="1"/>
      <c r="C942" s="1"/>
      <c r="D942" s="1"/>
      <c r="E942" s="4"/>
    </row>
    <row r="943">
      <c r="A943" s="1"/>
      <c r="B943" s="1"/>
      <c r="C943" s="1"/>
      <c r="D943" s="1"/>
      <c r="E943" s="4"/>
    </row>
    <row r="944">
      <c r="A944" s="1"/>
      <c r="B944" s="1"/>
      <c r="C944" s="1"/>
      <c r="D944" s="1"/>
      <c r="E944" s="4"/>
    </row>
    <row r="945">
      <c r="A945" s="1"/>
      <c r="B945" s="1"/>
      <c r="C945" s="1"/>
      <c r="D945" s="1"/>
      <c r="E945" s="4"/>
    </row>
    <row r="946">
      <c r="A946" s="1"/>
      <c r="B946" s="1"/>
      <c r="C946" s="1"/>
      <c r="D946" s="1"/>
      <c r="E946" s="4"/>
    </row>
    <row r="947">
      <c r="A947" s="1"/>
      <c r="B947" s="1"/>
      <c r="C947" s="1"/>
      <c r="D947" s="1"/>
      <c r="E947" s="4"/>
    </row>
    <row r="948">
      <c r="A948" s="1"/>
      <c r="B948" s="1"/>
      <c r="C948" s="1"/>
      <c r="D948" s="1"/>
      <c r="E948" s="4"/>
    </row>
    <row r="949">
      <c r="A949" s="1"/>
      <c r="B949" s="1"/>
      <c r="C949" s="1"/>
      <c r="D949" s="1"/>
      <c r="E949" s="4"/>
    </row>
    <row r="950">
      <c r="A950" s="1"/>
      <c r="B950" s="1"/>
      <c r="C950" s="1"/>
      <c r="D950" s="1"/>
      <c r="E950" s="4"/>
    </row>
    <row r="951">
      <c r="A951" s="1"/>
      <c r="B951" s="1"/>
      <c r="C951" s="1"/>
      <c r="D951" s="1"/>
      <c r="E951" s="4"/>
    </row>
    <row r="952">
      <c r="A952" s="1"/>
      <c r="B952" s="1"/>
      <c r="C952" s="1"/>
      <c r="D952" s="1"/>
      <c r="E952" s="4"/>
    </row>
    <row r="953">
      <c r="A953" s="1"/>
      <c r="B953" s="1"/>
      <c r="C953" s="1"/>
      <c r="D953" s="1"/>
      <c r="E953" s="4"/>
    </row>
    <row r="954">
      <c r="A954" s="1"/>
      <c r="B954" s="1"/>
      <c r="C954" s="1"/>
      <c r="D954" s="1"/>
      <c r="E954" s="4"/>
    </row>
    <row r="955">
      <c r="A955" s="1"/>
      <c r="B955" s="1"/>
      <c r="C955" s="1"/>
      <c r="D955" s="1"/>
      <c r="E955" s="4"/>
    </row>
    <row r="956">
      <c r="A956" s="1"/>
      <c r="B956" s="1"/>
      <c r="C956" s="1"/>
      <c r="D956" s="1"/>
      <c r="E956" s="4"/>
    </row>
    <row r="957">
      <c r="A957" s="1"/>
      <c r="B957" s="1"/>
      <c r="C957" s="1"/>
      <c r="D957" s="1"/>
      <c r="E957" s="4"/>
    </row>
    <row r="958">
      <c r="A958" s="1"/>
      <c r="B958" s="1"/>
      <c r="C958" s="1"/>
      <c r="D958" s="1"/>
      <c r="E958" s="4"/>
    </row>
    <row r="959">
      <c r="A959" s="1"/>
      <c r="B959" s="1"/>
      <c r="C959" s="1"/>
      <c r="D959" s="1"/>
      <c r="E959" s="4"/>
    </row>
    <row r="960">
      <c r="A960" s="1"/>
      <c r="B960" s="1"/>
      <c r="C960" s="1"/>
      <c r="D960" s="1"/>
      <c r="E960" s="4"/>
    </row>
    <row r="961">
      <c r="A961" s="1"/>
      <c r="B961" s="1"/>
      <c r="C961" s="1"/>
      <c r="D961" s="1"/>
      <c r="E961" s="4"/>
    </row>
    <row r="962">
      <c r="A962" s="1"/>
      <c r="B962" s="1"/>
      <c r="C962" s="1"/>
      <c r="D962" s="1"/>
      <c r="E962" s="4"/>
    </row>
    <row r="963">
      <c r="A963" s="1"/>
      <c r="B963" s="1"/>
      <c r="C963" s="1"/>
      <c r="D963" s="1"/>
      <c r="E963" s="4"/>
    </row>
    <row r="964">
      <c r="A964" s="1"/>
      <c r="B964" s="1"/>
      <c r="C964" s="1"/>
      <c r="D964" s="1"/>
      <c r="E964" s="4"/>
    </row>
    <row r="965">
      <c r="A965" s="1"/>
      <c r="B965" s="1"/>
      <c r="C965" s="1"/>
      <c r="D965" s="1"/>
      <c r="E965" s="4"/>
    </row>
    <row r="966">
      <c r="A966" s="1"/>
      <c r="B966" s="1"/>
      <c r="C966" s="1"/>
      <c r="D966" s="1"/>
      <c r="E966" s="4"/>
    </row>
    <row r="967">
      <c r="A967" s="1"/>
      <c r="B967" s="1"/>
      <c r="C967" s="1"/>
      <c r="D967" s="1"/>
      <c r="E967" s="4"/>
    </row>
    <row r="968">
      <c r="A968" s="1"/>
      <c r="B968" s="1"/>
      <c r="C968" s="1"/>
      <c r="D968" s="1"/>
      <c r="E968" s="4"/>
    </row>
    <row r="969">
      <c r="A969" s="1"/>
      <c r="B969" s="1"/>
      <c r="C969" s="1"/>
      <c r="D969" s="1"/>
      <c r="E969" s="4"/>
    </row>
    <row r="970">
      <c r="A970" s="1"/>
      <c r="B970" s="1"/>
      <c r="C970" s="1"/>
      <c r="D970" s="1"/>
      <c r="E970" s="4"/>
    </row>
    <row r="971">
      <c r="A971" s="1"/>
      <c r="B971" s="1"/>
      <c r="C971" s="1"/>
      <c r="D971" s="1"/>
      <c r="E971" s="4"/>
    </row>
    <row r="972">
      <c r="A972" s="1"/>
      <c r="B972" s="1"/>
      <c r="C972" s="1"/>
      <c r="D972" s="1"/>
      <c r="E972" s="4"/>
    </row>
    <row r="973">
      <c r="A973" s="1"/>
      <c r="B973" s="1"/>
      <c r="C973" s="1"/>
      <c r="D973" s="1"/>
      <c r="E973" s="4"/>
    </row>
    <row r="974">
      <c r="A974" s="1"/>
      <c r="B974" s="1"/>
      <c r="C974" s="1"/>
      <c r="D974" s="1"/>
      <c r="E974" s="4"/>
    </row>
    <row r="975">
      <c r="A975" s="1"/>
      <c r="B975" s="1"/>
      <c r="C975" s="1"/>
      <c r="D975" s="1"/>
      <c r="E975" s="4"/>
    </row>
    <row r="976">
      <c r="A976" s="1"/>
      <c r="B976" s="1"/>
      <c r="C976" s="1"/>
      <c r="D976" s="1"/>
      <c r="E976" s="4"/>
    </row>
    <row r="977">
      <c r="A977" s="1"/>
      <c r="B977" s="1"/>
      <c r="C977" s="1"/>
      <c r="D977" s="1"/>
      <c r="E977" s="4"/>
    </row>
    <row r="978">
      <c r="A978" s="1"/>
      <c r="B978" s="1"/>
      <c r="C978" s="1"/>
      <c r="D978" s="1"/>
      <c r="E978" s="4"/>
    </row>
    <row r="979">
      <c r="A979" s="1"/>
      <c r="B979" s="1"/>
      <c r="C979" s="1"/>
      <c r="D979" s="1"/>
      <c r="E979" s="4"/>
    </row>
    <row r="980">
      <c r="A980" s="1"/>
      <c r="B980" s="1"/>
      <c r="C980" s="1"/>
      <c r="D980" s="1"/>
      <c r="E980" s="4"/>
    </row>
    <row r="981">
      <c r="A981" s="1"/>
      <c r="B981" s="1"/>
      <c r="C981" s="1"/>
      <c r="D981" s="1"/>
      <c r="E981" s="4"/>
    </row>
    <row r="982">
      <c r="A982" s="1"/>
      <c r="B982" s="1"/>
      <c r="C982" s="1"/>
      <c r="D982" s="1"/>
      <c r="E982" s="4"/>
    </row>
    <row r="983">
      <c r="A983" s="1"/>
      <c r="B983" s="1"/>
      <c r="C983" s="1"/>
      <c r="D983" s="1"/>
      <c r="E983" s="4"/>
    </row>
    <row r="984">
      <c r="A984" s="1"/>
      <c r="B984" s="1"/>
      <c r="C984" s="1"/>
      <c r="D984" s="1"/>
      <c r="E984" s="4"/>
    </row>
    <row r="985">
      <c r="A985" s="1"/>
      <c r="B985" s="1"/>
      <c r="C985" s="1"/>
      <c r="D985" s="1"/>
      <c r="E985" s="4"/>
    </row>
    <row r="986">
      <c r="A986" s="1"/>
      <c r="B986" s="1"/>
      <c r="C986" s="1"/>
      <c r="D986" s="1"/>
      <c r="E986" s="4"/>
    </row>
    <row r="987">
      <c r="A987" s="1"/>
      <c r="B987" s="1"/>
      <c r="C987" s="1"/>
      <c r="D987" s="1"/>
      <c r="E987" s="4"/>
    </row>
    <row r="988">
      <c r="A988" s="1"/>
      <c r="B988" s="1"/>
      <c r="C988" s="1"/>
      <c r="D988" s="1"/>
      <c r="E988" s="4"/>
    </row>
    <row r="989">
      <c r="A989" s="1"/>
      <c r="B989" s="1"/>
      <c r="C989" s="1"/>
      <c r="D989" s="1"/>
      <c r="E989" s="4"/>
    </row>
    <row r="990">
      <c r="A990" s="1"/>
      <c r="B990" s="1"/>
      <c r="C990" s="1"/>
      <c r="D990" s="1"/>
      <c r="E990" s="4"/>
    </row>
    <row r="991">
      <c r="A991" s="1"/>
      <c r="B991" s="1"/>
      <c r="C991" s="1"/>
      <c r="D991" s="1"/>
      <c r="E991" s="4"/>
    </row>
    <row r="992">
      <c r="A992" s="1"/>
      <c r="B992" s="1"/>
      <c r="C992" s="1"/>
      <c r="D992" s="1"/>
      <c r="E992" s="4"/>
    </row>
    <row r="993">
      <c r="A993" s="1"/>
      <c r="B993" s="1"/>
      <c r="C993" s="1"/>
      <c r="D993" s="1"/>
      <c r="E993" s="4"/>
    </row>
    <row r="994">
      <c r="A994" s="1"/>
      <c r="B994" s="1"/>
      <c r="C994" s="1"/>
      <c r="D994" s="1"/>
      <c r="E994" s="4"/>
    </row>
    <row r="995">
      <c r="A995" s="1"/>
      <c r="B995" s="1"/>
      <c r="C995" s="1"/>
      <c r="D995" s="1"/>
      <c r="E995" s="4"/>
    </row>
    <row r="996">
      <c r="A996" s="1"/>
      <c r="B996" s="1"/>
      <c r="C996" s="1"/>
      <c r="D996" s="1"/>
      <c r="E996" s="4"/>
    </row>
    <row r="997">
      <c r="A997" s="1"/>
      <c r="B997" s="1"/>
      <c r="C997" s="1"/>
      <c r="D997" s="1"/>
      <c r="E997" s="4"/>
    </row>
    <row r="998">
      <c r="A998" s="1"/>
      <c r="B998" s="1"/>
      <c r="C998" s="1"/>
      <c r="D998" s="1"/>
      <c r="E998" s="4"/>
    </row>
    <row r="999">
      <c r="A999" s="1"/>
      <c r="B999" s="1"/>
      <c r="C999" s="1"/>
      <c r="D999" s="1"/>
      <c r="E999" s="4"/>
    </row>
    <row r="1000">
      <c r="A1000" s="1"/>
      <c r="B1000" s="4"/>
      <c r="C1000" s="1"/>
      <c r="D1000" s="4"/>
      <c r="E1000" s="4"/>
    </row>
  </sheetData>
  <dataValidations>
    <dataValidation type="custom" allowBlank="1" showDropDown="1" showInputMessage="1" showErrorMessage="1" prompt="Slug must be unique" sqref="B2:B1000">
      <formula1>COUNTIF($B:$B,"="&amp;B2)  &lt; 2</formula1>
    </dataValidation>
    <dataValidation type="list" allowBlank="1" sqref="C2:C1000">
      <formula1>PoliticalParties</formula1>
    </dataValidation>
    <dataValidation type="list" allowBlank="1" showInputMessage="1" showErrorMessage="1" prompt="Select a valid location." sqref="E2:E1000">
      <formula1>LocationNames</formula1>
    </dataValidation>
    <dataValidation type="list" allowBlank="1" showErrorMessage="1" sqref="D2:D1000">
      <formula1>CandidatePositions</formula1>
    </dataValidation>
  </dataValidations>
  <hyperlinks>
    <hyperlink r:id="rId2" ref="F6"/>
    <hyperlink r:id="rId3" ref="F8"/>
    <hyperlink r:id="rId4" ref="F11"/>
    <hyperlink r:id="rId5" ref="F15"/>
    <hyperlink r:id="rId6" ref="F16"/>
    <hyperlink r:id="rId7" ref="F18"/>
    <hyperlink r:id="rId8" ref="F23"/>
    <hyperlink r:id="rId9" ref="F25"/>
    <hyperlink r:id="rId10" ref="F31"/>
    <hyperlink r:id="rId11" ref="F36"/>
    <hyperlink r:id="rId12" ref="F39"/>
    <hyperlink r:id="rId13" ref="F41"/>
    <hyperlink r:id="rId14" ref="F42"/>
    <hyperlink r:id="rId15" ref="F44"/>
    <hyperlink r:id="rId16" ref="F46"/>
    <hyperlink r:id="rId17" ref="F47"/>
    <hyperlink r:id="rId18" ref="F49"/>
    <hyperlink r:id="rId19" ref="F50"/>
    <hyperlink r:id="rId20" ref="F51"/>
    <hyperlink r:id="rId21" ref="F53"/>
    <hyperlink r:id="rId22" ref="F58"/>
    <hyperlink r:id="rId23" ref="F59"/>
    <hyperlink r:id="rId24" ref="F61"/>
    <hyperlink r:id="rId25" ref="F62"/>
    <hyperlink r:id="rId26" ref="F68"/>
    <hyperlink r:id="rId27" ref="F70"/>
    <hyperlink r:id="rId28" ref="F85"/>
    <hyperlink r:id="rId29" ref="F89"/>
    <hyperlink r:id="rId30" ref="F90"/>
    <hyperlink r:id="rId31" ref="F92"/>
    <hyperlink r:id="rId32" ref="F95"/>
  </hyperlinks>
  <drawing r:id="rId33"/>
  <legacyDrawing r:id="rId34"/>
</worksheet>
</file>