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ang\Desktop\Data_Analytics\excel-challenge\"/>
    </mc:Choice>
  </mc:AlternateContent>
  <xr:revisionPtr revIDLastSave="0" documentId="13_ncr:1_{61DD4E7E-10D2-4E2F-A5D3-4263F79D2B5A}" xr6:coauthVersionLast="47" xr6:coauthVersionMax="47" xr10:uidLastSave="{00000000-0000-0000-0000-000000000000}"/>
  <bookViews>
    <workbookView xWindow="-25320" yWindow="-120" windowWidth="25440" windowHeight="15270" activeTab="1" xr2:uid="{BA6CEE76-B2C6-4F0B-8FBF-B38879BF9ED4}"/>
  </bookViews>
  <sheets>
    <sheet name="Bonus_Goal" sheetId="1" r:id="rId1"/>
    <sheet name="Bonus_BackersCount" sheetId="2" r:id="rId2"/>
  </sheets>
  <definedNames>
    <definedName name="_xlnm._FilterDatabase" localSheetId="1" hidden="1">Bonus_BackersCount!$S$1:$S$1001</definedName>
    <definedName name="_xlnm._FilterDatabase" localSheetId="0" hidden="1">Bonus_Goal!$L$1:$AR$1001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J3" i="1"/>
  <c r="J4" i="1"/>
  <c r="J5" i="1"/>
  <c r="J6" i="1"/>
  <c r="J7" i="1"/>
  <c r="J8" i="1"/>
  <c r="J9" i="1"/>
  <c r="J10" i="1"/>
  <c r="J11" i="1"/>
  <c r="J12" i="1"/>
  <c r="J13" i="1"/>
  <c r="I3" i="1"/>
  <c r="I4" i="1"/>
  <c r="I5" i="1"/>
  <c r="I6" i="1"/>
  <c r="I7" i="1"/>
  <c r="I8" i="1"/>
  <c r="I9" i="1"/>
  <c r="I10" i="1"/>
  <c r="I11" i="1"/>
  <c r="I12" i="1"/>
  <c r="I13" i="1"/>
  <c r="H3" i="1"/>
  <c r="H4" i="1"/>
  <c r="H5" i="1"/>
  <c r="H6" i="1"/>
  <c r="H7" i="1"/>
  <c r="H8" i="1"/>
  <c r="H9" i="1"/>
  <c r="H10" i="1"/>
  <c r="H11" i="1"/>
  <c r="H12" i="1"/>
  <c r="H13" i="1"/>
  <c r="C16" i="1"/>
  <c r="F3" i="1"/>
  <c r="F4" i="1"/>
  <c r="F6" i="1"/>
  <c r="F7" i="1"/>
  <c r="F8" i="1"/>
  <c r="F9" i="1"/>
  <c r="F10" i="1"/>
  <c r="F11" i="1"/>
  <c r="F12" i="1"/>
  <c r="E3" i="1"/>
  <c r="E4" i="1"/>
  <c r="E6" i="1"/>
  <c r="E7" i="1"/>
  <c r="E8" i="1"/>
  <c r="E9" i="1"/>
  <c r="E10" i="1"/>
  <c r="E11" i="1"/>
  <c r="E12" i="1"/>
  <c r="F2" i="1"/>
  <c r="E2" i="1"/>
  <c r="D3" i="1"/>
  <c r="D4" i="1"/>
  <c r="D6" i="1"/>
  <c r="D7" i="1"/>
  <c r="D8" i="1"/>
  <c r="D9" i="1"/>
  <c r="D10" i="1"/>
  <c r="D11" i="1"/>
  <c r="D12" i="1"/>
  <c r="J39" i="2"/>
  <c r="J38" i="2"/>
  <c r="I36" i="2"/>
  <c r="I35" i="2"/>
  <c r="I34" i="2"/>
  <c r="L8" i="2" a="1"/>
  <c r="L8" i="2" s="1"/>
  <c r="I9" i="2"/>
  <c r="H8" i="2" a="1"/>
  <c r="H8" i="2" s="1"/>
  <c r="H23" i="2" a="1"/>
  <c r="H23" i="2" s="1"/>
  <c r="H22" i="2"/>
  <c r="H21" i="2"/>
  <c r="H20" i="2"/>
  <c r="H19" i="2"/>
  <c r="H18" i="2"/>
  <c r="H17" i="2"/>
  <c r="L7" i="2"/>
  <c r="H6" i="2"/>
  <c r="H7" i="2"/>
  <c r="L6" i="2"/>
  <c r="L2" i="2"/>
  <c r="L5" i="2"/>
  <c r="L4" i="2"/>
  <c r="L3" i="2"/>
  <c r="H5" i="2"/>
  <c r="H4" i="2"/>
  <c r="H3" i="2"/>
  <c r="H2" i="2"/>
  <c r="Z1001" i="1"/>
  <c r="X1001" i="1"/>
  <c r="T1001" i="1"/>
  <c r="R1001" i="1"/>
  <c r="Z1000" i="1"/>
  <c r="X1000" i="1"/>
  <c r="T1000" i="1"/>
  <c r="R1000" i="1"/>
  <c r="Z999" i="1"/>
  <c r="X999" i="1"/>
  <c r="T999" i="1"/>
  <c r="R999" i="1"/>
  <c r="Z998" i="1"/>
  <c r="X998" i="1"/>
  <c r="T998" i="1"/>
  <c r="R998" i="1"/>
  <c r="Z997" i="1"/>
  <c r="X997" i="1"/>
  <c r="T997" i="1"/>
  <c r="R997" i="1"/>
  <c r="Z996" i="1"/>
  <c r="X996" i="1"/>
  <c r="T996" i="1"/>
  <c r="R996" i="1"/>
  <c r="Z995" i="1"/>
  <c r="X995" i="1"/>
  <c r="T995" i="1"/>
  <c r="R995" i="1"/>
  <c r="Z994" i="1"/>
  <c r="X994" i="1"/>
  <c r="T994" i="1"/>
  <c r="R994" i="1"/>
  <c r="Z993" i="1"/>
  <c r="X993" i="1"/>
  <c r="T993" i="1"/>
  <c r="R993" i="1"/>
  <c r="Z992" i="1"/>
  <c r="X992" i="1"/>
  <c r="T992" i="1"/>
  <c r="R992" i="1"/>
  <c r="Z991" i="1"/>
  <c r="X991" i="1"/>
  <c r="T991" i="1"/>
  <c r="R991" i="1"/>
  <c r="Z990" i="1"/>
  <c r="X990" i="1"/>
  <c r="T990" i="1"/>
  <c r="R990" i="1"/>
  <c r="Z989" i="1"/>
  <c r="X989" i="1"/>
  <c r="T989" i="1"/>
  <c r="R989" i="1"/>
  <c r="Z988" i="1"/>
  <c r="X988" i="1"/>
  <c r="T988" i="1"/>
  <c r="R988" i="1"/>
  <c r="Z987" i="1"/>
  <c r="X987" i="1"/>
  <c r="T987" i="1"/>
  <c r="R987" i="1"/>
  <c r="Z986" i="1"/>
  <c r="X986" i="1"/>
  <c r="T986" i="1"/>
  <c r="R986" i="1"/>
  <c r="Z985" i="1"/>
  <c r="X985" i="1"/>
  <c r="T985" i="1"/>
  <c r="R985" i="1"/>
  <c r="Z984" i="1"/>
  <c r="X984" i="1"/>
  <c r="T984" i="1"/>
  <c r="R984" i="1"/>
  <c r="Z983" i="1"/>
  <c r="X983" i="1"/>
  <c r="T983" i="1"/>
  <c r="R983" i="1"/>
  <c r="Z982" i="1"/>
  <c r="X982" i="1"/>
  <c r="T982" i="1"/>
  <c r="R982" i="1"/>
  <c r="Z981" i="1"/>
  <c r="X981" i="1"/>
  <c r="T981" i="1"/>
  <c r="R981" i="1"/>
  <c r="Z980" i="1"/>
  <c r="X980" i="1"/>
  <c r="T980" i="1"/>
  <c r="R980" i="1"/>
  <c r="Z979" i="1"/>
  <c r="X979" i="1"/>
  <c r="T979" i="1"/>
  <c r="R979" i="1"/>
  <c r="Z978" i="1"/>
  <c r="X978" i="1"/>
  <c r="T978" i="1"/>
  <c r="R978" i="1"/>
  <c r="Z977" i="1"/>
  <c r="X977" i="1"/>
  <c r="T977" i="1"/>
  <c r="R977" i="1"/>
  <c r="Z976" i="1"/>
  <c r="X976" i="1"/>
  <c r="T976" i="1"/>
  <c r="R976" i="1"/>
  <c r="Z975" i="1"/>
  <c r="X975" i="1"/>
  <c r="T975" i="1"/>
  <c r="R975" i="1"/>
  <c r="Z974" i="1"/>
  <c r="X974" i="1"/>
  <c r="T974" i="1"/>
  <c r="R974" i="1"/>
  <c r="Z973" i="1"/>
  <c r="X973" i="1"/>
  <c r="T973" i="1"/>
  <c r="R973" i="1"/>
  <c r="Z972" i="1"/>
  <c r="X972" i="1"/>
  <c r="T972" i="1"/>
  <c r="R972" i="1"/>
  <c r="Z971" i="1"/>
  <c r="X971" i="1"/>
  <c r="T971" i="1"/>
  <c r="R971" i="1"/>
  <c r="Z970" i="1"/>
  <c r="X970" i="1"/>
  <c r="T970" i="1"/>
  <c r="R970" i="1"/>
  <c r="Z969" i="1"/>
  <c r="X969" i="1"/>
  <c r="T969" i="1"/>
  <c r="R969" i="1"/>
  <c r="Z968" i="1"/>
  <c r="X968" i="1"/>
  <c r="T968" i="1"/>
  <c r="R968" i="1"/>
  <c r="Z967" i="1"/>
  <c r="X967" i="1"/>
  <c r="T967" i="1"/>
  <c r="R967" i="1"/>
  <c r="Z966" i="1"/>
  <c r="X966" i="1"/>
  <c r="T966" i="1"/>
  <c r="R966" i="1"/>
  <c r="Z965" i="1"/>
  <c r="X965" i="1"/>
  <c r="T965" i="1"/>
  <c r="R965" i="1"/>
  <c r="Z964" i="1"/>
  <c r="X964" i="1"/>
  <c r="T964" i="1"/>
  <c r="R964" i="1"/>
  <c r="Z963" i="1"/>
  <c r="X963" i="1"/>
  <c r="T963" i="1"/>
  <c r="R963" i="1"/>
  <c r="Z962" i="1"/>
  <c r="X962" i="1"/>
  <c r="T962" i="1"/>
  <c r="R962" i="1"/>
  <c r="Z961" i="1"/>
  <c r="X961" i="1"/>
  <c r="T961" i="1"/>
  <c r="R961" i="1"/>
  <c r="Z960" i="1"/>
  <c r="X960" i="1"/>
  <c r="T960" i="1"/>
  <c r="R960" i="1"/>
  <c r="Z959" i="1"/>
  <c r="X959" i="1"/>
  <c r="T959" i="1"/>
  <c r="R959" i="1"/>
  <c r="Z958" i="1"/>
  <c r="X958" i="1"/>
  <c r="T958" i="1"/>
  <c r="R958" i="1"/>
  <c r="Z957" i="1"/>
  <c r="X957" i="1"/>
  <c r="T957" i="1"/>
  <c r="R957" i="1"/>
  <c r="Z956" i="1"/>
  <c r="X956" i="1"/>
  <c r="T956" i="1"/>
  <c r="R956" i="1"/>
  <c r="Z955" i="1"/>
  <c r="X955" i="1"/>
  <c r="T955" i="1"/>
  <c r="R955" i="1"/>
  <c r="Z954" i="1"/>
  <c r="X954" i="1"/>
  <c r="T954" i="1"/>
  <c r="R954" i="1"/>
  <c r="Z953" i="1"/>
  <c r="X953" i="1"/>
  <c r="T953" i="1"/>
  <c r="R953" i="1"/>
  <c r="Z952" i="1"/>
  <c r="X952" i="1"/>
  <c r="T952" i="1"/>
  <c r="R952" i="1"/>
  <c r="Z951" i="1"/>
  <c r="X951" i="1"/>
  <c r="T951" i="1"/>
  <c r="R951" i="1"/>
  <c r="Z950" i="1"/>
  <c r="X950" i="1"/>
  <c r="T950" i="1"/>
  <c r="R950" i="1"/>
  <c r="Z949" i="1"/>
  <c r="X949" i="1"/>
  <c r="T949" i="1"/>
  <c r="R949" i="1"/>
  <c r="Z948" i="1"/>
  <c r="X948" i="1"/>
  <c r="T948" i="1"/>
  <c r="R948" i="1"/>
  <c r="Z947" i="1"/>
  <c r="X947" i="1"/>
  <c r="T947" i="1"/>
  <c r="R947" i="1"/>
  <c r="Z946" i="1"/>
  <c r="X946" i="1"/>
  <c r="T946" i="1"/>
  <c r="R946" i="1"/>
  <c r="Z945" i="1"/>
  <c r="X945" i="1"/>
  <c r="T945" i="1"/>
  <c r="R945" i="1"/>
  <c r="Z944" i="1"/>
  <c r="X944" i="1"/>
  <c r="T944" i="1"/>
  <c r="R944" i="1"/>
  <c r="Z943" i="1"/>
  <c r="X943" i="1"/>
  <c r="T943" i="1"/>
  <c r="R943" i="1"/>
  <c r="Z942" i="1"/>
  <c r="X942" i="1"/>
  <c r="T942" i="1"/>
  <c r="R942" i="1"/>
  <c r="Z941" i="1"/>
  <c r="X941" i="1"/>
  <c r="T941" i="1"/>
  <c r="R941" i="1"/>
  <c r="Z940" i="1"/>
  <c r="X940" i="1"/>
  <c r="T940" i="1"/>
  <c r="R940" i="1"/>
  <c r="Z939" i="1"/>
  <c r="X939" i="1"/>
  <c r="T939" i="1"/>
  <c r="R939" i="1"/>
  <c r="Z938" i="1"/>
  <c r="X938" i="1"/>
  <c r="T938" i="1"/>
  <c r="R938" i="1"/>
  <c r="Z937" i="1"/>
  <c r="X937" i="1"/>
  <c r="T937" i="1"/>
  <c r="R937" i="1"/>
  <c r="Z936" i="1"/>
  <c r="X936" i="1"/>
  <c r="T936" i="1"/>
  <c r="R936" i="1"/>
  <c r="Z935" i="1"/>
  <c r="X935" i="1"/>
  <c r="T935" i="1"/>
  <c r="R935" i="1"/>
  <c r="Z934" i="1"/>
  <c r="X934" i="1"/>
  <c r="T934" i="1"/>
  <c r="R934" i="1"/>
  <c r="Z933" i="1"/>
  <c r="X933" i="1"/>
  <c r="T933" i="1"/>
  <c r="R933" i="1"/>
  <c r="Z932" i="1"/>
  <c r="X932" i="1"/>
  <c r="T932" i="1"/>
  <c r="R932" i="1"/>
  <c r="Z931" i="1"/>
  <c r="X931" i="1"/>
  <c r="T931" i="1"/>
  <c r="R931" i="1"/>
  <c r="Z930" i="1"/>
  <c r="X930" i="1"/>
  <c r="T930" i="1"/>
  <c r="R930" i="1"/>
  <c r="Z929" i="1"/>
  <c r="X929" i="1"/>
  <c r="T929" i="1"/>
  <c r="R929" i="1"/>
  <c r="Z928" i="1"/>
  <c r="X928" i="1"/>
  <c r="T928" i="1"/>
  <c r="R928" i="1"/>
  <c r="Z927" i="1"/>
  <c r="X927" i="1"/>
  <c r="T927" i="1"/>
  <c r="R927" i="1"/>
  <c r="Z926" i="1"/>
  <c r="X926" i="1"/>
  <c r="T926" i="1"/>
  <c r="R926" i="1"/>
  <c r="Z925" i="1"/>
  <c r="X925" i="1"/>
  <c r="T925" i="1"/>
  <c r="R925" i="1"/>
  <c r="Z924" i="1"/>
  <c r="X924" i="1"/>
  <c r="T924" i="1"/>
  <c r="R924" i="1"/>
  <c r="Z923" i="1"/>
  <c r="X923" i="1"/>
  <c r="T923" i="1"/>
  <c r="R923" i="1"/>
  <c r="Z922" i="1"/>
  <c r="X922" i="1"/>
  <c r="T922" i="1"/>
  <c r="R922" i="1"/>
  <c r="Z921" i="1"/>
  <c r="X921" i="1"/>
  <c r="T921" i="1"/>
  <c r="R921" i="1"/>
  <c r="Z920" i="1"/>
  <c r="X920" i="1"/>
  <c r="T920" i="1"/>
  <c r="R920" i="1"/>
  <c r="Z919" i="1"/>
  <c r="X919" i="1"/>
  <c r="T919" i="1"/>
  <c r="R919" i="1"/>
  <c r="Z918" i="1"/>
  <c r="X918" i="1"/>
  <c r="T918" i="1"/>
  <c r="R918" i="1"/>
  <c r="Z917" i="1"/>
  <c r="X917" i="1"/>
  <c r="T917" i="1"/>
  <c r="R917" i="1"/>
  <c r="Z916" i="1"/>
  <c r="X916" i="1"/>
  <c r="T916" i="1"/>
  <c r="R916" i="1"/>
  <c r="Z915" i="1"/>
  <c r="X915" i="1"/>
  <c r="T915" i="1"/>
  <c r="R915" i="1"/>
  <c r="Z914" i="1"/>
  <c r="X914" i="1"/>
  <c r="T914" i="1"/>
  <c r="R914" i="1"/>
  <c r="Z913" i="1"/>
  <c r="X913" i="1"/>
  <c r="T913" i="1"/>
  <c r="R913" i="1"/>
  <c r="Z912" i="1"/>
  <c r="X912" i="1"/>
  <c r="T912" i="1"/>
  <c r="R912" i="1"/>
  <c r="Z911" i="1"/>
  <c r="X911" i="1"/>
  <c r="T911" i="1"/>
  <c r="R911" i="1"/>
  <c r="Z910" i="1"/>
  <c r="X910" i="1"/>
  <c r="T910" i="1"/>
  <c r="R910" i="1"/>
  <c r="Z909" i="1"/>
  <c r="X909" i="1"/>
  <c r="T909" i="1"/>
  <c r="R909" i="1"/>
  <c r="Z908" i="1"/>
  <c r="X908" i="1"/>
  <c r="T908" i="1"/>
  <c r="R908" i="1"/>
  <c r="Z907" i="1"/>
  <c r="X907" i="1"/>
  <c r="T907" i="1"/>
  <c r="R907" i="1"/>
  <c r="Z906" i="1"/>
  <c r="X906" i="1"/>
  <c r="T906" i="1"/>
  <c r="R906" i="1"/>
  <c r="Z905" i="1"/>
  <c r="X905" i="1"/>
  <c r="T905" i="1"/>
  <c r="R905" i="1"/>
  <c r="Z904" i="1"/>
  <c r="X904" i="1"/>
  <c r="T904" i="1"/>
  <c r="R904" i="1"/>
  <c r="Z903" i="1"/>
  <c r="X903" i="1"/>
  <c r="T903" i="1"/>
  <c r="R903" i="1"/>
  <c r="Z902" i="1"/>
  <c r="X902" i="1"/>
  <c r="T902" i="1"/>
  <c r="R902" i="1"/>
  <c r="Z901" i="1"/>
  <c r="X901" i="1"/>
  <c r="T901" i="1"/>
  <c r="R901" i="1"/>
  <c r="Z900" i="1"/>
  <c r="X900" i="1"/>
  <c r="T900" i="1"/>
  <c r="R900" i="1"/>
  <c r="Z899" i="1"/>
  <c r="X899" i="1"/>
  <c r="T899" i="1"/>
  <c r="R899" i="1"/>
  <c r="Z898" i="1"/>
  <c r="X898" i="1"/>
  <c r="T898" i="1"/>
  <c r="R898" i="1"/>
  <c r="Z897" i="1"/>
  <c r="X897" i="1"/>
  <c r="T897" i="1"/>
  <c r="R897" i="1"/>
  <c r="Z896" i="1"/>
  <c r="X896" i="1"/>
  <c r="T896" i="1"/>
  <c r="R896" i="1"/>
  <c r="Z895" i="1"/>
  <c r="X895" i="1"/>
  <c r="T895" i="1"/>
  <c r="R895" i="1"/>
  <c r="Z894" i="1"/>
  <c r="X894" i="1"/>
  <c r="T894" i="1"/>
  <c r="R894" i="1"/>
  <c r="Z893" i="1"/>
  <c r="X893" i="1"/>
  <c r="T893" i="1"/>
  <c r="R893" i="1"/>
  <c r="Z892" i="1"/>
  <c r="X892" i="1"/>
  <c r="T892" i="1"/>
  <c r="R892" i="1"/>
  <c r="Z891" i="1"/>
  <c r="X891" i="1"/>
  <c r="T891" i="1"/>
  <c r="R891" i="1"/>
  <c r="Z890" i="1"/>
  <c r="X890" i="1"/>
  <c r="T890" i="1"/>
  <c r="R890" i="1"/>
  <c r="Z889" i="1"/>
  <c r="X889" i="1"/>
  <c r="T889" i="1"/>
  <c r="R889" i="1"/>
  <c r="Z888" i="1"/>
  <c r="X888" i="1"/>
  <c r="T888" i="1"/>
  <c r="R888" i="1"/>
  <c r="Z887" i="1"/>
  <c r="X887" i="1"/>
  <c r="T887" i="1"/>
  <c r="R887" i="1"/>
  <c r="Z886" i="1"/>
  <c r="X886" i="1"/>
  <c r="T886" i="1"/>
  <c r="R886" i="1"/>
  <c r="Z885" i="1"/>
  <c r="X885" i="1"/>
  <c r="T885" i="1"/>
  <c r="R885" i="1"/>
  <c r="Z884" i="1"/>
  <c r="X884" i="1"/>
  <c r="T884" i="1"/>
  <c r="R884" i="1"/>
  <c r="Z883" i="1"/>
  <c r="X883" i="1"/>
  <c r="T883" i="1"/>
  <c r="R883" i="1"/>
  <c r="Z882" i="1"/>
  <c r="X882" i="1"/>
  <c r="T882" i="1"/>
  <c r="R882" i="1"/>
  <c r="Z881" i="1"/>
  <c r="X881" i="1"/>
  <c r="T881" i="1"/>
  <c r="R881" i="1"/>
  <c r="Z880" i="1"/>
  <c r="X880" i="1"/>
  <c r="T880" i="1"/>
  <c r="R880" i="1"/>
  <c r="Z879" i="1"/>
  <c r="X879" i="1"/>
  <c r="T879" i="1"/>
  <c r="R879" i="1"/>
  <c r="Z878" i="1"/>
  <c r="X878" i="1"/>
  <c r="T878" i="1"/>
  <c r="R878" i="1"/>
  <c r="Z877" i="1"/>
  <c r="X877" i="1"/>
  <c r="T877" i="1"/>
  <c r="R877" i="1"/>
  <c r="Z876" i="1"/>
  <c r="X876" i="1"/>
  <c r="T876" i="1"/>
  <c r="R876" i="1"/>
  <c r="Z875" i="1"/>
  <c r="X875" i="1"/>
  <c r="T875" i="1"/>
  <c r="R875" i="1"/>
  <c r="Z874" i="1"/>
  <c r="X874" i="1"/>
  <c r="T874" i="1"/>
  <c r="R874" i="1"/>
  <c r="Z873" i="1"/>
  <c r="X873" i="1"/>
  <c r="T873" i="1"/>
  <c r="R873" i="1"/>
  <c r="Z872" i="1"/>
  <c r="X872" i="1"/>
  <c r="T872" i="1"/>
  <c r="R872" i="1"/>
  <c r="Z871" i="1"/>
  <c r="X871" i="1"/>
  <c r="T871" i="1"/>
  <c r="R871" i="1"/>
  <c r="Z870" i="1"/>
  <c r="X870" i="1"/>
  <c r="T870" i="1"/>
  <c r="R870" i="1"/>
  <c r="Z869" i="1"/>
  <c r="X869" i="1"/>
  <c r="T869" i="1"/>
  <c r="R869" i="1"/>
  <c r="Z868" i="1"/>
  <c r="X868" i="1"/>
  <c r="T868" i="1"/>
  <c r="R868" i="1"/>
  <c r="Z867" i="1"/>
  <c r="X867" i="1"/>
  <c r="T867" i="1"/>
  <c r="R867" i="1"/>
  <c r="Z866" i="1"/>
  <c r="X866" i="1"/>
  <c r="T866" i="1"/>
  <c r="R866" i="1"/>
  <c r="Z865" i="1"/>
  <c r="X865" i="1"/>
  <c r="T865" i="1"/>
  <c r="R865" i="1"/>
  <c r="Z864" i="1"/>
  <c r="X864" i="1"/>
  <c r="T864" i="1"/>
  <c r="R864" i="1"/>
  <c r="Z863" i="1"/>
  <c r="X863" i="1"/>
  <c r="T863" i="1"/>
  <c r="R863" i="1"/>
  <c r="Z862" i="1"/>
  <c r="X862" i="1"/>
  <c r="T862" i="1"/>
  <c r="R862" i="1"/>
  <c r="Z861" i="1"/>
  <c r="X861" i="1"/>
  <c r="T861" i="1"/>
  <c r="R861" i="1"/>
  <c r="Z860" i="1"/>
  <c r="X860" i="1"/>
  <c r="T860" i="1"/>
  <c r="R860" i="1"/>
  <c r="Z859" i="1"/>
  <c r="X859" i="1"/>
  <c r="T859" i="1"/>
  <c r="R859" i="1"/>
  <c r="Z858" i="1"/>
  <c r="X858" i="1"/>
  <c r="T858" i="1"/>
  <c r="R858" i="1"/>
  <c r="Z857" i="1"/>
  <c r="X857" i="1"/>
  <c r="T857" i="1"/>
  <c r="R857" i="1"/>
  <c r="Z856" i="1"/>
  <c r="X856" i="1"/>
  <c r="T856" i="1"/>
  <c r="R856" i="1"/>
  <c r="Z855" i="1"/>
  <c r="X855" i="1"/>
  <c r="T855" i="1"/>
  <c r="R855" i="1"/>
  <c r="Z854" i="1"/>
  <c r="X854" i="1"/>
  <c r="T854" i="1"/>
  <c r="R854" i="1"/>
  <c r="Z853" i="1"/>
  <c r="X853" i="1"/>
  <c r="T853" i="1"/>
  <c r="R853" i="1"/>
  <c r="Z852" i="1"/>
  <c r="X852" i="1"/>
  <c r="T852" i="1"/>
  <c r="R852" i="1"/>
  <c r="Z851" i="1"/>
  <c r="X851" i="1"/>
  <c r="T851" i="1"/>
  <c r="R851" i="1"/>
  <c r="Z850" i="1"/>
  <c r="X850" i="1"/>
  <c r="T850" i="1"/>
  <c r="R850" i="1"/>
  <c r="Z849" i="1"/>
  <c r="X849" i="1"/>
  <c r="T849" i="1"/>
  <c r="R849" i="1"/>
  <c r="Z848" i="1"/>
  <c r="X848" i="1"/>
  <c r="T848" i="1"/>
  <c r="R848" i="1"/>
  <c r="Z847" i="1"/>
  <c r="X847" i="1"/>
  <c r="T847" i="1"/>
  <c r="R847" i="1"/>
  <c r="Z846" i="1"/>
  <c r="X846" i="1"/>
  <c r="T846" i="1"/>
  <c r="R846" i="1"/>
  <c r="Z845" i="1"/>
  <c r="X845" i="1"/>
  <c r="T845" i="1"/>
  <c r="R845" i="1"/>
  <c r="Z844" i="1"/>
  <c r="X844" i="1"/>
  <c r="T844" i="1"/>
  <c r="R844" i="1"/>
  <c r="Z843" i="1"/>
  <c r="X843" i="1"/>
  <c r="T843" i="1"/>
  <c r="R843" i="1"/>
  <c r="Z842" i="1"/>
  <c r="X842" i="1"/>
  <c r="T842" i="1"/>
  <c r="R842" i="1"/>
  <c r="Z841" i="1"/>
  <c r="X841" i="1"/>
  <c r="T841" i="1"/>
  <c r="R841" i="1"/>
  <c r="Z840" i="1"/>
  <c r="X840" i="1"/>
  <c r="T840" i="1"/>
  <c r="R840" i="1"/>
  <c r="Z839" i="1"/>
  <c r="X839" i="1"/>
  <c r="T839" i="1"/>
  <c r="R839" i="1"/>
  <c r="Z838" i="1"/>
  <c r="X838" i="1"/>
  <c r="T838" i="1"/>
  <c r="R838" i="1"/>
  <c r="Z837" i="1"/>
  <c r="X837" i="1"/>
  <c r="T837" i="1"/>
  <c r="R837" i="1"/>
  <c r="Z836" i="1"/>
  <c r="X836" i="1"/>
  <c r="T836" i="1"/>
  <c r="R836" i="1"/>
  <c r="Z835" i="1"/>
  <c r="X835" i="1"/>
  <c r="T835" i="1"/>
  <c r="R835" i="1"/>
  <c r="Z834" i="1"/>
  <c r="X834" i="1"/>
  <c r="T834" i="1"/>
  <c r="R834" i="1"/>
  <c r="Z833" i="1"/>
  <c r="X833" i="1"/>
  <c r="T833" i="1"/>
  <c r="R833" i="1"/>
  <c r="Z832" i="1"/>
  <c r="X832" i="1"/>
  <c r="T832" i="1"/>
  <c r="R832" i="1"/>
  <c r="Z831" i="1"/>
  <c r="X831" i="1"/>
  <c r="T831" i="1"/>
  <c r="R831" i="1"/>
  <c r="Z830" i="1"/>
  <c r="X830" i="1"/>
  <c r="T830" i="1"/>
  <c r="R830" i="1"/>
  <c r="Z829" i="1"/>
  <c r="X829" i="1"/>
  <c r="T829" i="1"/>
  <c r="R829" i="1"/>
  <c r="Z828" i="1"/>
  <c r="X828" i="1"/>
  <c r="T828" i="1"/>
  <c r="R828" i="1"/>
  <c r="Z827" i="1"/>
  <c r="X827" i="1"/>
  <c r="T827" i="1"/>
  <c r="R827" i="1"/>
  <c r="Z826" i="1"/>
  <c r="X826" i="1"/>
  <c r="T826" i="1"/>
  <c r="R826" i="1"/>
  <c r="Z825" i="1"/>
  <c r="X825" i="1"/>
  <c r="T825" i="1"/>
  <c r="R825" i="1"/>
  <c r="Z824" i="1"/>
  <c r="X824" i="1"/>
  <c r="T824" i="1"/>
  <c r="R824" i="1"/>
  <c r="Z823" i="1"/>
  <c r="X823" i="1"/>
  <c r="T823" i="1"/>
  <c r="R823" i="1"/>
  <c r="Z822" i="1"/>
  <c r="X822" i="1"/>
  <c r="T822" i="1"/>
  <c r="R822" i="1"/>
  <c r="Z821" i="1"/>
  <c r="X821" i="1"/>
  <c r="T821" i="1"/>
  <c r="R821" i="1"/>
  <c r="Z820" i="1"/>
  <c r="X820" i="1"/>
  <c r="T820" i="1"/>
  <c r="R820" i="1"/>
  <c r="Z819" i="1"/>
  <c r="X819" i="1"/>
  <c r="T819" i="1"/>
  <c r="R819" i="1"/>
  <c r="Z818" i="1"/>
  <c r="X818" i="1"/>
  <c r="T818" i="1"/>
  <c r="R818" i="1"/>
  <c r="Z817" i="1"/>
  <c r="X817" i="1"/>
  <c r="T817" i="1"/>
  <c r="R817" i="1"/>
  <c r="Z816" i="1"/>
  <c r="X816" i="1"/>
  <c r="T816" i="1"/>
  <c r="R816" i="1"/>
  <c r="Z815" i="1"/>
  <c r="X815" i="1"/>
  <c r="T815" i="1"/>
  <c r="R815" i="1"/>
  <c r="Z814" i="1"/>
  <c r="X814" i="1"/>
  <c r="T814" i="1"/>
  <c r="R814" i="1"/>
  <c r="Z813" i="1"/>
  <c r="X813" i="1"/>
  <c r="T813" i="1"/>
  <c r="R813" i="1"/>
  <c r="Z812" i="1"/>
  <c r="X812" i="1"/>
  <c r="T812" i="1"/>
  <c r="R812" i="1"/>
  <c r="Z811" i="1"/>
  <c r="X811" i="1"/>
  <c r="T811" i="1"/>
  <c r="R811" i="1"/>
  <c r="Z810" i="1"/>
  <c r="X810" i="1"/>
  <c r="T810" i="1"/>
  <c r="R810" i="1"/>
  <c r="Z809" i="1"/>
  <c r="X809" i="1"/>
  <c r="T809" i="1"/>
  <c r="R809" i="1"/>
  <c r="Z808" i="1"/>
  <c r="X808" i="1"/>
  <c r="T808" i="1"/>
  <c r="R808" i="1"/>
  <c r="Z807" i="1"/>
  <c r="X807" i="1"/>
  <c r="T807" i="1"/>
  <c r="R807" i="1"/>
  <c r="Z806" i="1"/>
  <c r="X806" i="1"/>
  <c r="T806" i="1"/>
  <c r="R806" i="1"/>
  <c r="Z805" i="1"/>
  <c r="X805" i="1"/>
  <c r="T805" i="1"/>
  <c r="R805" i="1"/>
  <c r="Z804" i="1"/>
  <c r="X804" i="1"/>
  <c r="T804" i="1"/>
  <c r="R804" i="1"/>
  <c r="Z803" i="1"/>
  <c r="X803" i="1"/>
  <c r="T803" i="1"/>
  <c r="R803" i="1"/>
  <c r="Z802" i="1"/>
  <c r="X802" i="1"/>
  <c r="T802" i="1"/>
  <c r="R802" i="1"/>
  <c r="Z801" i="1"/>
  <c r="X801" i="1"/>
  <c r="T801" i="1"/>
  <c r="R801" i="1"/>
  <c r="Z800" i="1"/>
  <c r="X800" i="1"/>
  <c r="T800" i="1"/>
  <c r="R800" i="1"/>
  <c r="Z799" i="1"/>
  <c r="X799" i="1"/>
  <c r="T799" i="1"/>
  <c r="R799" i="1"/>
  <c r="Z798" i="1"/>
  <c r="X798" i="1"/>
  <c r="T798" i="1"/>
  <c r="R798" i="1"/>
  <c r="Z797" i="1"/>
  <c r="X797" i="1"/>
  <c r="T797" i="1"/>
  <c r="R797" i="1"/>
  <c r="Z796" i="1"/>
  <c r="X796" i="1"/>
  <c r="T796" i="1"/>
  <c r="R796" i="1"/>
  <c r="Z795" i="1"/>
  <c r="X795" i="1"/>
  <c r="T795" i="1"/>
  <c r="R795" i="1"/>
  <c r="Z794" i="1"/>
  <c r="X794" i="1"/>
  <c r="T794" i="1"/>
  <c r="R794" i="1"/>
  <c r="Z793" i="1"/>
  <c r="X793" i="1"/>
  <c r="T793" i="1"/>
  <c r="R793" i="1"/>
  <c r="Z792" i="1"/>
  <c r="X792" i="1"/>
  <c r="T792" i="1"/>
  <c r="R792" i="1"/>
  <c r="Z791" i="1"/>
  <c r="X791" i="1"/>
  <c r="T791" i="1"/>
  <c r="R791" i="1"/>
  <c r="Z790" i="1"/>
  <c r="X790" i="1"/>
  <c r="T790" i="1"/>
  <c r="R790" i="1"/>
  <c r="Z789" i="1"/>
  <c r="X789" i="1"/>
  <c r="T789" i="1"/>
  <c r="R789" i="1"/>
  <c r="Z788" i="1"/>
  <c r="X788" i="1"/>
  <c r="T788" i="1"/>
  <c r="R788" i="1"/>
  <c r="Z787" i="1"/>
  <c r="X787" i="1"/>
  <c r="T787" i="1"/>
  <c r="R787" i="1"/>
  <c r="Z786" i="1"/>
  <c r="X786" i="1"/>
  <c r="T786" i="1"/>
  <c r="R786" i="1"/>
  <c r="Z785" i="1"/>
  <c r="X785" i="1"/>
  <c r="T785" i="1"/>
  <c r="R785" i="1"/>
  <c r="Z784" i="1"/>
  <c r="X784" i="1"/>
  <c r="T784" i="1"/>
  <c r="R784" i="1"/>
  <c r="Z783" i="1"/>
  <c r="X783" i="1"/>
  <c r="T783" i="1"/>
  <c r="R783" i="1"/>
  <c r="Z782" i="1"/>
  <c r="X782" i="1"/>
  <c r="T782" i="1"/>
  <c r="R782" i="1"/>
  <c r="Z781" i="1"/>
  <c r="X781" i="1"/>
  <c r="T781" i="1"/>
  <c r="R781" i="1"/>
  <c r="Z780" i="1"/>
  <c r="X780" i="1"/>
  <c r="T780" i="1"/>
  <c r="R780" i="1"/>
  <c r="Z779" i="1"/>
  <c r="X779" i="1"/>
  <c r="T779" i="1"/>
  <c r="R779" i="1"/>
  <c r="Z778" i="1"/>
  <c r="X778" i="1"/>
  <c r="T778" i="1"/>
  <c r="R778" i="1"/>
  <c r="Z777" i="1"/>
  <c r="X777" i="1"/>
  <c r="T777" i="1"/>
  <c r="R777" i="1"/>
  <c r="Z776" i="1"/>
  <c r="X776" i="1"/>
  <c r="T776" i="1"/>
  <c r="R776" i="1"/>
  <c r="Z775" i="1"/>
  <c r="X775" i="1"/>
  <c r="T775" i="1"/>
  <c r="R775" i="1"/>
  <c r="Z774" i="1"/>
  <c r="X774" i="1"/>
  <c r="T774" i="1"/>
  <c r="R774" i="1"/>
  <c r="Z773" i="1"/>
  <c r="X773" i="1"/>
  <c r="T773" i="1"/>
  <c r="R773" i="1"/>
  <c r="Z772" i="1"/>
  <c r="X772" i="1"/>
  <c r="T772" i="1"/>
  <c r="R772" i="1"/>
  <c r="Z771" i="1"/>
  <c r="X771" i="1"/>
  <c r="T771" i="1"/>
  <c r="R771" i="1"/>
  <c r="Z770" i="1"/>
  <c r="X770" i="1"/>
  <c r="T770" i="1"/>
  <c r="R770" i="1"/>
  <c r="Z769" i="1"/>
  <c r="X769" i="1"/>
  <c r="T769" i="1"/>
  <c r="R769" i="1"/>
  <c r="Z768" i="1"/>
  <c r="X768" i="1"/>
  <c r="T768" i="1"/>
  <c r="R768" i="1"/>
  <c r="Z767" i="1"/>
  <c r="X767" i="1"/>
  <c r="T767" i="1"/>
  <c r="R767" i="1"/>
  <c r="Z766" i="1"/>
  <c r="X766" i="1"/>
  <c r="T766" i="1"/>
  <c r="R766" i="1"/>
  <c r="Z765" i="1"/>
  <c r="X765" i="1"/>
  <c r="T765" i="1"/>
  <c r="R765" i="1"/>
  <c r="Z764" i="1"/>
  <c r="X764" i="1"/>
  <c r="T764" i="1"/>
  <c r="R764" i="1"/>
  <c r="Z763" i="1"/>
  <c r="X763" i="1"/>
  <c r="T763" i="1"/>
  <c r="R763" i="1"/>
  <c r="Z762" i="1"/>
  <c r="X762" i="1"/>
  <c r="T762" i="1"/>
  <c r="R762" i="1"/>
  <c r="Z761" i="1"/>
  <c r="X761" i="1"/>
  <c r="T761" i="1"/>
  <c r="R761" i="1"/>
  <c r="Z760" i="1"/>
  <c r="X760" i="1"/>
  <c r="T760" i="1"/>
  <c r="R760" i="1"/>
  <c r="Z759" i="1"/>
  <c r="X759" i="1"/>
  <c r="T759" i="1"/>
  <c r="R759" i="1"/>
  <c r="Z758" i="1"/>
  <c r="X758" i="1"/>
  <c r="T758" i="1"/>
  <c r="R758" i="1"/>
  <c r="Z757" i="1"/>
  <c r="X757" i="1"/>
  <c r="T757" i="1"/>
  <c r="R757" i="1"/>
  <c r="Z756" i="1"/>
  <c r="X756" i="1"/>
  <c r="T756" i="1"/>
  <c r="R756" i="1"/>
  <c r="Z755" i="1"/>
  <c r="X755" i="1"/>
  <c r="T755" i="1"/>
  <c r="R755" i="1"/>
  <c r="Z754" i="1"/>
  <c r="X754" i="1"/>
  <c r="T754" i="1"/>
  <c r="R754" i="1"/>
  <c r="Z753" i="1"/>
  <c r="X753" i="1"/>
  <c r="T753" i="1"/>
  <c r="R753" i="1"/>
  <c r="Z752" i="1"/>
  <c r="X752" i="1"/>
  <c r="T752" i="1"/>
  <c r="R752" i="1"/>
  <c r="Z751" i="1"/>
  <c r="X751" i="1"/>
  <c r="T751" i="1"/>
  <c r="R751" i="1"/>
  <c r="Z750" i="1"/>
  <c r="X750" i="1"/>
  <c r="T750" i="1"/>
  <c r="R750" i="1"/>
  <c r="Z749" i="1"/>
  <c r="X749" i="1"/>
  <c r="T749" i="1"/>
  <c r="R749" i="1"/>
  <c r="Z748" i="1"/>
  <c r="X748" i="1"/>
  <c r="T748" i="1"/>
  <c r="R748" i="1"/>
  <c r="Z747" i="1"/>
  <c r="X747" i="1"/>
  <c r="T747" i="1"/>
  <c r="R747" i="1"/>
  <c r="Z746" i="1"/>
  <c r="X746" i="1"/>
  <c r="T746" i="1"/>
  <c r="R746" i="1"/>
  <c r="Z745" i="1"/>
  <c r="X745" i="1"/>
  <c r="T745" i="1"/>
  <c r="R745" i="1"/>
  <c r="Z744" i="1"/>
  <c r="X744" i="1"/>
  <c r="T744" i="1"/>
  <c r="R744" i="1"/>
  <c r="Z743" i="1"/>
  <c r="X743" i="1"/>
  <c r="T743" i="1"/>
  <c r="R743" i="1"/>
  <c r="Z742" i="1"/>
  <c r="X742" i="1"/>
  <c r="T742" i="1"/>
  <c r="R742" i="1"/>
  <c r="Z741" i="1"/>
  <c r="X741" i="1"/>
  <c r="T741" i="1"/>
  <c r="R741" i="1"/>
  <c r="Z740" i="1"/>
  <c r="X740" i="1"/>
  <c r="T740" i="1"/>
  <c r="R740" i="1"/>
  <c r="Z739" i="1"/>
  <c r="X739" i="1"/>
  <c r="T739" i="1"/>
  <c r="R739" i="1"/>
  <c r="Z738" i="1"/>
  <c r="X738" i="1"/>
  <c r="T738" i="1"/>
  <c r="R738" i="1"/>
  <c r="Z737" i="1"/>
  <c r="X737" i="1"/>
  <c r="T737" i="1"/>
  <c r="R737" i="1"/>
  <c r="Z736" i="1"/>
  <c r="X736" i="1"/>
  <c r="T736" i="1"/>
  <c r="R736" i="1"/>
  <c r="Z735" i="1"/>
  <c r="X735" i="1"/>
  <c r="T735" i="1"/>
  <c r="R735" i="1"/>
  <c r="Z734" i="1"/>
  <c r="X734" i="1"/>
  <c r="T734" i="1"/>
  <c r="R734" i="1"/>
  <c r="Z733" i="1"/>
  <c r="X733" i="1"/>
  <c r="T733" i="1"/>
  <c r="R733" i="1"/>
  <c r="Z732" i="1"/>
  <c r="X732" i="1"/>
  <c r="T732" i="1"/>
  <c r="R732" i="1"/>
  <c r="Z731" i="1"/>
  <c r="X731" i="1"/>
  <c r="T731" i="1"/>
  <c r="R731" i="1"/>
  <c r="Z730" i="1"/>
  <c r="X730" i="1"/>
  <c r="T730" i="1"/>
  <c r="R730" i="1"/>
  <c r="Z729" i="1"/>
  <c r="X729" i="1"/>
  <c r="T729" i="1"/>
  <c r="R729" i="1"/>
  <c r="Z728" i="1"/>
  <c r="X728" i="1"/>
  <c r="T728" i="1"/>
  <c r="R728" i="1"/>
  <c r="Z727" i="1"/>
  <c r="X727" i="1"/>
  <c r="T727" i="1"/>
  <c r="R727" i="1"/>
  <c r="Z726" i="1"/>
  <c r="X726" i="1"/>
  <c r="T726" i="1"/>
  <c r="R726" i="1"/>
  <c r="Z725" i="1"/>
  <c r="X725" i="1"/>
  <c r="T725" i="1"/>
  <c r="R725" i="1"/>
  <c r="Z724" i="1"/>
  <c r="X724" i="1"/>
  <c r="T724" i="1"/>
  <c r="R724" i="1"/>
  <c r="Z723" i="1"/>
  <c r="X723" i="1"/>
  <c r="T723" i="1"/>
  <c r="R723" i="1"/>
  <c r="Z722" i="1"/>
  <c r="X722" i="1"/>
  <c r="T722" i="1"/>
  <c r="R722" i="1"/>
  <c r="Z721" i="1"/>
  <c r="X721" i="1"/>
  <c r="T721" i="1"/>
  <c r="R721" i="1"/>
  <c r="Z720" i="1"/>
  <c r="X720" i="1"/>
  <c r="T720" i="1"/>
  <c r="R720" i="1"/>
  <c r="Z719" i="1"/>
  <c r="X719" i="1"/>
  <c r="T719" i="1"/>
  <c r="R719" i="1"/>
  <c r="Z718" i="1"/>
  <c r="X718" i="1"/>
  <c r="T718" i="1"/>
  <c r="R718" i="1"/>
  <c r="Z717" i="1"/>
  <c r="X717" i="1"/>
  <c r="T717" i="1"/>
  <c r="R717" i="1"/>
  <c r="Z716" i="1"/>
  <c r="X716" i="1"/>
  <c r="T716" i="1"/>
  <c r="R716" i="1"/>
  <c r="Z715" i="1"/>
  <c r="X715" i="1"/>
  <c r="T715" i="1"/>
  <c r="R715" i="1"/>
  <c r="Z714" i="1"/>
  <c r="X714" i="1"/>
  <c r="T714" i="1"/>
  <c r="R714" i="1"/>
  <c r="Z713" i="1"/>
  <c r="X713" i="1"/>
  <c r="T713" i="1"/>
  <c r="R713" i="1"/>
  <c r="Z712" i="1"/>
  <c r="X712" i="1"/>
  <c r="T712" i="1"/>
  <c r="R712" i="1"/>
  <c r="Z711" i="1"/>
  <c r="X711" i="1"/>
  <c r="T711" i="1"/>
  <c r="R711" i="1"/>
  <c r="Z710" i="1"/>
  <c r="X710" i="1"/>
  <c r="T710" i="1"/>
  <c r="R710" i="1"/>
  <c r="Z709" i="1"/>
  <c r="X709" i="1"/>
  <c r="T709" i="1"/>
  <c r="R709" i="1"/>
  <c r="Z708" i="1"/>
  <c r="X708" i="1"/>
  <c r="T708" i="1"/>
  <c r="R708" i="1"/>
  <c r="Z707" i="1"/>
  <c r="X707" i="1"/>
  <c r="T707" i="1"/>
  <c r="R707" i="1"/>
  <c r="Z706" i="1"/>
  <c r="X706" i="1"/>
  <c r="T706" i="1"/>
  <c r="R706" i="1"/>
  <c r="Z705" i="1"/>
  <c r="X705" i="1"/>
  <c r="T705" i="1"/>
  <c r="R705" i="1"/>
  <c r="Z704" i="1"/>
  <c r="X704" i="1"/>
  <c r="T704" i="1"/>
  <c r="R704" i="1"/>
  <c r="Z703" i="1"/>
  <c r="X703" i="1"/>
  <c r="T703" i="1"/>
  <c r="R703" i="1"/>
  <c r="Z702" i="1"/>
  <c r="X702" i="1"/>
  <c r="T702" i="1"/>
  <c r="R702" i="1"/>
  <c r="Z701" i="1"/>
  <c r="X701" i="1"/>
  <c r="T701" i="1"/>
  <c r="R701" i="1"/>
  <c r="Z700" i="1"/>
  <c r="X700" i="1"/>
  <c r="T700" i="1"/>
  <c r="R700" i="1"/>
  <c r="Z699" i="1"/>
  <c r="X699" i="1"/>
  <c r="T699" i="1"/>
  <c r="R699" i="1"/>
  <c r="Z698" i="1"/>
  <c r="X698" i="1"/>
  <c r="T698" i="1"/>
  <c r="R698" i="1"/>
  <c r="Z697" i="1"/>
  <c r="X697" i="1"/>
  <c r="T697" i="1"/>
  <c r="R697" i="1"/>
  <c r="Z696" i="1"/>
  <c r="X696" i="1"/>
  <c r="T696" i="1"/>
  <c r="R696" i="1"/>
  <c r="Z695" i="1"/>
  <c r="X695" i="1"/>
  <c r="T695" i="1"/>
  <c r="R695" i="1"/>
  <c r="Z694" i="1"/>
  <c r="X694" i="1"/>
  <c r="T694" i="1"/>
  <c r="R694" i="1"/>
  <c r="Z693" i="1"/>
  <c r="X693" i="1"/>
  <c r="T693" i="1"/>
  <c r="R693" i="1"/>
  <c r="Z692" i="1"/>
  <c r="X692" i="1"/>
  <c r="T692" i="1"/>
  <c r="R692" i="1"/>
  <c r="Z691" i="1"/>
  <c r="X691" i="1"/>
  <c r="T691" i="1"/>
  <c r="R691" i="1"/>
  <c r="Z690" i="1"/>
  <c r="X690" i="1"/>
  <c r="T690" i="1"/>
  <c r="R690" i="1"/>
  <c r="Z689" i="1"/>
  <c r="X689" i="1"/>
  <c r="T689" i="1"/>
  <c r="R689" i="1"/>
  <c r="Z688" i="1"/>
  <c r="X688" i="1"/>
  <c r="T688" i="1"/>
  <c r="R688" i="1"/>
  <c r="Z687" i="1"/>
  <c r="X687" i="1"/>
  <c r="T687" i="1"/>
  <c r="R687" i="1"/>
  <c r="Z686" i="1"/>
  <c r="X686" i="1"/>
  <c r="T686" i="1"/>
  <c r="R686" i="1"/>
  <c r="Z685" i="1"/>
  <c r="X685" i="1"/>
  <c r="T685" i="1"/>
  <c r="R685" i="1"/>
  <c r="Z684" i="1"/>
  <c r="X684" i="1"/>
  <c r="T684" i="1"/>
  <c r="R684" i="1"/>
  <c r="Z683" i="1"/>
  <c r="X683" i="1"/>
  <c r="T683" i="1"/>
  <c r="R683" i="1"/>
  <c r="Z682" i="1"/>
  <c r="X682" i="1"/>
  <c r="T682" i="1"/>
  <c r="R682" i="1"/>
  <c r="Z681" i="1"/>
  <c r="X681" i="1"/>
  <c r="T681" i="1"/>
  <c r="R681" i="1"/>
  <c r="Z680" i="1"/>
  <c r="X680" i="1"/>
  <c r="T680" i="1"/>
  <c r="R680" i="1"/>
  <c r="Z679" i="1"/>
  <c r="X679" i="1"/>
  <c r="T679" i="1"/>
  <c r="R679" i="1"/>
  <c r="Z678" i="1"/>
  <c r="X678" i="1"/>
  <c r="T678" i="1"/>
  <c r="R678" i="1"/>
  <c r="Z677" i="1"/>
  <c r="X677" i="1"/>
  <c r="T677" i="1"/>
  <c r="R677" i="1"/>
  <c r="Z676" i="1"/>
  <c r="X676" i="1"/>
  <c r="T676" i="1"/>
  <c r="R676" i="1"/>
  <c r="Z675" i="1"/>
  <c r="X675" i="1"/>
  <c r="T675" i="1"/>
  <c r="R675" i="1"/>
  <c r="Z674" i="1"/>
  <c r="X674" i="1"/>
  <c r="T674" i="1"/>
  <c r="R674" i="1"/>
  <c r="Z673" i="1"/>
  <c r="X673" i="1"/>
  <c r="T673" i="1"/>
  <c r="R673" i="1"/>
  <c r="Z672" i="1"/>
  <c r="X672" i="1"/>
  <c r="T672" i="1"/>
  <c r="R672" i="1"/>
  <c r="Z671" i="1"/>
  <c r="X671" i="1"/>
  <c r="T671" i="1"/>
  <c r="R671" i="1"/>
  <c r="Z670" i="1"/>
  <c r="X670" i="1"/>
  <c r="T670" i="1"/>
  <c r="R670" i="1"/>
  <c r="Z669" i="1"/>
  <c r="X669" i="1"/>
  <c r="T669" i="1"/>
  <c r="R669" i="1"/>
  <c r="Z668" i="1"/>
  <c r="X668" i="1"/>
  <c r="T668" i="1"/>
  <c r="R668" i="1"/>
  <c r="Z667" i="1"/>
  <c r="X667" i="1"/>
  <c r="T667" i="1"/>
  <c r="R667" i="1"/>
  <c r="Z666" i="1"/>
  <c r="X666" i="1"/>
  <c r="T666" i="1"/>
  <c r="R666" i="1"/>
  <c r="Z665" i="1"/>
  <c r="X665" i="1"/>
  <c r="T665" i="1"/>
  <c r="R665" i="1"/>
  <c r="Z664" i="1"/>
  <c r="X664" i="1"/>
  <c r="T664" i="1"/>
  <c r="R664" i="1"/>
  <c r="Z663" i="1"/>
  <c r="X663" i="1"/>
  <c r="T663" i="1"/>
  <c r="R663" i="1"/>
  <c r="Z662" i="1"/>
  <c r="X662" i="1"/>
  <c r="T662" i="1"/>
  <c r="R662" i="1"/>
  <c r="Z661" i="1"/>
  <c r="X661" i="1"/>
  <c r="T661" i="1"/>
  <c r="R661" i="1"/>
  <c r="Z660" i="1"/>
  <c r="X660" i="1"/>
  <c r="T660" i="1"/>
  <c r="R660" i="1"/>
  <c r="Z659" i="1"/>
  <c r="X659" i="1"/>
  <c r="T659" i="1"/>
  <c r="R659" i="1"/>
  <c r="Z658" i="1"/>
  <c r="X658" i="1"/>
  <c r="T658" i="1"/>
  <c r="R658" i="1"/>
  <c r="Z657" i="1"/>
  <c r="X657" i="1"/>
  <c r="T657" i="1"/>
  <c r="R657" i="1"/>
  <c r="Z656" i="1"/>
  <c r="X656" i="1"/>
  <c r="T656" i="1"/>
  <c r="R656" i="1"/>
  <c r="Z655" i="1"/>
  <c r="X655" i="1"/>
  <c r="T655" i="1"/>
  <c r="R655" i="1"/>
  <c r="Z654" i="1"/>
  <c r="X654" i="1"/>
  <c r="T654" i="1"/>
  <c r="R654" i="1"/>
  <c r="Z653" i="1"/>
  <c r="X653" i="1"/>
  <c r="T653" i="1"/>
  <c r="R653" i="1"/>
  <c r="Z652" i="1"/>
  <c r="X652" i="1"/>
  <c r="T652" i="1"/>
  <c r="R652" i="1"/>
  <c r="Z651" i="1"/>
  <c r="X651" i="1"/>
  <c r="T651" i="1"/>
  <c r="R651" i="1"/>
  <c r="Z650" i="1"/>
  <c r="X650" i="1"/>
  <c r="T650" i="1"/>
  <c r="R650" i="1"/>
  <c r="Z649" i="1"/>
  <c r="X649" i="1"/>
  <c r="T649" i="1"/>
  <c r="R649" i="1"/>
  <c r="Z648" i="1"/>
  <c r="X648" i="1"/>
  <c r="T648" i="1"/>
  <c r="R648" i="1"/>
  <c r="Z647" i="1"/>
  <c r="X647" i="1"/>
  <c r="T647" i="1"/>
  <c r="R647" i="1"/>
  <c r="Z646" i="1"/>
  <c r="X646" i="1"/>
  <c r="T646" i="1"/>
  <c r="R646" i="1"/>
  <c r="Z645" i="1"/>
  <c r="X645" i="1"/>
  <c r="T645" i="1"/>
  <c r="R645" i="1"/>
  <c r="Z644" i="1"/>
  <c r="X644" i="1"/>
  <c r="T644" i="1"/>
  <c r="R644" i="1"/>
  <c r="Z643" i="1"/>
  <c r="X643" i="1"/>
  <c r="T643" i="1"/>
  <c r="R643" i="1"/>
  <c r="Z642" i="1"/>
  <c r="X642" i="1"/>
  <c r="T642" i="1"/>
  <c r="R642" i="1"/>
  <c r="Z641" i="1"/>
  <c r="X641" i="1"/>
  <c r="T641" i="1"/>
  <c r="R641" i="1"/>
  <c r="Z640" i="1"/>
  <c r="X640" i="1"/>
  <c r="T640" i="1"/>
  <c r="R640" i="1"/>
  <c r="Z639" i="1"/>
  <c r="X639" i="1"/>
  <c r="T639" i="1"/>
  <c r="R639" i="1"/>
  <c r="Z638" i="1"/>
  <c r="X638" i="1"/>
  <c r="T638" i="1"/>
  <c r="R638" i="1"/>
  <c r="Z637" i="1"/>
  <c r="X637" i="1"/>
  <c r="T637" i="1"/>
  <c r="R637" i="1"/>
  <c r="Z636" i="1"/>
  <c r="X636" i="1"/>
  <c r="T636" i="1"/>
  <c r="R636" i="1"/>
  <c r="Z635" i="1"/>
  <c r="X635" i="1"/>
  <c r="T635" i="1"/>
  <c r="R635" i="1"/>
  <c r="Z634" i="1"/>
  <c r="X634" i="1"/>
  <c r="T634" i="1"/>
  <c r="R634" i="1"/>
  <c r="Z633" i="1"/>
  <c r="X633" i="1"/>
  <c r="T633" i="1"/>
  <c r="R633" i="1"/>
  <c r="Z632" i="1"/>
  <c r="X632" i="1"/>
  <c r="T632" i="1"/>
  <c r="R632" i="1"/>
  <c r="Z631" i="1"/>
  <c r="X631" i="1"/>
  <c r="T631" i="1"/>
  <c r="R631" i="1"/>
  <c r="Z630" i="1"/>
  <c r="X630" i="1"/>
  <c r="T630" i="1"/>
  <c r="R630" i="1"/>
  <c r="Z629" i="1"/>
  <c r="X629" i="1"/>
  <c r="T629" i="1"/>
  <c r="R629" i="1"/>
  <c r="Z628" i="1"/>
  <c r="X628" i="1"/>
  <c r="T628" i="1"/>
  <c r="R628" i="1"/>
  <c r="Z627" i="1"/>
  <c r="X627" i="1"/>
  <c r="T627" i="1"/>
  <c r="R627" i="1"/>
  <c r="Z626" i="1"/>
  <c r="X626" i="1"/>
  <c r="T626" i="1"/>
  <c r="R626" i="1"/>
  <c r="Z625" i="1"/>
  <c r="X625" i="1"/>
  <c r="T625" i="1"/>
  <c r="R625" i="1"/>
  <c r="Z624" i="1"/>
  <c r="X624" i="1"/>
  <c r="T624" i="1"/>
  <c r="R624" i="1"/>
  <c r="Z623" i="1"/>
  <c r="X623" i="1"/>
  <c r="T623" i="1"/>
  <c r="R623" i="1"/>
  <c r="Z622" i="1"/>
  <c r="X622" i="1"/>
  <c r="T622" i="1"/>
  <c r="R622" i="1"/>
  <c r="Z621" i="1"/>
  <c r="X621" i="1"/>
  <c r="T621" i="1"/>
  <c r="R621" i="1"/>
  <c r="Z620" i="1"/>
  <c r="X620" i="1"/>
  <c r="T620" i="1"/>
  <c r="R620" i="1"/>
  <c r="Z619" i="1"/>
  <c r="X619" i="1"/>
  <c r="T619" i="1"/>
  <c r="R619" i="1"/>
  <c r="Z618" i="1"/>
  <c r="X618" i="1"/>
  <c r="T618" i="1"/>
  <c r="R618" i="1"/>
  <c r="Z617" i="1"/>
  <c r="X617" i="1"/>
  <c r="T617" i="1"/>
  <c r="R617" i="1"/>
  <c r="Z616" i="1"/>
  <c r="X616" i="1"/>
  <c r="T616" i="1"/>
  <c r="R616" i="1"/>
  <c r="Z615" i="1"/>
  <c r="X615" i="1"/>
  <c r="T615" i="1"/>
  <c r="R615" i="1"/>
  <c r="Z614" i="1"/>
  <c r="X614" i="1"/>
  <c r="T614" i="1"/>
  <c r="R614" i="1"/>
  <c r="Z613" i="1"/>
  <c r="X613" i="1"/>
  <c r="T613" i="1"/>
  <c r="R613" i="1"/>
  <c r="Z612" i="1"/>
  <c r="X612" i="1"/>
  <c r="T612" i="1"/>
  <c r="R612" i="1"/>
  <c r="Z611" i="1"/>
  <c r="X611" i="1"/>
  <c r="T611" i="1"/>
  <c r="R611" i="1"/>
  <c r="Z610" i="1"/>
  <c r="X610" i="1"/>
  <c r="T610" i="1"/>
  <c r="R610" i="1"/>
  <c r="Z609" i="1"/>
  <c r="X609" i="1"/>
  <c r="T609" i="1"/>
  <c r="R609" i="1"/>
  <c r="Z608" i="1"/>
  <c r="X608" i="1"/>
  <c r="T608" i="1"/>
  <c r="R608" i="1"/>
  <c r="Z607" i="1"/>
  <c r="X607" i="1"/>
  <c r="T607" i="1"/>
  <c r="R607" i="1"/>
  <c r="Z606" i="1"/>
  <c r="X606" i="1"/>
  <c r="T606" i="1"/>
  <c r="R606" i="1"/>
  <c r="Z605" i="1"/>
  <c r="X605" i="1"/>
  <c r="T605" i="1"/>
  <c r="R605" i="1"/>
  <c r="Z604" i="1"/>
  <c r="X604" i="1"/>
  <c r="T604" i="1"/>
  <c r="R604" i="1"/>
  <c r="Z603" i="1"/>
  <c r="X603" i="1"/>
  <c r="T603" i="1"/>
  <c r="R603" i="1"/>
  <c r="Z602" i="1"/>
  <c r="X602" i="1"/>
  <c r="T602" i="1"/>
  <c r="R602" i="1"/>
  <c r="Z601" i="1"/>
  <c r="X601" i="1"/>
  <c r="T601" i="1"/>
  <c r="R601" i="1"/>
  <c r="Z600" i="1"/>
  <c r="X600" i="1"/>
  <c r="T600" i="1"/>
  <c r="R600" i="1"/>
  <c r="Z599" i="1"/>
  <c r="X599" i="1"/>
  <c r="T599" i="1"/>
  <c r="R599" i="1"/>
  <c r="Z598" i="1"/>
  <c r="X598" i="1"/>
  <c r="T598" i="1"/>
  <c r="R598" i="1"/>
  <c r="Z597" i="1"/>
  <c r="X597" i="1"/>
  <c r="T597" i="1"/>
  <c r="R597" i="1"/>
  <c r="Z596" i="1"/>
  <c r="X596" i="1"/>
  <c r="T596" i="1"/>
  <c r="R596" i="1"/>
  <c r="Z595" i="1"/>
  <c r="X595" i="1"/>
  <c r="T595" i="1"/>
  <c r="R595" i="1"/>
  <c r="Z594" i="1"/>
  <c r="X594" i="1"/>
  <c r="T594" i="1"/>
  <c r="R594" i="1"/>
  <c r="Z593" i="1"/>
  <c r="X593" i="1"/>
  <c r="T593" i="1"/>
  <c r="R593" i="1"/>
  <c r="Z592" i="1"/>
  <c r="X592" i="1"/>
  <c r="T592" i="1"/>
  <c r="R592" i="1"/>
  <c r="Z591" i="1"/>
  <c r="X591" i="1"/>
  <c r="T591" i="1"/>
  <c r="R591" i="1"/>
  <c r="Z590" i="1"/>
  <c r="X590" i="1"/>
  <c r="T590" i="1"/>
  <c r="R590" i="1"/>
  <c r="Z589" i="1"/>
  <c r="X589" i="1"/>
  <c r="T589" i="1"/>
  <c r="R589" i="1"/>
  <c r="Z588" i="1"/>
  <c r="X588" i="1"/>
  <c r="T588" i="1"/>
  <c r="R588" i="1"/>
  <c r="Z587" i="1"/>
  <c r="X587" i="1"/>
  <c r="T587" i="1"/>
  <c r="R587" i="1"/>
  <c r="Z586" i="1"/>
  <c r="X586" i="1"/>
  <c r="T586" i="1"/>
  <c r="R586" i="1"/>
  <c r="Z585" i="1"/>
  <c r="X585" i="1"/>
  <c r="T585" i="1"/>
  <c r="R585" i="1"/>
  <c r="Z584" i="1"/>
  <c r="X584" i="1"/>
  <c r="T584" i="1"/>
  <c r="R584" i="1"/>
  <c r="Z583" i="1"/>
  <c r="X583" i="1"/>
  <c r="T583" i="1"/>
  <c r="R583" i="1"/>
  <c r="Z582" i="1"/>
  <c r="X582" i="1"/>
  <c r="T582" i="1"/>
  <c r="R582" i="1"/>
  <c r="Z581" i="1"/>
  <c r="X581" i="1"/>
  <c r="T581" i="1"/>
  <c r="R581" i="1"/>
  <c r="Z580" i="1"/>
  <c r="X580" i="1"/>
  <c r="T580" i="1"/>
  <c r="R580" i="1"/>
  <c r="Z579" i="1"/>
  <c r="X579" i="1"/>
  <c r="T579" i="1"/>
  <c r="R579" i="1"/>
  <c r="Z578" i="1"/>
  <c r="X578" i="1"/>
  <c r="T578" i="1"/>
  <c r="R578" i="1"/>
  <c r="Z577" i="1"/>
  <c r="X577" i="1"/>
  <c r="T577" i="1"/>
  <c r="R577" i="1"/>
  <c r="Z576" i="1"/>
  <c r="X576" i="1"/>
  <c r="T576" i="1"/>
  <c r="R576" i="1"/>
  <c r="Z575" i="1"/>
  <c r="X575" i="1"/>
  <c r="T575" i="1"/>
  <c r="R575" i="1"/>
  <c r="Z574" i="1"/>
  <c r="X574" i="1"/>
  <c r="T574" i="1"/>
  <c r="R574" i="1"/>
  <c r="Z573" i="1"/>
  <c r="X573" i="1"/>
  <c r="T573" i="1"/>
  <c r="R573" i="1"/>
  <c r="Z572" i="1"/>
  <c r="X572" i="1"/>
  <c r="T572" i="1"/>
  <c r="R572" i="1"/>
  <c r="Z571" i="1"/>
  <c r="X571" i="1"/>
  <c r="T571" i="1"/>
  <c r="R571" i="1"/>
  <c r="Z570" i="1"/>
  <c r="X570" i="1"/>
  <c r="T570" i="1"/>
  <c r="R570" i="1"/>
  <c r="Z569" i="1"/>
  <c r="X569" i="1"/>
  <c r="T569" i="1"/>
  <c r="R569" i="1"/>
  <c r="Z568" i="1"/>
  <c r="X568" i="1"/>
  <c r="T568" i="1"/>
  <c r="R568" i="1"/>
  <c r="Z567" i="1"/>
  <c r="X567" i="1"/>
  <c r="T567" i="1"/>
  <c r="R567" i="1"/>
  <c r="Z566" i="1"/>
  <c r="X566" i="1"/>
  <c r="T566" i="1"/>
  <c r="R566" i="1"/>
  <c r="Z565" i="1"/>
  <c r="X565" i="1"/>
  <c r="T565" i="1"/>
  <c r="R565" i="1"/>
  <c r="Z564" i="1"/>
  <c r="X564" i="1"/>
  <c r="T564" i="1"/>
  <c r="R564" i="1"/>
  <c r="Z563" i="1"/>
  <c r="X563" i="1"/>
  <c r="T563" i="1"/>
  <c r="R563" i="1"/>
  <c r="Z562" i="1"/>
  <c r="X562" i="1"/>
  <c r="T562" i="1"/>
  <c r="R562" i="1"/>
  <c r="Z561" i="1"/>
  <c r="X561" i="1"/>
  <c r="T561" i="1"/>
  <c r="R561" i="1"/>
  <c r="Z560" i="1"/>
  <c r="X560" i="1"/>
  <c r="T560" i="1"/>
  <c r="R560" i="1"/>
  <c r="Z559" i="1"/>
  <c r="X559" i="1"/>
  <c r="T559" i="1"/>
  <c r="R559" i="1"/>
  <c r="Z558" i="1"/>
  <c r="X558" i="1"/>
  <c r="T558" i="1"/>
  <c r="R558" i="1"/>
  <c r="Z557" i="1"/>
  <c r="X557" i="1"/>
  <c r="T557" i="1"/>
  <c r="R557" i="1"/>
  <c r="Z556" i="1"/>
  <c r="X556" i="1"/>
  <c r="T556" i="1"/>
  <c r="R556" i="1"/>
  <c r="Z555" i="1"/>
  <c r="X555" i="1"/>
  <c r="T555" i="1"/>
  <c r="R555" i="1"/>
  <c r="Z554" i="1"/>
  <c r="X554" i="1"/>
  <c r="T554" i="1"/>
  <c r="R554" i="1"/>
  <c r="Z553" i="1"/>
  <c r="X553" i="1"/>
  <c r="T553" i="1"/>
  <c r="R553" i="1"/>
  <c r="Z552" i="1"/>
  <c r="X552" i="1"/>
  <c r="T552" i="1"/>
  <c r="R552" i="1"/>
  <c r="Z551" i="1"/>
  <c r="X551" i="1"/>
  <c r="T551" i="1"/>
  <c r="R551" i="1"/>
  <c r="Z550" i="1"/>
  <c r="X550" i="1"/>
  <c r="T550" i="1"/>
  <c r="R550" i="1"/>
  <c r="Z549" i="1"/>
  <c r="X549" i="1"/>
  <c r="T549" i="1"/>
  <c r="R549" i="1"/>
  <c r="Z548" i="1"/>
  <c r="X548" i="1"/>
  <c r="T548" i="1"/>
  <c r="R548" i="1"/>
  <c r="Z547" i="1"/>
  <c r="X547" i="1"/>
  <c r="T547" i="1"/>
  <c r="R547" i="1"/>
  <c r="Z546" i="1"/>
  <c r="X546" i="1"/>
  <c r="T546" i="1"/>
  <c r="R546" i="1"/>
  <c r="Z545" i="1"/>
  <c r="X545" i="1"/>
  <c r="T545" i="1"/>
  <c r="R545" i="1"/>
  <c r="Z544" i="1"/>
  <c r="X544" i="1"/>
  <c r="T544" i="1"/>
  <c r="R544" i="1"/>
  <c r="Z543" i="1"/>
  <c r="X543" i="1"/>
  <c r="T543" i="1"/>
  <c r="R543" i="1"/>
  <c r="Z542" i="1"/>
  <c r="X542" i="1"/>
  <c r="T542" i="1"/>
  <c r="R542" i="1"/>
  <c r="Z541" i="1"/>
  <c r="X541" i="1"/>
  <c r="T541" i="1"/>
  <c r="R541" i="1"/>
  <c r="Z540" i="1"/>
  <c r="X540" i="1"/>
  <c r="T540" i="1"/>
  <c r="R540" i="1"/>
  <c r="Z539" i="1"/>
  <c r="X539" i="1"/>
  <c r="T539" i="1"/>
  <c r="R539" i="1"/>
  <c r="Z538" i="1"/>
  <c r="X538" i="1"/>
  <c r="T538" i="1"/>
  <c r="R538" i="1"/>
  <c r="Z537" i="1"/>
  <c r="X537" i="1"/>
  <c r="T537" i="1"/>
  <c r="R537" i="1"/>
  <c r="Z536" i="1"/>
  <c r="X536" i="1"/>
  <c r="T536" i="1"/>
  <c r="R536" i="1"/>
  <c r="Z535" i="1"/>
  <c r="X535" i="1"/>
  <c r="T535" i="1"/>
  <c r="R535" i="1"/>
  <c r="Z534" i="1"/>
  <c r="X534" i="1"/>
  <c r="T534" i="1"/>
  <c r="R534" i="1"/>
  <c r="Z533" i="1"/>
  <c r="X533" i="1"/>
  <c r="T533" i="1"/>
  <c r="R533" i="1"/>
  <c r="Z532" i="1"/>
  <c r="X532" i="1"/>
  <c r="T532" i="1"/>
  <c r="R532" i="1"/>
  <c r="Z531" i="1"/>
  <c r="X531" i="1"/>
  <c r="T531" i="1"/>
  <c r="R531" i="1"/>
  <c r="Z530" i="1"/>
  <c r="X530" i="1"/>
  <c r="T530" i="1"/>
  <c r="R530" i="1"/>
  <c r="Z529" i="1"/>
  <c r="X529" i="1"/>
  <c r="T529" i="1"/>
  <c r="R529" i="1"/>
  <c r="Z528" i="1"/>
  <c r="X528" i="1"/>
  <c r="T528" i="1"/>
  <c r="R528" i="1"/>
  <c r="Z527" i="1"/>
  <c r="X527" i="1"/>
  <c r="T527" i="1"/>
  <c r="R527" i="1"/>
  <c r="Z526" i="1"/>
  <c r="X526" i="1"/>
  <c r="T526" i="1"/>
  <c r="R526" i="1"/>
  <c r="Z525" i="1"/>
  <c r="X525" i="1"/>
  <c r="T525" i="1"/>
  <c r="R525" i="1"/>
  <c r="Z524" i="1"/>
  <c r="X524" i="1"/>
  <c r="T524" i="1"/>
  <c r="R524" i="1"/>
  <c r="Z523" i="1"/>
  <c r="X523" i="1"/>
  <c r="T523" i="1"/>
  <c r="R523" i="1"/>
  <c r="Z522" i="1"/>
  <c r="X522" i="1"/>
  <c r="T522" i="1"/>
  <c r="R522" i="1"/>
  <c r="Z521" i="1"/>
  <c r="X521" i="1"/>
  <c r="T521" i="1"/>
  <c r="R521" i="1"/>
  <c r="Z520" i="1"/>
  <c r="X520" i="1"/>
  <c r="T520" i="1"/>
  <c r="R520" i="1"/>
  <c r="Z519" i="1"/>
  <c r="X519" i="1"/>
  <c r="T519" i="1"/>
  <c r="R519" i="1"/>
  <c r="Z518" i="1"/>
  <c r="X518" i="1"/>
  <c r="T518" i="1"/>
  <c r="R518" i="1"/>
  <c r="Z517" i="1"/>
  <c r="X517" i="1"/>
  <c r="T517" i="1"/>
  <c r="R517" i="1"/>
  <c r="Z516" i="1"/>
  <c r="X516" i="1"/>
  <c r="T516" i="1"/>
  <c r="R516" i="1"/>
  <c r="Z515" i="1"/>
  <c r="X515" i="1"/>
  <c r="T515" i="1"/>
  <c r="R515" i="1"/>
  <c r="Z514" i="1"/>
  <c r="X514" i="1"/>
  <c r="T514" i="1"/>
  <c r="R514" i="1"/>
  <c r="Z513" i="1"/>
  <c r="X513" i="1"/>
  <c r="T513" i="1"/>
  <c r="R513" i="1"/>
  <c r="Z512" i="1"/>
  <c r="X512" i="1"/>
  <c r="T512" i="1"/>
  <c r="R512" i="1"/>
  <c r="Z511" i="1"/>
  <c r="X511" i="1"/>
  <c r="T511" i="1"/>
  <c r="R511" i="1"/>
  <c r="Z510" i="1"/>
  <c r="X510" i="1"/>
  <c r="T510" i="1"/>
  <c r="R510" i="1"/>
  <c r="Z509" i="1"/>
  <c r="X509" i="1"/>
  <c r="T509" i="1"/>
  <c r="R509" i="1"/>
  <c r="Z508" i="1"/>
  <c r="X508" i="1"/>
  <c r="T508" i="1"/>
  <c r="R508" i="1"/>
  <c r="Z507" i="1"/>
  <c r="X507" i="1"/>
  <c r="T507" i="1"/>
  <c r="R507" i="1"/>
  <c r="Z506" i="1"/>
  <c r="X506" i="1"/>
  <c r="T506" i="1"/>
  <c r="R506" i="1"/>
  <c r="Z505" i="1"/>
  <c r="X505" i="1"/>
  <c r="T505" i="1"/>
  <c r="R505" i="1"/>
  <c r="Z504" i="1"/>
  <c r="X504" i="1"/>
  <c r="T504" i="1"/>
  <c r="R504" i="1"/>
  <c r="Z503" i="1"/>
  <c r="X503" i="1"/>
  <c r="T503" i="1"/>
  <c r="R503" i="1"/>
  <c r="Z502" i="1"/>
  <c r="X502" i="1"/>
  <c r="T502" i="1"/>
  <c r="R502" i="1"/>
  <c r="Z501" i="1"/>
  <c r="X501" i="1"/>
  <c r="T501" i="1"/>
  <c r="R501" i="1"/>
  <c r="Z500" i="1"/>
  <c r="X500" i="1"/>
  <c r="T500" i="1"/>
  <c r="R500" i="1"/>
  <c r="Z499" i="1"/>
  <c r="X499" i="1"/>
  <c r="T499" i="1"/>
  <c r="R499" i="1"/>
  <c r="Z498" i="1"/>
  <c r="X498" i="1"/>
  <c r="T498" i="1"/>
  <c r="R498" i="1"/>
  <c r="Z497" i="1"/>
  <c r="X497" i="1"/>
  <c r="T497" i="1"/>
  <c r="R497" i="1"/>
  <c r="Z496" i="1"/>
  <c r="X496" i="1"/>
  <c r="T496" i="1"/>
  <c r="R496" i="1"/>
  <c r="Z495" i="1"/>
  <c r="X495" i="1"/>
  <c r="T495" i="1"/>
  <c r="R495" i="1"/>
  <c r="Z494" i="1"/>
  <c r="X494" i="1"/>
  <c r="T494" i="1"/>
  <c r="R494" i="1"/>
  <c r="Z493" i="1"/>
  <c r="X493" i="1"/>
  <c r="T493" i="1"/>
  <c r="R493" i="1"/>
  <c r="Z492" i="1"/>
  <c r="X492" i="1"/>
  <c r="T492" i="1"/>
  <c r="R492" i="1"/>
  <c r="Z491" i="1"/>
  <c r="X491" i="1"/>
  <c r="T491" i="1"/>
  <c r="R491" i="1"/>
  <c r="Z490" i="1"/>
  <c r="X490" i="1"/>
  <c r="T490" i="1"/>
  <c r="R490" i="1"/>
  <c r="Z489" i="1"/>
  <c r="X489" i="1"/>
  <c r="T489" i="1"/>
  <c r="R489" i="1"/>
  <c r="Z488" i="1"/>
  <c r="X488" i="1"/>
  <c r="T488" i="1"/>
  <c r="R488" i="1"/>
  <c r="Z487" i="1"/>
  <c r="X487" i="1"/>
  <c r="T487" i="1"/>
  <c r="R487" i="1"/>
  <c r="Z486" i="1"/>
  <c r="X486" i="1"/>
  <c r="T486" i="1"/>
  <c r="R486" i="1"/>
  <c r="Z485" i="1"/>
  <c r="X485" i="1"/>
  <c r="T485" i="1"/>
  <c r="R485" i="1"/>
  <c r="Z484" i="1"/>
  <c r="X484" i="1"/>
  <c r="T484" i="1"/>
  <c r="R484" i="1"/>
  <c r="Z483" i="1"/>
  <c r="X483" i="1"/>
  <c r="T483" i="1"/>
  <c r="R483" i="1"/>
  <c r="Z482" i="1"/>
  <c r="X482" i="1"/>
  <c r="T482" i="1"/>
  <c r="R482" i="1"/>
  <c r="Z481" i="1"/>
  <c r="X481" i="1"/>
  <c r="T481" i="1"/>
  <c r="R481" i="1"/>
  <c r="Z480" i="1"/>
  <c r="X480" i="1"/>
  <c r="T480" i="1"/>
  <c r="R480" i="1"/>
  <c r="Z479" i="1"/>
  <c r="X479" i="1"/>
  <c r="T479" i="1"/>
  <c r="R479" i="1"/>
  <c r="Z478" i="1"/>
  <c r="X478" i="1"/>
  <c r="T478" i="1"/>
  <c r="R478" i="1"/>
  <c r="Z477" i="1"/>
  <c r="X477" i="1"/>
  <c r="T477" i="1"/>
  <c r="R477" i="1"/>
  <c r="Z476" i="1"/>
  <c r="X476" i="1"/>
  <c r="T476" i="1"/>
  <c r="R476" i="1"/>
  <c r="Z475" i="1"/>
  <c r="X475" i="1"/>
  <c r="T475" i="1"/>
  <c r="R475" i="1"/>
  <c r="Z474" i="1"/>
  <c r="X474" i="1"/>
  <c r="T474" i="1"/>
  <c r="R474" i="1"/>
  <c r="Z473" i="1"/>
  <c r="X473" i="1"/>
  <c r="T473" i="1"/>
  <c r="R473" i="1"/>
  <c r="Z472" i="1"/>
  <c r="X472" i="1"/>
  <c r="T472" i="1"/>
  <c r="R472" i="1"/>
  <c r="Z471" i="1"/>
  <c r="X471" i="1"/>
  <c r="T471" i="1"/>
  <c r="R471" i="1"/>
  <c r="Z470" i="1"/>
  <c r="X470" i="1"/>
  <c r="T470" i="1"/>
  <c r="R470" i="1"/>
  <c r="Z469" i="1"/>
  <c r="X469" i="1"/>
  <c r="T469" i="1"/>
  <c r="R469" i="1"/>
  <c r="Z468" i="1"/>
  <c r="X468" i="1"/>
  <c r="T468" i="1"/>
  <c r="R468" i="1"/>
  <c r="Z467" i="1"/>
  <c r="X467" i="1"/>
  <c r="T467" i="1"/>
  <c r="R467" i="1"/>
  <c r="Z466" i="1"/>
  <c r="X466" i="1"/>
  <c r="T466" i="1"/>
  <c r="R466" i="1"/>
  <c r="Z465" i="1"/>
  <c r="X465" i="1"/>
  <c r="T465" i="1"/>
  <c r="R465" i="1"/>
  <c r="Z464" i="1"/>
  <c r="X464" i="1"/>
  <c r="T464" i="1"/>
  <c r="R464" i="1"/>
  <c r="Z463" i="1"/>
  <c r="X463" i="1"/>
  <c r="T463" i="1"/>
  <c r="R463" i="1"/>
  <c r="Z462" i="1"/>
  <c r="X462" i="1"/>
  <c r="T462" i="1"/>
  <c r="R462" i="1"/>
  <c r="Z461" i="1"/>
  <c r="X461" i="1"/>
  <c r="T461" i="1"/>
  <c r="R461" i="1"/>
  <c r="Z460" i="1"/>
  <c r="X460" i="1"/>
  <c r="T460" i="1"/>
  <c r="R460" i="1"/>
  <c r="Z459" i="1"/>
  <c r="X459" i="1"/>
  <c r="T459" i="1"/>
  <c r="R459" i="1"/>
  <c r="Z458" i="1"/>
  <c r="X458" i="1"/>
  <c r="T458" i="1"/>
  <c r="R458" i="1"/>
  <c r="Z457" i="1"/>
  <c r="X457" i="1"/>
  <c r="T457" i="1"/>
  <c r="R457" i="1"/>
  <c r="Z456" i="1"/>
  <c r="X456" i="1"/>
  <c r="T456" i="1"/>
  <c r="R456" i="1"/>
  <c r="Z455" i="1"/>
  <c r="X455" i="1"/>
  <c r="T455" i="1"/>
  <c r="R455" i="1"/>
  <c r="Z454" i="1"/>
  <c r="X454" i="1"/>
  <c r="T454" i="1"/>
  <c r="R454" i="1"/>
  <c r="Z453" i="1"/>
  <c r="X453" i="1"/>
  <c r="T453" i="1"/>
  <c r="R453" i="1"/>
  <c r="Z452" i="1"/>
  <c r="X452" i="1"/>
  <c r="T452" i="1"/>
  <c r="R452" i="1"/>
  <c r="Z451" i="1"/>
  <c r="X451" i="1"/>
  <c r="T451" i="1"/>
  <c r="R451" i="1"/>
  <c r="Z450" i="1"/>
  <c r="X450" i="1"/>
  <c r="T450" i="1"/>
  <c r="R450" i="1"/>
  <c r="Z449" i="1"/>
  <c r="X449" i="1"/>
  <c r="T449" i="1"/>
  <c r="R449" i="1"/>
  <c r="Z448" i="1"/>
  <c r="X448" i="1"/>
  <c r="T448" i="1"/>
  <c r="R448" i="1"/>
  <c r="Z447" i="1"/>
  <c r="X447" i="1"/>
  <c r="T447" i="1"/>
  <c r="R447" i="1"/>
  <c r="Z446" i="1"/>
  <c r="X446" i="1"/>
  <c r="T446" i="1"/>
  <c r="R446" i="1"/>
  <c r="Z445" i="1"/>
  <c r="X445" i="1"/>
  <c r="T445" i="1"/>
  <c r="R445" i="1"/>
  <c r="Z444" i="1"/>
  <c r="X444" i="1"/>
  <c r="T444" i="1"/>
  <c r="R444" i="1"/>
  <c r="Z443" i="1"/>
  <c r="X443" i="1"/>
  <c r="T443" i="1"/>
  <c r="R443" i="1"/>
  <c r="Z442" i="1"/>
  <c r="X442" i="1"/>
  <c r="T442" i="1"/>
  <c r="R442" i="1"/>
  <c r="Z441" i="1"/>
  <c r="X441" i="1"/>
  <c r="T441" i="1"/>
  <c r="R441" i="1"/>
  <c r="Z440" i="1"/>
  <c r="X440" i="1"/>
  <c r="T440" i="1"/>
  <c r="R440" i="1"/>
  <c r="Z439" i="1"/>
  <c r="X439" i="1"/>
  <c r="T439" i="1"/>
  <c r="R439" i="1"/>
  <c r="Z438" i="1"/>
  <c r="X438" i="1"/>
  <c r="T438" i="1"/>
  <c r="R438" i="1"/>
  <c r="Z437" i="1"/>
  <c r="X437" i="1"/>
  <c r="T437" i="1"/>
  <c r="R437" i="1"/>
  <c r="Z436" i="1"/>
  <c r="X436" i="1"/>
  <c r="T436" i="1"/>
  <c r="R436" i="1"/>
  <c r="Z435" i="1"/>
  <c r="X435" i="1"/>
  <c r="T435" i="1"/>
  <c r="R435" i="1"/>
  <c r="Z434" i="1"/>
  <c r="X434" i="1"/>
  <c r="T434" i="1"/>
  <c r="R434" i="1"/>
  <c r="Z433" i="1"/>
  <c r="X433" i="1"/>
  <c r="T433" i="1"/>
  <c r="R433" i="1"/>
  <c r="Z432" i="1"/>
  <c r="X432" i="1"/>
  <c r="T432" i="1"/>
  <c r="R432" i="1"/>
  <c r="Z431" i="1"/>
  <c r="X431" i="1"/>
  <c r="T431" i="1"/>
  <c r="R431" i="1"/>
  <c r="Z430" i="1"/>
  <c r="X430" i="1"/>
  <c r="T430" i="1"/>
  <c r="R430" i="1"/>
  <c r="Z429" i="1"/>
  <c r="X429" i="1"/>
  <c r="T429" i="1"/>
  <c r="R429" i="1"/>
  <c r="Z428" i="1"/>
  <c r="X428" i="1"/>
  <c r="T428" i="1"/>
  <c r="R428" i="1"/>
  <c r="Z427" i="1"/>
  <c r="X427" i="1"/>
  <c r="T427" i="1"/>
  <c r="R427" i="1"/>
  <c r="Z426" i="1"/>
  <c r="X426" i="1"/>
  <c r="T426" i="1"/>
  <c r="R426" i="1"/>
  <c r="Z425" i="1"/>
  <c r="X425" i="1"/>
  <c r="T425" i="1"/>
  <c r="R425" i="1"/>
  <c r="Z424" i="1"/>
  <c r="X424" i="1"/>
  <c r="T424" i="1"/>
  <c r="R424" i="1"/>
  <c r="Z423" i="1"/>
  <c r="X423" i="1"/>
  <c r="T423" i="1"/>
  <c r="R423" i="1"/>
  <c r="Z422" i="1"/>
  <c r="X422" i="1"/>
  <c r="T422" i="1"/>
  <c r="R422" i="1"/>
  <c r="Z421" i="1"/>
  <c r="X421" i="1"/>
  <c r="T421" i="1"/>
  <c r="R421" i="1"/>
  <c r="Z420" i="1"/>
  <c r="X420" i="1"/>
  <c r="T420" i="1"/>
  <c r="R420" i="1"/>
  <c r="Z419" i="1"/>
  <c r="X419" i="1"/>
  <c r="T419" i="1"/>
  <c r="R419" i="1"/>
  <c r="Z418" i="1"/>
  <c r="X418" i="1"/>
  <c r="T418" i="1"/>
  <c r="R418" i="1"/>
  <c r="Z417" i="1"/>
  <c r="X417" i="1"/>
  <c r="T417" i="1"/>
  <c r="R417" i="1"/>
  <c r="Z416" i="1"/>
  <c r="X416" i="1"/>
  <c r="T416" i="1"/>
  <c r="R416" i="1"/>
  <c r="Z415" i="1"/>
  <c r="X415" i="1"/>
  <c r="T415" i="1"/>
  <c r="R415" i="1"/>
  <c r="Z414" i="1"/>
  <c r="X414" i="1"/>
  <c r="T414" i="1"/>
  <c r="R414" i="1"/>
  <c r="Z413" i="1"/>
  <c r="X413" i="1"/>
  <c r="T413" i="1"/>
  <c r="R413" i="1"/>
  <c r="Z412" i="1"/>
  <c r="X412" i="1"/>
  <c r="T412" i="1"/>
  <c r="R412" i="1"/>
  <c r="Z411" i="1"/>
  <c r="X411" i="1"/>
  <c r="T411" i="1"/>
  <c r="R411" i="1"/>
  <c r="Z410" i="1"/>
  <c r="X410" i="1"/>
  <c r="T410" i="1"/>
  <c r="R410" i="1"/>
  <c r="Z409" i="1"/>
  <c r="X409" i="1"/>
  <c r="T409" i="1"/>
  <c r="R409" i="1"/>
  <c r="Z408" i="1"/>
  <c r="X408" i="1"/>
  <c r="T408" i="1"/>
  <c r="R408" i="1"/>
  <c r="Z407" i="1"/>
  <c r="X407" i="1"/>
  <c r="T407" i="1"/>
  <c r="R407" i="1"/>
  <c r="Z406" i="1"/>
  <c r="X406" i="1"/>
  <c r="T406" i="1"/>
  <c r="R406" i="1"/>
  <c r="Z405" i="1"/>
  <c r="X405" i="1"/>
  <c r="T405" i="1"/>
  <c r="R405" i="1"/>
  <c r="Z404" i="1"/>
  <c r="X404" i="1"/>
  <c r="T404" i="1"/>
  <c r="R404" i="1"/>
  <c r="Z403" i="1"/>
  <c r="X403" i="1"/>
  <c r="T403" i="1"/>
  <c r="R403" i="1"/>
  <c r="Z402" i="1"/>
  <c r="X402" i="1"/>
  <c r="T402" i="1"/>
  <c r="R402" i="1"/>
  <c r="Z401" i="1"/>
  <c r="X401" i="1"/>
  <c r="T401" i="1"/>
  <c r="R401" i="1"/>
  <c r="Z400" i="1"/>
  <c r="X400" i="1"/>
  <c r="T400" i="1"/>
  <c r="R400" i="1"/>
  <c r="Z399" i="1"/>
  <c r="X399" i="1"/>
  <c r="T399" i="1"/>
  <c r="R399" i="1"/>
  <c r="Z398" i="1"/>
  <c r="X398" i="1"/>
  <c r="T398" i="1"/>
  <c r="R398" i="1"/>
  <c r="Z397" i="1"/>
  <c r="X397" i="1"/>
  <c r="T397" i="1"/>
  <c r="R397" i="1"/>
  <c r="Z396" i="1"/>
  <c r="X396" i="1"/>
  <c r="T396" i="1"/>
  <c r="R396" i="1"/>
  <c r="Z395" i="1"/>
  <c r="X395" i="1"/>
  <c r="T395" i="1"/>
  <c r="R395" i="1"/>
  <c r="Z394" i="1"/>
  <c r="X394" i="1"/>
  <c r="T394" i="1"/>
  <c r="R394" i="1"/>
  <c r="Z393" i="1"/>
  <c r="X393" i="1"/>
  <c r="T393" i="1"/>
  <c r="R393" i="1"/>
  <c r="Z392" i="1"/>
  <c r="X392" i="1"/>
  <c r="T392" i="1"/>
  <c r="R392" i="1"/>
  <c r="Z391" i="1"/>
  <c r="X391" i="1"/>
  <c r="T391" i="1"/>
  <c r="R391" i="1"/>
  <c r="Z390" i="1"/>
  <c r="X390" i="1"/>
  <c r="T390" i="1"/>
  <c r="R390" i="1"/>
  <c r="Z389" i="1"/>
  <c r="X389" i="1"/>
  <c r="T389" i="1"/>
  <c r="R389" i="1"/>
  <c r="Z388" i="1"/>
  <c r="X388" i="1"/>
  <c r="T388" i="1"/>
  <c r="R388" i="1"/>
  <c r="Z387" i="1"/>
  <c r="X387" i="1"/>
  <c r="T387" i="1"/>
  <c r="R387" i="1"/>
  <c r="Z386" i="1"/>
  <c r="X386" i="1"/>
  <c r="T386" i="1"/>
  <c r="R386" i="1"/>
  <c r="Z385" i="1"/>
  <c r="X385" i="1"/>
  <c r="T385" i="1"/>
  <c r="R385" i="1"/>
  <c r="Z384" i="1"/>
  <c r="X384" i="1"/>
  <c r="T384" i="1"/>
  <c r="R384" i="1"/>
  <c r="Z383" i="1"/>
  <c r="X383" i="1"/>
  <c r="T383" i="1"/>
  <c r="R383" i="1"/>
  <c r="Z382" i="1"/>
  <c r="X382" i="1"/>
  <c r="T382" i="1"/>
  <c r="R382" i="1"/>
  <c r="Z381" i="1"/>
  <c r="X381" i="1"/>
  <c r="T381" i="1"/>
  <c r="R381" i="1"/>
  <c r="Z380" i="1"/>
  <c r="X380" i="1"/>
  <c r="T380" i="1"/>
  <c r="R380" i="1"/>
  <c r="Z379" i="1"/>
  <c r="X379" i="1"/>
  <c r="T379" i="1"/>
  <c r="R379" i="1"/>
  <c r="Z378" i="1"/>
  <c r="X378" i="1"/>
  <c r="T378" i="1"/>
  <c r="R378" i="1"/>
  <c r="Z377" i="1"/>
  <c r="X377" i="1"/>
  <c r="T377" i="1"/>
  <c r="R377" i="1"/>
  <c r="Z376" i="1"/>
  <c r="X376" i="1"/>
  <c r="T376" i="1"/>
  <c r="R376" i="1"/>
  <c r="Z375" i="1"/>
  <c r="X375" i="1"/>
  <c r="T375" i="1"/>
  <c r="R375" i="1"/>
  <c r="Z374" i="1"/>
  <c r="X374" i="1"/>
  <c r="T374" i="1"/>
  <c r="R374" i="1"/>
  <c r="Z373" i="1"/>
  <c r="X373" i="1"/>
  <c r="T373" i="1"/>
  <c r="R373" i="1"/>
  <c r="Z372" i="1"/>
  <c r="X372" i="1"/>
  <c r="T372" i="1"/>
  <c r="R372" i="1"/>
  <c r="Z371" i="1"/>
  <c r="X371" i="1"/>
  <c r="T371" i="1"/>
  <c r="R371" i="1"/>
  <c r="Z370" i="1"/>
  <c r="X370" i="1"/>
  <c r="T370" i="1"/>
  <c r="R370" i="1"/>
  <c r="Z369" i="1"/>
  <c r="X369" i="1"/>
  <c r="T369" i="1"/>
  <c r="R369" i="1"/>
  <c r="Z368" i="1"/>
  <c r="X368" i="1"/>
  <c r="T368" i="1"/>
  <c r="R368" i="1"/>
  <c r="Z367" i="1"/>
  <c r="X367" i="1"/>
  <c r="T367" i="1"/>
  <c r="R367" i="1"/>
  <c r="Z366" i="1"/>
  <c r="X366" i="1"/>
  <c r="T366" i="1"/>
  <c r="R366" i="1"/>
  <c r="Z365" i="1"/>
  <c r="X365" i="1"/>
  <c r="T365" i="1"/>
  <c r="R365" i="1"/>
  <c r="Z364" i="1"/>
  <c r="X364" i="1"/>
  <c r="T364" i="1"/>
  <c r="R364" i="1"/>
  <c r="Z363" i="1"/>
  <c r="X363" i="1"/>
  <c r="T363" i="1"/>
  <c r="R363" i="1"/>
  <c r="Z362" i="1"/>
  <c r="X362" i="1"/>
  <c r="T362" i="1"/>
  <c r="R362" i="1"/>
  <c r="Z361" i="1"/>
  <c r="X361" i="1"/>
  <c r="T361" i="1"/>
  <c r="R361" i="1"/>
  <c r="Z360" i="1"/>
  <c r="X360" i="1"/>
  <c r="T360" i="1"/>
  <c r="R360" i="1"/>
  <c r="Z359" i="1"/>
  <c r="X359" i="1"/>
  <c r="T359" i="1"/>
  <c r="R359" i="1"/>
  <c r="Z358" i="1"/>
  <c r="X358" i="1"/>
  <c r="T358" i="1"/>
  <c r="R358" i="1"/>
  <c r="Z357" i="1"/>
  <c r="X357" i="1"/>
  <c r="T357" i="1"/>
  <c r="R357" i="1"/>
  <c r="Z356" i="1"/>
  <c r="X356" i="1"/>
  <c r="T356" i="1"/>
  <c r="R356" i="1"/>
  <c r="Z355" i="1"/>
  <c r="X355" i="1"/>
  <c r="T355" i="1"/>
  <c r="R355" i="1"/>
  <c r="Z354" i="1"/>
  <c r="X354" i="1"/>
  <c r="T354" i="1"/>
  <c r="R354" i="1"/>
  <c r="Z353" i="1"/>
  <c r="X353" i="1"/>
  <c r="T353" i="1"/>
  <c r="R353" i="1"/>
  <c r="Z352" i="1"/>
  <c r="X352" i="1"/>
  <c r="T352" i="1"/>
  <c r="R352" i="1"/>
  <c r="Z351" i="1"/>
  <c r="X351" i="1"/>
  <c r="T351" i="1"/>
  <c r="R351" i="1"/>
  <c r="Z350" i="1"/>
  <c r="X350" i="1"/>
  <c r="T350" i="1"/>
  <c r="R350" i="1"/>
  <c r="Z349" i="1"/>
  <c r="X349" i="1"/>
  <c r="T349" i="1"/>
  <c r="R349" i="1"/>
  <c r="Z348" i="1"/>
  <c r="X348" i="1"/>
  <c r="T348" i="1"/>
  <c r="R348" i="1"/>
  <c r="Z347" i="1"/>
  <c r="X347" i="1"/>
  <c r="T347" i="1"/>
  <c r="R347" i="1"/>
  <c r="Z346" i="1"/>
  <c r="X346" i="1"/>
  <c r="T346" i="1"/>
  <c r="R346" i="1"/>
  <c r="Z345" i="1"/>
  <c r="X345" i="1"/>
  <c r="T345" i="1"/>
  <c r="R345" i="1"/>
  <c r="Z344" i="1"/>
  <c r="X344" i="1"/>
  <c r="T344" i="1"/>
  <c r="R344" i="1"/>
  <c r="Z343" i="1"/>
  <c r="X343" i="1"/>
  <c r="T343" i="1"/>
  <c r="R343" i="1"/>
  <c r="Z342" i="1"/>
  <c r="X342" i="1"/>
  <c r="T342" i="1"/>
  <c r="R342" i="1"/>
  <c r="Z341" i="1"/>
  <c r="X341" i="1"/>
  <c r="T341" i="1"/>
  <c r="R341" i="1"/>
  <c r="Z340" i="1"/>
  <c r="X340" i="1"/>
  <c r="T340" i="1"/>
  <c r="R340" i="1"/>
  <c r="Z339" i="1"/>
  <c r="X339" i="1"/>
  <c r="T339" i="1"/>
  <c r="R339" i="1"/>
  <c r="Z338" i="1"/>
  <c r="X338" i="1"/>
  <c r="T338" i="1"/>
  <c r="R338" i="1"/>
  <c r="Z337" i="1"/>
  <c r="X337" i="1"/>
  <c r="T337" i="1"/>
  <c r="R337" i="1"/>
  <c r="Z336" i="1"/>
  <c r="X336" i="1"/>
  <c r="T336" i="1"/>
  <c r="R336" i="1"/>
  <c r="Z335" i="1"/>
  <c r="X335" i="1"/>
  <c r="T335" i="1"/>
  <c r="R335" i="1"/>
  <c r="Z334" i="1"/>
  <c r="X334" i="1"/>
  <c r="T334" i="1"/>
  <c r="R334" i="1"/>
  <c r="Z333" i="1"/>
  <c r="X333" i="1"/>
  <c r="T333" i="1"/>
  <c r="R333" i="1"/>
  <c r="Z332" i="1"/>
  <c r="X332" i="1"/>
  <c r="T332" i="1"/>
  <c r="R332" i="1"/>
  <c r="Z331" i="1"/>
  <c r="X331" i="1"/>
  <c r="T331" i="1"/>
  <c r="R331" i="1"/>
  <c r="Z330" i="1"/>
  <c r="X330" i="1"/>
  <c r="T330" i="1"/>
  <c r="R330" i="1"/>
  <c r="Z329" i="1"/>
  <c r="X329" i="1"/>
  <c r="T329" i="1"/>
  <c r="R329" i="1"/>
  <c r="Z328" i="1"/>
  <c r="X328" i="1"/>
  <c r="T328" i="1"/>
  <c r="R328" i="1"/>
  <c r="Z327" i="1"/>
  <c r="X327" i="1"/>
  <c r="T327" i="1"/>
  <c r="R327" i="1"/>
  <c r="Z326" i="1"/>
  <c r="X326" i="1"/>
  <c r="T326" i="1"/>
  <c r="R326" i="1"/>
  <c r="Z325" i="1"/>
  <c r="X325" i="1"/>
  <c r="T325" i="1"/>
  <c r="R325" i="1"/>
  <c r="Z324" i="1"/>
  <c r="X324" i="1"/>
  <c r="T324" i="1"/>
  <c r="R324" i="1"/>
  <c r="Z323" i="1"/>
  <c r="X323" i="1"/>
  <c r="T323" i="1"/>
  <c r="R323" i="1"/>
  <c r="Z322" i="1"/>
  <c r="X322" i="1"/>
  <c r="T322" i="1"/>
  <c r="R322" i="1"/>
  <c r="Z321" i="1"/>
  <c r="X321" i="1"/>
  <c r="T321" i="1"/>
  <c r="R321" i="1"/>
  <c r="Z320" i="1"/>
  <c r="X320" i="1"/>
  <c r="T320" i="1"/>
  <c r="R320" i="1"/>
  <c r="Z319" i="1"/>
  <c r="X319" i="1"/>
  <c r="T319" i="1"/>
  <c r="R319" i="1"/>
  <c r="Z318" i="1"/>
  <c r="X318" i="1"/>
  <c r="T318" i="1"/>
  <c r="R318" i="1"/>
  <c r="Z317" i="1"/>
  <c r="X317" i="1"/>
  <c r="T317" i="1"/>
  <c r="R317" i="1"/>
  <c r="Z316" i="1"/>
  <c r="X316" i="1"/>
  <c r="T316" i="1"/>
  <c r="R316" i="1"/>
  <c r="Z315" i="1"/>
  <c r="X315" i="1"/>
  <c r="T315" i="1"/>
  <c r="R315" i="1"/>
  <c r="Z314" i="1"/>
  <c r="X314" i="1"/>
  <c r="T314" i="1"/>
  <c r="R314" i="1"/>
  <c r="Z313" i="1"/>
  <c r="X313" i="1"/>
  <c r="T313" i="1"/>
  <c r="R313" i="1"/>
  <c r="Z312" i="1"/>
  <c r="X312" i="1"/>
  <c r="T312" i="1"/>
  <c r="R312" i="1"/>
  <c r="Z311" i="1"/>
  <c r="X311" i="1"/>
  <c r="T311" i="1"/>
  <c r="R311" i="1"/>
  <c r="Z310" i="1"/>
  <c r="X310" i="1"/>
  <c r="T310" i="1"/>
  <c r="R310" i="1"/>
  <c r="Z309" i="1"/>
  <c r="X309" i="1"/>
  <c r="T309" i="1"/>
  <c r="R309" i="1"/>
  <c r="Z308" i="1"/>
  <c r="X308" i="1"/>
  <c r="T308" i="1"/>
  <c r="R308" i="1"/>
  <c r="Z307" i="1"/>
  <c r="X307" i="1"/>
  <c r="T307" i="1"/>
  <c r="R307" i="1"/>
  <c r="Z306" i="1"/>
  <c r="X306" i="1"/>
  <c r="T306" i="1"/>
  <c r="R306" i="1"/>
  <c r="Z305" i="1"/>
  <c r="X305" i="1"/>
  <c r="T305" i="1"/>
  <c r="R305" i="1"/>
  <c r="Z304" i="1"/>
  <c r="X304" i="1"/>
  <c r="T304" i="1"/>
  <c r="R304" i="1"/>
  <c r="Z303" i="1"/>
  <c r="X303" i="1"/>
  <c r="T303" i="1"/>
  <c r="R303" i="1"/>
  <c r="Z302" i="1"/>
  <c r="X302" i="1"/>
  <c r="T302" i="1"/>
  <c r="R302" i="1"/>
  <c r="Z301" i="1"/>
  <c r="X301" i="1"/>
  <c r="T301" i="1"/>
  <c r="R301" i="1"/>
  <c r="Z300" i="1"/>
  <c r="X300" i="1"/>
  <c r="T300" i="1"/>
  <c r="R300" i="1"/>
  <c r="Z299" i="1"/>
  <c r="X299" i="1"/>
  <c r="T299" i="1"/>
  <c r="R299" i="1"/>
  <c r="Z298" i="1"/>
  <c r="X298" i="1"/>
  <c r="T298" i="1"/>
  <c r="R298" i="1"/>
  <c r="Z297" i="1"/>
  <c r="X297" i="1"/>
  <c r="T297" i="1"/>
  <c r="R297" i="1"/>
  <c r="Z296" i="1"/>
  <c r="X296" i="1"/>
  <c r="T296" i="1"/>
  <c r="R296" i="1"/>
  <c r="Z295" i="1"/>
  <c r="X295" i="1"/>
  <c r="T295" i="1"/>
  <c r="R295" i="1"/>
  <c r="Z294" i="1"/>
  <c r="X294" i="1"/>
  <c r="T294" i="1"/>
  <c r="R294" i="1"/>
  <c r="Z293" i="1"/>
  <c r="X293" i="1"/>
  <c r="T293" i="1"/>
  <c r="R293" i="1"/>
  <c r="Z292" i="1"/>
  <c r="X292" i="1"/>
  <c r="T292" i="1"/>
  <c r="R292" i="1"/>
  <c r="Z291" i="1"/>
  <c r="X291" i="1"/>
  <c r="T291" i="1"/>
  <c r="R291" i="1"/>
  <c r="Z290" i="1"/>
  <c r="X290" i="1"/>
  <c r="T290" i="1"/>
  <c r="R290" i="1"/>
  <c r="Z289" i="1"/>
  <c r="X289" i="1"/>
  <c r="T289" i="1"/>
  <c r="R289" i="1"/>
  <c r="Z288" i="1"/>
  <c r="X288" i="1"/>
  <c r="T288" i="1"/>
  <c r="R288" i="1"/>
  <c r="Z287" i="1"/>
  <c r="X287" i="1"/>
  <c r="T287" i="1"/>
  <c r="R287" i="1"/>
  <c r="Z286" i="1"/>
  <c r="X286" i="1"/>
  <c r="T286" i="1"/>
  <c r="R286" i="1"/>
  <c r="Z285" i="1"/>
  <c r="X285" i="1"/>
  <c r="T285" i="1"/>
  <c r="R285" i="1"/>
  <c r="Z284" i="1"/>
  <c r="X284" i="1"/>
  <c r="T284" i="1"/>
  <c r="R284" i="1"/>
  <c r="Z283" i="1"/>
  <c r="X283" i="1"/>
  <c r="T283" i="1"/>
  <c r="R283" i="1"/>
  <c r="Z282" i="1"/>
  <c r="X282" i="1"/>
  <c r="T282" i="1"/>
  <c r="R282" i="1"/>
  <c r="Z281" i="1"/>
  <c r="X281" i="1"/>
  <c r="T281" i="1"/>
  <c r="R281" i="1"/>
  <c r="Z280" i="1"/>
  <c r="X280" i="1"/>
  <c r="T280" i="1"/>
  <c r="R280" i="1"/>
  <c r="Z279" i="1"/>
  <c r="X279" i="1"/>
  <c r="T279" i="1"/>
  <c r="R279" i="1"/>
  <c r="Z278" i="1"/>
  <c r="X278" i="1"/>
  <c r="T278" i="1"/>
  <c r="R278" i="1"/>
  <c r="Z277" i="1"/>
  <c r="X277" i="1"/>
  <c r="T277" i="1"/>
  <c r="R277" i="1"/>
  <c r="Z276" i="1"/>
  <c r="X276" i="1"/>
  <c r="T276" i="1"/>
  <c r="R276" i="1"/>
  <c r="Z275" i="1"/>
  <c r="X275" i="1"/>
  <c r="T275" i="1"/>
  <c r="R275" i="1"/>
  <c r="Z274" i="1"/>
  <c r="X274" i="1"/>
  <c r="T274" i="1"/>
  <c r="R274" i="1"/>
  <c r="Z273" i="1"/>
  <c r="X273" i="1"/>
  <c r="T273" i="1"/>
  <c r="R273" i="1"/>
  <c r="Z272" i="1"/>
  <c r="X272" i="1"/>
  <c r="T272" i="1"/>
  <c r="R272" i="1"/>
  <c r="Z271" i="1"/>
  <c r="X271" i="1"/>
  <c r="T271" i="1"/>
  <c r="R271" i="1"/>
  <c r="Z270" i="1"/>
  <c r="X270" i="1"/>
  <c r="T270" i="1"/>
  <c r="R270" i="1"/>
  <c r="Z269" i="1"/>
  <c r="X269" i="1"/>
  <c r="T269" i="1"/>
  <c r="R269" i="1"/>
  <c r="Z268" i="1"/>
  <c r="X268" i="1"/>
  <c r="T268" i="1"/>
  <c r="R268" i="1"/>
  <c r="Z267" i="1"/>
  <c r="X267" i="1"/>
  <c r="T267" i="1"/>
  <c r="R267" i="1"/>
  <c r="Z266" i="1"/>
  <c r="X266" i="1"/>
  <c r="T266" i="1"/>
  <c r="R266" i="1"/>
  <c r="Z265" i="1"/>
  <c r="X265" i="1"/>
  <c r="T265" i="1"/>
  <c r="R265" i="1"/>
  <c r="Z264" i="1"/>
  <c r="X264" i="1"/>
  <c r="T264" i="1"/>
  <c r="R264" i="1"/>
  <c r="Z263" i="1"/>
  <c r="X263" i="1"/>
  <c r="T263" i="1"/>
  <c r="R263" i="1"/>
  <c r="Z262" i="1"/>
  <c r="X262" i="1"/>
  <c r="T262" i="1"/>
  <c r="R262" i="1"/>
  <c r="Z261" i="1"/>
  <c r="X261" i="1"/>
  <c r="T261" i="1"/>
  <c r="R261" i="1"/>
  <c r="Z260" i="1"/>
  <c r="X260" i="1"/>
  <c r="T260" i="1"/>
  <c r="R260" i="1"/>
  <c r="Z259" i="1"/>
  <c r="X259" i="1"/>
  <c r="T259" i="1"/>
  <c r="R259" i="1"/>
  <c r="Z258" i="1"/>
  <c r="X258" i="1"/>
  <c r="T258" i="1"/>
  <c r="R258" i="1"/>
  <c r="Z257" i="1"/>
  <c r="X257" i="1"/>
  <c r="T257" i="1"/>
  <c r="R257" i="1"/>
  <c r="Z256" i="1"/>
  <c r="X256" i="1"/>
  <c r="T256" i="1"/>
  <c r="R256" i="1"/>
  <c r="Z255" i="1"/>
  <c r="X255" i="1"/>
  <c r="T255" i="1"/>
  <c r="R255" i="1"/>
  <c r="Z254" i="1"/>
  <c r="X254" i="1"/>
  <c r="T254" i="1"/>
  <c r="R254" i="1"/>
  <c r="Z253" i="1"/>
  <c r="X253" i="1"/>
  <c r="T253" i="1"/>
  <c r="R253" i="1"/>
  <c r="Z252" i="1"/>
  <c r="X252" i="1"/>
  <c r="T252" i="1"/>
  <c r="R252" i="1"/>
  <c r="Z251" i="1"/>
  <c r="X251" i="1"/>
  <c r="T251" i="1"/>
  <c r="R251" i="1"/>
  <c r="Z250" i="1"/>
  <c r="X250" i="1"/>
  <c r="T250" i="1"/>
  <c r="R250" i="1"/>
  <c r="Z249" i="1"/>
  <c r="X249" i="1"/>
  <c r="T249" i="1"/>
  <c r="R249" i="1"/>
  <c r="Z248" i="1"/>
  <c r="X248" i="1"/>
  <c r="T248" i="1"/>
  <c r="R248" i="1"/>
  <c r="Z247" i="1"/>
  <c r="X247" i="1"/>
  <c r="T247" i="1"/>
  <c r="R247" i="1"/>
  <c r="Z246" i="1"/>
  <c r="X246" i="1"/>
  <c r="T246" i="1"/>
  <c r="R246" i="1"/>
  <c r="Z245" i="1"/>
  <c r="X245" i="1"/>
  <c r="T245" i="1"/>
  <c r="R245" i="1"/>
  <c r="Z244" i="1"/>
  <c r="X244" i="1"/>
  <c r="T244" i="1"/>
  <c r="R244" i="1"/>
  <c r="Z243" i="1"/>
  <c r="X243" i="1"/>
  <c r="T243" i="1"/>
  <c r="R243" i="1"/>
  <c r="Z242" i="1"/>
  <c r="X242" i="1"/>
  <c r="T242" i="1"/>
  <c r="R242" i="1"/>
  <c r="Z241" i="1"/>
  <c r="X241" i="1"/>
  <c r="T241" i="1"/>
  <c r="R241" i="1"/>
  <c r="Z240" i="1"/>
  <c r="X240" i="1"/>
  <c r="T240" i="1"/>
  <c r="R240" i="1"/>
  <c r="Z239" i="1"/>
  <c r="X239" i="1"/>
  <c r="T239" i="1"/>
  <c r="R239" i="1"/>
  <c r="Z238" i="1"/>
  <c r="X238" i="1"/>
  <c r="T238" i="1"/>
  <c r="R238" i="1"/>
  <c r="Z237" i="1"/>
  <c r="X237" i="1"/>
  <c r="T237" i="1"/>
  <c r="R237" i="1"/>
  <c r="Z236" i="1"/>
  <c r="X236" i="1"/>
  <c r="T236" i="1"/>
  <c r="R236" i="1"/>
  <c r="Z235" i="1"/>
  <c r="X235" i="1"/>
  <c r="T235" i="1"/>
  <c r="R235" i="1"/>
  <c r="Z234" i="1"/>
  <c r="X234" i="1"/>
  <c r="T234" i="1"/>
  <c r="R234" i="1"/>
  <c r="Z233" i="1"/>
  <c r="X233" i="1"/>
  <c r="T233" i="1"/>
  <c r="R233" i="1"/>
  <c r="Z232" i="1"/>
  <c r="X232" i="1"/>
  <c r="T232" i="1"/>
  <c r="R232" i="1"/>
  <c r="Z231" i="1"/>
  <c r="X231" i="1"/>
  <c r="T231" i="1"/>
  <c r="R231" i="1"/>
  <c r="Z230" i="1"/>
  <c r="X230" i="1"/>
  <c r="T230" i="1"/>
  <c r="R230" i="1"/>
  <c r="Z229" i="1"/>
  <c r="X229" i="1"/>
  <c r="T229" i="1"/>
  <c r="R229" i="1"/>
  <c r="Z228" i="1"/>
  <c r="X228" i="1"/>
  <c r="T228" i="1"/>
  <c r="R228" i="1"/>
  <c r="Z227" i="1"/>
  <c r="X227" i="1"/>
  <c r="T227" i="1"/>
  <c r="R227" i="1"/>
  <c r="Z226" i="1"/>
  <c r="X226" i="1"/>
  <c r="T226" i="1"/>
  <c r="R226" i="1"/>
  <c r="Z225" i="1"/>
  <c r="X225" i="1"/>
  <c r="T225" i="1"/>
  <c r="R225" i="1"/>
  <c r="Z224" i="1"/>
  <c r="X224" i="1"/>
  <c r="T224" i="1"/>
  <c r="R224" i="1"/>
  <c r="Z223" i="1"/>
  <c r="X223" i="1"/>
  <c r="T223" i="1"/>
  <c r="R223" i="1"/>
  <c r="Z222" i="1"/>
  <c r="X222" i="1"/>
  <c r="T222" i="1"/>
  <c r="R222" i="1"/>
  <c r="Z221" i="1"/>
  <c r="X221" i="1"/>
  <c r="T221" i="1"/>
  <c r="R221" i="1"/>
  <c r="Z220" i="1"/>
  <c r="X220" i="1"/>
  <c r="T220" i="1"/>
  <c r="R220" i="1"/>
  <c r="Z219" i="1"/>
  <c r="X219" i="1"/>
  <c r="T219" i="1"/>
  <c r="R219" i="1"/>
  <c r="Z218" i="1"/>
  <c r="X218" i="1"/>
  <c r="T218" i="1"/>
  <c r="R218" i="1"/>
  <c r="Z217" i="1"/>
  <c r="X217" i="1"/>
  <c r="T217" i="1"/>
  <c r="R217" i="1"/>
  <c r="Z216" i="1"/>
  <c r="X216" i="1"/>
  <c r="T216" i="1"/>
  <c r="R216" i="1"/>
  <c r="Z215" i="1"/>
  <c r="X215" i="1"/>
  <c r="T215" i="1"/>
  <c r="R215" i="1"/>
  <c r="Z214" i="1"/>
  <c r="X214" i="1"/>
  <c r="T214" i="1"/>
  <c r="R214" i="1"/>
  <c r="Z213" i="1"/>
  <c r="X213" i="1"/>
  <c r="T213" i="1"/>
  <c r="R213" i="1"/>
  <c r="Z212" i="1"/>
  <c r="X212" i="1"/>
  <c r="T212" i="1"/>
  <c r="R212" i="1"/>
  <c r="Z211" i="1"/>
  <c r="X211" i="1"/>
  <c r="T211" i="1"/>
  <c r="R211" i="1"/>
  <c r="Z210" i="1"/>
  <c r="X210" i="1"/>
  <c r="T210" i="1"/>
  <c r="R210" i="1"/>
  <c r="Z209" i="1"/>
  <c r="X209" i="1"/>
  <c r="T209" i="1"/>
  <c r="R209" i="1"/>
  <c r="Z208" i="1"/>
  <c r="X208" i="1"/>
  <c r="T208" i="1"/>
  <c r="R208" i="1"/>
  <c r="Z207" i="1"/>
  <c r="X207" i="1"/>
  <c r="T207" i="1"/>
  <c r="R207" i="1"/>
  <c r="Z206" i="1"/>
  <c r="X206" i="1"/>
  <c r="T206" i="1"/>
  <c r="R206" i="1"/>
  <c r="Z205" i="1"/>
  <c r="X205" i="1"/>
  <c r="T205" i="1"/>
  <c r="R205" i="1"/>
  <c r="Z204" i="1"/>
  <c r="X204" i="1"/>
  <c r="T204" i="1"/>
  <c r="R204" i="1"/>
  <c r="Z203" i="1"/>
  <c r="X203" i="1"/>
  <c r="T203" i="1"/>
  <c r="R203" i="1"/>
  <c r="Z202" i="1"/>
  <c r="X202" i="1"/>
  <c r="T202" i="1"/>
  <c r="R202" i="1"/>
  <c r="Z201" i="1"/>
  <c r="X201" i="1"/>
  <c r="T201" i="1"/>
  <c r="R201" i="1"/>
  <c r="Z200" i="1"/>
  <c r="X200" i="1"/>
  <c r="T200" i="1"/>
  <c r="R200" i="1"/>
  <c r="Z199" i="1"/>
  <c r="X199" i="1"/>
  <c r="T199" i="1"/>
  <c r="R199" i="1"/>
  <c r="Z198" i="1"/>
  <c r="X198" i="1"/>
  <c r="T198" i="1"/>
  <c r="R198" i="1"/>
  <c r="Z197" i="1"/>
  <c r="X197" i="1"/>
  <c r="T197" i="1"/>
  <c r="R197" i="1"/>
  <c r="Z196" i="1"/>
  <c r="X196" i="1"/>
  <c r="T196" i="1"/>
  <c r="R196" i="1"/>
  <c r="Z195" i="1"/>
  <c r="X195" i="1"/>
  <c r="T195" i="1"/>
  <c r="R195" i="1"/>
  <c r="Z194" i="1"/>
  <c r="X194" i="1"/>
  <c r="T194" i="1"/>
  <c r="R194" i="1"/>
  <c r="Z193" i="1"/>
  <c r="X193" i="1"/>
  <c r="T193" i="1"/>
  <c r="R193" i="1"/>
  <c r="Z192" i="1"/>
  <c r="X192" i="1"/>
  <c r="T192" i="1"/>
  <c r="R192" i="1"/>
  <c r="Z191" i="1"/>
  <c r="X191" i="1"/>
  <c r="T191" i="1"/>
  <c r="R191" i="1"/>
  <c r="Z190" i="1"/>
  <c r="X190" i="1"/>
  <c r="T190" i="1"/>
  <c r="R190" i="1"/>
  <c r="Z189" i="1"/>
  <c r="X189" i="1"/>
  <c r="T189" i="1"/>
  <c r="R189" i="1"/>
  <c r="Z188" i="1"/>
  <c r="X188" i="1"/>
  <c r="T188" i="1"/>
  <c r="R188" i="1"/>
  <c r="Z187" i="1"/>
  <c r="X187" i="1"/>
  <c r="T187" i="1"/>
  <c r="R187" i="1"/>
  <c r="Z186" i="1"/>
  <c r="X186" i="1"/>
  <c r="T186" i="1"/>
  <c r="R186" i="1"/>
  <c r="Z185" i="1"/>
  <c r="X185" i="1"/>
  <c r="T185" i="1"/>
  <c r="R185" i="1"/>
  <c r="Z184" i="1"/>
  <c r="X184" i="1"/>
  <c r="T184" i="1"/>
  <c r="R184" i="1"/>
  <c r="Z183" i="1"/>
  <c r="X183" i="1"/>
  <c r="T183" i="1"/>
  <c r="R183" i="1"/>
  <c r="Z182" i="1"/>
  <c r="X182" i="1"/>
  <c r="T182" i="1"/>
  <c r="R182" i="1"/>
  <c r="Z181" i="1"/>
  <c r="X181" i="1"/>
  <c r="T181" i="1"/>
  <c r="R181" i="1"/>
  <c r="Z180" i="1"/>
  <c r="X180" i="1"/>
  <c r="T180" i="1"/>
  <c r="R180" i="1"/>
  <c r="Z179" i="1"/>
  <c r="X179" i="1"/>
  <c r="T179" i="1"/>
  <c r="R179" i="1"/>
  <c r="Z178" i="1"/>
  <c r="X178" i="1"/>
  <c r="T178" i="1"/>
  <c r="R178" i="1"/>
  <c r="Z177" i="1"/>
  <c r="X177" i="1"/>
  <c r="T177" i="1"/>
  <c r="R177" i="1"/>
  <c r="Z176" i="1"/>
  <c r="X176" i="1"/>
  <c r="T176" i="1"/>
  <c r="R176" i="1"/>
  <c r="Z175" i="1"/>
  <c r="X175" i="1"/>
  <c r="T175" i="1"/>
  <c r="R175" i="1"/>
  <c r="Z174" i="1"/>
  <c r="X174" i="1"/>
  <c r="T174" i="1"/>
  <c r="R174" i="1"/>
  <c r="Z173" i="1"/>
  <c r="X173" i="1"/>
  <c r="T173" i="1"/>
  <c r="R173" i="1"/>
  <c r="Z172" i="1"/>
  <c r="X172" i="1"/>
  <c r="T172" i="1"/>
  <c r="R172" i="1"/>
  <c r="Z171" i="1"/>
  <c r="X171" i="1"/>
  <c r="T171" i="1"/>
  <c r="R171" i="1"/>
  <c r="Z170" i="1"/>
  <c r="X170" i="1"/>
  <c r="T170" i="1"/>
  <c r="R170" i="1"/>
  <c r="Z169" i="1"/>
  <c r="X169" i="1"/>
  <c r="T169" i="1"/>
  <c r="R169" i="1"/>
  <c r="Z168" i="1"/>
  <c r="X168" i="1"/>
  <c r="T168" i="1"/>
  <c r="R168" i="1"/>
  <c r="Z167" i="1"/>
  <c r="X167" i="1"/>
  <c r="T167" i="1"/>
  <c r="R167" i="1"/>
  <c r="Z166" i="1"/>
  <c r="X166" i="1"/>
  <c r="T166" i="1"/>
  <c r="R166" i="1"/>
  <c r="Z165" i="1"/>
  <c r="X165" i="1"/>
  <c r="T165" i="1"/>
  <c r="R165" i="1"/>
  <c r="Z164" i="1"/>
  <c r="X164" i="1"/>
  <c r="T164" i="1"/>
  <c r="R164" i="1"/>
  <c r="Z163" i="1"/>
  <c r="X163" i="1"/>
  <c r="T163" i="1"/>
  <c r="R163" i="1"/>
  <c r="Z162" i="1"/>
  <c r="X162" i="1"/>
  <c r="T162" i="1"/>
  <c r="R162" i="1"/>
  <c r="Z161" i="1"/>
  <c r="X161" i="1"/>
  <c r="T161" i="1"/>
  <c r="R161" i="1"/>
  <c r="Z160" i="1"/>
  <c r="X160" i="1"/>
  <c r="T160" i="1"/>
  <c r="R160" i="1"/>
  <c r="Z159" i="1"/>
  <c r="X159" i="1"/>
  <c r="T159" i="1"/>
  <c r="R159" i="1"/>
  <c r="Z158" i="1"/>
  <c r="X158" i="1"/>
  <c r="T158" i="1"/>
  <c r="R158" i="1"/>
  <c r="Z157" i="1"/>
  <c r="X157" i="1"/>
  <c r="T157" i="1"/>
  <c r="R157" i="1"/>
  <c r="Z156" i="1"/>
  <c r="X156" i="1"/>
  <c r="T156" i="1"/>
  <c r="R156" i="1"/>
  <c r="Z155" i="1"/>
  <c r="X155" i="1"/>
  <c r="T155" i="1"/>
  <c r="R155" i="1"/>
  <c r="Z154" i="1"/>
  <c r="X154" i="1"/>
  <c r="T154" i="1"/>
  <c r="R154" i="1"/>
  <c r="Z153" i="1"/>
  <c r="X153" i="1"/>
  <c r="T153" i="1"/>
  <c r="R153" i="1"/>
  <c r="Z152" i="1"/>
  <c r="X152" i="1"/>
  <c r="T152" i="1"/>
  <c r="R152" i="1"/>
  <c r="Z151" i="1"/>
  <c r="X151" i="1"/>
  <c r="T151" i="1"/>
  <c r="R151" i="1"/>
  <c r="Z150" i="1"/>
  <c r="X150" i="1"/>
  <c r="T150" i="1"/>
  <c r="R150" i="1"/>
  <c r="Z149" i="1"/>
  <c r="X149" i="1"/>
  <c r="T149" i="1"/>
  <c r="R149" i="1"/>
  <c r="Z148" i="1"/>
  <c r="X148" i="1"/>
  <c r="T148" i="1"/>
  <c r="R148" i="1"/>
  <c r="Z147" i="1"/>
  <c r="X147" i="1"/>
  <c r="T147" i="1"/>
  <c r="R147" i="1"/>
  <c r="Z146" i="1"/>
  <c r="X146" i="1"/>
  <c r="T146" i="1"/>
  <c r="R146" i="1"/>
  <c r="Z145" i="1"/>
  <c r="X145" i="1"/>
  <c r="T145" i="1"/>
  <c r="R145" i="1"/>
  <c r="Z144" i="1"/>
  <c r="X144" i="1"/>
  <c r="T144" i="1"/>
  <c r="R144" i="1"/>
  <c r="Z143" i="1"/>
  <c r="X143" i="1"/>
  <c r="T143" i="1"/>
  <c r="R143" i="1"/>
  <c r="Z142" i="1"/>
  <c r="X142" i="1"/>
  <c r="T142" i="1"/>
  <c r="R142" i="1"/>
  <c r="Z141" i="1"/>
  <c r="X141" i="1"/>
  <c r="T141" i="1"/>
  <c r="R141" i="1"/>
  <c r="Z140" i="1"/>
  <c r="X140" i="1"/>
  <c r="T140" i="1"/>
  <c r="R140" i="1"/>
  <c r="Z139" i="1"/>
  <c r="X139" i="1"/>
  <c r="T139" i="1"/>
  <c r="R139" i="1"/>
  <c r="Z138" i="1"/>
  <c r="X138" i="1"/>
  <c r="T138" i="1"/>
  <c r="R138" i="1"/>
  <c r="Z137" i="1"/>
  <c r="X137" i="1"/>
  <c r="T137" i="1"/>
  <c r="R137" i="1"/>
  <c r="Z136" i="1"/>
  <c r="X136" i="1"/>
  <c r="T136" i="1"/>
  <c r="R136" i="1"/>
  <c r="Z135" i="1"/>
  <c r="X135" i="1"/>
  <c r="T135" i="1"/>
  <c r="R135" i="1"/>
  <c r="Z134" i="1"/>
  <c r="X134" i="1"/>
  <c r="T134" i="1"/>
  <c r="R134" i="1"/>
  <c r="Z133" i="1"/>
  <c r="X133" i="1"/>
  <c r="T133" i="1"/>
  <c r="R133" i="1"/>
  <c r="Z132" i="1"/>
  <c r="X132" i="1"/>
  <c r="T132" i="1"/>
  <c r="R132" i="1"/>
  <c r="Z131" i="1"/>
  <c r="X131" i="1"/>
  <c r="T131" i="1"/>
  <c r="R131" i="1"/>
  <c r="Z130" i="1"/>
  <c r="X130" i="1"/>
  <c r="T130" i="1"/>
  <c r="R130" i="1"/>
  <c r="Z129" i="1"/>
  <c r="X129" i="1"/>
  <c r="T129" i="1"/>
  <c r="R129" i="1"/>
  <c r="Z128" i="1"/>
  <c r="X128" i="1"/>
  <c r="T128" i="1"/>
  <c r="R128" i="1"/>
  <c r="Z127" i="1"/>
  <c r="X127" i="1"/>
  <c r="T127" i="1"/>
  <c r="R127" i="1"/>
  <c r="Z126" i="1"/>
  <c r="X126" i="1"/>
  <c r="T126" i="1"/>
  <c r="R126" i="1"/>
  <c r="Z125" i="1"/>
  <c r="X125" i="1"/>
  <c r="T125" i="1"/>
  <c r="R125" i="1"/>
  <c r="Z124" i="1"/>
  <c r="X124" i="1"/>
  <c r="T124" i="1"/>
  <c r="R124" i="1"/>
  <c r="Z123" i="1"/>
  <c r="X123" i="1"/>
  <c r="T123" i="1"/>
  <c r="R123" i="1"/>
  <c r="Z122" i="1"/>
  <c r="X122" i="1"/>
  <c r="T122" i="1"/>
  <c r="R122" i="1"/>
  <c r="Z121" i="1"/>
  <c r="X121" i="1"/>
  <c r="T121" i="1"/>
  <c r="R121" i="1"/>
  <c r="Z120" i="1"/>
  <c r="X120" i="1"/>
  <c r="T120" i="1"/>
  <c r="R120" i="1"/>
  <c r="Z119" i="1"/>
  <c r="X119" i="1"/>
  <c r="T119" i="1"/>
  <c r="R119" i="1"/>
  <c r="Z118" i="1"/>
  <c r="X118" i="1"/>
  <c r="T118" i="1"/>
  <c r="R118" i="1"/>
  <c r="Z117" i="1"/>
  <c r="X117" i="1"/>
  <c r="T117" i="1"/>
  <c r="R117" i="1"/>
  <c r="Z116" i="1"/>
  <c r="X116" i="1"/>
  <c r="T116" i="1"/>
  <c r="R116" i="1"/>
  <c r="Z115" i="1"/>
  <c r="X115" i="1"/>
  <c r="T115" i="1"/>
  <c r="R115" i="1"/>
  <c r="Z114" i="1"/>
  <c r="X114" i="1"/>
  <c r="T114" i="1"/>
  <c r="R114" i="1"/>
  <c r="Z113" i="1"/>
  <c r="X113" i="1"/>
  <c r="T113" i="1"/>
  <c r="R113" i="1"/>
  <c r="Z112" i="1"/>
  <c r="X112" i="1"/>
  <c r="T112" i="1"/>
  <c r="R112" i="1"/>
  <c r="Z111" i="1"/>
  <c r="X111" i="1"/>
  <c r="T111" i="1"/>
  <c r="R111" i="1"/>
  <c r="Z110" i="1"/>
  <c r="X110" i="1"/>
  <c r="T110" i="1"/>
  <c r="R110" i="1"/>
  <c r="Z109" i="1"/>
  <c r="X109" i="1"/>
  <c r="T109" i="1"/>
  <c r="R109" i="1"/>
  <c r="Z108" i="1"/>
  <c r="X108" i="1"/>
  <c r="T108" i="1"/>
  <c r="R108" i="1"/>
  <c r="Z107" i="1"/>
  <c r="X107" i="1"/>
  <c r="T107" i="1"/>
  <c r="R107" i="1"/>
  <c r="Z106" i="1"/>
  <c r="X106" i="1"/>
  <c r="T106" i="1"/>
  <c r="R106" i="1"/>
  <c r="Z105" i="1"/>
  <c r="X105" i="1"/>
  <c r="T105" i="1"/>
  <c r="R105" i="1"/>
  <c r="Z104" i="1"/>
  <c r="X104" i="1"/>
  <c r="T104" i="1"/>
  <c r="R104" i="1"/>
  <c r="Z103" i="1"/>
  <c r="X103" i="1"/>
  <c r="T103" i="1"/>
  <c r="R103" i="1"/>
  <c r="Z102" i="1"/>
  <c r="X102" i="1"/>
  <c r="T102" i="1"/>
  <c r="R102" i="1"/>
  <c r="Z101" i="1"/>
  <c r="X101" i="1"/>
  <c r="T101" i="1"/>
  <c r="R101" i="1"/>
  <c r="Z100" i="1"/>
  <c r="X100" i="1"/>
  <c r="T100" i="1"/>
  <c r="R100" i="1"/>
  <c r="Z99" i="1"/>
  <c r="X99" i="1"/>
  <c r="T99" i="1"/>
  <c r="R99" i="1"/>
  <c r="Z98" i="1"/>
  <c r="X98" i="1"/>
  <c r="T98" i="1"/>
  <c r="R98" i="1"/>
  <c r="Z97" i="1"/>
  <c r="X97" i="1"/>
  <c r="T97" i="1"/>
  <c r="R97" i="1"/>
  <c r="Z96" i="1"/>
  <c r="X96" i="1"/>
  <c r="T96" i="1"/>
  <c r="R96" i="1"/>
  <c r="Z95" i="1"/>
  <c r="X95" i="1"/>
  <c r="T95" i="1"/>
  <c r="R95" i="1"/>
  <c r="Z94" i="1"/>
  <c r="X94" i="1"/>
  <c r="T94" i="1"/>
  <c r="R94" i="1"/>
  <c r="Z93" i="1"/>
  <c r="X93" i="1"/>
  <c r="T93" i="1"/>
  <c r="R93" i="1"/>
  <c r="Z92" i="1"/>
  <c r="X92" i="1"/>
  <c r="T92" i="1"/>
  <c r="R92" i="1"/>
  <c r="Z91" i="1"/>
  <c r="X91" i="1"/>
  <c r="T91" i="1"/>
  <c r="R91" i="1"/>
  <c r="Z90" i="1"/>
  <c r="X90" i="1"/>
  <c r="T90" i="1"/>
  <c r="R90" i="1"/>
  <c r="Z89" i="1"/>
  <c r="X89" i="1"/>
  <c r="T89" i="1"/>
  <c r="R89" i="1"/>
  <c r="Z88" i="1"/>
  <c r="X88" i="1"/>
  <c r="T88" i="1"/>
  <c r="R88" i="1"/>
  <c r="Z87" i="1"/>
  <c r="X87" i="1"/>
  <c r="T87" i="1"/>
  <c r="R87" i="1"/>
  <c r="Z86" i="1"/>
  <c r="X86" i="1"/>
  <c r="T86" i="1"/>
  <c r="R86" i="1"/>
  <c r="Z85" i="1"/>
  <c r="X85" i="1"/>
  <c r="T85" i="1"/>
  <c r="R85" i="1"/>
  <c r="Z84" i="1"/>
  <c r="X84" i="1"/>
  <c r="T84" i="1"/>
  <c r="R84" i="1"/>
  <c r="Z83" i="1"/>
  <c r="X83" i="1"/>
  <c r="T83" i="1"/>
  <c r="R83" i="1"/>
  <c r="Z82" i="1"/>
  <c r="X82" i="1"/>
  <c r="T82" i="1"/>
  <c r="R82" i="1"/>
  <c r="Z81" i="1"/>
  <c r="X81" i="1"/>
  <c r="T81" i="1"/>
  <c r="R81" i="1"/>
  <c r="Z80" i="1"/>
  <c r="X80" i="1"/>
  <c r="T80" i="1"/>
  <c r="R80" i="1"/>
  <c r="Z79" i="1"/>
  <c r="X79" i="1"/>
  <c r="T79" i="1"/>
  <c r="R79" i="1"/>
  <c r="Z78" i="1"/>
  <c r="X78" i="1"/>
  <c r="T78" i="1"/>
  <c r="R78" i="1"/>
  <c r="Z77" i="1"/>
  <c r="X77" i="1"/>
  <c r="T77" i="1"/>
  <c r="R77" i="1"/>
  <c r="Z76" i="1"/>
  <c r="X76" i="1"/>
  <c r="T76" i="1"/>
  <c r="R76" i="1"/>
  <c r="Z75" i="1"/>
  <c r="X75" i="1"/>
  <c r="T75" i="1"/>
  <c r="R75" i="1"/>
  <c r="Z74" i="1"/>
  <c r="X74" i="1"/>
  <c r="T74" i="1"/>
  <c r="R74" i="1"/>
  <c r="Z73" i="1"/>
  <c r="X73" i="1"/>
  <c r="T73" i="1"/>
  <c r="R73" i="1"/>
  <c r="Z72" i="1"/>
  <c r="X72" i="1"/>
  <c r="T72" i="1"/>
  <c r="R72" i="1"/>
  <c r="Z71" i="1"/>
  <c r="X71" i="1"/>
  <c r="T71" i="1"/>
  <c r="R71" i="1"/>
  <c r="Z70" i="1"/>
  <c r="X70" i="1"/>
  <c r="T70" i="1"/>
  <c r="R70" i="1"/>
  <c r="Z69" i="1"/>
  <c r="X69" i="1"/>
  <c r="T69" i="1"/>
  <c r="R69" i="1"/>
  <c r="Z68" i="1"/>
  <c r="X68" i="1"/>
  <c r="T68" i="1"/>
  <c r="R68" i="1"/>
  <c r="Z67" i="1"/>
  <c r="X67" i="1"/>
  <c r="T67" i="1"/>
  <c r="R67" i="1"/>
  <c r="Z66" i="1"/>
  <c r="X66" i="1"/>
  <c r="T66" i="1"/>
  <c r="R66" i="1"/>
  <c r="Z65" i="1"/>
  <c r="X65" i="1"/>
  <c r="T65" i="1"/>
  <c r="R65" i="1"/>
  <c r="Z64" i="1"/>
  <c r="X64" i="1"/>
  <c r="T64" i="1"/>
  <c r="R64" i="1"/>
  <c r="Z63" i="1"/>
  <c r="X63" i="1"/>
  <c r="T63" i="1"/>
  <c r="R63" i="1"/>
  <c r="Z62" i="1"/>
  <c r="X62" i="1"/>
  <c r="T62" i="1"/>
  <c r="R62" i="1"/>
  <c r="Z61" i="1"/>
  <c r="X61" i="1"/>
  <c r="T61" i="1"/>
  <c r="R61" i="1"/>
  <c r="Z60" i="1"/>
  <c r="X60" i="1"/>
  <c r="T60" i="1"/>
  <c r="R60" i="1"/>
  <c r="Z59" i="1"/>
  <c r="X59" i="1"/>
  <c r="T59" i="1"/>
  <c r="R59" i="1"/>
  <c r="Z58" i="1"/>
  <c r="X58" i="1"/>
  <c r="T58" i="1"/>
  <c r="R58" i="1"/>
  <c r="Z57" i="1"/>
  <c r="X57" i="1"/>
  <c r="T57" i="1"/>
  <c r="R57" i="1"/>
  <c r="Z56" i="1"/>
  <c r="X56" i="1"/>
  <c r="T56" i="1"/>
  <c r="R56" i="1"/>
  <c r="Z55" i="1"/>
  <c r="X55" i="1"/>
  <c r="T55" i="1"/>
  <c r="R55" i="1"/>
  <c r="Z54" i="1"/>
  <c r="X54" i="1"/>
  <c r="T54" i="1"/>
  <c r="R54" i="1"/>
  <c r="Z53" i="1"/>
  <c r="X53" i="1"/>
  <c r="T53" i="1"/>
  <c r="R53" i="1"/>
  <c r="Z52" i="1"/>
  <c r="X52" i="1"/>
  <c r="T52" i="1"/>
  <c r="R52" i="1"/>
  <c r="Z51" i="1"/>
  <c r="X51" i="1"/>
  <c r="T51" i="1"/>
  <c r="R51" i="1"/>
  <c r="Z50" i="1"/>
  <c r="X50" i="1"/>
  <c r="T50" i="1"/>
  <c r="R50" i="1"/>
  <c r="Z49" i="1"/>
  <c r="X49" i="1"/>
  <c r="T49" i="1"/>
  <c r="R49" i="1"/>
  <c r="Z48" i="1"/>
  <c r="X48" i="1"/>
  <c r="T48" i="1"/>
  <c r="R48" i="1"/>
  <c r="Z47" i="1"/>
  <c r="X47" i="1"/>
  <c r="T47" i="1"/>
  <c r="R47" i="1"/>
  <c r="Z46" i="1"/>
  <c r="X46" i="1"/>
  <c r="T46" i="1"/>
  <c r="R46" i="1"/>
  <c r="Z45" i="1"/>
  <c r="X45" i="1"/>
  <c r="T45" i="1"/>
  <c r="R45" i="1"/>
  <c r="Z44" i="1"/>
  <c r="X44" i="1"/>
  <c r="T44" i="1"/>
  <c r="R44" i="1"/>
  <c r="Z43" i="1"/>
  <c r="X43" i="1"/>
  <c r="T43" i="1"/>
  <c r="R43" i="1"/>
  <c r="Z42" i="1"/>
  <c r="X42" i="1"/>
  <c r="T42" i="1"/>
  <c r="R42" i="1"/>
  <c r="Z41" i="1"/>
  <c r="X41" i="1"/>
  <c r="T41" i="1"/>
  <c r="R41" i="1"/>
  <c r="Z40" i="1"/>
  <c r="X40" i="1"/>
  <c r="T40" i="1"/>
  <c r="R40" i="1"/>
  <c r="Z39" i="1"/>
  <c r="X39" i="1"/>
  <c r="T39" i="1"/>
  <c r="R39" i="1"/>
  <c r="Z38" i="1"/>
  <c r="X38" i="1"/>
  <c r="T38" i="1"/>
  <c r="R38" i="1"/>
  <c r="Z37" i="1"/>
  <c r="X37" i="1"/>
  <c r="T37" i="1"/>
  <c r="R37" i="1"/>
  <c r="Z36" i="1"/>
  <c r="X36" i="1"/>
  <c r="T36" i="1"/>
  <c r="R36" i="1"/>
  <c r="Z35" i="1"/>
  <c r="X35" i="1"/>
  <c r="T35" i="1"/>
  <c r="R35" i="1"/>
  <c r="Z34" i="1"/>
  <c r="X34" i="1"/>
  <c r="T34" i="1"/>
  <c r="R34" i="1"/>
  <c r="Z33" i="1"/>
  <c r="X33" i="1"/>
  <c r="T33" i="1"/>
  <c r="R33" i="1"/>
  <c r="Y32" i="1"/>
  <c r="W32" i="1"/>
  <c r="S32" i="1"/>
  <c r="Q32" i="1"/>
  <c r="E5" i="1" s="1"/>
  <c r="Y31" i="1"/>
  <c r="W31" i="1"/>
  <c r="S31" i="1"/>
  <c r="Q31" i="1"/>
  <c r="Y30" i="1"/>
  <c r="W30" i="1"/>
  <c r="S30" i="1"/>
  <c r="Q30" i="1"/>
  <c r="Z29" i="1"/>
  <c r="X29" i="1"/>
  <c r="T29" i="1"/>
  <c r="R29" i="1"/>
  <c r="Z28" i="1"/>
  <c r="X28" i="1"/>
  <c r="T28" i="1"/>
  <c r="R28" i="1"/>
  <c r="Z27" i="1"/>
  <c r="X27" i="1"/>
  <c r="T27" i="1"/>
  <c r="R27" i="1"/>
  <c r="Z26" i="1"/>
  <c r="X26" i="1"/>
  <c r="T26" i="1"/>
  <c r="R26" i="1"/>
  <c r="Z25" i="1"/>
  <c r="X25" i="1"/>
  <c r="T25" i="1"/>
  <c r="R25" i="1"/>
  <c r="Z24" i="1"/>
  <c r="X24" i="1"/>
  <c r="T24" i="1"/>
  <c r="R24" i="1"/>
  <c r="Z23" i="1"/>
  <c r="X23" i="1"/>
  <c r="T23" i="1"/>
  <c r="R23" i="1"/>
  <c r="Z22" i="1"/>
  <c r="X22" i="1"/>
  <c r="T22" i="1"/>
  <c r="R22" i="1"/>
  <c r="Z21" i="1"/>
  <c r="X21" i="1"/>
  <c r="T21" i="1"/>
  <c r="R21" i="1"/>
  <c r="Z20" i="1"/>
  <c r="X20" i="1"/>
  <c r="T20" i="1"/>
  <c r="R20" i="1"/>
  <c r="Z19" i="1"/>
  <c r="X19" i="1"/>
  <c r="T19" i="1"/>
  <c r="R19" i="1"/>
  <c r="Z18" i="1"/>
  <c r="X18" i="1"/>
  <c r="T18" i="1"/>
  <c r="R18" i="1"/>
  <c r="Z17" i="1"/>
  <c r="X17" i="1"/>
  <c r="T17" i="1"/>
  <c r="R17" i="1"/>
  <c r="Z16" i="1"/>
  <c r="X16" i="1"/>
  <c r="T16" i="1"/>
  <c r="R16" i="1"/>
  <c r="Z15" i="1"/>
  <c r="X15" i="1"/>
  <c r="T15" i="1"/>
  <c r="R15" i="1"/>
  <c r="Z14" i="1"/>
  <c r="X14" i="1"/>
  <c r="T14" i="1"/>
  <c r="R14" i="1"/>
  <c r="Z13" i="1"/>
  <c r="X13" i="1"/>
  <c r="T13" i="1"/>
  <c r="R13" i="1"/>
  <c r="Z12" i="1"/>
  <c r="X12" i="1"/>
  <c r="T12" i="1"/>
  <c r="R12" i="1"/>
  <c r="Z11" i="1"/>
  <c r="X11" i="1"/>
  <c r="T11" i="1"/>
  <c r="R11" i="1"/>
  <c r="Z10" i="1"/>
  <c r="X10" i="1"/>
  <c r="T10" i="1"/>
  <c r="R10" i="1"/>
  <c r="Z9" i="1"/>
  <c r="X9" i="1"/>
  <c r="T9" i="1"/>
  <c r="R9" i="1"/>
  <c r="Z8" i="1"/>
  <c r="X8" i="1"/>
  <c r="T8" i="1"/>
  <c r="R8" i="1"/>
  <c r="Z7" i="1"/>
  <c r="X7" i="1"/>
  <c r="T7" i="1"/>
  <c r="R7" i="1"/>
  <c r="Z6" i="1"/>
  <c r="X6" i="1"/>
  <c r="T6" i="1"/>
  <c r="R6" i="1"/>
  <c r="Z5" i="1"/>
  <c r="X5" i="1"/>
  <c r="T5" i="1"/>
  <c r="R5" i="1"/>
  <c r="Z4" i="1"/>
  <c r="X4" i="1"/>
  <c r="T4" i="1"/>
  <c r="R4" i="1"/>
  <c r="Z3" i="1"/>
  <c r="X3" i="1"/>
  <c r="T3" i="1"/>
  <c r="R3" i="1"/>
  <c r="Z2" i="1"/>
  <c r="X2" i="1"/>
  <c r="T2" i="1"/>
  <c r="R2" i="1"/>
  <c r="H2" i="1" l="1"/>
  <c r="G2" i="1"/>
  <c r="G8" i="1"/>
  <c r="G10" i="1"/>
  <c r="E13" i="1"/>
  <c r="G7" i="1"/>
  <c r="F5" i="1"/>
  <c r="D13" i="1"/>
  <c r="G13" i="1" s="1"/>
  <c r="D5" i="1"/>
  <c r="F13" i="1"/>
  <c r="G12" i="1"/>
  <c r="G4" i="1"/>
  <c r="G9" i="1"/>
  <c r="G6" i="1"/>
  <c r="G11" i="1"/>
  <c r="G3" i="1"/>
  <c r="J2" i="1" l="1"/>
  <c r="I2" i="1"/>
  <c r="G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<sst xmlns="http://schemas.openxmlformats.org/spreadsheetml/2006/main" count="9019" uniqueCount="2121">
  <si>
    <t>id</t>
  </si>
  <si>
    <t>name</t>
  </si>
  <si>
    <t>blurb</t>
  </si>
  <si>
    <t>goal</t>
  </si>
  <si>
    <t>pledged</t>
  </si>
  <si>
    <t>outcome</t>
  </si>
  <si>
    <t>Percent Funded</t>
  </si>
  <si>
    <t>backers_count</t>
  </si>
  <si>
    <t>Average Donation</t>
  </si>
  <si>
    <t>country</t>
  </si>
  <si>
    <t>currency</t>
  </si>
  <si>
    <t>launched_at</t>
  </si>
  <si>
    <t>Date Created Conversion</t>
  </si>
  <si>
    <t>deadline</t>
  </si>
  <si>
    <t>Date Ended Conversion</t>
  </si>
  <si>
    <t>staff_pick</t>
  </si>
  <si>
    <t>spotlight</t>
  </si>
  <si>
    <t>category &amp; sub-category</t>
  </si>
  <si>
    <t>Parent Category</t>
  </si>
  <si>
    <t>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</si>
  <si>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</si>
  <si>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</si>
  <si>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</si>
  <si>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</si>
  <si>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</si>
  <si>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</si>
  <si>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food</t>
  </si>
  <si>
    <t>food trucks</t>
  </si>
  <si>
    <t>Odom Inc</t>
  </si>
  <si>
    <t>Managed bottom-line architecture</t>
  </si>
  <si>
    <t>successful</t>
  </si>
  <si>
    <t>US</t>
  </si>
  <si>
    <t>USD</t>
  </si>
  <si>
    <t>music/rock</t>
  </si>
  <si>
    <t>music</t>
  </si>
  <si>
    <t>rock</t>
  </si>
  <si>
    <t>Melton, Robinson and Fritz</t>
  </si>
  <si>
    <t>Function-based leadingedge pricing structure</t>
  </si>
  <si>
    <t>AU</t>
  </si>
  <si>
    <t>AUD</t>
  </si>
  <si>
    <t>technology/web</t>
  </si>
  <si>
    <t>technology</t>
  </si>
  <si>
    <t>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</si>
  <si>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</si>
  <si>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</si>
  <si>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</si>
  <si>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</si>
  <si>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</si>
  <si>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theater</t>
  </si>
  <si>
    <t>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</si>
  <si>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</si>
  <si>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</si>
  <si>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</si>
  <si>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</si>
  <si>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</si>
  <si>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</si>
  <si>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</si>
  <si>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</si>
  <si>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</si>
  <si>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film &amp; video</t>
  </si>
  <si>
    <t>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</si>
  <si>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</si>
  <si>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</si>
  <si>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</si>
  <si>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</si>
  <si>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</si>
  <si>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</si>
  <si>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</si>
  <si>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</si>
  <si>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electric music</t>
  </si>
  <si>
    <t>Green Ltd</t>
  </si>
  <si>
    <t>Monitored empowering installation</t>
  </si>
  <si>
    <t>film &amp; video/drama</t>
  </si>
  <si>
    <t>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</si>
  <si>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</si>
  <si>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</si>
  <si>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</si>
  <si>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</si>
  <si>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</si>
  <si>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</si>
  <si>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</si>
  <si>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</si>
  <si>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</si>
  <si>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</si>
  <si>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</si>
  <si>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</si>
  <si>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</si>
  <si>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wearables</t>
  </si>
  <si>
    <t>Hines Inc</t>
  </si>
  <si>
    <t>Cross-platform systemic adapter</t>
  </si>
  <si>
    <t>publishing/nonfiction</t>
  </si>
  <si>
    <t>publishing</t>
  </si>
  <si>
    <t>nonfiction</t>
  </si>
  <si>
    <t>Cochran-Nguyen</t>
  </si>
  <si>
    <t>Seamless 4thgeneration methodology</t>
  </si>
  <si>
    <t>film &amp; video/animation</t>
  </si>
  <si>
    <t>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</si>
  <si>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</si>
  <si>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</si>
  <si>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</si>
  <si>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</si>
  <si>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</si>
  <si>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</si>
  <si>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</si>
  <si>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</si>
  <si>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</si>
  <si>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</si>
  <si>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</si>
  <si>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</si>
  <si>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</si>
  <si>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</si>
  <si>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</si>
  <si>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</si>
  <si>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</si>
  <si>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</si>
  <si>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games</t>
  </si>
  <si>
    <t>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</si>
  <si>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</si>
  <si>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</si>
  <si>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</si>
  <si>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</si>
  <si>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</si>
  <si>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</si>
  <si>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</si>
  <si>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</si>
  <si>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</si>
  <si>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</si>
  <si>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</si>
  <si>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</si>
  <si>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</si>
  <si>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</si>
  <si>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</si>
  <si>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</si>
  <si>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</si>
  <si>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</si>
  <si>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</si>
  <si>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</si>
  <si>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</si>
  <si>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</si>
  <si>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</si>
  <si>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</si>
  <si>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</si>
  <si>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</si>
  <si>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</si>
  <si>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</si>
  <si>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</si>
  <si>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</si>
  <si>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</si>
  <si>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fiction</t>
  </si>
  <si>
    <t>Maldonado-Gonzalez</t>
  </si>
  <si>
    <t>Digitized client-driven database</t>
  </si>
  <si>
    <t>photography/photography books</t>
  </si>
  <si>
    <t>photography</t>
  </si>
  <si>
    <t>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</si>
  <si>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</si>
  <si>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</si>
  <si>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</si>
  <si>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</si>
  <si>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</si>
  <si>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</si>
  <si>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</si>
  <si>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</si>
  <si>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</si>
  <si>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</si>
  <si>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</si>
  <si>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</si>
  <si>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</si>
  <si>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</si>
  <si>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</si>
  <si>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</si>
  <si>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</si>
  <si>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</si>
  <si>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</si>
  <si>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</si>
  <si>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</si>
  <si>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</si>
  <si>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</si>
  <si>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</si>
  <si>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</si>
  <si>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</si>
  <si>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</si>
  <si>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</si>
  <si>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</si>
  <si>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</si>
  <si>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</si>
  <si>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</si>
  <si>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</si>
  <si>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</si>
  <si>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</si>
  <si>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</si>
  <si>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</si>
  <si>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</si>
  <si>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</si>
  <si>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</si>
  <si>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</si>
  <si>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</si>
  <si>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</si>
  <si>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</si>
  <si>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</si>
  <si>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</si>
  <si>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</si>
  <si>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</si>
  <si>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</si>
  <si>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</si>
  <si>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</si>
  <si>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</si>
  <si>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</si>
  <si>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</si>
  <si>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</si>
  <si>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</si>
  <si>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</si>
  <si>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</si>
  <si>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</si>
  <si>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</si>
  <si>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</si>
  <si>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</si>
  <si>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</si>
  <si>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</si>
  <si>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</si>
  <si>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</si>
  <si>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</si>
  <si>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</si>
  <si>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</si>
  <si>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</si>
  <si>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</si>
  <si>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</si>
  <si>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</si>
  <si>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</si>
  <si>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</si>
  <si>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</si>
  <si>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</si>
  <si>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</si>
  <si>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</si>
  <si>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</si>
  <si>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</si>
  <si>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</si>
  <si>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</si>
  <si>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</si>
  <si>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</si>
  <si>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</si>
  <si>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</si>
  <si>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</si>
  <si>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</si>
  <si>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</si>
  <si>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</si>
  <si>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</si>
  <si>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</si>
  <si>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</si>
  <si>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</si>
  <si>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</si>
  <si>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</si>
  <si>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</si>
  <si>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</si>
  <si>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</si>
  <si>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</si>
  <si>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</si>
  <si>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</si>
  <si>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</si>
  <si>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</si>
  <si>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</si>
  <si>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</si>
  <si>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</si>
  <si>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</si>
  <si>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</si>
  <si>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</si>
  <si>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</si>
  <si>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</si>
  <si>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</si>
  <si>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</si>
  <si>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</si>
  <si>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</si>
  <si>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</si>
  <si>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</si>
  <si>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</si>
  <si>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</si>
  <si>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</si>
  <si>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</si>
  <si>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</si>
  <si>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</si>
  <si>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</si>
  <si>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</si>
  <si>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</si>
  <si>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</si>
  <si>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</si>
  <si>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</si>
  <si>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</si>
  <si>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</si>
  <si>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</si>
  <si>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</si>
  <si>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</si>
  <si>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</si>
  <si>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</si>
  <si>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</si>
  <si>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</si>
  <si>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</si>
  <si>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</si>
  <si>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</si>
  <si>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</si>
  <si>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</si>
  <si>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</si>
  <si>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</si>
  <si>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</si>
  <si>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</si>
  <si>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</si>
  <si>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</si>
  <si>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</si>
  <si>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</si>
  <si>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</si>
  <si>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</si>
  <si>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</si>
  <si>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</si>
  <si>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</si>
  <si>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</si>
  <si>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</si>
  <si>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</si>
  <si>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</si>
  <si>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</si>
  <si>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</si>
  <si>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</si>
  <si>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</si>
  <si>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</si>
  <si>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</si>
  <si>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</si>
  <si>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</si>
  <si>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</si>
  <si>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</si>
  <si>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</si>
  <si>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</si>
  <si>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</si>
  <si>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</si>
  <si>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</si>
  <si>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</si>
  <si>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</si>
  <si>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</si>
  <si>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</si>
  <si>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</si>
  <si>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</si>
  <si>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</si>
  <si>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</si>
  <si>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</si>
  <si>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</si>
  <si>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</si>
  <si>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</si>
  <si>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</si>
  <si>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</si>
  <si>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</si>
  <si>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</si>
  <si>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</si>
  <si>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</si>
  <si>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</si>
  <si>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</si>
  <si>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</si>
  <si>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</si>
  <si>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</si>
  <si>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</si>
  <si>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</si>
  <si>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</si>
  <si>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</si>
  <si>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</si>
  <si>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</si>
  <si>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</si>
  <si>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</si>
  <si>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</si>
  <si>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</si>
  <si>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</si>
  <si>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</si>
  <si>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</si>
  <si>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</si>
  <si>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</si>
  <si>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</si>
  <si>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</si>
  <si>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</si>
  <si>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</si>
  <si>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</si>
  <si>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</si>
  <si>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</si>
  <si>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</si>
  <si>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</si>
  <si>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</si>
  <si>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</si>
  <si>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</si>
  <si>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</si>
  <si>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</si>
  <si>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</si>
  <si>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</si>
  <si>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</si>
  <si>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</si>
  <si>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</si>
  <si>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</si>
  <si>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</si>
  <si>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</si>
  <si>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</si>
  <si>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</si>
  <si>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</si>
  <si>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</si>
  <si>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</si>
  <si>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</si>
  <si>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</si>
  <si>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</si>
  <si>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</si>
  <si>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</si>
  <si>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</si>
  <si>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</si>
  <si>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</si>
  <si>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</si>
  <si>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</si>
  <si>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</si>
  <si>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</si>
  <si>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</si>
  <si>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</si>
  <si>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</si>
  <si>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</si>
  <si>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</si>
  <si>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</si>
  <si>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</si>
  <si>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</si>
  <si>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</si>
  <si>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</si>
  <si>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</si>
  <si>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</si>
  <si>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</si>
  <si>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</si>
  <si>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</si>
  <si>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</si>
  <si>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</si>
  <si>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</si>
  <si>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</si>
  <si>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</si>
  <si>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</si>
  <si>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</si>
  <si>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</si>
  <si>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</si>
  <si>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</si>
  <si>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</si>
  <si>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</si>
  <si>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</si>
  <si>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</si>
  <si>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</si>
  <si>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</si>
  <si>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</si>
  <si>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</si>
  <si>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</si>
  <si>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</si>
  <si>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</si>
  <si>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</si>
  <si>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</si>
  <si>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</si>
  <si>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</si>
  <si>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</si>
  <si>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</si>
  <si>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</si>
  <si>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</si>
  <si>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</si>
  <si>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</si>
  <si>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</si>
  <si>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</si>
  <si>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</si>
  <si>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</si>
  <si>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</si>
  <si>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</si>
  <si>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</si>
  <si>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</si>
  <si>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</si>
  <si>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</si>
  <si>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</si>
  <si>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</si>
  <si>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</si>
  <si>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</si>
  <si>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</si>
  <si>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</si>
  <si>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</si>
  <si>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</si>
  <si>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</si>
  <si>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</si>
  <si>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</si>
  <si>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</si>
  <si>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</si>
  <si>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</si>
  <si>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</si>
  <si>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</si>
  <si>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</si>
  <si>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</si>
  <si>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</si>
  <si>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</si>
  <si>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</si>
  <si>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</si>
  <si>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</si>
  <si>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</si>
  <si>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</si>
  <si>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</si>
  <si>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</si>
  <si>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</si>
  <si>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</si>
  <si>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</si>
  <si>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</si>
  <si>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</si>
  <si>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</si>
  <si>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</si>
  <si>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</si>
  <si>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</si>
  <si>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</si>
  <si>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</si>
  <si>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</si>
  <si>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</si>
  <si>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</si>
  <si>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</si>
  <si>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</si>
  <si>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</si>
  <si>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</si>
  <si>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</si>
  <si>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</si>
  <si>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</si>
  <si>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</si>
  <si>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</si>
  <si>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</si>
  <si>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</si>
  <si>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</si>
  <si>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</si>
  <si>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</si>
  <si>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</si>
  <si>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</si>
  <si>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</si>
  <si>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</si>
  <si>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</si>
  <si>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</si>
  <si>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</si>
  <si>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</si>
  <si>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</si>
  <si>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</si>
  <si>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</si>
  <si>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</si>
  <si>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</si>
  <si>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</si>
  <si>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</si>
  <si>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</si>
  <si>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</si>
  <si>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</si>
  <si>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</si>
  <si>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</si>
  <si>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</si>
  <si>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</si>
  <si>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</si>
  <si>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</si>
  <si>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</si>
  <si>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</si>
  <si>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</si>
  <si>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</si>
  <si>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</si>
  <si>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</si>
  <si>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</si>
  <si>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</si>
  <si>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</si>
  <si>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</si>
  <si>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</si>
  <si>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</si>
  <si>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</si>
  <si>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</si>
  <si>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</si>
  <si>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</si>
  <si>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</si>
  <si>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</si>
  <si>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</si>
  <si>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</si>
  <si>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</si>
  <si>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</si>
  <si>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</si>
  <si>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</si>
  <si>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</si>
  <si>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</si>
  <si>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</si>
  <si>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</si>
  <si>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</si>
  <si>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</si>
  <si>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</si>
  <si>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</si>
  <si>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</si>
  <si>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</si>
  <si>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</si>
  <si>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</si>
  <si>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</si>
  <si>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</si>
  <si>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</si>
  <si>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</si>
  <si>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</si>
  <si>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</si>
  <si>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</si>
  <si>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</si>
  <si>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</si>
  <si>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</si>
  <si>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</si>
  <si>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</si>
  <si>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</si>
  <si>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</si>
  <si>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</si>
  <si>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</si>
  <si>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</si>
  <si>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</si>
  <si>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</si>
  <si>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</si>
  <si>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</si>
  <si>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</si>
  <si>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</si>
  <si>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</si>
  <si>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</si>
  <si>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</si>
  <si>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</si>
  <si>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</si>
  <si>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</si>
  <si>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</si>
  <si>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</si>
  <si>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</si>
  <si>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</si>
  <si>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</si>
  <si>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</si>
  <si>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</si>
  <si>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</si>
  <si>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</si>
  <si>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</si>
  <si>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</si>
  <si>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</si>
  <si>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</si>
  <si>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</si>
  <si>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</si>
  <si>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</si>
  <si>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</si>
  <si>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</si>
  <si>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</si>
  <si>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</si>
  <si>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</si>
  <si>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</si>
  <si>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</si>
  <si>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</si>
  <si>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</si>
  <si>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</si>
  <si>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</si>
  <si>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</si>
  <si>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</si>
  <si>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</si>
  <si>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</si>
  <si>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</si>
  <si>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</si>
  <si>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</si>
  <si>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</si>
  <si>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</si>
  <si>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</si>
  <si>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</si>
  <si>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</si>
  <si>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</si>
  <si>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</si>
  <si>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</si>
  <si>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</si>
  <si>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</si>
  <si>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</si>
  <si>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</si>
  <si>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</si>
  <si>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</si>
  <si>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</si>
  <si>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</si>
  <si>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</si>
  <si>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</si>
  <si>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</si>
  <si>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</si>
  <si>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</si>
  <si>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</si>
  <si>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</si>
  <si>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</si>
  <si>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</si>
  <si>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</si>
  <si>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</si>
  <si>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</si>
  <si>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</si>
  <si>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</si>
  <si>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</si>
  <si>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</si>
  <si>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</si>
  <si>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</si>
  <si>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</si>
  <si>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</si>
  <si>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</si>
  <si>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</si>
  <si>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</si>
  <si>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</si>
  <si>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</si>
  <si>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</si>
  <si>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</si>
  <si>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</si>
  <si>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</si>
  <si>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</si>
  <si>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</si>
  <si>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</si>
  <si>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</si>
  <si>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</si>
  <si>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</si>
  <si>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</si>
  <si>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</si>
  <si>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</si>
  <si>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</si>
  <si>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</si>
  <si>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</si>
  <si>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</si>
  <si>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</si>
  <si>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</si>
  <si>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</si>
  <si>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</si>
  <si>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</si>
  <si>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</si>
  <si>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</si>
  <si>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</si>
  <si>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</si>
  <si>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</si>
  <si>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</si>
  <si>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</si>
  <si>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</si>
  <si>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</si>
  <si>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</si>
  <si>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</si>
  <si>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</si>
  <si>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</si>
  <si>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</si>
  <si>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</si>
  <si>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</si>
  <si>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</si>
  <si>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</si>
  <si>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</si>
  <si>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</si>
  <si>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</si>
  <si>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</si>
  <si>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</si>
  <si>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</si>
  <si>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</si>
  <si>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</si>
  <si>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</si>
  <si>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</si>
  <si>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</si>
  <si>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</si>
  <si>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</si>
  <si>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</si>
  <si>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</si>
  <si>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</si>
  <si>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</si>
  <si>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</si>
  <si>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</si>
  <si>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</si>
  <si>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</si>
  <si>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</si>
  <si>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</si>
  <si>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</si>
  <si>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</si>
  <si>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</si>
  <si>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</si>
  <si>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</si>
  <si>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</si>
  <si>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</si>
  <si>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</si>
  <si>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</si>
  <si>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</si>
  <si>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</si>
  <si>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</si>
  <si>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</si>
  <si>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</si>
  <si>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</si>
  <si>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</si>
  <si>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</si>
  <si>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</si>
  <si>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</si>
  <si>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</si>
  <si>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</si>
  <si>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</si>
  <si>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</si>
  <si>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</si>
  <si>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</si>
  <si>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</si>
  <si>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</si>
  <si>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</si>
  <si>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</si>
  <si>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</si>
  <si>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</si>
  <si>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</si>
  <si>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</si>
  <si>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</si>
  <si>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</si>
  <si>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</si>
  <si>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</si>
  <si>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</si>
  <si>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</si>
  <si>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</si>
  <si>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</si>
  <si>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</si>
  <si>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</si>
  <si>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</si>
  <si>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</si>
  <si>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</si>
  <si>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</si>
  <si>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</si>
  <si>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</si>
  <si>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</si>
  <si>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</si>
  <si>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</si>
  <si>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</si>
  <si>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</si>
  <si>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</si>
  <si>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</si>
  <si>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</si>
  <si>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</si>
  <si>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</si>
  <si>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</si>
  <si>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</si>
  <si>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</si>
  <si>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</si>
  <si>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</si>
  <si>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</si>
  <si>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</si>
  <si>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</si>
  <si>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</si>
  <si>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</si>
  <si>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</si>
  <si>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</si>
  <si>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</si>
  <si>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</si>
  <si>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</si>
  <si>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</si>
  <si>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</si>
  <si>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</si>
  <si>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</si>
  <si>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</si>
  <si>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</si>
  <si>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</si>
  <si>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</si>
  <si>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</si>
  <si>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</si>
  <si>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</si>
  <si>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</si>
  <si>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</si>
  <si>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</si>
  <si>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</si>
  <si>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</si>
  <si>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</si>
  <si>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</si>
  <si>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</si>
  <si>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</si>
  <si>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</si>
  <si>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</si>
  <si>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</si>
  <si>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</si>
  <si>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</si>
  <si>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</si>
  <si>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</si>
  <si>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</si>
  <si>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</si>
  <si>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</si>
  <si>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</si>
  <si>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</si>
  <si>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</si>
  <si>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</si>
  <si>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</si>
  <si>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</si>
  <si>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</si>
  <si>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</si>
  <si>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</si>
  <si>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</si>
  <si>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</si>
  <si>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</si>
  <si>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</si>
  <si>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</si>
  <si>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</si>
  <si>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</si>
  <si>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</si>
  <si>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</si>
  <si>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</si>
  <si>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</si>
  <si>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</si>
  <si>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</si>
  <si>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</si>
  <si>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</si>
  <si>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</si>
  <si>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</si>
  <si>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</si>
  <si>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</si>
  <si>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</si>
  <si>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</si>
  <si>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</si>
  <si>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</si>
  <si>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</si>
  <si>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</si>
  <si>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</si>
  <si>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</si>
  <si>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</si>
  <si>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</si>
  <si>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</si>
  <si>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</si>
  <si>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</si>
  <si>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</si>
  <si>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</si>
  <si>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</si>
  <si>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</si>
  <si>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</si>
  <si>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</si>
  <si>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</si>
  <si>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</si>
  <si>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</si>
  <si>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</si>
  <si>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</si>
  <si>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</si>
  <si>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</si>
  <si>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</si>
  <si>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</si>
  <si>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</si>
  <si>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</si>
  <si>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</si>
  <si>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</si>
  <si>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</si>
  <si>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</si>
  <si>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</si>
  <si>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</si>
  <si>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</si>
  <si>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</si>
  <si>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</si>
  <si>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</si>
  <si>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</si>
  <si>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</si>
  <si>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</si>
  <si>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</si>
  <si>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</si>
  <si>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</si>
  <si>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</si>
  <si>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</si>
  <si>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</si>
  <si>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</si>
  <si>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</si>
  <si>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</si>
  <si>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</si>
  <si>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</si>
  <si>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</si>
  <si>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</si>
  <si>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</si>
  <si>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</si>
  <si>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</si>
  <si>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</si>
  <si>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</si>
  <si>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</si>
  <si>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</si>
  <si>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</si>
  <si>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</si>
  <si>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</si>
  <si>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</si>
  <si>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</si>
  <si>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</si>
  <si>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</si>
  <si>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</si>
  <si>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</si>
  <si>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</si>
  <si>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</si>
  <si>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</si>
  <si>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</si>
  <si>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</si>
  <si>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</si>
  <si>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</si>
  <si>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</si>
  <si>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</si>
  <si>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</si>
  <si>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</si>
  <si>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</si>
  <si>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</si>
  <si>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</si>
  <si>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</si>
  <si>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</si>
  <si>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</si>
  <si>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</si>
  <si>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</si>
  <si>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</si>
  <si>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</si>
  <si>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</si>
  <si>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</si>
  <si>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</si>
  <si>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</si>
  <si>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</si>
  <si>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</si>
  <si>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</si>
  <si>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</si>
  <si>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</si>
  <si>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</si>
  <si>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</si>
  <si>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</si>
  <si>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</si>
  <si>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</si>
  <si>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</si>
  <si>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</si>
  <si>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</si>
  <si>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</si>
  <si>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</si>
  <si>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</si>
  <si>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</si>
  <si>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</si>
  <si>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</si>
  <si>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</si>
  <si>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</si>
  <si>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</si>
  <si>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</si>
  <si>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</si>
  <si>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</si>
  <si>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</si>
  <si>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</si>
  <si>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</si>
  <si>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</si>
  <si>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</si>
  <si>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</si>
  <si>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</si>
  <si>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</si>
  <si>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</si>
  <si>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</si>
  <si>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</si>
  <si>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</si>
  <si>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</si>
  <si>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</si>
  <si>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</si>
  <si>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</si>
  <si>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</si>
  <si>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</si>
  <si>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</si>
  <si>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</si>
  <si>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</si>
  <si>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</si>
  <si>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</si>
  <si>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</si>
  <si>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</si>
  <si>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</si>
  <si>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</si>
  <si>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</si>
  <si>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</si>
  <si>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</si>
  <si>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</si>
  <si>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</si>
  <si>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</si>
  <si>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</si>
  <si>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</si>
  <si>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</si>
  <si>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</si>
  <si>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</si>
  <si>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</si>
  <si>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</si>
  <si>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</si>
  <si>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</si>
  <si>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</si>
  <si>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</si>
  <si>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</si>
  <si>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</si>
  <si>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</si>
  <si>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</si>
  <si>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</si>
  <si>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</si>
  <si>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</si>
  <si>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</si>
  <si>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</si>
  <si>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</si>
  <si>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</si>
  <si>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</si>
  <si>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</si>
  <si>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</si>
  <si>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</si>
  <si>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</si>
  <si>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</si>
  <si>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</si>
  <si>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</si>
  <si>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</si>
  <si>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</si>
  <si>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</si>
  <si>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</si>
  <si>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</si>
  <si>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</si>
  <si>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journalism</t>
  </si>
  <si>
    <t>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</si>
  <si>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</si>
  <si>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</si>
  <si>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</si>
  <si>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</si>
  <si>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</si>
  <si>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</si>
  <si>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</si>
  <si>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</si>
  <si>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</si>
  <si>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</si>
  <si>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</si>
  <si>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</si>
  <si>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</si>
  <si>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</si>
  <si>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</si>
  <si>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</si>
  <si>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</si>
  <si>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</si>
  <si>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</si>
  <si>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</si>
  <si>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</si>
  <si>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</si>
  <si>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</si>
  <si>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</si>
  <si>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</si>
  <si>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</si>
  <si>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</si>
  <si>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</si>
  <si>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</si>
  <si>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</si>
  <si>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</si>
  <si>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</si>
  <si>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</si>
  <si>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</si>
  <si>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</si>
  <si>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</si>
  <si>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</si>
  <si>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</si>
  <si>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</si>
  <si>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</si>
  <si>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</si>
  <si>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</si>
  <si>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</si>
  <si>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</si>
  <si>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</si>
  <si>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</si>
  <si>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</si>
  <si>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</si>
  <si>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</si>
  <si>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</si>
  <si>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</si>
  <si>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</si>
  <si>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</si>
  <si>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</si>
  <si>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</si>
  <si>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</si>
  <si>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</si>
  <si>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</si>
  <si>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</si>
  <si>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</si>
  <si>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</si>
  <si>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</si>
  <si>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</si>
  <si>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</si>
  <si>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</si>
  <si>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</si>
  <si>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</si>
  <si>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</si>
  <si>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</si>
  <si>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</si>
  <si>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</si>
  <si>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</si>
  <si>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</si>
  <si>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</si>
  <si>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</si>
  <si>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</si>
  <si>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</si>
  <si>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</si>
  <si>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</si>
  <si>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</si>
  <si>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</si>
  <si>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</si>
  <si>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</si>
  <si>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</si>
  <si>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</si>
  <si>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</si>
  <si>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</si>
  <si>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</si>
  <si>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</si>
  <si>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</si>
  <si>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</si>
  <si>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</si>
  <si>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</si>
  <si>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</si>
  <si>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</si>
  <si>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</si>
  <si>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</si>
  <si>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</si>
  <si>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</si>
  <si>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</si>
  <si>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</si>
  <si>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</si>
  <si>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</si>
  <si>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</si>
  <si>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</si>
  <si>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</si>
  <si>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</si>
  <si>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</si>
  <si>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</si>
  <si>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</si>
  <si>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</si>
  <si>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</si>
  <si>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</si>
  <si>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</si>
  <si>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</si>
  <si>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</si>
  <si>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</si>
  <si>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</si>
  <si>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</si>
  <si>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</si>
  <si>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</si>
  <si>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</si>
  <si>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</si>
  <si>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</si>
  <si>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</si>
  <si>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</si>
  <si>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</si>
  <si>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</si>
  <si>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</si>
  <si>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</si>
  <si>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</si>
  <si>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</si>
  <si>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</si>
  <si>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</si>
  <si>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</si>
  <si>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</si>
  <si>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</si>
  <si>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</si>
  <si>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</si>
  <si>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</si>
  <si>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</si>
  <si>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</si>
  <si>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</si>
  <si>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</si>
  <si>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</si>
  <si>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</si>
  <si>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</si>
  <si>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</si>
  <si>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</si>
  <si>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</si>
  <si>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</si>
  <si>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</si>
  <si>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</si>
  <si>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</si>
  <si>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</si>
  <si>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</si>
  <si>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</si>
  <si>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</si>
  <si>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</si>
  <si>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</si>
  <si>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</si>
  <si>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</si>
  <si>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</si>
  <si>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</si>
  <si>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</si>
  <si>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</si>
  <si>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</si>
  <si>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</si>
  <si>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</si>
  <si>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</si>
  <si>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</si>
  <si>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</si>
  <si>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</si>
  <si>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</si>
  <si>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</si>
  <si>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</si>
  <si>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</si>
  <si>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</si>
  <si>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</si>
  <si>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</si>
  <si>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</si>
  <si>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</si>
  <si>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</si>
  <si>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</si>
  <si>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</si>
  <si>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</si>
  <si>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</si>
  <si>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</si>
  <si>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</si>
  <si>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</si>
  <si>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</si>
  <si>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</si>
  <si>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</si>
  <si>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</si>
  <si>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</si>
  <si>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</si>
  <si>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</si>
  <si>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</si>
  <si>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</si>
  <si>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</si>
  <si>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</si>
  <si>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</si>
  <si>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</si>
  <si>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</si>
  <si>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</si>
  <si>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</si>
  <si>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</si>
  <si>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</si>
  <si>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</si>
  <si>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</si>
  <si>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</si>
  <si>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</si>
  <si>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</si>
  <si>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</si>
  <si>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</si>
  <si>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</si>
  <si>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</si>
  <si>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</si>
  <si>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</si>
  <si>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</si>
  <si>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</si>
  <si>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</si>
  <si>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</si>
  <si>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</si>
  <si>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</si>
  <si>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</si>
  <si>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</si>
  <si>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</si>
  <si>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</si>
  <si>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</si>
  <si>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</si>
  <si>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</si>
  <si>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</si>
  <si>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</si>
  <si>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</si>
  <si>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</si>
  <si>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</si>
  <si>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</si>
  <si>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</si>
  <si>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</si>
  <si>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</si>
  <si>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</si>
  <si>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</si>
  <si>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</si>
  <si>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</si>
  <si>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</si>
  <si>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</si>
  <si>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</si>
  <si>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</si>
  <si>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</si>
  <si>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</si>
  <si>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</si>
  <si>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</si>
  <si>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</si>
  <si>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</si>
  <si>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</si>
  <si>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</si>
  <si>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</si>
  <si>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</si>
  <si>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</si>
  <si>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</si>
  <si>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</si>
  <si>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</si>
  <si>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</si>
  <si>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</si>
  <si>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</si>
  <si>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</si>
  <si>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</si>
  <si>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</si>
  <si>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</si>
  <si>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</si>
  <si>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</si>
  <si>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</si>
  <si>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</si>
  <si>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</si>
  <si>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</si>
  <si>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</si>
  <si>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</si>
  <si>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</si>
  <si>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</si>
  <si>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</si>
  <si>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</si>
  <si>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</si>
  <si>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</si>
  <si>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</si>
  <si>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</si>
  <si>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</si>
  <si>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</si>
  <si>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</si>
  <si>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</si>
  <si>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</si>
  <si>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</si>
  <si>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</si>
  <si>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</si>
  <si>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</si>
  <si>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</si>
  <si>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</si>
  <si>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</si>
  <si>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</si>
  <si>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</si>
  <si>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</si>
  <si>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</si>
  <si>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</si>
  <si>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</si>
  <si>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</si>
  <si>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</si>
  <si>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</si>
  <si>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</si>
  <si>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</si>
  <si>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</si>
  <si>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</si>
  <si>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</si>
  <si>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</si>
  <si>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</si>
  <si>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</si>
  <si>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</si>
  <si>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</si>
  <si>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</si>
  <si>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</si>
  <si>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</si>
  <si>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</si>
  <si>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</si>
  <si>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</si>
  <si>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</si>
  <si>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</si>
  <si>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</si>
  <si>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</si>
  <si>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</si>
  <si>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</si>
  <si>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</si>
  <si>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</si>
  <si>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</si>
  <si>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</si>
  <si>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</si>
  <si>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</si>
  <si>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</si>
  <si>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</si>
  <si>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</si>
  <si>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</si>
  <si>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</si>
  <si>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</si>
  <si>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</si>
  <si>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</si>
  <si>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</si>
  <si>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</si>
  <si>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</si>
  <si>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</si>
  <si>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</si>
  <si>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</si>
  <si>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</si>
  <si>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</si>
  <si>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</si>
  <si>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</si>
  <si>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</si>
  <si>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</si>
  <si>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</si>
  <si>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</si>
  <si>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</si>
  <si>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</si>
  <si>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</si>
  <si>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</si>
  <si>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</si>
  <si>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</si>
  <si>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</si>
  <si>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</si>
  <si>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</si>
  <si>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</si>
  <si>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</si>
  <si>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</si>
  <si>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</si>
  <si>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</si>
  <si>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</si>
  <si>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</si>
  <si>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</si>
  <si>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</si>
  <si>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</si>
  <si>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</si>
  <si>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</si>
  <si>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</si>
  <si>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</si>
  <si>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</si>
  <si>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</si>
  <si>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</si>
  <si>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</si>
  <si>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</si>
  <si>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</si>
  <si>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</si>
  <si>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</si>
  <si>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</si>
  <si>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</si>
  <si>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</si>
  <si>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</si>
  <si>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</si>
  <si>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</si>
  <si>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</si>
  <si>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</si>
  <si>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</si>
  <si>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</si>
  <si>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</si>
  <si>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</si>
  <si>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</si>
  <si>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</si>
  <si>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</si>
  <si>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</si>
  <si>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</si>
  <si>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</si>
  <si>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</si>
  <si>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</si>
  <si>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</si>
  <si>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</si>
  <si>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</si>
  <si>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</si>
  <si>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</si>
  <si>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</si>
  <si>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</si>
  <si>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</si>
  <si>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</si>
  <si>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</si>
  <si>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</si>
  <si>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</si>
  <si>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</si>
  <si>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</si>
  <si>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</si>
  <si>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</si>
  <si>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</si>
  <si>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</si>
  <si>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</si>
  <si>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</si>
  <si>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</si>
  <si>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</si>
  <si>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</si>
  <si>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</si>
  <si>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</si>
  <si>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</si>
  <si>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</si>
  <si>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</si>
  <si>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</si>
  <si>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</si>
  <si>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</si>
  <si>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</si>
  <si>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</si>
  <si>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</si>
  <si>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</si>
  <si>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</si>
  <si>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</si>
  <si>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</si>
  <si>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</si>
  <si>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</si>
  <si>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</si>
  <si>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</si>
  <si>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</si>
  <si>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</si>
  <si>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</si>
  <si>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</si>
  <si>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</si>
  <si>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</si>
  <si>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</si>
  <si>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</si>
  <si>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</si>
  <si>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</si>
  <si>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</si>
  <si>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</si>
  <si>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</si>
  <si>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</si>
  <si>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</si>
  <si>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</si>
  <si>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</si>
  <si>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</si>
  <si>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</si>
  <si>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</si>
  <si>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</si>
  <si>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</si>
  <si>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</si>
  <si>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</si>
  <si>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</si>
  <si>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</si>
  <si>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</si>
  <si>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</si>
  <si>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</si>
  <si>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</si>
  <si>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</si>
  <si>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</si>
  <si>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</si>
  <si>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</si>
  <si>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</si>
  <si>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</si>
  <si>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</si>
  <si>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</si>
  <si>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</si>
  <si>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</si>
  <si>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</si>
  <si>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</si>
  <si>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</si>
  <si>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</si>
  <si>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</si>
  <si>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</si>
  <si>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</si>
  <si>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</si>
  <si>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</si>
  <si>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</si>
  <si>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</si>
  <si>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</si>
  <si>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</si>
  <si>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</si>
  <si>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</si>
  <si>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</si>
  <si>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</si>
  <si>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</si>
  <si>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</si>
  <si>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</si>
  <si>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</si>
  <si>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</si>
  <si>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</si>
  <si>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</si>
  <si>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</si>
  <si>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</si>
  <si>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</si>
  <si>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</si>
  <si>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</si>
  <si>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</si>
  <si>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</si>
  <si>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</si>
  <si>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</si>
  <si>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</si>
  <si>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</si>
  <si>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</si>
  <si>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</si>
  <si>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</si>
  <si>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</si>
  <si>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</si>
  <si>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</si>
  <si>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</si>
  <si>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</si>
  <si>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</si>
  <si>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</si>
  <si>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</si>
  <si>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</si>
  <si>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</si>
  <si>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</si>
  <si>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</si>
  <si>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</si>
  <si>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</si>
  <si>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</si>
  <si>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</si>
  <si>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</si>
  <si>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</si>
  <si>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</si>
  <si>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</si>
  <si>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</si>
  <si>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</si>
  <si>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</si>
  <si>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</si>
  <si>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</si>
  <si>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</si>
  <si>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</si>
  <si>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</si>
  <si>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</si>
  <si>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</si>
  <si>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</si>
  <si>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</si>
  <si>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</si>
  <si>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</si>
  <si>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</si>
  <si>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</si>
  <si>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</si>
  <si>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</si>
  <si>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</si>
  <si>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</si>
  <si>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</si>
  <si>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</si>
  <si>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</si>
  <si>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</si>
  <si>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</si>
  <si>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</si>
  <si>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</si>
  <si>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</si>
  <si>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</si>
  <si>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</si>
  <si>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</si>
  <si>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</si>
  <si>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</si>
  <si>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</si>
  <si>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</si>
  <si>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</si>
  <si>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</si>
  <si>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</si>
  <si>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</si>
  <si>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</si>
  <si>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</si>
  <si>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</si>
  <si>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</si>
  <si>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</si>
  <si>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</si>
  <si>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</si>
  <si>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</si>
  <si>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</si>
  <si>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</si>
  <si>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</si>
  <si>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</si>
  <si>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</si>
  <si>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</si>
  <si>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</si>
  <si>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</si>
  <si>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</si>
  <si>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</si>
  <si>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</si>
  <si>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</si>
  <si>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</si>
  <si>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</si>
  <si>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</si>
  <si>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</si>
  <si>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</si>
  <si>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</si>
  <si>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</si>
  <si>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</si>
  <si>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</si>
  <si>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</si>
  <si>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</si>
  <si>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</si>
  <si>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</si>
  <si>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</si>
  <si>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</si>
  <si>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</si>
  <si>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</si>
  <si>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</si>
  <si>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</si>
  <si>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</si>
  <si>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</si>
  <si>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</si>
  <si>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</si>
  <si>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</si>
  <si>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</si>
  <si>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</si>
  <si>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</si>
  <si>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</si>
  <si>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</si>
  <si>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</si>
  <si>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</si>
  <si>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</si>
  <si>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</si>
  <si>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</si>
  <si>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</si>
  <si>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</si>
  <si>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</si>
  <si>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</si>
  <si>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</si>
  <si>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</si>
  <si>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</si>
  <si>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</si>
  <si>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</si>
  <si>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</si>
  <si>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</si>
  <si>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</si>
  <si>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</si>
  <si>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</si>
  <si>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</si>
  <si>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</si>
  <si>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</si>
  <si>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</si>
  <si>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</si>
  <si>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</si>
  <si>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</si>
  <si>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</si>
  <si>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</si>
  <si>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</si>
  <si>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</si>
  <si>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</si>
  <si>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</si>
  <si>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</si>
  <si>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</si>
  <si>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</si>
  <si>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</si>
  <si>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</si>
  <si>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</si>
  <si>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</si>
  <si>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</si>
  <si>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</si>
  <si>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</si>
  <si>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</si>
  <si>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</si>
  <si>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</si>
  <si>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</si>
  <si>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</si>
  <si>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</si>
  <si>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</si>
  <si>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</si>
  <si>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</si>
  <si>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</si>
  <si>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</si>
  <si>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</si>
  <si>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</si>
  <si>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</si>
  <si>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</si>
  <si>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</si>
  <si>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</si>
  <si>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</si>
  <si>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</si>
  <si>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</si>
  <si>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</si>
  <si>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</si>
  <si>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</si>
  <si>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</si>
  <si>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</si>
  <si>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</si>
  <si>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</si>
  <si>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</si>
  <si>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</si>
  <si>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</si>
  <si>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</si>
  <si>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</si>
  <si>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</si>
  <si>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</si>
  <si>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</si>
  <si>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</si>
  <si>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</si>
  <si>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</si>
  <si>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</si>
  <si>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</si>
  <si>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</si>
  <si>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</si>
  <si>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</si>
  <si>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</si>
  <si>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</si>
  <si>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</si>
  <si>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</si>
  <si>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</si>
  <si>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</si>
  <si>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</si>
  <si>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</si>
  <si>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</si>
  <si>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</si>
  <si>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</si>
  <si>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</si>
  <si>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</si>
  <si>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</si>
  <si>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</si>
  <si>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</si>
  <si>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</si>
  <si>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</si>
  <si>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</si>
  <si>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</si>
  <si>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</si>
  <si>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</si>
  <si>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</si>
  <si>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</si>
  <si>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</si>
  <si>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</si>
  <si>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</si>
  <si>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</si>
  <si>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</si>
  <si>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</si>
  <si>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</si>
  <si>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</si>
  <si>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</si>
  <si>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</si>
  <si>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</si>
  <si>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</si>
  <si>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</si>
  <si>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</si>
  <si>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</si>
  <si>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</si>
  <si>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</si>
  <si>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</si>
  <si>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</si>
  <si>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</si>
  <si>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</si>
  <si>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</si>
  <si>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</si>
  <si>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</si>
  <si>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</si>
  <si>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</si>
  <si>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</si>
  <si>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</si>
  <si>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</si>
  <si>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</si>
  <si>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</si>
  <si>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</si>
  <si>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</si>
  <si>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</si>
  <si>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</si>
  <si>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</si>
  <si>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</si>
  <si>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</si>
  <si>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</si>
  <si>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</si>
  <si>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</si>
  <si>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</si>
  <si>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</si>
  <si>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</si>
  <si>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</si>
  <si>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</si>
  <si>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</si>
  <si>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</si>
  <si>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</si>
  <si>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</si>
  <si>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</si>
  <si>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</si>
  <si>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</si>
  <si>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</si>
  <si>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</si>
  <si>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</si>
  <si>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</si>
  <si>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</si>
  <si>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</si>
  <si>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</si>
  <si>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</si>
  <si>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</si>
  <si>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</si>
  <si>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</si>
  <si>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</si>
  <si>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</si>
  <si>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</si>
  <si>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</si>
  <si>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</si>
  <si>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</si>
  <si>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</si>
  <si>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</si>
  <si>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</si>
  <si>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</si>
  <si>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</si>
  <si>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</si>
  <si>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</si>
  <si>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</si>
  <si>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</si>
  <si>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</si>
  <si>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</si>
  <si>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</si>
  <si>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</si>
  <si>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</si>
  <si>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</si>
  <si>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</si>
  <si>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</si>
  <si>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</si>
  <si>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</si>
  <si>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</si>
  <si>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</si>
  <si>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</si>
  <si>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</si>
  <si>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</si>
  <si>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</si>
  <si>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</si>
  <si>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</si>
  <si>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</si>
  <si>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</si>
  <si>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</si>
  <si>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</si>
  <si>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</si>
  <si>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</si>
  <si>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</si>
  <si>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</si>
  <si>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</si>
  <si>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</si>
  <si>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</si>
  <si>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</si>
  <si>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</si>
  <si>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</si>
  <si>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</si>
  <si>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</si>
  <si>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</si>
  <si>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</si>
  <si>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</si>
  <si>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</si>
  <si>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</si>
  <si>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</si>
  <si>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</si>
  <si>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</si>
  <si>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</si>
  <si>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</si>
  <si>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</si>
  <si>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</si>
  <si>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</si>
  <si>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</si>
  <si>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</si>
  <si>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</si>
  <si>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</si>
  <si>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</si>
  <si>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</si>
  <si>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</si>
  <si>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</si>
  <si>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</si>
  <si>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</si>
  <si>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</si>
  <si>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</si>
  <si>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</si>
  <si>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</si>
  <si>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</si>
  <si>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</si>
  <si>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</si>
  <si>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</si>
  <si>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</si>
  <si>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</si>
  <si>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</si>
  <si>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</si>
  <si>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</si>
  <si>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</si>
  <si>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</si>
  <si>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</si>
  <si>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</si>
  <si>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</si>
  <si>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</si>
  <si>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</si>
  <si>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</si>
  <si>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</si>
  <si>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</si>
  <si>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</si>
  <si>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</si>
  <si>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</si>
  <si>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</si>
  <si>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</si>
  <si>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</si>
  <si>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</si>
  <si>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</si>
  <si>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</si>
  <si>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</si>
  <si>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</si>
  <si>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</si>
  <si>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</si>
  <si>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</si>
  <si>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</si>
  <si>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</si>
  <si>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</si>
  <si>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</si>
  <si>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</si>
  <si>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</si>
  <si>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</si>
  <si>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</si>
  <si>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</si>
  <si>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</si>
  <si>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</si>
  <si>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</si>
  <si>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</si>
  <si>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</si>
  <si>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</si>
  <si>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</si>
  <si>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</si>
  <si>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</si>
  <si>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</si>
  <si>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</si>
  <si>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</si>
  <si>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</si>
  <si>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</si>
  <si>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</si>
  <si>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</si>
  <si>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</si>
  <si>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</si>
  <si>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</si>
  <si>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</si>
  <si>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</si>
  <si>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</si>
  <si>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</si>
  <si>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</si>
  <si>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</si>
  <si>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</si>
  <si>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</si>
  <si>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</si>
  <si>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</si>
  <si>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</si>
  <si>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</si>
  <si>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</si>
  <si>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</si>
  <si>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</si>
  <si>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</si>
  <si>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</si>
  <si>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</si>
  <si>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</si>
  <si>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</si>
  <si>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</si>
  <si>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</si>
  <si>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</si>
  <si>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</si>
  <si>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</si>
  <si>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</si>
  <si>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</si>
  <si>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</si>
  <si>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</si>
  <si>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</si>
  <si>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</si>
  <si>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</si>
  <si>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</si>
  <si>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</si>
  <si>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</si>
  <si>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</si>
  <si>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</si>
  <si>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</si>
  <si>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</si>
  <si>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</si>
  <si>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</si>
  <si>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</si>
  <si>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</si>
  <si>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</si>
  <si>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</si>
  <si>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</si>
  <si>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</si>
  <si>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</si>
  <si>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</si>
  <si>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</si>
  <si>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</si>
  <si>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Greater than or equal to 50000</t>
  </si>
  <si>
    <t>45000 to 49999</t>
  </si>
  <si>
    <t>35000 to 39999</t>
  </si>
  <si>
    <t>30000 to 34999</t>
  </si>
  <si>
    <t>25000 to 29999</t>
  </si>
  <si>
    <t>20000 to 24999</t>
  </si>
  <si>
    <t>15000 to 19999</t>
  </si>
  <si>
    <t>10000 to 14999</t>
  </si>
  <si>
    <t>5000 to 9999</t>
  </si>
  <si>
    <t>1000 to 4999</t>
  </si>
  <si>
    <t>Less than 1000</t>
  </si>
  <si>
    <t>Total Projects</t>
  </si>
  <si>
    <t>Number of Canceled</t>
  </si>
  <si>
    <t>Number of Failed</t>
  </si>
  <si>
    <t>Number of Successful</t>
  </si>
  <si>
    <t>Goal</t>
  </si>
  <si>
    <t>Percentage Successful</t>
  </si>
  <si>
    <t>Percentage Failed</t>
  </si>
  <si>
    <t>Percentage Canceled</t>
  </si>
  <si>
    <t>Median</t>
  </si>
  <si>
    <t>Minimum</t>
  </si>
  <si>
    <t>Maximum</t>
  </si>
  <si>
    <t>Average</t>
  </si>
  <si>
    <t>Successful Campaigns</t>
  </si>
  <si>
    <t>Failed Campaigns</t>
  </si>
  <si>
    <t>Variance</t>
  </si>
  <si>
    <t>STD</t>
  </si>
  <si>
    <t xml:space="preserve">Variance </t>
  </si>
  <si>
    <t>Outcome</t>
  </si>
  <si>
    <t>Mean</t>
  </si>
  <si>
    <t>Max</t>
  </si>
  <si>
    <t>Min</t>
  </si>
  <si>
    <t>Variance &amp; STD show that the variation of numbers are very high.</t>
  </si>
  <si>
    <t>Based on the data presented, standard deviation &amp; mean are not the safe way to summarize the data.</t>
  </si>
  <si>
    <t>Mode</t>
  </si>
  <si>
    <t>If the data will be plotted the on a curve, the tendency is to skew to the right (positive skew),</t>
  </si>
  <si>
    <t>where mean(ave)&gt;median&gt;mode. In this case, using median and quartiles would better summarize the data</t>
  </si>
  <si>
    <t>Quartile 1</t>
  </si>
  <si>
    <t>Quartile 2</t>
  </si>
  <si>
    <t>Quartile 3</t>
  </si>
  <si>
    <t xml:space="preserve">where </t>
  </si>
  <si>
    <t>Q3-Q2</t>
  </si>
  <si>
    <t>Q2-Q1</t>
  </si>
  <si>
    <t>when Q3-Q2 &gt; Q2-Q1, the data distribution is skewed to the right</t>
  </si>
  <si>
    <t>Median of the upper half</t>
  </si>
  <si>
    <t>Median of the lower half</t>
  </si>
  <si>
    <t>Median of the entire data set</t>
  </si>
  <si>
    <t>I had difficulty on this one….</t>
  </si>
  <si>
    <t>I look for the max value</t>
  </si>
  <si>
    <t>I set the highest value possible</t>
  </si>
  <si>
    <t>Max, which is =</t>
  </si>
  <si>
    <t>I am open to better solution</t>
  </si>
  <si>
    <t>40000 to 45999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</si>
</sst>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A01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0" fontId="3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theme="4" tint="0.79998168889431442"/>
      </font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theme="4" tint="0.79998168889431442"/>
      </font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theme="4" tint="0.79998168889431442"/>
      </font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</a:t>
            </a:r>
            <a:r>
              <a:rPr lang="en-CA" baseline="0"/>
              <a:t> Based on Goal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Bonus_Goal!$H$1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Bonus_Goal!$C$2:$C$13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45999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Bonus_Goal!$H$2:$H$13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0.51910828025477707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0.8125</c:v>
                </c:pt>
                <c:pt idx="10">
                  <c:v>0.7</c:v>
                </c:pt>
                <c:pt idx="11">
                  <c:v>0.37171052631578949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25-425D-8F1B-2F426050EA64}"/>
            </c:ext>
          </c:extLst>
        </c:ser>
        <c:ser>
          <c:idx val="5"/>
          <c:order val="5"/>
          <c:tx>
            <c:strRef>
              <c:f>Bonus_Goal!$I$1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Bonus_Goal!$C$2:$C$13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45999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Bonus_Goal!$I$2:$I$13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0.40127388535031849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0.1875</c:v>
                </c:pt>
                <c:pt idx="10">
                  <c:v>0.3</c:v>
                </c:pt>
                <c:pt idx="11">
                  <c:v>0.53618421052631582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25-425D-8F1B-2F426050EA64}"/>
            </c:ext>
          </c:extLst>
        </c:ser>
        <c:ser>
          <c:idx val="6"/>
          <c:order val="6"/>
          <c:tx>
            <c:strRef>
              <c:f>Bonus_Goal!$J$1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Bonus_Goal!$C$2:$C$13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45999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Bonus_Goal!$J$2:$J$13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7.9617834394904455E-2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9.2105263157894732E-2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625-425D-8F1B-2F426050E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7558336"/>
        <c:axId val="14875533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Bonus_Goal!$D$1</c15:sqref>
                        </c15:formulaRef>
                      </c:ext>
                    </c:extLst>
                    <c:strCache>
                      <c:ptCount val="1"/>
                      <c:pt idx="0">
                        <c:v>Number of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Bonus_Goal!$C$2:$C$13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45999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Bonus_Goal!$D$2:$D$13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163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13</c:v>
                      </c:pt>
                      <c:pt idx="10">
                        <c:v>7</c:v>
                      </c:pt>
                      <c:pt idx="11">
                        <c:v>113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625-425D-8F1B-2F426050EA6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Bonus_Goal!$E$1</c15:sqref>
                        </c15:formulaRef>
                      </c:ext>
                    </c:extLst>
                    <c:strCache>
                      <c:ptCount val="1"/>
                      <c:pt idx="0">
                        <c:v>Number of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Bonus_Goal!$C$2:$C$13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45999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Bonus_Goal!$E$2:$E$13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625-425D-8F1B-2F426050EA6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Bonus_Goal!$F$1</c15:sqref>
                        </c15:formulaRef>
                      </c:ext>
                    </c:extLst>
                    <c:strCache>
                      <c:ptCount val="1"/>
                      <c:pt idx="0">
                        <c:v>Number of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Bonus_Goal!$C$2:$C$13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45999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Bonus_Goal!$F$2:$F$13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625-425D-8F1B-2F426050EA6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Bonus_Goal!$G$1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Bonus_Goal!$C$2:$C$13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45999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Bonus_Goal!$G$2:$G$13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314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16</c:v>
                      </c:pt>
                      <c:pt idx="10">
                        <c:v>10</c:v>
                      </c:pt>
                      <c:pt idx="11">
                        <c:v>304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625-425D-8F1B-2F426050EA64}"/>
                  </c:ext>
                </c:extLst>
              </c15:ser>
            </c15:filteredLineSeries>
          </c:ext>
        </c:extLst>
      </c:lineChart>
      <c:catAx>
        <c:axId val="148755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553344"/>
        <c:crosses val="autoZero"/>
        <c:auto val="1"/>
        <c:lblAlgn val="ctr"/>
        <c:lblOffset val="100"/>
        <c:noMultiLvlLbl val="0"/>
      </c:catAx>
      <c:valAx>
        <c:axId val="148755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55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16</xdr:row>
      <xdr:rowOff>139700</xdr:rowOff>
    </xdr:from>
    <xdr:to>
      <xdr:col>9</xdr:col>
      <xdr:colOff>1314450</xdr:colOff>
      <xdr:row>35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5F6961-6EB3-5001-784E-59A8EA0C8A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241300</xdr:colOff>
          <xdr:row>10</xdr:row>
          <xdr:rowOff>19050</xdr:rowOff>
        </xdr:from>
        <xdr:to>
          <xdr:col>16</xdr:col>
          <xdr:colOff>361950</xdr:colOff>
          <xdr:row>13</xdr:row>
          <xdr:rowOff>133350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DC98-DD36-4012-ACC1-22C7623902F0}">
  <dimension ref="A1:AE1001"/>
  <sheetViews>
    <sheetView workbookViewId="0">
      <selection activeCell="D3" sqref="D3"/>
    </sheetView>
  </sheetViews>
  <sheetFormatPr defaultRowHeight="15" customHeight="1" x14ac:dyDescent="0.35"/>
  <cols>
    <col min="1" max="1" width="27.54296875" bestFit="1" customWidth="1"/>
    <col min="2" max="2" width="13.7265625" bestFit="1" customWidth="1"/>
    <col min="3" max="3" width="26.81640625" customWidth="1"/>
    <col min="4" max="4" width="19.453125" customWidth="1"/>
    <col min="5" max="5" width="15.81640625" bestFit="1" customWidth="1"/>
    <col min="6" max="6" width="18.54296875" bestFit="1" customWidth="1"/>
    <col min="7" max="7" width="12.54296875" bestFit="1" customWidth="1"/>
    <col min="8" max="8" width="19.90625" bestFit="1" customWidth="1"/>
    <col min="9" max="9" width="16.1796875" bestFit="1" customWidth="1"/>
    <col min="10" max="10" width="18.90625" bestFit="1" customWidth="1"/>
    <col min="12" max="12" width="3.81640625" bestFit="1" customWidth="1"/>
    <col min="13" max="13" width="31.36328125" bestFit="1" customWidth="1"/>
    <col min="14" max="14" width="42.453125" customWidth="1"/>
    <col min="15" max="15" width="11" customWidth="1"/>
    <col min="16" max="16" width="8.453125" bestFit="1" customWidth="1"/>
    <col min="17" max="17" width="9.54296875" bestFit="1" customWidth="1"/>
    <col min="18" max="18" width="15.81640625" bestFit="1" customWidth="1"/>
    <col min="19" max="19" width="14.7265625" bestFit="1" customWidth="1"/>
    <col min="20" max="20" width="18.08984375" bestFit="1" customWidth="1"/>
    <col min="21" max="21" width="8.26953125" bestFit="1" customWidth="1"/>
    <col min="22" max="22" width="9.08984375" bestFit="1" customWidth="1"/>
    <col min="23" max="23" width="12.6328125" bestFit="1" customWidth="1"/>
    <col min="24" max="24" width="24.54296875" bestFit="1" customWidth="1"/>
    <col min="25" max="25" width="10.81640625" bestFit="1" customWidth="1"/>
    <col min="26" max="26" width="23" bestFit="1" customWidth="1"/>
    <col min="27" max="27" width="9.90625" bestFit="1" customWidth="1"/>
    <col min="28" max="28" width="9.26953125" bestFit="1" customWidth="1"/>
    <col min="29" max="29" width="29.453125" bestFit="1" customWidth="1"/>
    <col min="30" max="30" width="16.1796875" bestFit="1" customWidth="1"/>
    <col min="31" max="31" width="17.453125" bestFit="1" customWidth="1"/>
    <col min="37" max="37" width="26.81640625" bestFit="1" customWidth="1"/>
    <col min="38" max="38" width="19.453125" bestFit="1" customWidth="1"/>
    <col min="39" max="39" width="15.81640625" bestFit="1" customWidth="1"/>
    <col min="40" max="40" width="18.54296875" bestFit="1" customWidth="1"/>
    <col min="41" max="41" width="12.54296875" bestFit="1" customWidth="1"/>
    <col min="42" max="42" width="19.90625" bestFit="1" customWidth="1"/>
    <col min="43" max="43" width="16.1796875" bestFit="1" customWidth="1"/>
    <col min="44" max="44" width="18.90625" bestFit="1" customWidth="1"/>
  </cols>
  <sheetData>
    <row r="1" spans="1:31" ht="15" customHeight="1" x14ac:dyDescent="0.35">
      <c r="A1" t="s">
        <v>2083</v>
      </c>
      <c r="B1" t="s">
        <v>2083</v>
      </c>
      <c r="C1" t="s">
        <v>2083</v>
      </c>
      <c r="D1" t="s">
        <v>2082</v>
      </c>
      <c r="E1" t="s">
        <v>2081</v>
      </c>
      <c r="F1" t="s">
        <v>2080</v>
      </c>
      <c r="G1" t="s">
        <v>2079</v>
      </c>
      <c r="H1" t="s">
        <v>2084</v>
      </c>
      <c r="I1" t="s">
        <v>2085</v>
      </c>
      <c r="J1" t="s">
        <v>2086</v>
      </c>
      <c r="L1" s="1" t="s">
        <v>0</v>
      </c>
      <c r="M1" s="1" t="s">
        <v>1</v>
      </c>
      <c r="N1" s="2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</row>
    <row r="2" spans="1:31" ht="15" customHeight="1" x14ac:dyDescent="0.35">
      <c r="A2">
        <v>0</v>
      </c>
      <c r="B2">
        <v>999</v>
      </c>
      <c r="C2" t="s">
        <v>2078</v>
      </c>
      <c r="D2">
        <f>COUNTIFS($O$2:$O$1001,"&gt;="&amp;A2,$O$2:$O$1001,"&lt;="&amp;B2,$Q$2:$Q$1001,"successful")</f>
        <v>30</v>
      </c>
      <c r="E2">
        <f>COUNTIFS($O$2:$O$1001,"&gt;="&amp;A2,$O$2:$O$1001,"&lt;="&amp;B2,$Q$2:$Q$1001,"failed")</f>
        <v>20</v>
      </c>
      <c r="F2">
        <f>COUNTIFS($O$2:$O$1001,"&gt;="&amp;A2,$O$2:$O$1001,"&lt;="&amp;B2,$Q$2:$Q$1001,"canceled")</f>
        <v>1</v>
      </c>
      <c r="G2">
        <f>SUM(D2:F2)</f>
        <v>51</v>
      </c>
      <c r="H2" s="8">
        <f>(D2/G2)</f>
        <v>0.58823529411764708</v>
      </c>
      <c r="I2" s="8">
        <f>E2/G2</f>
        <v>0.39215686274509803</v>
      </c>
      <c r="J2" s="8">
        <f>F2/G2</f>
        <v>1.9607843137254902E-2</v>
      </c>
      <c r="L2">
        <v>0</v>
      </c>
      <c r="M2" t="s">
        <v>20</v>
      </c>
      <c r="N2" s="3" t="s">
        <v>21</v>
      </c>
      <c r="O2">
        <v>100</v>
      </c>
      <c r="P2">
        <v>0</v>
      </c>
      <c r="Q2" t="s">
        <v>22</v>
      </c>
      <c r="R2" s="4">
        <f t="shared" ref="Q2:R65" si="0">ROUND(P2/O2*100,2)</f>
        <v>0</v>
      </c>
      <c r="S2">
        <v>0</v>
      </c>
      <c r="T2" s="4">
        <f t="shared" ref="S2:T65" si="1">IF(S2&lt;=0,0,P2/S2)</f>
        <v>0</v>
      </c>
      <c r="U2" t="s">
        <v>23</v>
      </c>
      <c r="V2" t="s">
        <v>24</v>
      </c>
      <c r="W2">
        <v>1448690400</v>
      </c>
      <c r="X2" s="5">
        <f>(W2/86400)+DATE(1970,1,1)</f>
        <v>42336.25</v>
      </c>
      <c r="Y2">
        <v>1450159200</v>
      </c>
      <c r="Z2" s="6">
        <f>(Y2/86400)+DATE(1970,1,1)</f>
        <v>42353.25</v>
      </c>
      <c r="AA2" t="b">
        <v>0</v>
      </c>
      <c r="AB2" t="b">
        <v>0</v>
      </c>
      <c r="AC2" t="s">
        <v>25</v>
      </c>
      <c r="AD2" t="s">
        <v>26</v>
      </c>
      <c r="AE2" t="s">
        <v>27</v>
      </c>
    </row>
    <row r="3" spans="1:31" ht="15" customHeight="1" x14ac:dyDescent="0.35">
      <c r="A3">
        <v>1000</v>
      </c>
      <c r="B3">
        <v>4999</v>
      </c>
      <c r="C3" t="s">
        <v>2077</v>
      </c>
      <c r="D3">
        <f>COUNTIFS($O$2:$O$1001,"&gt;="&amp;A3,$O$2:$O$1001,"&lt;="&amp;B3,$Q$2:$Q$1001,"successful")</f>
        <v>191</v>
      </c>
      <c r="E3">
        <f>COUNTIFS($O$2:$O$1001,"&gt;="&amp;A3,$O$2:$O$1001,"&lt;="&amp;B3,$Q$2:$Q$1001,"failed")</f>
        <v>38</v>
      </c>
      <c r="F3">
        <f>COUNTIFS($O$2:$O$1001,"&gt;="&amp;A3,$O$2:$O$1001,"&lt;="&amp;B3,$Q$2:$Q$1001,"canceled")</f>
        <v>2</v>
      </c>
      <c r="G3">
        <f t="shared" ref="G3:G12" si="2">SUM(D3:F3)</f>
        <v>231</v>
      </c>
      <c r="H3" s="8">
        <f t="shared" ref="H3:H13" si="3">(D3/G3)</f>
        <v>0.82683982683982682</v>
      </c>
      <c r="I3" s="8">
        <f t="shared" ref="I3:I13" si="4">E3/G3</f>
        <v>0.16450216450216451</v>
      </c>
      <c r="J3" s="8">
        <f t="shared" ref="J3:J13" si="5">F3/G3</f>
        <v>8.658008658008658E-3</v>
      </c>
      <c r="L3">
        <v>1</v>
      </c>
      <c r="M3" t="s">
        <v>28</v>
      </c>
      <c r="N3" s="3" t="s">
        <v>29</v>
      </c>
      <c r="O3">
        <v>1400</v>
      </c>
      <c r="P3">
        <v>14560</v>
      </c>
      <c r="Q3" t="s">
        <v>30</v>
      </c>
      <c r="R3" s="4">
        <f t="shared" si="0"/>
        <v>1040</v>
      </c>
      <c r="S3">
        <v>158</v>
      </c>
      <c r="T3" s="4">
        <f t="shared" si="1"/>
        <v>92.151898734177209</v>
      </c>
      <c r="U3" t="s">
        <v>31</v>
      </c>
      <c r="V3" t="s">
        <v>32</v>
      </c>
      <c r="W3">
        <v>1408424400</v>
      </c>
      <c r="X3" s="5">
        <f t="shared" ref="W3:X66" si="6">(W3/86400)+DATE(1970,1,1)</f>
        <v>41870.208333333336</v>
      </c>
      <c r="Y3">
        <v>1408597200</v>
      </c>
      <c r="Z3" s="6">
        <f>(Y3/86400)+DATE(1970,1,1)</f>
        <v>41872.208333333336</v>
      </c>
      <c r="AA3" t="b">
        <v>0</v>
      </c>
      <c r="AB3" t="b">
        <v>1</v>
      </c>
      <c r="AC3" t="s">
        <v>33</v>
      </c>
      <c r="AD3" t="s">
        <v>34</v>
      </c>
      <c r="AE3" t="s">
        <v>35</v>
      </c>
    </row>
    <row r="4" spans="1:31" ht="15" customHeight="1" x14ac:dyDescent="0.35">
      <c r="A4">
        <v>5000</v>
      </c>
      <c r="B4">
        <v>9999</v>
      </c>
      <c r="C4" t="s">
        <v>2076</v>
      </c>
      <c r="D4">
        <f>COUNTIFS($O$2:$O$1001,"&gt;="&amp;A4,$O$2:$O$1001,"&lt;="&amp;B4,$Q$2:$Q$1001,"successful")</f>
        <v>163</v>
      </c>
      <c r="E4">
        <f>COUNTIFS($O$2:$O$1001,"&gt;="&amp;A4,$O$2:$O$1001,"&lt;="&amp;B4,$Q$2:$Q$1001,"failed")</f>
        <v>126</v>
      </c>
      <c r="F4">
        <f>COUNTIFS($O$2:$O$1001,"&gt;="&amp;A4,$O$2:$O$1001,"&lt;="&amp;B4,$Q$2:$Q$1001,"canceled")</f>
        <v>25</v>
      </c>
      <c r="G4">
        <f t="shared" si="2"/>
        <v>314</v>
      </c>
      <c r="H4" s="8">
        <f t="shared" si="3"/>
        <v>0.51910828025477707</v>
      </c>
      <c r="I4" s="8">
        <f t="shared" si="4"/>
        <v>0.40127388535031849</v>
      </c>
      <c r="J4" s="8">
        <f t="shared" si="5"/>
        <v>7.9617834394904455E-2</v>
      </c>
      <c r="L4">
        <v>2</v>
      </c>
      <c r="M4" t="s">
        <v>36</v>
      </c>
      <c r="N4" s="3" t="s">
        <v>37</v>
      </c>
      <c r="O4">
        <v>108400</v>
      </c>
      <c r="P4">
        <v>142523</v>
      </c>
      <c r="Q4" t="s">
        <v>30</v>
      </c>
      <c r="R4" s="4">
        <f t="shared" si="0"/>
        <v>131.47999999999999</v>
      </c>
      <c r="S4">
        <v>1425</v>
      </c>
      <c r="T4" s="4">
        <f t="shared" si="1"/>
        <v>100.01614035087719</v>
      </c>
      <c r="U4" t="s">
        <v>38</v>
      </c>
      <c r="V4" t="s">
        <v>39</v>
      </c>
      <c r="W4">
        <v>1384668000</v>
      </c>
      <c r="X4" s="5">
        <f t="shared" si="6"/>
        <v>41595.25</v>
      </c>
      <c r="Y4">
        <v>1384840800</v>
      </c>
      <c r="Z4" s="6">
        <f t="shared" ref="Y4:Z67" si="7">(Y4/86400)+DATE(1970,1,1)</f>
        <v>41597.25</v>
      </c>
      <c r="AA4" t="b">
        <v>0</v>
      </c>
      <c r="AB4" t="b">
        <v>0</v>
      </c>
      <c r="AC4" t="s">
        <v>40</v>
      </c>
      <c r="AD4" t="s">
        <v>41</v>
      </c>
      <c r="AE4" t="s">
        <v>42</v>
      </c>
    </row>
    <row r="5" spans="1:31" ht="15" customHeight="1" x14ac:dyDescent="0.35">
      <c r="A5">
        <v>10000</v>
      </c>
      <c r="B5">
        <v>14999</v>
      </c>
      <c r="C5" t="s">
        <v>2075</v>
      </c>
      <c r="D5">
        <f>COUNTIFS($O$2:$O$1001,"&gt;="&amp;A5,$O$2:$O$1001,"&lt;="&amp;B5,$Q$2:$Q$1001,"successful")</f>
        <v>4</v>
      </c>
      <c r="E5">
        <f>COUNTIFS($O$2:$O$1001,"&gt;="&amp;A5,$O$2:$O$1001,"&lt;="&amp;B5,$Q$2:$Q$1001,"failed")</f>
        <v>5</v>
      </c>
      <c r="F5">
        <f>COUNTIFS($O$2:$O$1001,"&gt;="&amp;A5,$O$2:$O$1001,"&lt;="&amp;B5,$Q$2:$Q$1001,"canceled")</f>
        <v>0</v>
      </c>
      <c r="G5">
        <f t="shared" si="2"/>
        <v>9</v>
      </c>
      <c r="H5" s="8">
        <f t="shared" si="3"/>
        <v>0.44444444444444442</v>
      </c>
      <c r="I5" s="8">
        <f t="shared" si="4"/>
        <v>0.55555555555555558</v>
      </c>
      <c r="J5" s="8">
        <f t="shared" si="5"/>
        <v>0</v>
      </c>
      <c r="L5">
        <v>3</v>
      </c>
      <c r="M5" t="s">
        <v>43</v>
      </c>
      <c r="N5" s="3" t="s">
        <v>44</v>
      </c>
      <c r="O5">
        <v>4200</v>
      </c>
      <c r="P5">
        <v>2477</v>
      </c>
      <c r="Q5" t="s">
        <v>22</v>
      </c>
      <c r="R5" s="4">
        <f t="shared" si="0"/>
        <v>58.98</v>
      </c>
      <c r="S5">
        <v>24</v>
      </c>
      <c r="T5" s="4">
        <f t="shared" si="1"/>
        <v>103.20833333333333</v>
      </c>
      <c r="U5" t="s">
        <v>31</v>
      </c>
      <c r="V5" t="s">
        <v>32</v>
      </c>
      <c r="W5">
        <v>1565499600</v>
      </c>
      <c r="X5" s="5">
        <f t="shared" si="6"/>
        <v>43688.208333333328</v>
      </c>
      <c r="Y5">
        <v>1568955600</v>
      </c>
      <c r="Z5" s="6">
        <f t="shared" si="7"/>
        <v>43728.208333333328</v>
      </c>
      <c r="AA5" t="b">
        <v>0</v>
      </c>
      <c r="AB5" t="b">
        <v>0</v>
      </c>
      <c r="AC5" t="s">
        <v>33</v>
      </c>
      <c r="AD5" t="s">
        <v>34</v>
      </c>
      <c r="AE5" t="s">
        <v>35</v>
      </c>
    </row>
    <row r="6" spans="1:31" ht="15" customHeight="1" x14ac:dyDescent="0.35">
      <c r="A6">
        <v>15000</v>
      </c>
      <c r="B6">
        <v>19999</v>
      </c>
      <c r="C6" t="s">
        <v>2074</v>
      </c>
      <c r="D6">
        <f>COUNTIFS($O$2:$O$1001,"&gt;="&amp;A6,$O$2:$O$1001,"&lt;="&amp;B6,$Q$2:$Q$1001,"successful")</f>
        <v>10</v>
      </c>
      <c r="E6">
        <f>COUNTIFS($O$2:$O$1001,"&gt;="&amp;A6,$O$2:$O$1001,"&lt;="&amp;B6,$Q$2:$Q$1001,"failed")</f>
        <v>0</v>
      </c>
      <c r="F6">
        <f>COUNTIFS($O$2:$O$1001,"&gt;="&amp;A6,$O$2:$O$1001,"&lt;="&amp;B6,$Q$2:$Q$1001,"canceled")</f>
        <v>0</v>
      </c>
      <c r="G6">
        <f t="shared" si="2"/>
        <v>10</v>
      </c>
      <c r="H6" s="8">
        <f t="shared" si="3"/>
        <v>1</v>
      </c>
      <c r="I6" s="8">
        <f t="shared" si="4"/>
        <v>0</v>
      </c>
      <c r="J6" s="8">
        <f t="shared" si="5"/>
        <v>0</v>
      </c>
      <c r="L6">
        <v>4</v>
      </c>
      <c r="M6" t="s">
        <v>45</v>
      </c>
      <c r="N6" s="3" t="s">
        <v>46</v>
      </c>
      <c r="O6">
        <v>7600</v>
      </c>
      <c r="P6">
        <v>5265</v>
      </c>
      <c r="Q6" t="s">
        <v>22</v>
      </c>
      <c r="R6" s="4">
        <f t="shared" si="0"/>
        <v>69.28</v>
      </c>
      <c r="S6">
        <v>53</v>
      </c>
      <c r="T6" s="4">
        <f t="shared" si="1"/>
        <v>99.339622641509436</v>
      </c>
      <c r="U6" t="s">
        <v>31</v>
      </c>
      <c r="V6" t="s">
        <v>32</v>
      </c>
      <c r="W6">
        <v>1547964000</v>
      </c>
      <c r="X6" s="5">
        <f t="shared" si="6"/>
        <v>43485.25</v>
      </c>
      <c r="Y6">
        <v>1548309600</v>
      </c>
      <c r="Z6" s="6">
        <f t="shared" si="7"/>
        <v>43489.25</v>
      </c>
      <c r="AA6" t="b">
        <v>0</v>
      </c>
      <c r="AB6" t="b">
        <v>0</v>
      </c>
      <c r="AC6" t="s">
        <v>47</v>
      </c>
      <c r="AD6" t="s">
        <v>48</v>
      </c>
      <c r="AE6" t="s">
        <v>49</v>
      </c>
    </row>
    <row r="7" spans="1:31" ht="15" customHeight="1" x14ac:dyDescent="0.35">
      <c r="A7">
        <v>20000</v>
      </c>
      <c r="B7">
        <v>24999</v>
      </c>
      <c r="C7" t="s">
        <v>2073</v>
      </c>
      <c r="D7">
        <f>COUNTIFS($O$2:$O$1001,"&gt;="&amp;A7,$O$2:$O$1001,"&lt;="&amp;B7,$Q$2:$Q$1001,"successful")</f>
        <v>7</v>
      </c>
      <c r="E7">
        <f>COUNTIFS($O$2:$O$1001,"&gt;="&amp;A7,$O$2:$O$1001,"&lt;="&amp;B7,$Q$2:$Q$1001,"failed")</f>
        <v>0</v>
      </c>
      <c r="F7">
        <f>COUNTIFS($O$2:$O$1001,"&gt;="&amp;A7,$O$2:$O$1001,"&lt;="&amp;B7,$Q$2:$Q$1001,"canceled")</f>
        <v>0</v>
      </c>
      <c r="G7">
        <f t="shared" si="2"/>
        <v>7</v>
      </c>
      <c r="H7" s="8">
        <f t="shared" si="3"/>
        <v>1</v>
      </c>
      <c r="I7" s="8">
        <f t="shared" si="4"/>
        <v>0</v>
      </c>
      <c r="J7" s="8">
        <f t="shared" si="5"/>
        <v>0</v>
      </c>
      <c r="L7">
        <v>5</v>
      </c>
      <c r="M7" t="s">
        <v>50</v>
      </c>
      <c r="N7" s="3" t="s">
        <v>51</v>
      </c>
      <c r="O7">
        <v>7600</v>
      </c>
      <c r="P7">
        <v>13195</v>
      </c>
      <c r="Q7" t="s">
        <v>30</v>
      </c>
      <c r="R7" s="4">
        <f t="shared" si="0"/>
        <v>173.62</v>
      </c>
      <c r="S7">
        <v>174</v>
      </c>
      <c r="T7" s="4">
        <f t="shared" si="1"/>
        <v>75.833333333333329</v>
      </c>
      <c r="U7" t="s">
        <v>52</v>
      </c>
      <c r="V7" t="s">
        <v>53</v>
      </c>
      <c r="W7">
        <v>1346130000</v>
      </c>
      <c r="X7" s="5">
        <f t="shared" si="6"/>
        <v>41149.208333333336</v>
      </c>
      <c r="Y7">
        <v>1347080400</v>
      </c>
      <c r="Z7" s="6">
        <f t="shared" si="7"/>
        <v>41160.208333333336</v>
      </c>
      <c r="AA7" t="b">
        <v>0</v>
      </c>
      <c r="AB7" t="b">
        <v>0</v>
      </c>
      <c r="AC7" t="s">
        <v>47</v>
      </c>
      <c r="AD7" t="s">
        <v>48</v>
      </c>
      <c r="AE7" t="s">
        <v>49</v>
      </c>
    </row>
    <row r="8" spans="1:31" ht="15" customHeight="1" x14ac:dyDescent="0.35">
      <c r="A8">
        <v>25000</v>
      </c>
      <c r="B8">
        <v>29999</v>
      </c>
      <c r="C8" t="s">
        <v>2072</v>
      </c>
      <c r="D8">
        <f>COUNTIFS($O$2:$O$1001,"&gt;="&amp;A8,$O$2:$O$1001,"&lt;="&amp;B8,$Q$2:$Q$1001,"successful")</f>
        <v>11</v>
      </c>
      <c r="E8">
        <f>COUNTIFS($O$2:$O$1001,"&gt;="&amp;A8,$O$2:$O$1001,"&lt;="&amp;B8,$Q$2:$Q$1001,"failed")</f>
        <v>3</v>
      </c>
      <c r="F8">
        <f>COUNTIFS($O$2:$O$1001,"&gt;="&amp;A8,$O$2:$O$1001,"&lt;="&amp;B8,$Q$2:$Q$1001,"canceled")</f>
        <v>0</v>
      </c>
      <c r="G8">
        <f t="shared" si="2"/>
        <v>14</v>
      </c>
      <c r="H8" s="8">
        <f t="shared" si="3"/>
        <v>0.7857142857142857</v>
      </c>
      <c r="I8" s="8">
        <f t="shared" si="4"/>
        <v>0.21428571428571427</v>
      </c>
      <c r="J8" s="8">
        <f t="shared" si="5"/>
        <v>0</v>
      </c>
      <c r="L8">
        <v>6</v>
      </c>
      <c r="M8" t="s">
        <v>54</v>
      </c>
      <c r="N8" s="3" t="s">
        <v>55</v>
      </c>
      <c r="O8">
        <v>5200</v>
      </c>
      <c r="P8">
        <v>1090</v>
      </c>
      <c r="Q8" t="s">
        <v>22</v>
      </c>
      <c r="R8" s="4">
        <f t="shared" si="0"/>
        <v>20.96</v>
      </c>
      <c r="S8">
        <v>18</v>
      </c>
      <c r="T8" s="4">
        <f t="shared" si="1"/>
        <v>60.555555555555557</v>
      </c>
      <c r="U8" t="s">
        <v>56</v>
      </c>
      <c r="V8" t="s">
        <v>57</v>
      </c>
      <c r="W8">
        <v>1505278800</v>
      </c>
      <c r="X8" s="5">
        <f t="shared" si="6"/>
        <v>42991.208333333328</v>
      </c>
      <c r="Y8">
        <v>1505365200</v>
      </c>
      <c r="Z8" s="6">
        <f t="shared" si="7"/>
        <v>42992.208333333328</v>
      </c>
      <c r="AA8" t="b">
        <v>0</v>
      </c>
      <c r="AB8" t="b">
        <v>0</v>
      </c>
      <c r="AC8" t="s">
        <v>58</v>
      </c>
      <c r="AD8" t="s">
        <v>59</v>
      </c>
      <c r="AE8" t="s">
        <v>60</v>
      </c>
    </row>
    <row r="9" spans="1:31" ht="15" customHeight="1" x14ac:dyDescent="0.35">
      <c r="A9">
        <v>30000</v>
      </c>
      <c r="B9">
        <v>34999</v>
      </c>
      <c r="C9" t="s">
        <v>2071</v>
      </c>
      <c r="D9">
        <f>COUNTIFS($O$2:$O$1001,"&gt;="&amp;A9,$O$2:$O$1001,"&lt;="&amp;B9,$Q$2:$Q$1001,"successful")</f>
        <v>7</v>
      </c>
      <c r="E9">
        <f>COUNTIFS($O$2:$O$1001,"&gt;="&amp;A9,$O$2:$O$1001,"&lt;="&amp;B9,$Q$2:$Q$1001,"failed")</f>
        <v>0</v>
      </c>
      <c r="F9">
        <f>COUNTIFS($O$2:$O$1001,"&gt;="&amp;A9,$O$2:$O$1001,"&lt;="&amp;B9,$Q$2:$Q$1001,"canceled")</f>
        <v>0</v>
      </c>
      <c r="G9">
        <f t="shared" si="2"/>
        <v>7</v>
      </c>
      <c r="H9" s="8">
        <f t="shared" si="3"/>
        <v>1</v>
      </c>
      <c r="I9" s="8">
        <f t="shared" si="4"/>
        <v>0</v>
      </c>
      <c r="J9" s="8">
        <f t="shared" si="5"/>
        <v>0</v>
      </c>
      <c r="L9">
        <v>7</v>
      </c>
      <c r="M9" t="s">
        <v>61</v>
      </c>
      <c r="N9" s="3" t="s">
        <v>62</v>
      </c>
      <c r="O9">
        <v>4500</v>
      </c>
      <c r="P9">
        <v>14741</v>
      </c>
      <c r="Q9" t="s">
        <v>30</v>
      </c>
      <c r="R9" s="4">
        <f t="shared" si="0"/>
        <v>327.58</v>
      </c>
      <c r="S9">
        <v>227</v>
      </c>
      <c r="T9" s="4">
        <f t="shared" si="1"/>
        <v>64.93832599118943</v>
      </c>
      <c r="U9" t="s">
        <v>52</v>
      </c>
      <c r="V9" t="s">
        <v>53</v>
      </c>
      <c r="W9">
        <v>1439442000</v>
      </c>
      <c r="X9" s="5">
        <f t="shared" si="6"/>
        <v>42229.208333333328</v>
      </c>
      <c r="Y9">
        <v>1439614800</v>
      </c>
      <c r="Z9" s="6">
        <f t="shared" si="7"/>
        <v>42231.208333333328</v>
      </c>
      <c r="AA9" t="b">
        <v>0</v>
      </c>
      <c r="AB9" t="b">
        <v>0</v>
      </c>
      <c r="AC9" t="s">
        <v>47</v>
      </c>
      <c r="AD9" t="s">
        <v>48</v>
      </c>
      <c r="AE9" t="s">
        <v>49</v>
      </c>
    </row>
    <row r="10" spans="1:31" ht="15" customHeight="1" x14ac:dyDescent="0.35">
      <c r="A10">
        <v>35000</v>
      </c>
      <c r="B10">
        <v>39999</v>
      </c>
      <c r="C10" t="s">
        <v>2070</v>
      </c>
      <c r="D10">
        <f>COUNTIFS($O$2:$O$1001,"&gt;="&amp;A10,$O$2:$O$1001,"&lt;="&amp;B10,$Q$2:$Q$1001,"successful")</f>
        <v>8</v>
      </c>
      <c r="E10">
        <f>COUNTIFS($O$2:$O$1001,"&gt;="&amp;A10,$O$2:$O$1001,"&lt;="&amp;B10,$Q$2:$Q$1001,"failed")</f>
        <v>3</v>
      </c>
      <c r="F10">
        <f>COUNTIFS($O$2:$O$1001,"&gt;="&amp;A10,$O$2:$O$1001,"&lt;="&amp;B10,$Q$2:$Q$1001,"canceled")</f>
        <v>1</v>
      </c>
      <c r="G10">
        <f t="shared" si="2"/>
        <v>12</v>
      </c>
      <c r="H10" s="8">
        <f t="shared" si="3"/>
        <v>0.66666666666666663</v>
      </c>
      <c r="I10" s="8">
        <f t="shared" si="4"/>
        <v>0.25</v>
      </c>
      <c r="J10" s="8">
        <f t="shared" si="5"/>
        <v>8.3333333333333329E-2</v>
      </c>
      <c r="L10">
        <v>8</v>
      </c>
      <c r="M10" t="s">
        <v>63</v>
      </c>
      <c r="N10" s="3" t="s">
        <v>64</v>
      </c>
      <c r="O10">
        <v>110100</v>
      </c>
      <c r="P10">
        <v>21946</v>
      </c>
      <c r="Q10" t="s">
        <v>65</v>
      </c>
      <c r="R10" s="4">
        <f t="shared" si="0"/>
        <v>19.93</v>
      </c>
      <c r="S10">
        <v>708</v>
      </c>
      <c r="T10" s="4">
        <f t="shared" si="1"/>
        <v>30.997175141242938</v>
      </c>
      <c r="U10" t="s">
        <v>52</v>
      </c>
      <c r="V10" t="s">
        <v>53</v>
      </c>
      <c r="W10">
        <v>1281330000</v>
      </c>
      <c r="X10" s="5">
        <f t="shared" si="6"/>
        <v>40399.208333333336</v>
      </c>
      <c r="Y10">
        <v>1281502800</v>
      </c>
      <c r="Z10" s="6">
        <f t="shared" si="7"/>
        <v>40401.208333333336</v>
      </c>
      <c r="AA10" t="b">
        <v>0</v>
      </c>
      <c r="AB10" t="b">
        <v>0</v>
      </c>
      <c r="AC10" t="s">
        <v>47</v>
      </c>
      <c r="AD10" t="s">
        <v>48</v>
      </c>
      <c r="AE10" t="s">
        <v>49</v>
      </c>
    </row>
    <row r="11" spans="1:31" ht="15" customHeight="1" x14ac:dyDescent="0.35">
      <c r="A11">
        <v>40000</v>
      </c>
      <c r="B11">
        <v>45999</v>
      </c>
      <c r="C11" t="s">
        <v>2120</v>
      </c>
      <c r="D11">
        <f>COUNTIFS($O$2:$O$1001,"&gt;="&amp;A11,$O$2:$O$1001,"&lt;="&amp;B11,$Q$2:$Q$1001,"successful")</f>
        <v>13</v>
      </c>
      <c r="E11">
        <f>COUNTIFS($O$2:$O$1001,"&gt;="&amp;A11,$O$2:$O$1001,"&lt;="&amp;B11,$Q$2:$Q$1001,"failed")</f>
        <v>3</v>
      </c>
      <c r="F11">
        <f>COUNTIFS($O$2:$O$1001,"&gt;="&amp;A11,$O$2:$O$1001,"&lt;="&amp;B11,$Q$2:$Q$1001,"canceled")</f>
        <v>0</v>
      </c>
      <c r="G11">
        <f t="shared" si="2"/>
        <v>16</v>
      </c>
      <c r="H11" s="8">
        <f t="shared" si="3"/>
        <v>0.8125</v>
      </c>
      <c r="I11" s="8">
        <f t="shared" si="4"/>
        <v>0.1875</v>
      </c>
      <c r="J11" s="8">
        <f t="shared" si="5"/>
        <v>0</v>
      </c>
      <c r="L11">
        <v>9</v>
      </c>
      <c r="M11" t="s">
        <v>66</v>
      </c>
      <c r="N11" s="3" t="s">
        <v>67</v>
      </c>
      <c r="O11">
        <v>6200</v>
      </c>
      <c r="P11">
        <v>3208</v>
      </c>
      <c r="Q11" t="s">
        <v>22</v>
      </c>
      <c r="R11" s="4">
        <f t="shared" si="0"/>
        <v>51.74</v>
      </c>
      <c r="S11">
        <v>44</v>
      </c>
      <c r="T11" s="4">
        <f t="shared" si="1"/>
        <v>72.909090909090907</v>
      </c>
      <c r="U11" t="s">
        <v>31</v>
      </c>
      <c r="V11" t="s">
        <v>32</v>
      </c>
      <c r="W11">
        <v>1379566800</v>
      </c>
      <c r="X11" s="5">
        <f t="shared" si="6"/>
        <v>41536.208333333336</v>
      </c>
      <c r="Y11">
        <v>1383804000</v>
      </c>
      <c r="Z11" s="6">
        <f t="shared" si="7"/>
        <v>41585.25</v>
      </c>
      <c r="AA11" t="b">
        <v>0</v>
      </c>
      <c r="AB11" t="b">
        <v>0</v>
      </c>
      <c r="AC11" t="s">
        <v>68</v>
      </c>
      <c r="AD11" t="s">
        <v>34</v>
      </c>
      <c r="AE11" t="s">
        <v>69</v>
      </c>
    </row>
    <row r="12" spans="1:31" ht="15" customHeight="1" x14ac:dyDescent="0.35">
      <c r="A12">
        <v>45000</v>
      </c>
      <c r="B12">
        <v>49999</v>
      </c>
      <c r="C12" t="s">
        <v>2069</v>
      </c>
      <c r="D12">
        <f>COUNTIFS($O$2:$O$1001,"&gt;="&amp;A12,$O$2:$O$1001,"&lt;="&amp;B12,$Q$2:$Q$1001,"successful")</f>
        <v>7</v>
      </c>
      <c r="E12">
        <f>COUNTIFS($O$2:$O$1001,"&gt;="&amp;A12,$O$2:$O$1001,"&lt;="&amp;B12,$Q$2:$Q$1001,"failed")</f>
        <v>3</v>
      </c>
      <c r="F12">
        <f>COUNTIFS($O$2:$O$1001,"&gt;="&amp;A12,$O$2:$O$1001,"&lt;="&amp;B12,$Q$2:$Q$1001,"canceled")</f>
        <v>0</v>
      </c>
      <c r="G12">
        <f t="shared" si="2"/>
        <v>10</v>
      </c>
      <c r="H12" s="8">
        <f t="shared" si="3"/>
        <v>0.7</v>
      </c>
      <c r="I12" s="8">
        <f t="shared" si="4"/>
        <v>0.3</v>
      </c>
      <c r="J12" s="8">
        <f t="shared" si="5"/>
        <v>0</v>
      </c>
      <c r="L12">
        <v>10</v>
      </c>
      <c r="M12" t="s">
        <v>70</v>
      </c>
      <c r="N12" s="3" t="s">
        <v>71</v>
      </c>
      <c r="O12">
        <v>5200</v>
      </c>
      <c r="P12">
        <v>13838</v>
      </c>
      <c r="Q12" t="s">
        <v>30</v>
      </c>
      <c r="R12" s="4">
        <f t="shared" si="0"/>
        <v>266.12</v>
      </c>
      <c r="S12">
        <v>220</v>
      </c>
      <c r="T12" s="4">
        <f t="shared" si="1"/>
        <v>62.9</v>
      </c>
      <c r="U12" t="s">
        <v>31</v>
      </c>
      <c r="V12" t="s">
        <v>32</v>
      </c>
      <c r="W12">
        <v>1281762000</v>
      </c>
      <c r="X12" s="5">
        <f t="shared" si="6"/>
        <v>40404.208333333336</v>
      </c>
      <c r="Y12">
        <v>1285909200</v>
      </c>
      <c r="Z12" s="6">
        <f t="shared" si="7"/>
        <v>40452.208333333336</v>
      </c>
      <c r="AA12" t="b">
        <v>0</v>
      </c>
      <c r="AB12" t="b">
        <v>0</v>
      </c>
      <c r="AC12" t="s">
        <v>72</v>
      </c>
      <c r="AD12" t="s">
        <v>59</v>
      </c>
      <c r="AE12" t="s">
        <v>73</v>
      </c>
    </row>
    <row r="13" spans="1:31" ht="15" customHeight="1" x14ac:dyDescent="0.35">
      <c r="A13">
        <v>50000</v>
      </c>
      <c r="B13">
        <v>200000</v>
      </c>
      <c r="C13" t="s">
        <v>2068</v>
      </c>
      <c r="D13">
        <f>COUNTIFS($O$2:$O$1001,"&gt;="&amp;A13,$O$2:$O$1001,"&lt;="&amp;B13,$Q$2:$Q$1001,"successful")</f>
        <v>113</v>
      </c>
      <c r="E13">
        <f>COUNTIFS($O$2:$O$1001,"&gt;="&amp;A13,$O$2:$O$1001,"&lt;="&amp;B13,$Q$2:$Q$1001,"failed")</f>
        <v>163</v>
      </c>
      <c r="F13">
        <f>COUNTIFS($O$2:$O$1001,"&gt;="&amp;A13,$O$2:$O$1001,"&lt;="&amp;B13,$Q$2:$Q$1001,"canceled")</f>
        <v>28</v>
      </c>
      <c r="G13">
        <f>SUM(D13:F13)</f>
        <v>304</v>
      </c>
      <c r="H13" s="8">
        <f t="shared" si="3"/>
        <v>0.37171052631578949</v>
      </c>
      <c r="I13" s="8">
        <f t="shared" si="4"/>
        <v>0.53618421052631582</v>
      </c>
      <c r="J13" s="8">
        <f t="shared" si="5"/>
        <v>9.2105263157894732E-2</v>
      </c>
      <c r="L13">
        <v>11</v>
      </c>
      <c r="M13" t="s">
        <v>74</v>
      </c>
      <c r="N13" s="3" t="s">
        <v>75</v>
      </c>
      <c r="O13">
        <v>6300</v>
      </c>
      <c r="P13">
        <v>3030</v>
      </c>
      <c r="Q13" t="s">
        <v>22</v>
      </c>
      <c r="R13" s="4">
        <f t="shared" si="0"/>
        <v>48.1</v>
      </c>
      <c r="S13">
        <v>27</v>
      </c>
      <c r="T13" s="4">
        <f t="shared" si="1"/>
        <v>112.22222222222223</v>
      </c>
      <c r="U13" t="s">
        <v>31</v>
      </c>
      <c r="V13" t="s">
        <v>32</v>
      </c>
      <c r="W13">
        <v>1285045200</v>
      </c>
      <c r="X13" s="5">
        <f t="shared" si="6"/>
        <v>40442.208333333336</v>
      </c>
      <c r="Y13">
        <v>1285563600</v>
      </c>
      <c r="Z13" s="6">
        <f t="shared" si="7"/>
        <v>40448.208333333336</v>
      </c>
      <c r="AA13" t="b">
        <v>0</v>
      </c>
      <c r="AB13" t="b">
        <v>1</v>
      </c>
      <c r="AC13" t="s">
        <v>47</v>
      </c>
      <c r="AD13" t="s">
        <v>48</v>
      </c>
      <c r="AE13" t="s">
        <v>49</v>
      </c>
    </row>
    <row r="14" spans="1:31" ht="15" customHeight="1" x14ac:dyDescent="0.35">
      <c r="L14">
        <v>12</v>
      </c>
      <c r="M14" t="s">
        <v>76</v>
      </c>
      <c r="N14" s="3" t="s">
        <v>77</v>
      </c>
      <c r="O14">
        <v>6300</v>
      </c>
      <c r="P14">
        <v>5629</v>
      </c>
      <c r="Q14" t="s">
        <v>22</v>
      </c>
      <c r="R14" s="4">
        <f t="shared" si="0"/>
        <v>89.35</v>
      </c>
      <c r="S14">
        <v>55</v>
      </c>
      <c r="T14" s="4">
        <f t="shared" si="1"/>
        <v>102.34545454545454</v>
      </c>
      <c r="U14" t="s">
        <v>31</v>
      </c>
      <c r="V14" t="s">
        <v>32</v>
      </c>
      <c r="W14">
        <v>1571720400</v>
      </c>
      <c r="X14" s="5">
        <f t="shared" si="6"/>
        <v>43760.208333333328</v>
      </c>
      <c r="Y14">
        <v>1572411600</v>
      </c>
      <c r="Z14" s="6">
        <f t="shared" si="7"/>
        <v>43768.208333333328</v>
      </c>
      <c r="AA14" t="b">
        <v>0</v>
      </c>
      <c r="AB14" t="b">
        <v>0</v>
      </c>
      <c r="AC14" t="s">
        <v>72</v>
      </c>
      <c r="AD14" t="s">
        <v>59</v>
      </c>
      <c r="AE14" t="s">
        <v>73</v>
      </c>
    </row>
    <row r="15" spans="1:31" ht="15" customHeight="1" x14ac:dyDescent="0.35">
      <c r="A15" t="s">
        <v>2115</v>
      </c>
      <c r="L15">
        <v>13</v>
      </c>
      <c r="M15" t="s">
        <v>78</v>
      </c>
      <c r="N15" s="3" t="s">
        <v>79</v>
      </c>
      <c r="O15">
        <v>4200</v>
      </c>
      <c r="P15">
        <v>10295</v>
      </c>
      <c r="Q15" t="s">
        <v>30</v>
      </c>
      <c r="R15" s="4">
        <f t="shared" si="0"/>
        <v>245.12</v>
      </c>
      <c r="S15">
        <v>98</v>
      </c>
      <c r="T15" s="4">
        <f t="shared" si="1"/>
        <v>105.05102040816327</v>
      </c>
      <c r="U15" t="s">
        <v>31</v>
      </c>
      <c r="V15" t="s">
        <v>32</v>
      </c>
      <c r="W15">
        <v>1465621200</v>
      </c>
      <c r="X15" s="5">
        <f t="shared" si="6"/>
        <v>42532.208333333328</v>
      </c>
      <c r="Y15">
        <v>1466658000</v>
      </c>
      <c r="Z15" s="6">
        <f t="shared" si="7"/>
        <v>42544.208333333328</v>
      </c>
      <c r="AA15" t="b">
        <v>0</v>
      </c>
      <c r="AB15" t="b">
        <v>0</v>
      </c>
      <c r="AC15" t="s">
        <v>80</v>
      </c>
      <c r="AD15" t="s">
        <v>34</v>
      </c>
      <c r="AE15" t="s">
        <v>81</v>
      </c>
    </row>
    <row r="16" spans="1:31" ht="15" customHeight="1" x14ac:dyDescent="0.35">
      <c r="A16" t="s">
        <v>2117</v>
      </c>
      <c r="B16" t="s">
        <v>2118</v>
      </c>
      <c r="C16">
        <f>MAX(O2:O1001)</f>
        <v>199200</v>
      </c>
      <c r="L16">
        <v>14</v>
      </c>
      <c r="M16" t="s">
        <v>82</v>
      </c>
      <c r="N16" s="3" t="s">
        <v>83</v>
      </c>
      <c r="O16">
        <v>28200</v>
      </c>
      <c r="P16">
        <v>18829</v>
      </c>
      <c r="Q16" t="s">
        <v>22</v>
      </c>
      <c r="R16" s="4">
        <f t="shared" si="0"/>
        <v>66.77</v>
      </c>
      <c r="S16">
        <v>200</v>
      </c>
      <c r="T16" s="4">
        <f t="shared" si="1"/>
        <v>94.144999999999996</v>
      </c>
      <c r="U16" t="s">
        <v>31</v>
      </c>
      <c r="V16" t="s">
        <v>32</v>
      </c>
      <c r="W16">
        <v>1331013600</v>
      </c>
      <c r="X16" s="5">
        <f t="shared" si="6"/>
        <v>40974.25</v>
      </c>
      <c r="Y16">
        <v>1333342800</v>
      </c>
      <c r="Z16" s="6">
        <f t="shared" si="7"/>
        <v>41001.208333333336</v>
      </c>
      <c r="AA16" t="b">
        <v>0</v>
      </c>
      <c r="AB16" t="b">
        <v>0</v>
      </c>
      <c r="AC16" t="s">
        <v>80</v>
      </c>
      <c r="AD16" t="s">
        <v>34</v>
      </c>
      <c r="AE16" t="s">
        <v>81</v>
      </c>
    </row>
    <row r="17" spans="1:31" ht="15" customHeight="1" x14ac:dyDescent="0.35">
      <c r="A17" t="s">
        <v>2116</v>
      </c>
      <c r="L17">
        <v>15</v>
      </c>
      <c r="M17" t="s">
        <v>84</v>
      </c>
      <c r="N17" s="3" t="s">
        <v>85</v>
      </c>
      <c r="O17">
        <v>81200</v>
      </c>
      <c r="P17">
        <v>38414</v>
      </c>
      <c r="Q17" t="s">
        <v>22</v>
      </c>
      <c r="R17" s="4">
        <f t="shared" si="0"/>
        <v>47.31</v>
      </c>
      <c r="S17">
        <v>452</v>
      </c>
      <c r="T17" s="4">
        <f t="shared" si="1"/>
        <v>84.986725663716811</v>
      </c>
      <c r="U17" t="s">
        <v>31</v>
      </c>
      <c r="V17" t="s">
        <v>32</v>
      </c>
      <c r="W17">
        <v>1575957600</v>
      </c>
      <c r="X17" s="5">
        <f t="shared" si="6"/>
        <v>43809.25</v>
      </c>
      <c r="Y17">
        <v>1576303200</v>
      </c>
      <c r="Z17" s="6">
        <f t="shared" si="7"/>
        <v>43813.25</v>
      </c>
      <c r="AA17" t="b">
        <v>0</v>
      </c>
      <c r="AB17" t="b">
        <v>0</v>
      </c>
      <c r="AC17" t="s">
        <v>86</v>
      </c>
      <c r="AD17" t="s">
        <v>41</v>
      </c>
      <c r="AE17" t="s">
        <v>87</v>
      </c>
    </row>
    <row r="18" spans="1:31" ht="15" customHeight="1" x14ac:dyDescent="0.35">
      <c r="A18" t="s">
        <v>2119</v>
      </c>
      <c r="L18">
        <v>16</v>
      </c>
      <c r="M18" t="s">
        <v>88</v>
      </c>
      <c r="N18" s="3" t="s">
        <v>89</v>
      </c>
      <c r="O18">
        <v>1700</v>
      </c>
      <c r="P18">
        <v>11041</v>
      </c>
      <c r="Q18" t="s">
        <v>30</v>
      </c>
      <c r="R18" s="4">
        <f t="shared" si="0"/>
        <v>649.47</v>
      </c>
      <c r="S18">
        <v>100</v>
      </c>
      <c r="T18" s="4">
        <f t="shared" si="1"/>
        <v>110.41</v>
      </c>
      <c r="U18" t="s">
        <v>31</v>
      </c>
      <c r="V18" t="s">
        <v>32</v>
      </c>
      <c r="W18">
        <v>1390370400</v>
      </c>
      <c r="X18" s="5">
        <f t="shared" si="6"/>
        <v>41661.25</v>
      </c>
      <c r="Y18">
        <v>1392271200</v>
      </c>
      <c r="Z18" s="6">
        <f t="shared" si="7"/>
        <v>41683.25</v>
      </c>
      <c r="AA18" t="b">
        <v>0</v>
      </c>
      <c r="AB18" t="b">
        <v>0</v>
      </c>
      <c r="AC18" t="s">
        <v>90</v>
      </c>
      <c r="AD18" t="s">
        <v>91</v>
      </c>
      <c r="AE18" t="s">
        <v>92</v>
      </c>
    </row>
    <row r="19" spans="1:31" ht="15" customHeight="1" x14ac:dyDescent="0.35">
      <c r="L19">
        <v>17</v>
      </c>
      <c r="M19" t="s">
        <v>93</v>
      </c>
      <c r="N19" s="3" t="s">
        <v>94</v>
      </c>
      <c r="O19">
        <v>84600</v>
      </c>
      <c r="P19">
        <v>134845</v>
      </c>
      <c r="Q19" t="s">
        <v>30</v>
      </c>
      <c r="R19" s="4">
        <f t="shared" si="0"/>
        <v>159.38999999999999</v>
      </c>
      <c r="S19">
        <v>1249</v>
      </c>
      <c r="T19" s="4">
        <f t="shared" si="1"/>
        <v>107.96236989591674</v>
      </c>
      <c r="U19" t="s">
        <v>31</v>
      </c>
      <c r="V19" t="s">
        <v>32</v>
      </c>
      <c r="W19">
        <v>1294812000</v>
      </c>
      <c r="X19" s="5">
        <f t="shared" si="6"/>
        <v>40555.25</v>
      </c>
      <c r="Y19">
        <v>1294898400</v>
      </c>
      <c r="Z19" s="6">
        <f t="shared" si="7"/>
        <v>40556.25</v>
      </c>
      <c r="AA19" t="b">
        <v>0</v>
      </c>
      <c r="AB19" t="b">
        <v>0</v>
      </c>
      <c r="AC19" t="s">
        <v>95</v>
      </c>
      <c r="AD19" t="s">
        <v>59</v>
      </c>
      <c r="AE19" t="s">
        <v>96</v>
      </c>
    </row>
    <row r="20" spans="1:31" ht="15" customHeight="1" x14ac:dyDescent="0.35">
      <c r="L20">
        <v>18</v>
      </c>
      <c r="M20" t="s">
        <v>97</v>
      </c>
      <c r="N20" s="3" t="s">
        <v>98</v>
      </c>
      <c r="O20">
        <v>9100</v>
      </c>
      <c r="P20">
        <v>6089</v>
      </c>
      <c r="Q20" t="s">
        <v>99</v>
      </c>
      <c r="R20" s="4">
        <f t="shared" si="0"/>
        <v>66.91</v>
      </c>
      <c r="S20">
        <v>135</v>
      </c>
      <c r="T20" s="4">
        <f t="shared" si="1"/>
        <v>45.103703703703701</v>
      </c>
      <c r="U20" t="s">
        <v>31</v>
      </c>
      <c r="V20" t="s">
        <v>32</v>
      </c>
      <c r="W20">
        <v>1536382800</v>
      </c>
      <c r="X20" s="5">
        <f t="shared" si="6"/>
        <v>43351.208333333328</v>
      </c>
      <c r="Y20">
        <v>1537074000</v>
      </c>
      <c r="Z20" s="6">
        <f t="shared" si="7"/>
        <v>43359.208333333328</v>
      </c>
      <c r="AA20" t="b">
        <v>0</v>
      </c>
      <c r="AB20" t="b">
        <v>0</v>
      </c>
      <c r="AC20" t="s">
        <v>47</v>
      </c>
      <c r="AD20" t="s">
        <v>48</v>
      </c>
      <c r="AE20" t="s">
        <v>49</v>
      </c>
    </row>
    <row r="21" spans="1:31" ht="15" customHeight="1" x14ac:dyDescent="0.35">
      <c r="L21">
        <v>19</v>
      </c>
      <c r="M21" t="s">
        <v>100</v>
      </c>
      <c r="N21" s="3" t="s">
        <v>101</v>
      </c>
      <c r="O21">
        <v>62500</v>
      </c>
      <c r="P21">
        <v>30331</v>
      </c>
      <c r="Q21" t="s">
        <v>22</v>
      </c>
      <c r="R21" s="4">
        <f t="shared" si="0"/>
        <v>48.53</v>
      </c>
      <c r="S21">
        <v>674</v>
      </c>
      <c r="T21" s="4">
        <f t="shared" si="1"/>
        <v>45.001483679525222</v>
      </c>
      <c r="U21" t="s">
        <v>31</v>
      </c>
      <c r="V21" t="s">
        <v>32</v>
      </c>
      <c r="W21">
        <v>1551679200</v>
      </c>
      <c r="X21" s="5">
        <f t="shared" si="6"/>
        <v>43528.25</v>
      </c>
      <c r="Y21">
        <v>1553490000</v>
      </c>
      <c r="Z21" s="6">
        <f t="shared" si="7"/>
        <v>43549.208333333328</v>
      </c>
      <c r="AA21" t="b">
        <v>0</v>
      </c>
      <c r="AB21" t="b">
        <v>1</v>
      </c>
      <c r="AC21" t="s">
        <v>47</v>
      </c>
      <c r="AD21" t="s">
        <v>48</v>
      </c>
      <c r="AE21" t="s">
        <v>49</v>
      </c>
    </row>
    <row r="22" spans="1:31" ht="15" customHeight="1" x14ac:dyDescent="0.35">
      <c r="L22">
        <v>20</v>
      </c>
      <c r="M22" t="s">
        <v>102</v>
      </c>
      <c r="N22" s="3" t="s">
        <v>103</v>
      </c>
      <c r="O22">
        <v>131800</v>
      </c>
      <c r="P22">
        <v>147936</v>
      </c>
      <c r="Q22" t="s">
        <v>30</v>
      </c>
      <c r="R22" s="4">
        <f t="shared" si="0"/>
        <v>112.24</v>
      </c>
      <c r="S22">
        <v>1396</v>
      </c>
      <c r="T22" s="4">
        <f t="shared" si="1"/>
        <v>105.97134670487107</v>
      </c>
      <c r="U22" t="s">
        <v>31</v>
      </c>
      <c r="V22" t="s">
        <v>32</v>
      </c>
      <c r="W22">
        <v>1406523600</v>
      </c>
      <c r="X22" s="5">
        <f t="shared" si="6"/>
        <v>41848.208333333336</v>
      </c>
      <c r="Y22">
        <v>1406523600</v>
      </c>
      <c r="Z22" s="6">
        <f t="shared" si="7"/>
        <v>41848.208333333336</v>
      </c>
      <c r="AA22" t="b">
        <v>0</v>
      </c>
      <c r="AB22" t="b">
        <v>0</v>
      </c>
      <c r="AC22" t="s">
        <v>72</v>
      </c>
      <c r="AD22" t="s">
        <v>59</v>
      </c>
      <c r="AE22" t="s">
        <v>73</v>
      </c>
    </row>
    <row r="23" spans="1:31" ht="15" customHeight="1" x14ac:dyDescent="0.35">
      <c r="L23">
        <v>21</v>
      </c>
      <c r="M23" t="s">
        <v>104</v>
      </c>
      <c r="N23" s="3" t="s">
        <v>105</v>
      </c>
      <c r="O23">
        <v>94000</v>
      </c>
      <c r="P23">
        <v>38533</v>
      </c>
      <c r="Q23" t="s">
        <v>22</v>
      </c>
      <c r="R23" s="4">
        <f t="shared" si="0"/>
        <v>40.99</v>
      </c>
      <c r="S23">
        <v>558</v>
      </c>
      <c r="T23" s="4">
        <f t="shared" si="1"/>
        <v>69.055555555555557</v>
      </c>
      <c r="U23" t="s">
        <v>31</v>
      </c>
      <c r="V23" t="s">
        <v>32</v>
      </c>
      <c r="W23">
        <v>1313384400</v>
      </c>
      <c r="X23" s="5">
        <f t="shared" si="6"/>
        <v>40770.208333333336</v>
      </c>
      <c r="Y23">
        <v>1316322000</v>
      </c>
      <c r="Z23" s="6">
        <f t="shared" si="7"/>
        <v>40804.208333333336</v>
      </c>
      <c r="AA23" t="b">
        <v>0</v>
      </c>
      <c r="AB23" t="b">
        <v>0</v>
      </c>
      <c r="AC23" t="s">
        <v>47</v>
      </c>
      <c r="AD23" t="s">
        <v>48</v>
      </c>
      <c r="AE23" t="s">
        <v>49</v>
      </c>
    </row>
    <row r="24" spans="1:31" ht="15" customHeight="1" x14ac:dyDescent="0.35">
      <c r="L24">
        <v>22</v>
      </c>
      <c r="M24" t="s">
        <v>106</v>
      </c>
      <c r="N24" s="3" t="s">
        <v>107</v>
      </c>
      <c r="O24">
        <v>59100</v>
      </c>
      <c r="P24">
        <v>75690</v>
      </c>
      <c r="Q24" t="s">
        <v>30</v>
      </c>
      <c r="R24" s="4">
        <f t="shared" si="0"/>
        <v>128.07</v>
      </c>
      <c r="S24">
        <v>890</v>
      </c>
      <c r="T24" s="4">
        <f t="shared" si="1"/>
        <v>85.044943820224717</v>
      </c>
      <c r="U24" t="s">
        <v>31</v>
      </c>
      <c r="V24" t="s">
        <v>32</v>
      </c>
      <c r="W24">
        <v>1522731600</v>
      </c>
      <c r="X24" s="5">
        <f t="shared" si="6"/>
        <v>43193.208333333328</v>
      </c>
      <c r="Y24">
        <v>1524027600</v>
      </c>
      <c r="Z24" s="6">
        <f t="shared" si="7"/>
        <v>43208.208333333328</v>
      </c>
      <c r="AA24" t="b">
        <v>0</v>
      </c>
      <c r="AB24" t="b">
        <v>0</v>
      </c>
      <c r="AC24" t="s">
        <v>47</v>
      </c>
      <c r="AD24" t="s">
        <v>48</v>
      </c>
      <c r="AE24" t="s">
        <v>49</v>
      </c>
    </row>
    <row r="25" spans="1:31" ht="15" customHeight="1" x14ac:dyDescent="0.35">
      <c r="L25">
        <v>23</v>
      </c>
      <c r="M25" t="s">
        <v>108</v>
      </c>
      <c r="N25" s="3" t="s">
        <v>109</v>
      </c>
      <c r="O25">
        <v>4500</v>
      </c>
      <c r="P25">
        <v>14942</v>
      </c>
      <c r="Q25" t="s">
        <v>30</v>
      </c>
      <c r="R25" s="4">
        <f t="shared" si="0"/>
        <v>332.04</v>
      </c>
      <c r="S25">
        <v>142</v>
      </c>
      <c r="T25" s="4">
        <f t="shared" si="1"/>
        <v>105.22535211267606</v>
      </c>
      <c r="U25" t="s">
        <v>56</v>
      </c>
      <c r="V25" t="s">
        <v>57</v>
      </c>
      <c r="W25">
        <v>1550124000</v>
      </c>
      <c r="X25" s="5">
        <f t="shared" si="6"/>
        <v>43510.25</v>
      </c>
      <c r="Y25">
        <v>1554699600</v>
      </c>
      <c r="Z25" s="6">
        <f t="shared" si="7"/>
        <v>43563.208333333328</v>
      </c>
      <c r="AA25" t="b">
        <v>0</v>
      </c>
      <c r="AB25" t="b">
        <v>0</v>
      </c>
      <c r="AC25" t="s">
        <v>58</v>
      </c>
      <c r="AD25" t="s">
        <v>59</v>
      </c>
      <c r="AE25" t="s">
        <v>60</v>
      </c>
    </row>
    <row r="26" spans="1:31" ht="15" customHeight="1" x14ac:dyDescent="0.35">
      <c r="L26">
        <v>24</v>
      </c>
      <c r="M26" t="s">
        <v>110</v>
      </c>
      <c r="N26" s="3" t="s">
        <v>111</v>
      </c>
      <c r="O26">
        <v>92400</v>
      </c>
      <c r="P26">
        <v>104257</v>
      </c>
      <c r="Q26" t="s">
        <v>30</v>
      </c>
      <c r="R26" s="4">
        <f t="shared" si="0"/>
        <v>112.83</v>
      </c>
      <c r="S26">
        <v>2673</v>
      </c>
      <c r="T26" s="4">
        <f t="shared" si="1"/>
        <v>39.003741114852225</v>
      </c>
      <c r="U26" t="s">
        <v>31</v>
      </c>
      <c r="V26" t="s">
        <v>32</v>
      </c>
      <c r="W26">
        <v>1403326800</v>
      </c>
      <c r="X26" s="5">
        <f t="shared" si="6"/>
        <v>41811.208333333336</v>
      </c>
      <c r="Y26">
        <v>1403499600</v>
      </c>
      <c r="Z26" s="6">
        <f t="shared" si="7"/>
        <v>41813.208333333336</v>
      </c>
      <c r="AA26" t="b">
        <v>0</v>
      </c>
      <c r="AB26" t="b">
        <v>0</v>
      </c>
      <c r="AC26" t="s">
        <v>86</v>
      </c>
      <c r="AD26" t="s">
        <v>41</v>
      </c>
      <c r="AE26" t="s">
        <v>87</v>
      </c>
    </row>
    <row r="27" spans="1:31" ht="15" customHeight="1" x14ac:dyDescent="0.35">
      <c r="L27">
        <v>25</v>
      </c>
      <c r="M27" t="s">
        <v>112</v>
      </c>
      <c r="N27" s="3" t="s">
        <v>113</v>
      </c>
      <c r="O27">
        <v>5500</v>
      </c>
      <c r="P27">
        <v>11904</v>
      </c>
      <c r="Q27" t="s">
        <v>30</v>
      </c>
      <c r="R27" s="4">
        <f t="shared" si="0"/>
        <v>216.44</v>
      </c>
      <c r="S27">
        <v>163</v>
      </c>
      <c r="T27" s="4">
        <f t="shared" si="1"/>
        <v>73.030674846625772</v>
      </c>
      <c r="U27" t="s">
        <v>31</v>
      </c>
      <c r="V27" t="s">
        <v>32</v>
      </c>
      <c r="W27">
        <v>1305694800</v>
      </c>
      <c r="X27" s="5">
        <f t="shared" si="6"/>
        <v>40681.208333333336</v>
      </c>
      <c r="Y27">
        <v>1307422800</v>
      </c>
      <c r="Z27" s="6">
        <f t="shared" si="7"/>
        <v>40701.208333333336</v>
      </c>
      <c r="AA27" t="b">
        <v>0</v>
      </c>
      <c r="AB27" t="b">
        <v>1</v>
      </c>
      <c r="AC27" t="s">
        <v>114</v>
      </c>
      <c r="AD27" t="s">
        <v>115</v>
      </c>
      <c r="AE27" t="s">
        <v>116</v>
      </c>
    </row>
    <row r="28" spans="1:31" ht="15" customHeight="1" x14ac:dyDescent="0.35">
      <c r="L28">
        <v>26</v>
      </c>
      <c r="M28" t="s">
        <v>117</v>
      </c>
      <c r="N28" s="3" t="s">
        <v>118</v>
      </c>
      <c r="O28">
        <v>107500</v>
      </c>
      <c r="P28">
        <v>51814</v>
      </c>
      <c r="Q28" t="s">
        <v>99</v>
      </c>
      <c r="R28" s="4">
        <f t="shared" si="0"/>
        <v>48.2</v>
      </c>
      <c r="S28">
        <v>1480</v>
      </c>
      <c r="T28" s="4">
        <f t="shared" si="1"/>
        <v>35.009459459459457</v>
      </c>
      <c r="U28" t="s">
        <v>31</v>
      </c>
      <c r="V28" t="s">
        <v>32</v>
      </c>
      <c r="W28">
        <v>1533013200</v>
      </c>
      <c r="X28" s="5">
        <f t="shared" si="6"/>
        <v>43312.208333333328</v>
      </c>
      <c r="Y28">
        <v>1535346000</v>
      </c>
      <c r="Z28" s="6">
        <f t="shared" si="7"/>
        <v>43339.208333333328</v>
      </c>
      <c r="AA28" t="b">
        <v>0</v>
      </c>
      <c r="AB28" t="b">
        <v>0</v>
      </c>
      <c r="AC28" t="s">
        <v>47</v>
      </c>
      <c r="AD28" t="s">
        <v>48</v>
      </c>
      <c r="AE28" t="s">
        <v>49</v>
      </c>
    </row>
    <row r="29" spans="1:31" ht="15" customHeight="1" x14ac:dyDescent="0.35">
      <c r="L29">
        <v>27</v>
      </c>
      <c r="M29" t="s">
        <v>119</v>
      </c>
      <c r="N29" s="3" t="s">
        <v>120</v>
      </c>
      <c r="O29">
        <v>2000</v>
      </c>
      <c r="P29">
        <v>1599</v>
      </c>
      <c r="Q29" t="s">
        <v>22</v>
      </c>
      <c r="R29" s="4">
        <f t="shared" si="0"/>
        <v>79.95</v>
      </c>
      <c r="S29">
        <v>15</v>
      </c>
      <c r="T29" s="4">
        <f t="shared" si="1"/>
        <v>106.6</v>
      </c>
      <c r="U29" t="s">
        <v>31</v>
      </c>
      <c r="V29" t="s">
        <v>32</v>
      </c>
      <c r="W29">
        <v>1443848400</v>
      </c>
      <c r="X29" s="5">
        <f t="shared" si="6"/>
        <v>42280.208333333328</v>
      </c>
      <c r="Y29">
        <v>1444539600</v>
      </c>
      <c r="Z29" s="6">
        <f t="shared" si="7"/>
        <v>42288.208333333328</v>
      </c>
      <c r="AA29" t="b">
        <v>0</v>
      </c>
      <c r="AB29" t="b">
        <v>0</v>
      </c>
      <c r="AC29" t="s">
        <v>33</v>
      </c>
      <c r="AD29" t="s">
        <v>34</v>
      </c>
      <c r="AE29" t="s">
        <v>35</v>
      </c>
    </row>
    <row r="30" spans="1:31" ht="15" customHeight="1" x14ac:dyDescent="0.35">
      <c r="K30">
        <v>28</v>
      </c>
      <c r="L30" t="s">
        <v>121</v>
      </c>
      <c r="M30" s="3" t="s">
        <v>122</v>
      </c>
      <c r="N30">
        <v>130800</v>
      </c>
      <c r="O30">
        <v>137635</v>
      </c>
      <c r="P30" t="s">
        <v>30</v>
      </c>
      <c r="Q30" s="4">
        <f t="shared" si="0"/>
        <v>105.23</v>
      </c>
      <c r="R30">
        <v>2220</v>
      </c>
      <c r="S30" s="4">
        <f t="shared" si="1"/>
        <v>61.997747747747745</v>
      </c>
      <c r="T30" t="s">
        <v>31</v>
      </c>
      <c r="U30" t="s">
        <v>32</v>
      </c>
      <c r="V30">
        <v>1265695200</v>
      </c>
      <c r="W30" s="5">
        <f t="shared" si="6"/>
        <v>40218.25</v>
      </c>
      <c r="X30">
        <v>1267682400</v>
      </c>
      <c r="Y30" s="6">
        <f t="shared" si="7"/>
        <v>40241.25</v>
      </c>
      <c r="Z30" t="b">
        <v>0</v>
      </c>
      <c r="AA30" t="b">
        <v>1</v>
      </c>
      <c r="AB30" t="s">
        <v>47</v>
      </c>
      <c r="AC30" t="s">
        <v>48</v>
      </c>
      <c r="AD30" t="s">
        <v>49</v>
      </c>
    </row>
    <row r="31" spans="1:31" ht="15" customHeight="1" x14ac:dyDescent="0.35">
      <c r="K31">
        <v>29</v>
      </c>
      <c r="L31" t="s">
        <v>123</v>
      </c>
      <c r="M31" s="3" t="s">
        <v>124</v>
      </c>
      <c r="N31">
        <v>45900</v>
      </c>
      <c r="O31">
        <v>150965</v>
      </c>
      <c r="P31" t="s">
        <v>30</v>
      </c>
      <c r="Q31" s="4">
        <f t="shared" si="0"/>
        <v>328.9</v>
      </c>
      <c r="R31">
        <v>1606</v>
      </c>
      <c r="S31" s="4">
        <f t="shared" si="1"/>
        <v>94.000622665006233</v>
      </c>
      <c r="T31" t="s">
        <v>125</v>
      </c>
      <c r="U31" t="s">
        <v>126</v>
      </c>
      <c r="V31">
        <v>1532062800</v>
      </c>
      <c r="W31" s="5">
        <f t="shared" si="6"/>
        <v>43301.208333333328</v>
      </c>
      <c r="X31">
        <v>1535518800</v>
      </c>
      <c r="Y31" s="6">
        <f t="shared" si="7"/>
        <v>43341.208333333328</v>
      </c>
      <c r="Z31" t="b">
        <v>0</v>
      </c>
      <c r="AA31" t="b">
        <v>0</v>
      </c>
      <c r="AB31" t="s">
        <v>127</v>
      </c>
      <c r="AC31" t="s">
        <v>59</v>
      </c>
      <c r="AD31" t="s">
        <v>128</v>
      </c>
    </row>
    <row r="32" spans="1:31" ht="15" customHeight="1" x14ac:dyDescent="0.35">
      <c r="K32">
        <v>30</v>
      </c>
      <c r="L32" t="s">
        <v>129</v>
      </c>
      <c r="M32" s="3" t="s">
        <v>130</v>
      </c>
      <c r="N32">
        <v>9000</v>
      </c>
      <c r="O32">
        <v>14455</v>
      </c>
      <c r="P32" t="s">
        <v>30</v>
      </c>
      <c r="Q32" s="4">
        <f t="shared" si="0"/>
        <v>160.61000000000001</v>
      </c>
      <c r="R32">
        <v>129</v>
      </c>
      <c r="S32" s="4">
        <f t="shared" si="1"/>
        <v>112.05426356589147</v>
      </c>
      <c r="T32" t="s">
        <v>31</v>
      </c>
      <c r="U32" t="s">
        <v>32</v>
      </c>
      <c r="V32">
        <v>1558674000</v>
      </c>
      <c r="W32" s="5">
        <f t="shared" si="6"/>
        <v>43609.208333333328</v>
      </c>
      <c r="X32">
        <v>1559106000</v>
      </c>
      <c r="Y32" s="6">
        <f t="shared" si="7"/>
        <v>43614.208333333328</v>
      </c>
      <c r="Z32" t="b">
        <v>0</v>
      </c>
      <c r="AA32" t="b">
        <v>0</v>
      </c>
      <c r="AB32" t="s">
        <v>95</v>
      </c>
      <c r="AC32" t="s">
        <v>59</v>
      </c>
      <c r="AD32" t="s">
        <v>96</v>
      </c>
    </row>
    <row r="33" spans="12:31" ht="15" customHeight="1" x14ac:dyDescent="0.35">
      <c r="L33">
        <v>31</v>
      </c>
      <c r="M33" t="s">
        <v>131</v>
      </c>
      <c r="N33" s="3" t="s">
        <v>132</v>
      </c>
      <c r="O33">
        <v>3500</v>
      </c>
      <c r="P33">
        <v>10850</v>
      </c>
      <c r="Q33" t="s">
        <v>30</v>
      </c>
      <c r="R33" s="4">
        <f t="shared" si="0"/>
        <v>310</v>
      </c>
      <c r="S33">
        <v>226</v>
      </c>
      <c r="T33" s="4">
        <f t="shared" si="1"/>
        <v>48.008849557522126</v>
      </c>
      <c r="U33" t="s">
        <v>56</v>
      </c>
      <c r="V33" t="s">
        <v>57</v>
      </c>
      <c r="W33">
        <v>1451973600</v>
      </c>
      <c r="X33" s="5">
        <f t="shared" si="6"/>
        <v>42374.25</v>
      </c>
      <c r="Y33">
        <v>1454392800</v>
      </c>
      <c r="Z33" s="6">
        <f t="shared" si="7"/>
        <v>42402.25</v>
      </c>
      <c r="AA33" t="b">
        <v>0</v>
      </c>
      <c r="AB33" t="b">
        <v>0</v>
      </c>
      <c r="AC33" t="s">
        <v>114</v>
      </c>
      <c r="AD33" t="s">
        <v>115</v>
      </c>
      <c r="AE33" t="s">
        <v>116</v>
      </c>
    </row>
    <row r="34" spans="12:31" ht="15" customHeight="1" x14ac:dyDescent="0.35">
      <c r="L34">
        <v>32</v>
      </c>
      <c r="M34" t="s">
        <v>133</v>
      </c>
      <c r="N34" s="3" t="s">
        <v>134</v>
      </c>
      <c r="O34">
        <v>101000</v>
      </c>
      <c r="P34">
        <v>87676</v>
      </c>
      <c r="Q34" t="s">
        <v>22</v>
      </c>
      <c r="R34" s="4">
        <f t="shared" si="0"/>
        <v>86.81</v>
      </c>
      <c r="S34">
        <v>2307</v>
      </c>
      <c r="T34" s="4">
        <f t="shared" si="1"/>
        <v>38.004334633723452</v>
      </c>
      <c r="U34" t="s">
        <v>135</v>
      </c>
      <c r="V34" t="s">
        <v>136</v>
      </c>
      <c r="W34">
        <v>1515564000</v>
      </c>
      <c r="X34" s="5">
        <f t="shared" si="6"/>
        <v>43110.25</v>
      </c>
      <c r="Y34">
        <v>1517896800</v>
      </c>
      <c r="Z34" s="6">
        <f t="shared" si="7"/>
        <v>43137.25</v>
      </c>
      <c r="AA34" t="b">
        <v>0</v>
      </c>
      <c r="AB34" t="b">
        <v>0</v>
      </c>
      <c r="AC34" t="s">
        <v>58</v>
      </c>
      <c r="AD34" t="s">
        <v>59</v>
      </c>
      <c r="AE34" t="s">
        <v>60</v>
      </c>
    </row>
    <row r="35" spans="12:31" ht="15" customHeight="1" x14ac:dyDescent="0.35">
      <c r="L35">
        <v>33</v>
      </c>
      <c r="M35" t="s">
        <v>137</v>
      </c>
      <c r="N35" s="3" t="s">
        <v>138</v>
      </c>
      <c r="O35">
        <v>50200</v>
      </c>
      <c r="P35">
        <v>189666</v>
      </c>
      <c r="Q35" t="s">
        <v>30</v>
      </c>
      <c r="R35" s="4">
        <f t="shared" si="0"/>
        <v>377.82</v>
      </c>
      <c r="S35">
        <v>5419</v>
      </c>
      <c r="T35" s="4">
        <f t="shared" si="1"/>
        <v>35.000184535892231</v>
      </c>
      <c r="U35" t="s">
        <v>31</v>
      </c>
      <c r="V35" t="s">
        <v>32</v>
      </c>
      <c r="W35">
        <v>1412485200</v>
      </c>
      <c r="X35" s="5">
        <f t="shared" si="6"/>
        <v>41917.208333333336</v>
      </c>
      <c r="Y35">
        <v>1415685600</v>
      </c>
      <c r="Z35" s="6">
        <f t="shared" si="7"/>
        <v>41954.25</v>
      </c>
      <c r="AA35" t="b">
        <v>0</v>
      </c>
      <c r="AB35" t="b">
        <v>0</v>
      </c>
      <c r="AC35" t="s">
        <v>47</v>
      </c>
      <c r="AD35" t="s">
        <v>48</v>
      </c>
      <c r="AE35" t="s">
        <v>49</v>
      </c>
    </row>
    <row r="36" spans="12:31" ht="15" customHeight="1" x14ac:dyDescent="0.35">
      <c r="L36">
        <v>34</v>
      </c>
      <c r="M36" t="s">
        <v>139</v>
      </c>
      <c r="N36" s="3" t="s">
        <v>140</v>
      </c>
      <c r="O36">
        <v>9300</v>
      </c>
      <c r="P36">
        <v>14025</v>
      </c>
      <c r="Q36" t="s">
        <v>30</v>
      </c>
      <c r="R36" s="4">
        <f t="shared" si="0"/>
        <v>150.81</v>
      </c>
      <c r="S36">
        <v>165</v>
      </c>
      <c r="T36" s="4">
        <f t="shared" si="1"/>
        <v>85</v>
      </c>
      <c r="U36" t="s">
        <v>31</v>
      </c>
      <c r="V36" t="s">
        <v>32</v>
      </c>
      <c r="W36">
        <v>1490245200</v>
      </c>
      <c r="X36" s="5">
        <f t="shared" si="6"/>
        <v>42817.208333333328</v>
      </c>
      <c r="Y36">
        <v>1490677200</v>
      </c>
      <c r="Z36" s="6">
        <f t="shared" si="7"/>
        <v>42822.208333333328</v>
      </c>
      <c r="AA36" t="b">
        <v>0</v>
      </c>
      <c r="AB36" t="b">
        <v>0</v>
      </c>
      <c r="AC36" t="s">
        <v>58</v>
      </c>
      <c r="AD36" t="s">
        <v>59</v>
      </c>
      <c r="AE36" t="s">
        <v>60</v>
      </c>
    </row>
    <row r="37" spans="12:31" ht="15" customHeight="1" x14ac:dyDescent="0.35">
      <c r="L37">
        <v>35</v>
      </c>
      <c r="M37" t="s">
        <v>141</v>
      </c>
      <c r="N37" s="3" t="s">
        <v>142</v>
      </c>
      <c r="O37">
        <v>125500</v>
      </c>
      <c r="P37">
        <v>188628</v>
      </c>
      <c r="Q37" t="s">
        <v>30</v>
      </c>
      <c r="R37" s="4">
        <f t="shared" si="0"/>
        <v>150.30000000000001</v>
      </c>
      <c r="S37">
        <v>1965</v>
      </c>
      <c r="T37" s="4">
        <f t="shared" si="1"/>
        <v>95.993893129770996</v>
      </c>
      <c r="U37" t="s">
        <v>52</v>
      </c>
      <c r="V37" t="s">
        <v>53</v>
      </c>
      <c r="W37">
        <v>1547877600</v>
      </c>
      <c r="X37" s="5">
        <f t="shared" si="6"/>
        <v>43484.25</v>
      </c>
      <c r="Y37">
        <v>1551506400</v>
      </c>
      <c r="Z37" s="6">
        <f t="shared" si="7"/>
        <v>43526.25</v>
      </c>
      <c r="AA37" t="b">
        <v>0</v>
      </c>
      <c r="AB37" t="b">
        <v>1</v>
      </c>
      <c r="AC37" t="s">
        <v>72</v>
      </c>
      <c r="AD37" t="s">
        <v>59</v>
      </c>
      <c r="AE37" t="s">
        <v>73</v>
      </c>
    </row>
    <row r="38" spans="12:31" ht="15" customHeight="1" x14ac:dyDescent="0.35">
      <c r="L38">
        <v>36</v>
      </c>
      <c r="M38" t="s">
        <v>143</v>
      </c>
      <c r="N38" s="3" t="s">
        <v>144</v>
      </c>
      <c r="O38">
        <v>700</v>
      </c>
      <c r="P38">
        <v>1101</v>
      </c>
      <c r="Q38" t="s">
        <v>30</v>
      </c>
      <c r="R38" s="4">
        <f t="shared" si="0"/>
        <v>157.29</v>
      </c>
      <c r="S38">
        <v>16</v>
      </c>
      <c r="T38" s="4">
        <f t="shared" si="1"/>
        <v>68.8125</v>
      </c>
      <c r="U38" t="s">
        <v>31</v>
      </c>
      <c r="V38" t="s">
        <v>32</v>
      </c>
      <c r="W38">
        <v>1298700000</v>
      </c>
      <c r="X38" s="5">
        <f t="shared" si="6"/>
        <v>40600.25</v>
      </c>
      <c r="Y38">
        <v>1300856400</v>
      </c>
      <c r="Z38" s="6">
        <f t="shared" si="7"/>
        <v>40625.208333333336</v>
      </c>
      <c r="AA38" t="b">
        <v>0</v>
      </c>
      <c r="AB38" t="b">
        <v>0</v>
      </c>
      <c r="AC38" t="s">
        <v>47</v>
      </c>
      <c r="AD38" t="s">
        <v>48</v>
      </c>
      <c r="AE38" t="s">
        <v>49</v>
      </c>
    </row>
    <row r="39" spans="12:31" ht="15" customHeight="1" x14ac:dyDescent="0.35">
      <c r="L39">
        <v>37</v>
      </c>
      <c r="M39" t="s">
        <v>145</v>
      </c>
      <c r="N39" s="3" t="s">
        <v>146</v>
      </c>
      <c r="O39">
        <v>8100</v>
      </c>
      <c r="P39">
        <v>11339</v>
      </c>
      <c r="Q39" t="s">
        <v>30</v>
      </c>
      <c r="R39" s="4">
        <f t="shared" si="0"/>
        <v>139.99</v>
      </c>
      <c r="S39">
        <v>107</v>
      </c>
      <c r="T39" s="4">
        <f t="shared" si="1"/>
        <v>105.97196261682242</v>
      </c>
      <c r="U39" t="s">
        <v>31</v>
      </c>
      <c r="V39" t="s">
        <v>32</v>
      </c>
      <c r="W39">
        <v>1570338000</v>
      </c>
      <c r="X39" s="5">
        <f t="shared" si="6"/>
        <v>43744.208333333328</v>
      </c>
      <c r="Y39">
        <v>1573192800</v>
      </c>
      <c r="Z39" s="6">
        <f t="shared" si="7"/>
        <v>43777.25</v>
      </c>
      <c r="AA39" t="b">
        <v>0</v>
      </c>
      <c r="AB39" t="b">
        <v>1</v>
      </c>
      <c r="AC39" t="s">
        <v>147</v>
      </c>
      <c r="AD39" t="s">
        <v>91</v>
      </c>
      <c r="AE39" t="s">
        <v>148</v>
      </c>
    </row>
    <row r="40" spans="12:31" ht="15" customHeight="1" x14ac:dyDescent="0.35">
      <c r="L40">
        <v>38</v>
      </c>
      <c r="M40" t="s">
        <v>149</v>
      </c>
      <c r="N40" s="3" t="s">
        <v>150</v>
      </c>
      <c r="O40">
        <v>3100</v>
      </c>
      <c r="P40">
        <v>10085</v>
      </c>
      <c r="Q40" t="s">
        <v>30</v>
      </c>
      <c r="R40" s="4">
        <f t="shared" si="0"/>
        <v>325.32</v>
      </c>
      <c r="S40">
        <v>134</v>
      </c>
      <c r="T40" s="4">
        <f t="shared" si="1"/>
        <v>75.261194029850742</v>
      </c>
      <c r="U40" t="s">
        <v>31</v>
      </c>
      <c r="V40" t="s">
        <v>32</v>
      </c>
      <c r="W40">
        <v>1287378000</v>
      </c>
      <c r="X40" s="5">
        <f t="shared" si="6"/>
        <v>40469.208333333336</v>
      </c>
      <c r="Y40">
        <v>1287810000</v>
      </c>
      <c r="Z40" s="6">
        <f t="shared" si="7"/>
        <v>40474.208333333336</v>
      </c>
      <c r="AA40" t="b">
        <v>0</v>
      </c>
      <c r="AB40" t="b">
        <v>0</v>
      </c>
      <c r="AC40" t="s">
        <v>151</v>
      </c>
      <c r="AD40" t="s">
        <v>152</v>
      </c>
      <c r="AE40" t="s">
        <v>153</v>
      </c>
    </row>
    <row r="41" spans="12:31" ht="15" customHeight="1" x14ac:dyDescent="0.35">
      <c r="L41">
        <v>39</v>
      </c>
      <c r="M41" t="s">
        <v>154</v>
      </c>
      <c r="N41" s="3" t="s">
        <v>155</v>
      </c>
      <c r="O41">
        <v>9900</v>
      </c>
      <c r="P41">
        <v>5027</v>
      </c>
      <c r="Q41" t="s">
        <v>22</v>
      </c>
      <c r="R41" s="4">
        <f t="shared" si="0"/>
        <v>50.78</v>
      </c>
      <c r="S41">
        <v>88</v>
      </c>
      <c r="T41" s="4">
        <f t="shared" si="1"/>
        <v>57.125</v>
      </c>
      <c r="U41" t="s">
        <v>52</v>
      </c>
      <c r="V41" t="s">
        <v>53</v>
      </c>
      <c r="W41">
        <v>1361772000</v>
      </c>
      <c r="X41" s="5">
        <f t="shared" si="6"/>
        <v>41330.25</v>
      </c>
      <c r="Y41">
        <v>1362978000</v>
      </c>
      <c r="Z41" s="6">
        <f t="shared" si="7"/>
        <v>41344.208333333336</v>
      </c>
      <c r="AA41" t="b">
        <v>0</v>
      </c>
      <c r="AB41" t="b">
        <v>0</v>
      </c>
      <c r="AC41" t="s">
        <v>47</v>
      </c>
      <c r="AD41" t="s">
        <v>48</v>
      </c>
      <c r="AE41" t="s">
        <v>49</v>
      </c>
    </row>
    <row r="42" spans="12:31" ht="15" customHeight="1" x14ac:dyDescent="0.35">
      <c r="L42">
        <v>40</v>
      </c>
      <c r="M42" t="s">
        <v>156</v>
      </c>
      <c r="N42" s="3" t="s">
        <v>157</v>
      </c>
      <c r="O42">
        <v>8800</v>
      </c>
      <c r="P42">
        <v>14878</v>
      </c>
      <c r="Q42" t="s">
        <v>30</v>
      </c>
      <c r="R42" s="4">
        <f t="shared" si="0"/>
        <v>169.07</v>
      </c>
      <c r="S42">
        <v>198</v>
      </c>
      <c r="T42" s="4">
        <f t="shared" si="1"/>
        <v>75.141414141414145</v>
      </c>
      <c r="U42" t="s">
        <v>31</v>
      </c>
      <c r="V42" t="s">
        <v>32</v>
      </c>
      <c r="W42">
        <v>1275714000</v>
      </c>
      <c r="X42" s="5">
        <f t="shared" si="6"/>
        <v>40334.208333333336</v>
      </c>
      <c r="Y42">
        <v>1277355600</v>
      </c>
      <c r="Z42" s="6">
        <f t="shared" si="7"/>
        <v>40353.208333333336</v>
      </c>
      <c r="AA42" t="b">
        <v>0</v>
      </c>
      <c r="AB42" t="b">
        <v>1</v>
      </c>
      <c r="AC42" t="s">
        <v>86</v>
      </c>
      <c r="AD42" t="s">
        <v>41</v>
      </c>
      <c r="AE42" t="s">
        <v>87</v>
      </c>
    </row>
    <row r="43" spans="12:31" ht="15" customHeight="1" x14ac:dyDescent="0.35">
      <c r="L43">
        <v>41</v>
      </c>
      <c r="M43" t="s">
        <v>158</v>
      </c>
      <c r="N43" s="3" t="s">
        <v>159</v>
      </c>
      <c r="O43">
        <v>5600</v>
      </c>
      <c r="P43">
        <v>11924</v>
      </c>
      <c r="Q43" t="s">
        <v>30</v>
      </c>
      <c r="R43" s="4">
        <f t="shared" si="0"/>
        <v>212.93</v>
      </c>
      <c r="S43">
        <v>111</v>
      </c>
      <c r="T43" s="4">
        <f t="shared" si="1"/>
        <v>107.42342342342343</v>
      </c>
      <c r="U43" t="s">
        <v>135</v>
      </c>
      <c r="V43" t="s">
        <v>136</v>
      </c>
      <c r="W43">
        <v>1346734800</v>
      </c>
      <c r="X43" s="5">
        <f t="shared" si="6"/>
        <v>41156.208333333336</v>
      </c>
      <c r="Y43">
        <v>1348981200</v>
      </c>
      <c r="Z43" s="6">
        <f t="shared" si="7"/>
        <v>41182.208333333336</v>
      </c>
      <c r="AA43" t="b">
        <v>0</v>
      </c>
      <c r="AB43" t="b">
        <v>1</v>
      </c>
      <c r="AC43" t="s">
        <v>33</v>
      </c>
      <c r="AD43" t="s">
        <v>34</v>
      </c>
      <c r="AE43" t="s">
        <v>35</v>
      </c>
    </row>
    <row r="44" spans="12:31" ht="15" customHeight="1" x14ac:dyDescent="0.35">
      <c r="L44">
        <v>42</v>
      </c>
      <c r="M44" t="s">
        <v>160</v>
      </c>
      <c r="N44" s="3" t="s">
        <v>161</v>
      </c>
      <c r="O44">
        <v>1800</v>
      </c>
      <c r="P44">
        <v>7991</v>
      </c>
      <c r="Q44" t="s">
        <v>30</v>
      </c>
      <c r="R44" s="4">
        <f t="shared" si="0"/>
        <v>443.94</v>
      </c>
      <c r="S44">
        <v>222</v>
      </c>
      <c r="T44" s="4">
        <f t="shared" si="1"/>
        <v>35.995495495495497</v>
      </c>
      <c r="U44" t="s">
        <v>31</v>
      </c>
      <c r="V44" t="s">
        <v>32</v>
      </c>
      <c r="W44">
        <v>1309755600</v>
      </c>
      <c r="X44" s="5">
        <f t="shared" si="6"/>
        <v>40728.208333333336</v>
      </c>
      <c r="Y44">
        <v>1310533200</v>
      </c>
      <c r="Z44" s="6">
        <f t="shared" si="7"/>
        <v>40737.208333333336</v>
      </c>
      <c r="AA44" t="b">
        <v>0</v>
      </c>
      <c r="AB44" t="b">
        <v>0</v>
      </c>
      <c r="AC44" t="s">
        <v>25</v>
      </c>
      <c r="AD44" t="s">
        <v>26</v>
      </c>
      <c r="AE44" t="s">
        <v>27</v>
      </c>
    </row>
    <row r="45" spans="12:31" ht="15" customHeight="1" x14ac:dyDescent="0.35">
      <c r="L45">
        <v>43</v>
      </c>
      <c r="M45" t="s">
        <v>162</v>
      </c>
      <c r="N45" s="3" t="s">
        <v>163</v>
      </c>
      <c r="O45">
        <v>90200</v>
      </c>
      <c r="P45">
        <v>167717</v>
      </c>
      <c r="Q45" t="s">
        <v>30</v>
      </c>
      <c r="R45" s="4">
        <f t="shared" si="0"/>
        <v>185.94</v>
      </c>
      <c r="S45">
        <v>6212</v>
      </c>
      <c r="T45" s="4">
        <f t="shared" si="1"/>
        <v>26.998873148744366</v>
      </c>
      <c r="U45" t="s">
        <v>31</v>
      </c>
      <c r="V45" t="s">
        <v>32</v>
      </c>
      <c r="W45">
        <v>1406178000</v>
      </c>
      <c r="X45" s="5">
        <f t="shared" si="6"/>
        <v>41844.208333333336</v>
      </c>
      <c r="Y45">
        <v>1407560400</v>
      </c>
      <c r="Z45" s="6">
        <f t="shared" si="7"/>
        <v>41860.208333333336</v>
      </c>
      <c r="AA45" t="b">
        <v>0</v>
      </c>
      <c r="AB45" t="b">
        <v>0</v>
      </c>
      <c r="AC45" t="s">
        <v>164</v>
      </c>
      <c r="AD45" t="s">
        <v>91</v>
      </c>
      <c r="AE45" t="s">
        <v>165</v>
      </c>
    </row>
    <row r="46" spans="12:31" ht="15" customHeight="1" x14ac:dyDescent="0.35">
      <c r="L46">
        <v>44</v>
      </c>
      <c r="M46" t="s">
        <v>166</v>
      </c>
      <c r="N46" s="3" t="s">
        <v>167</v>
      </c>
      <c r="O46">
        <v>1600</v>
      </c>
      <c r="P46">
        <v>10541</v>
      </c>
      <c r="Q46" t="s">
        <v>30</v>
      </c>
      <c r="R46" s="4">
        <f t="shared" si="0"/>
        <v>658.81</v>
      </c>
      <c r="S46">
        <v>98</v>
      </c>
      <c r="T46" s="4">
        <f t="shared" si="1"/>
        <v>107.56122448979592</v>
      </c>
      <c r="U46" t="s">
        <v>52</v>
      </c>
      <c r="V46" t="s">
        <v>53</v>
      </c>
      <c r="W46">
        <v>1552798800</v>
      </c>
      <c r="X46" s="5">
        <f t="shared" si="6"/>
        <v>43541.208333333328</v>
      </c>
      <c r="Y46">
        <v>1552885200</v>
      </c>
      <c r="Z46" s="6">
        <f t="shared" si="7"/>
        <v>43542.208333333328</v>
      </c>
      <c r="AA46" t="b">
        <v>0</v>
      </c>
      <c r="AB46" t="b">
        <v>0</v>
      </c>
      <c r="AC46" t="s">
        <v>147</v>
      </c>
      <c r="AD46" t="s">
        <v>91</v>
      </c>
      <c r="AE46" t="s">
        <v>148</v>
      </c>
    </row>
    <row r="47" spans="12:31" ht="15" customHeight="1" x14ac:dyDescent="0.35">
      <c r="L47">
        <v>45</v>
      </c>
      <c r="M47" t="s">
        <v>168</v>
      </c>
      <c r="N47" s="3" t="s">
        <v>169</v>
      </c>
      <c r="O47">
        <v>9500</v>
      </c>
      <c r="P47">
        <v>4530</v>
      </c>
      <c r="Q47" t="s">
        <v>22</v>
      </c>
      <c r="R47" s="4">
        <f t="shared" si="0"/>
        <v>47.68</v>
      </c>
      <c r="S47">
        <v>48</v>
      </c>
      <c r="T47" s="4">
        <f t="shared" si="1"/>
        <v>94.375</v>
      </c>
      <c r="U47" t="s">
        <v>31</v>
      </c>
      <c r="V47" t="s">
        <v>32</v>
      </c>
      <c r="W47">
        <v>1478062800</v>
      </c>
      <c r="X47" s="5">
        <f t="shared" si="6"/>
        <v>42676.208333333328</v>
      </c>
      <c r="Y47">
        <v>1479362400</v>
      </c>
      <c r="Z47" s="6">
        <f t="shared" si="7"/>
        <v>42691.25</v>
      </c>
      <c r="AA47" t="b">
        <v>0</v>
      </c>
      <c r="AB47" t="b">
        <v>1</v>
      </c>
      <c r="AC47" t="s">
        <v>47</v>
      </c>
      <c r="AD47" t="s">
        <v>48</v>
      </c>
      <c r="AE47" t="s">
        <v>49</v>
      </c>
    </row>
    <row r="48" spans="12:31" ht="15" customHeight="1" x14ac:dyDescent="0.35">
      <c r="L48">
        <v>46</v>
      </c>
      <c r="M48" t="s">
        <v>170</v>
      </c>
      <c r="N48" s="3" t="s">
        <v>171</v>
      </c>
      <c r="O48">
        <v>3700</v>
      </c>
      <c r="P48">
        <v>4247</v>
      </c>
      <c r="Q48" t="s">
        <v>30</v>
      </c>
      <c r="R48" s="4">
        <f t="shared" si="0"/>
        <v>114.78</v>
      </c>
      <c r="S48">
        <v>92</v>
      </c>
      <c r="T48" s="4">
        <f t="shared" si="1"/>
        <v>46.163043478260867</v>
      </c>
      <c r="U48" t="s">
        <v>31</v>
      </c>
      <c r="V48" t="s">
        <v>32</v>
      </c>
      <c r="W48">
        <v>1278565200</v>
      </c>
      <c r="X48" s="5">
        <f t="shared" si="6"/>
        <v>40367.208333333336</v>
      </c>
      <c r="Y48">
        <v>1280552400</v>
      </c>
      <c r="Z48" s="6">
        <f t="shared" si="7"/>
        <v>40390.208333333336</v>
      </c>
      <c r="AA48" t="b">
        <v>0</v>
      </c>
      <c r="AB48" t="b">
        <v>0</v>
      </c>
      <c r="AC48" t="s">
        <v>33</v>
      </c>
      <c r="AD48" t="s">
        <v>34</v>
      </c>
      <c r="AE48" t="s">
        <v>35</v>
      </c>
    </row>
    <row r="49" spans="12:31" ht="15" customHeight="1" x14ac:dyDescent="0.35">
      <c r="L49">
        <v>47</v>
      </c>
      <c r="M49" t="s">
        <v>172</v>
      </c>
      <c r="N49" s="3" t="s">
        <v>173</v>
      </c>
      <c r="O49">
        <v>1500</v>
      </c>
      <c r="P49">
        <v>7129</v>
      </c>
      <c r="Q49" t="s">
        <v>30</v>
      </c>
      <c r="R49" s="4">
        <f t="shared" si="0"/>
        <v>475.27</v>
      </c>
      <c r="S49">
        <v>149</v>
      </c>
      <c r="T49" s="4">
        <f t="shared" si="1"/>
        <v>47.845637583892618</v>
      </c>
      <c r="U49" t="s">
        <v>31</v>
      </c>
      <c r="V49" t="s">
        <v>32</v>
      </c>
      <c r="W49">
        <v>1396069200</v>
      </c>
      <c r="X49" s="5">
        <f t="shared" si="6"/>
        <v>41727.208333333336</v>
      </c>
      <c r="Y49">
        <v>1398661200</v>
      </c>
      <c r="Z49" s="6">
        <f t="shared" si="7"/>
        <v>41757.208333333336</v>
      </c>
      <c r="AA49" t="b">
        <v>0</v>
      </c>
      <c r="AB49" t="b">
        <v>0</v>
      </c>
      <c r="AC49" t="s">
        <v>47</v>
      </c>
      <c r="AD49" t="s">
        <v>48</v>
      </c>
      <c r="AE49" t="s">
        <v>49</v>
      </c>
    </row>
    <row r="50" spans="12:31" ht="15" customHeight="1" x14ac:dyDescent="0.35">
      <c r="L50">
        <v>48</v>
      </c>
      <c r="M50" t="s">
        <v>174</v>
      </c>
      <c r="N50" s="3" t="s">
        <v>175</v>
      </c>
      <c r="O50">
        <v>33300</v>
      </c>
      <c r="P50">
        <v>128862</v>
      </c>
      <c r="Q50" t="s">
        <v>30</v>
      </c>
      <c r="R50" s="4">
        <f t="shared" si="0"/>
        <v>386.97</v>
      </c>
      <c r="S50">
        <v>2431</v>
      </c>
      <c r="T50" s="4">
        <f t="shared" si="1"/>
        <v>53.007815713698065</v>
      </c>
      <c r="U50" t="s">
        <v>31</v>
      </c>
      <c r="V50" t="s">
        <v>32</v>
      </c>
      <c r="W50">
        <v>1435208400</v>
      </c>
      <c r="X50" s="5">
        <f t="shared" si="6"/>
        <v>42180.208333333328</v>
      </c>
      <c r="Y50">
        <v>1436245200</v>
      </c>
      <c r="Z50" s="6">
        <f t="shared" si="7"/>
        <v>42192.208333333328</v>
      </c>
      <c r="AA50" t="b">
        <v>0</v>
      </c>
      <c r="AB50" t="b">
        <v>0</v>
      </c>
      <c r="AC50" t="s">
        <v>47</v>
      </c>
      <c r="AD50" t="s">
        <v>48</v>
      </c>
      <c r="AE50" t="s">
        <v>49</v>
      </c>
    </row>
    <row r="51" spans="12:31" ht="15" customHeight="1" x14ac:dyDescent="0.35">
      <c r="L51">
        <v>49</v>
      </c>
      <c r="M51" t="s">
        <v>176</v>
      </c>
      <c r="N51" s="3" t="s">
        <v>177</v>
      </c>
      <c r="O51">
        <v>7200</v>
      </c>
      <c r="P51">
        <v>13653</v>
      </c>
      <c r="Q51" t="s">
        <v>30</v>
      </c>
      <c r="R51" s="4">
        <f t="shared" si="0"/>
        <v>189.63</v>
      </c>
      <c r="S51">
        <v>303</v>
      </c>
      <c r="T51" s="4">
        <f t="shared" si="1"/>
        <v>45.059405940594061</v>
      </c>
      <c r="U51" t="s">
        <v>31</v>
      </c>
      <c r="V51" t="s">
        <v>32</v>
      </c>
      <c r="W51">
        <v>1571547600</v>
      </c>
      <c r="X51" s="5">
        <f t="shared" si="6"/>
        <v>43758.208333333328</v>
      </c>
      <c r="Y51">
        <v>1575439200</v>
      </c>
      <c r="Z51" s="6">
        <f t="shared" si="7"/>
        <v>43803.25</v>
      </c>
      <c r="AA51" t="b">
        <v>0</v>
      </c>
      <c r="AB51" t="b">
        <v>0</v>
      </c>
      <c r="AC51" t="s">
        <v>33</v>
      </c>
      <c r="AD51" t="s">
        <v>34</v>
      </c>
      <c r="AE51" t="s">
        <v>35</v>
      </c>
    </row>
    <row r="52" spans="12:31" ht="15" customHeight="1" x14ac:dyDescent="0.35">
      <c r="L52">
        <v>50</v>
      </c>
      <c r="M52" t="s">
        <v>178</v>
      </c>
      <c r="N52" s="3" t="s">
        <v>179</v>
      </c>
      <c r="O52">
        <v>100</v>
      </c>
      <c r="P52">
        <v>2</v>
      </c>
      <c r="Q52" t="s">
        <v>22</v>
      </c>
      <c r="R52" s="4">
        <f t="shared" si="0"/>
        <v>2</v>
      </c>
      <c r="S52">
        <v>1</v>
      </c>
      <c r="T52" s="4">
        <f t="shared" si="1"/>
        <v>2</v>
      </c>
      <c r="U52" t="s">
        <v>135</v>
      </c>
      <c r="V52" t="s">
        <v>136</v>
      </c>
      <c r="W52">
        <v>1375333200</v>
      </c>
      <c r="X52" s="5">
        <f t="shared" si="6"/>
        <v>41487.208333333336</v>
      </c>
      <c r="Y52">
        <v>1377752400</v>
      </c>
      <c r="Z52" s="6">
        <f t="shared" si="7"/>
        <v>41515.208333333336</v>
      </c>
      <c r="AA52" t="b">
        <v>0</v>
      </c>
      <c r="AB52" t="b">
        <v>0</v>
      </c>
      <c r="AC52" t="s">
        <v>180</v>
      </c>
      <c r="AD52" t="s">
        <v>34</v>
      </c>
      <c r="AE52" t="s">
        <v>181</v>
      </c>
    </row>
    <row r="53" spans="12:31" ht="15" customHeight="1" x14ac:dyDescent="0.35">
      <c r="L53">
        <v>51</v>
      </c>
      <c r="M53" t="s">
        <v>182</v>
      </c>
      <c r="N53" s="3" t="s">
        <v>183</v>
      </c>
      <c r="O53">
        <v>158100</v>
      </c>
      <c r="P53">
        <v>145243</v>
      </c>
      <c r="Q53" t="s">
        <v>22</v>
      </c>
      <c r="R53" s="4">
        <f t="shared" si="0"/>
        <v>91.87</v>
      </c>
      <c r="S53">
        <v>1467</v>
      </c>
      <c r="T53" s="4">
        <f t="shared" si="1"/>
        <v>99.006816632583508</v>
      </c>
      <c r="U53" t="s">
        <v>56</v>
      </c>
      <c r="V53" t="s">
        <v>57</v>
      </c>
      <c r="W53">
        <v>1332824400</v>
      </c>
      <c r="X53" s="5">
        <f t="shared" si="6"/>
        <v>40995.208333333336</v>
      </c>
      <c r="Y53">
        <v>1334206800</v>
      </c>
      <c r="Z53" s="6">
        <f t="shared" si="7"/>
        <v>41011.208333333336</v>
      </c>
      <c r="AA53" t="b">
        <v>0</v>
      </c>
      <c r="AB53" t="b">
        <v>1</v>
      </c>
      <c r="AC53" t="s">
        <v>86</v>
      </c>
      <c r="AD53" t="s">
        <v>41</v>
      </c>
      <c r="AE53" t="s">
        <v>87</v>
      </c>
    </row>
    <row r="54" spans="12:31" ht="15" customHeight="1" x14ac:dyDescent="0.35">
      <c r="L54">
        <v>52</v>
      </c>
      <c r="M54" t="s">
        <v>184</v>
      </c>
      <c r="N54" s="3" t="s">
        <v>185</v>
      </c>
      <c r="O54">
        <v>7200</v>
      </c>
      <c r="P54">
        <v>2459</v>
      </c>
      <c r="Q54" t="s">
        <v>22</v>
      </c>
      <c r="R54" s="4">
        <f t="shared" si="0"/>
        <v>34.15</v>
      </c>
      <c r="S54">
        <v>75</v>
      </c>
      <c r="T54" s="4">
        <f t="shared" si="1"/>
        <v>32.786666666666669</v>
      </c>
      <c r="U54" t="s">
        <v>31</v>
      </c>
      <c r="V54" t="s">
        <v>32</v>
      </c>
      <c r="W54">
        <v>1284526800</v>
      </c>
      <c r="X54" s="5">
        <f t="shared" si="6"/>
        <v>40436.208333333336</v>
      </c>
      <c r="Y54">
        <v>1284872400</v>
      </c>
      <c r="Z54" s="6">
        <f t="shared" si="7"/>
        <v>40440.208333333336</v>
      </c>
      <c r="AA54" t="b">
        <v>0</v>
      </c>
      <c r="AB54" t="b">
        <v>0</v>
      </c>
      <c r="AC54" t="s">
        <v>47</v>
      </c>
      <c r="AD54" t="s">
        <v>48</v>
      </c>
      <c r="AE54" t="s">
        <v>49</v>
      </c>
    </row>
    <row r="55" spans="12:31" ht="15" customHeight="1" x14ac:dyDescent="0.35">
      <c r="L55">
        <v>53</v>
      </c>
      <c r="M55" t="s">
        <v>186</v>
      </c>
      <c r="N55" s="3" t="s">
        <v>187</v>
      </c>
      <c r="O55">
        <v>8800</v>
      </c>
      <c r="P55">
        <v>12356</v>
      </c>
      <c r="Q55" t="s">
        <v>30</v>
      </c>
      <c r="R55" s="4">
        <f t="shared" si="0"/>
        <v>140.41</v>
      </c>
      <c r="S55">
        <v>209</v>
      </c>
      <c r="T55" s="4">
        <f t="shared" si="1"/>
        <v>59.119617224880386</v>
      </c>
      <c r="U55" t="s">
        <v>31</v>
      </c>
      <c r="V55" t="s">
        <v>32</v>
      </c>
      <c r="W55">
        <v>1400562000</v>
      </c>
      <c r="X55" s="5">
        <f t="shared" si="6"/>
        <v>41779.208333333336</v>
      </c>
      <c r="Y55">
        <v>1403931600</v>
      </c>
      <c r="Z55" s="6">
        <f t="shared" si="7"/>
        <v>41818.208333333336</v>
      </c>
      <c r="AA55" t="b">
        <v>0</v>
      </c>
      <c r="AB55" t="b">
        <v>0</v>
      </c>
      <c r="AC55" t="s">
        <v>72</v>
      </c>
      <c r="AD55" t="s">
        <v>59</v>
      </c>
      <c r="AE55" t="s">
        <v>73</v>
      </c>
    </row>
    <row r="56" spans="12:31" ht="15" customHeight="1" x14ac:dyDescent="0.35">
      <c r="L56">
        <v>54</v>
      </c>
      <c r="M56" t="s">
        <v>188</v>
      </c>
      <c r="N56" s="3" t="s">
        <v>189</v>
      </c>
      <c r="O56">
        <v>6000</v>
      </c>
      <c r="P56">
        <v>5392</v>
      </c>
      <c r="Q56" t="s">
        <v>22</v>
      </c>
      <c r="R56" s="4">
        <f t="shared" si="0"/>
        <v>89.87</v>
      </c>
      <c r="S56">
        <v>120</v>
      </c>
      <c r="T56" s="4">
        <f t="shared" si="1"/>
        <v>44.93333333333333</v>
      </c>
      <c r="U56" t="s">
        <v>31</v>
      </c>
      <c r="V56" t="s">
        <v>32</v>
      </c>
      <c r="W56">
        <v>1520748000</v>
      </c>
      <c r="X56" s="5">
        <f t="shared" si="6"/>
        <v>43170.25</v>
      </c>
      <c r="Y56">
        <v>1521262800</v>
      </c>
      <c r="Z56" s="6">
        <f t="shared" si="7"/>
        <v>43176.208333333328</v>
      </c>
      <c r="AA56" t="b">
        <v>0</v>
      </c>
      <c r="AB56" t="b">
        <v>0</v>
      </c>
      <c r="AC56" t="s">
        <v>86</v>
      </c>
      <c r="AD56" t="s">
        <v>41</v>
      </c>
      <c r="AE56" t="s">
        <v>87</v>
      </c>
    </row>
    <row r="57" spans="12:31" ht="15" customHeight="1" x14ac:dyDescent="0.35">
      <c r="L57">
        <v>55</v>
      </c>
      <c r="M57" t="s">
        <v>190</v>
      </c>
      <c r="N57" s="3" t="s">
        <v>191</v>
      </c>
      <c r="O57">
        <v>6600</v>
      </c>
      <c r="P57">
        <v>11746</v>
      </c>
      <c r="Q57" t="s">
        <v>30</v>
      </c>
      <c r="R57" s="4">
        <f t="shared" si="0"/>
        <v>177.97</v>
      </c>
      <c r="S57">
        <v>131</v>
      </c>
      <c r="T57" s="4">
        <f t="shared" si="1"/>
        <v>89.664122137404576</v>
      </c>
      <c r="U57" t="s">
        <v>31</v>
      </c>
      <c r="V57" t="s">
        <v>32</v>
      </c>
      <c r="W57">
        <v>1532926800</v>
      </c>
      <c r="X57" s="5">
        <f t="shared" si="6"/>
        <v>43311.208333333328</v>
      </c>
      <c r="Y57">
        <v>1533358800</v>
      </c>
      <c r="Z57" s="6">
        <f t="shared" si="7"/>
        <v>43316.208333333328</v>
      </c>
      <c r="AA57" t="b">
        <v>0</v>
      </c>
      <c r="AB57" t="b">
        <v>0</v>
      </c>
      <c r="AC57" t="s">
        <v>192</v>
      </c>
      <c r="AD57" t="s">
        <v>34</v>
      </c>
      <c r="AE57" t="s">
        <v>193</v>
      </c>
    </row>
    <row r="58" spans="12:31" ht="15" customHeight="1" x14ac:dyDescent="0.35">
      <c r="L58">
        <v>56</v>
      </c>
      <c r="M58" t="s">
        <v>194</v>
      </c>
      <c r="N58" s="3" t="s">
        <v>195</v>
      </c>
      <c r="O58">
        <v>8000</v>
      </c>
      <c r="P58">
        <v>11493</v>
      </c>
      <c r="Q58" t="s">
        <v>30</v>
      </c>
      <c r="R58" s="4">
        <f t="shared" si="0"/>
        <v>143.66</v>
      </c>
      <c r="S58">
        <v>164</v>
      </c>
      <c r="T58" s="4">
        <f t="shared" si="1"/>
        <v>70.079268292682926</v>
      </c>
      <c r="U58" t="s">
        <v>31</v>
      </c>
      <c r="V58" t="s">
        <v>32</v>
      </c>
      <c r="W58">
        <v>1420869600</v>
      </c>
      <c r="X58" s="5">
        <f t="shared" si="6"/>
        <v>42014.25</v>
      </c>
      <c r="Y58">
        <v>1421474400</v>
      </c>
      <c r="Z58" s="6">
        <f t="shared" si="7"/>
        <v>42021.25</v>
      </c>
      <c r="AA58" t="b">
        <v>0</v>
      </c>
      <c r="AB58" t="b">
        <v>0</v>
      </c>
      <c r="AC58" t="s">
        <v>86</v>
      </c>
      <c r="AD58" t="s">
        <v>41</v>
      </c>
      <c r="AE58" t="s">
        <v>87</v>
      </c>
    </row>
    <row r="59" spans="12:31" ht="15" customHeight="1" x14ac:dyDescent="0.35">
      <c r="L59">
        <v>57</v>
      </c>
      <c r="M59" t="s">
        <v>196</v>
      </c>
      <c r="N59" s="3" t="s">
        <v>197</v>
      </c>
      <c r="O59">
        <v>2900</v>
      </c>
      <c r="P59">
        <v>6243</v>
      </c>
      <c r="Q59" t="s">
        <v>30</v>
      </c>
      <c r="R59" s="4">
        <f t="shared" si="0"/>
        <v>215.28</v>
      </c>
      <c r="S59">
        <v>201</v>
      </c>
      <c r="T59" s="4">
        <f t="shared" si="1"/>
        <v>31.059701492537314</v>
      </c>
      <c r="U59" t="s">
        <v>31</v>
      </c>
      <c r="V59" t="s">
        <v>32</v>
      </c>
      <c r="W59">
        <v>1504242000</v>
      </c>
      <c r="X59" s="5">
        <f t="shared" si="6"/>
        <v>42979.208333333328</v>
      </c>
      <c r="Y59">
        <v>1505278800</v>
      </c>
      <c r="Z59" s="6">
        <f t="shared" si="7"/>
        <v>42991.208333333328</v>
      </c>
      <c r="AA59" t="b">
        <v>0</v>
      </c>
      <c r="AB59" t="b">
        <v>0</v>
      </c>
      <c r="AC59" t="s">
        <v>114</v>
      </c>
      <c r="AD59" t="s">
        <v>115</v>
      </c>
      <c r="AE59" t="s">
        <v>116</v>
      </c>
    </row>
    <row r="60" spans="12:31" ht="15" customHeight="1" x14ac:dyDescent="0.35">
      <c r="L60">
        <v>58</v>
      </c>
      <c r="M60" t="s">
        <v>198</v>
      </c>
      <c r="N60" s="3" t="s">
        <v>199</v>
      </c>
      <c r="O60">
        <v>2700</v>
      </c>
      <c r="P60">
        <v>6132</v>
      </c>
      <c r="Q60" t="s">
        <v>30</v>
      </c>
      <c r="R60" s="4">
        <f t="shared" si="0"/>
        <v>227.11</v>
      </c>
      <c r="S60">
        <v>211</v>
      </c>
      <c r="T60" s="4">
        <f t="shared" si="1"/>
        <v>29.061611374407583</v>
      </c>
      <c r="U60" t="s">
        <v>31</v>
      </c>
      <c r="V60" t="s">
        <v>32</v>
      </c>
      <c r="W60">
        <v>1442811600</v>
      </c>
      <c r="X60" s="5">
        <f t="shared" si="6"/>
        <v>42268.208333333328</v>
      </c>
      <c r="Y60">
        <v>1443934800</v>
      </c>
      <c r="Z60" s="6">
        <f t="shared" si="7"/>
        <v>42281.208333333328</v>
      </c>
      <c r="AA60" t="b">
        <v>0</v>
      </c>
      <c r="AB60" t="b">
        <v>0</v>
      </c>
      <c r="AC60" t="s">
        <v>47</v>
      </c>
      <c r="AD60" t="s">
        <v>48</v>
      </c>
      <c r="AE60" t="s">
        <v>49</v>
      </c>
    </row>
    <row r="61" spans="12:31" ht="15" customHeight="1" x14ac:dyDescent="0.35">
      <c r="L61">
        <v>59</v>
      </c>
      <c r="M61" t="s">
        <v>200</v>
      </c>
      <c r="N61" s="3" t="s">
        <v>201</v>
      </c>
      <c r="O61">
        <v>1400</v>
      </c>
      <c r="P61">
        <v>3851</v>
      </c>
      <c r="Q61" t="s">
        <v>30</v>
      </c>
      <c r="R61" s="4">
        <f t="shared" si="0"/>
        <v>275.07</v>
      </c>
      <c r="S61">
        <v>128</v>
      </c>
      <c r="T61" s="4">
        <f t="shared" si="1"/>
        <v>30.0859375</v>
      </c>
      <c r="U61" t="s">
        <v>31</v>
      </c>
      <c r="V61" t="s">
        <v>32</v>
      </c>
      <c r="W61">
        <v>1497243600</v>
      </c>
      <c r="X61" s="5">
        <f t="shared" si="6"/>
        <v>42898.208333333328</v>
      </c>
      <c r="Y61">
        <v>1498539600</v>
      </c>
      <c r="Z61" s="6">
        <f t="shared" si="7"/>
        <v>42913.208333333328</v>
      </c>
      <c r="AA61" t="b">
        <v>0</v>
      </c>
      <c r="AB61" t="b">
        <v>1</v>
      </c>
      <c r="AC61" t="s">
        <v>47</v>
      </c>
      <c r="AD61" t="s">
        <v>48</v>
      </c>
      <c r="AE61" t="s">
        <v>49</v>
      </c>
    </row>
    <row r="62" spans="12:31" ht="15" customHeight="1" x14ac:dyDescent="0.35">
      <c r="L62">
        <v>60</v>
      </c>
      <c r="M62" t="s">
        <v>202</v>
      </c>
      <c r="N62" s="3" t="s">
        <v>203</v>
      </c>
      <c r="O62">
        <v>94200</v>
      </c>
      <c r="P62">
        <v>135997</v>
      </c>
      <c r="Q62" t="s">
        <v>30</v>
      </c>
      <c r="R62" s="4">
        <f t="shared" si="0"/>
        <v>144.37</v>
      </c>
      <c r="S62">
        <v>1600</v>
      </c>
      <c r="T62" s="4">
        <f t="shared" si="1"/>
        <v>84.998125000000002</v>
      </c>
      <c r="U62" t="s">
        <v>23</v>
      </c>
      <c r="V62" t="s">
        <v>24</v>
      </c>
      <c r="W62">
        <v>1342501200</v>
      </c>
      <c r="X62" s="5">
        <f t="shared" si="6"/>
        <v>41107.208333333336</v>
      </c>
      <c r="Y62">
        <v>1342760400</v>
      </c>
      <c r="Z62" s="6">
        <f t="shared" si="7"/>
        <v>41110.208333333336</v>
      </c>
      <c r="AA62" t="b">
        <v>0</v>
      </c>
      <c r="AB62" t="b">
        <v>0</v>
      </c>
      <c r="AC62" t="s">
        <v>47</v>
      </c>
      <c r="AD62" t="s">
        <v>48</v>
      </c>
      <c r="AE62" t="s">
        <v>49</v>
      </c>
    </row>
    <row r="63" spans="12:31" ht="15" customHeight="1" x14ac:dyDescent="0.35">
      <c r="L63">
        <v>61</v>
      </c>
      <c r="M63" t="s">
        <v>204</v>
      </c>
      <c r="N63" s="3" t="s">
        <v>205</v>
      </c>
      <c r="O63">
        <v>199200</v>
      </c>
      <c r="P63">
        <v>184750</v>
      </c>
      <c r="Q63" t="s">
        <v>22</v>
      </c>
      <c r="R63" s="4">
        <f t="shared" si="0"/>
        <v>92.75</v>
      </c>
      <c r="S63">
        <v>2253</v>
      </c>
      <c r="T63" s="4">
        <f t="shared" si="1"/>
        <v>82.001775410563695</v>
      </c>
      <c r="U63" t="s">
        <v>23</v>
      </c>
      <c r="V63" t="s">
        <v>24</v>
      </c>
      <c r="W63">
        <v>1298268000</v>
      </c>
      <c r="X63" s="5">
        <f t="shared" si="6"/>
        <v>40595.25</v>
      </c>
      <c r="Y63">
        <v>1301720400</v>
      </c>
      <c r="Z63" s="6">
        <f t="shared" si="7"/>
        <v>40635.208333333336</v>
      </c>
      <c r="AA63" t="b">
        <v>0</v>
      </c>
      <c r="AB63" t="b">
        <v>0</v>
      </c>
      <c r="AC63" t="s">
        <v>47</v>
      </c>
      <c r="AD63" t="s">
        <v>48</v>
      </c>
      <c r="AE63" t="s">
        <v>49</v>
      </c>
    </row>
    <row r="64" spans="12:31" ht="15" customHeight="1" x14ac:dyDescent="0.35">
      <c r="L64">
        <v>62</v>
      </c>
      <c r="M64" t="s">
        <v>206</v>
      </c>
      <c r="N64" s="3" t="s">
        <v>207</v>
      </c>
      <c r="O64">
        <v>2000</v>
      </c>
      <c r="P64">
        <v>14452</v>
      </c>
      <c r="Q64" t="s">
        <v>30</v>
      </c>
      <c r="R64" s="4">
        <f t="shared" si="0"/>
        <v>722.6</v>
      </c>
      <c r="S64">
        <v>249</v>
      </c>
      <c r="T64" s="4">
        <f t="shared" si="1"/>
        <v>58.040160642570278</v>
      </c>
      <c r="U64" t="s">
        <v>31</v>
      </c>
      <c r="V64" t="s">
        <v>32</v>
      </c>
      <c r="W64">
        <v>1433480400</v>
      </c>
      <c r="X64" s="5">
        <f t="shared" si="6"/>
        <v>42160.208333333328</v>
      </c>
      <c r="Y64">
        <v>1433566800</v>
      </c>
      <c r="Z64" s="6">
        <f t="shared" si="7"/>
        <v>42161.208333333328</v>
      </c>
      <c r="AA64" t="b">
        <v>0</v>
      </c>
      <c r="AB64" t="b">
        <v>0</v>
      </c>
      <c r="AC64" t="s">
        <v>40</v>
      </c>
      <c r="AD64" t="s">
        <v>41</v>
      </c>
      <c r="AE64" t="s">
        <v>42</v>
      </c>
    </row>
    <row r="65" spans="12:31" ht="15" customHeight="1" x14ac:dyDescent="0.35">
      <c r="L65">
        <v>63</v>
      </c>
      <c r="M65" t="s">
        <v>208</v>
      </c>
      <c r="N65" s="3" t="s">
        <v>209</v>
      </c>
      <c r="O65">
        <v>4700</v>
      </c>
      <c r="P65">
        <v>557</v>
      </c>
      <c r="Q65" t="s">
        <v>22</v>
      </c>
      <c r="R65" s="4">
        <f t="shared" si="0"/>
        <v>11.85</v>
      </c>
      <c r="S65">
        <v>5</v>
      </c>
      <c r="T65" s="4">
        <f t="shared" si="1"/>
        <v>111.4</v>
      </c>
      <c r="U65" t="s">
        <v>31</v>
      </c>
      <c r="V65" t="s">
        <v>32</v>
      </c>
      <c r="W65">
        <v>1493355600</v>
      </c>
      <c r="X65" s="5">
        <f t="shared" si="6"/>
        <v>42853.208333333328</v>
      </c>
      <c r="Y65">
        <v>1493874000</v>
      </c>
      <c r="Z65" s="6">
        <f t="shared" si="7"/>
        <v>42859.208333333328</v>
      </c>
      <c r="AA65" t="b">
        <v>0</v>
      </c>
      <c r="AB65" t="b">
        <v>0</v>
      </c>
      <c r="AC65" t="s">
        <v>47</v>
      </c>
      <c r="AD65" t="s">
        <v>48</v>
      </c>
      <c r="AE65" t="s">
        <v>49</v>
      </c>
    </row>
    <row r="66" spans="12:31" ht="15" customHeight="1" x14ac:dyDescent="0.35">
      <c r="L66">
        <v>64</v>
      </c>
      <c r="M66" t="s">
        <v>210</v>
      </c>
      <c r="N66" s="3" t="s">
        <v>211</v>
      </c>
      <c r="O66">
        <v>2800</v>
      </c>
      <c r="P66">
        <v>2734</v>
      </c>
      <c r="Q66" t="s">
        <v>22</v>
      </c>
      <c r="R66" s="4">
        <f t="shared" ref="R66:R129" si="8">ROUND(P66/O66*100,2)</f>
        <v>97.64</v>
      </c>
      <c r="S66">
        <v>38</v>
      </c>
      <c r="T66" s="4">
        <f t="shared" ref="T66:T129" si="9">IF(S66&lt;=0,0,P66/S66)</f>
        <v>71.94736842105263</v>
      </c>
      <c r="U66" t="s">
        <v>31</v>
      </c>
      <c r="V66" t="s">
        <v>32</v>
      </c>
      <c r="W66">
        <v>1530507600</v>
      </c>
      <c r="X66" s="5">
        <f t="shared" si="6"/>
        <v>43283.208333333328</v>
      </c>
      <c r="Y66">
        <v>1531803600</v>
      </c>
      <c r="Z66" s="6">
        <f t="shared" si="7"/>
        <v>43298.208333333328</v>
      </c>
      <c r="AA66" t="b">
        <v>0</v>
      </c>
      <c r="AB66" t="b">
        <v>1</v>
      </c>
      <c r="AC66" t="s">
        <v>40</v>
      </c>
      <c r="AD66" t="s">
        <v>41</v>
      </c>
      <c r="AE66" t="s">
        <v>42</v>
      </c>
    </row>
    <row r="67" spans="12:31" ht="15" customHeight="1" x14ac:dyDescent="0.35">
      <c r="L67">
        <v>65</v>
      </c>
      <c r="M67" t="s">
        <v>212</v>
      </c>
      <c r="N67" s="3" t="s">
        <v>213</v>
      </c>
      <c r="O67">
        <v>6100</v>
      </c>
      <c r="P67">
        <v>14405</v>
      </c>
      <c r="Q67" t="s">
        <v>30</v>
      </c>
      <c r="R67" s="4">
        <f t="shared" si="8"/>
        <v>236.15</v>
      </c>
      <c r="S67">
        <v>236</v>
      </c>
      <c r="T67" s="4">
        <f t="shared" si="9"/>
        <v>61.038135593220339</v>
      </c>
      <c r="U67" t="s">
        <v>31</v>
      </c>
      <c r="V67" t="s">
        <v>32</v>
      </c>
      <c r="W67">
        <v>1296108000</v>
      </c>
      <c r="X67" s="5">
        <f t="shared" ref="X67:X130" si="10">(W67/86400)+DATE(1970,1,1)</f>
        <v>40570.25</v>
      </c>
      <c r="Y67">
        <v>1296712800</v>
      </c>
      <c r="Z67" s="6">
        <f t="shared" si="7"/>
        <v>40577.25</v>
      </c>
      <c r="AA67" t="b">
        <v>0</v>
      </c>
      <c r="AB67" t="b">
        <v>0</v>
      </c>
      <c r="AC67" t="s">
        <v>47</v>
      </c>
      <c r="AD67" t="s">
        <v>48</v>
      </c>
      <c r="AE67" t="s">
        <v>49</v>
      </c>
    </row>
    <row r="68" spans="12:31" ht="15" customHeight="1" x14ac:dyDescent="0.35">
      <c r="L68">
        <v>66</v>
      </c>
      <c r="M68" t="s">
        <v>214</v>
      </c>
      <c r="N68" s="3" t="s">
        <v>215</v>
      </c>
      <c r="O68">
        <v>2900</v>
      </c>
      <c r="P68">
        <v>1307</v>
      </c>
      <c r="Q68" t="s">
        <v>22</v>
      </c>
      <c r="R68" s="4">
        <f t="shared" si="8"/>
        <v>45.07</v>
      </c>
      <c r="S68">
        <v>12</v>
      </c>
      <c r="T68" s="4">
        <f t="shared" si="9"/>
        <v>108.91666666666667</v>
      </c>
      <c r="U68" t="s">
        <v>31</v>
      </c>
      <c r="V68" t="s">
        <v>32</v>
      </c>
      <c r="W68">
        <v>1428469200</v>
      </c>
      <c r="X68" s="5">
        <f t="shared" si="10"/>
        <v>42102.208333333328</v>
      </c>
      <c r="Y68">
        <v>1428901200</v>
      </c>
      <c r="Z68" s="6">
        <f t="shared" ref="Z68:Z131" si="11">(Y68/86400)+DATE(1970,1,1)</f>
        <v>42107.208333333328</v>
      </c>
      <c r="AA68" t="b">
        <v>0</v>
      </c>
      <c r="AB68" t="b">
        <v>1</v>
      </c>
      <c r="AC68" t="s">
        <v>47</v>
      </c>
      <c r="AD68" t="s">
        <v>48</v>
      </c>
      <c r="AE68" t="s">
        <v>49</v>
      </c>
    </row>
    <row r="69" spans="12:31" ht="15" customHeight="1" x14ac:dyDescent="0.35">
      <c r="L69">
        <v>67</v>
      </c>
      <c r="M69" t="s">
        <v>216</v>
      </c>
      <c r="N69" s="3" t="s">
        <v>217</v>
      </c>
      <c r="O69">
        <v>72600</v>
      </c>
      <c r="P69">
        <v>117892</v>
      </c>
      <c r="Q69" t="s">
        <v>30</v>
      </c>
      <c r="R69" s="4">
        <f t="shared" si="8"/>
        <v>162.38999999999999</v>
      </c>
      <c r="S69">
        <v>4065</v>
      </c>
      <c r="T69" s="4">
        <f t="shared" si="9"/>
        <v>29.001722017220171</v>
      </c>
      <c r="U69" t="s">
        <v>56</v>
      </c>
      <c r="V69" t="s">
        <v>57</v>
      </c>
      <c r="W69">
        <v>1264399200</v>
      </c>
      <c r="X69" s="5">
        <f t="shared" si="10"/>
        <v>40203.25</v>
      </c>
      <c r="Y69">
        <v>1264831200</v>
      </c>
      <c r="Z69" s="6">
        <f t="shared" si="11"/>
        <v>40208.25</v>
      </c>
      <c r="AA69" t="b">
        <v>0</v>
      </c>
      <c r="AB69" t="b">
        <v>1</v>
      </c>
      <c r="AC69" t="s">
        <v>86</v>
      </c>
      <c r="AD69" t="s">
        <v>41</v>
      </c>
      <c r="AE69" t="s">
        <v>87</v>
      </c>
    </row>
    <row r="70" spans="12:31" ht="15" customHeight="1" x14ac:dyDescent="0.35">
      <c r="L70">
        <v>68</v>
      </c>
      <c r="M70" t="s">
        <v>218</v>
      </c>
      <c r="N70" s="3" t="s">
        <v>219</v>
      </c>
      <c r="O70">
        <v>5700</v>
      </c>
      <c r="P70">
        <v>14508</v>
      </c>
      <c r="Q70" t="s">
        <v>30</v>
      </c>
      <c r="R70" s="4">
        <f t="shared" si="8"/>
        <v>254.53</v>
      </c>
      <c r="S70">
        <v>246</v>
      </c>
      <c r="T70" s="4">
        <f t="shared" si="9"/>
        <v>58.975609756097562</v>
      </c>
      <c r="U70" t="s">
        <v>135</v>
      </c>
      <c r="V70" t="s">
        <v>136</v>
      </c>
      <c r="W70">
        <v>1501131600</v>
      </c>
      <c r="X70" s="5">
        <f t="shared" si="10"/>
        <v>42943.208333333328</v>
      </c>
      <c r="Y70">
        <v>1505192400</v>
      </c>
      <c r="Z70" s="6">
        <f t="shared" si="11"/>
        <v>42990.208333333328</v>
      </c>
      <c r="AA70" t="b">
        <v>0</v>
      </c>
      <c r="AB70" t="b">
        <v>1</v>
      </c>
      <c r="AC70" t="s">
        <v>47</v>
      </c>
      <c r="AD70" t="s">
        <v>48</v>
      </c>
      <c r="AE70" t="s">
        <v>49</v>
      </c>
    </row>
    <row r="71" spans="12:31" ht="15" customHeight="1" x14ac:dyDescent="0.35">
      <c r="L71">
        <v>69</v>
      </c>
      <c r="M71" t="s">
        <v>220</v>
      </c>
      <c r="N71" s="3" t="s">
        <v>221</v>
      </c>
      <c r="O71">
        <v>7900</v>
      </c>
      <c r="P71">
        <v>1901</v>
      </c>
      <c r="Q71" t="s">
        <v>99</v>
      </c>
      <c r="R71" s="4">
        <f t="shared" si="8"/>
        <v>24.06</v>
      </c>
      <c r="S71">
        <v>17</v>
      </c>
      <c r="T71" s="4">
        <f t="shared" si="9"/>
        <v>111.82352941176471</v>
      </c>
      <c r="U71" t="s">
        <v>31</v>
      </c>
      <c r="V71" t="s">
        <v>32</v>
      </c>
      <c r="W71">
        <v>1292738400</v>
      </c>
      <c r="X71" s="5">
        <f t="shared" si="10"/>
        <v>40531.25</v>
      </c>
      <c r="Y71">
        <v>1295676000</v>
      </c>
      <c r="Z71" s="6">
        <f t="shared" si="11"/>
        <v>40565.25</v>
      </c>
      <c r="AA71" t="b">
        <v>0</v>
      </c>
      <c r="AB71" t="b">
        <v>0</v>
      </c>
      <c r="AC71" t="s">
        <v>47</v>
      </c>
      <c r="AD71" t="s">
        <v>48</v>
      </c>
      <c r="AE71" t="s">
        <v>49</v>
      </c>
    </row>
    <row r="72" spans="12:31" ht="15" customHeight="1" x14ac:dyDescent="0.35">
      <c r="L72">
        <v>70</v>
      </c>
      <c r="M72" t="s">
        <v>222</v>
      </c>
      <c r="N72" s="3" t="s">
        <v>223</v>
      </c>
      <c r="O72">
        <v>128000</v>
      </c>
      <c r="P72">
        <v>158389</v>
      </c>
      <c r="Q72" t="s">
        <v>30</v>
      </c>
      <c r="R72" s="4">
        <f t="shared" si="8"/>
        <v>123.74</v>
      </c>
      <c r="S72">
        <v>2475</v>
      </c>
      <c r="T72" s="4">
        <f t="shared" si="9"/>
        <v>63.995555555555555</v>
      </c>
      <c r="U72" t="s">
        <v>135</v>
      </c>
      <c r="V72" t="s">
        <v>136</v>
      </c>
      <c r="W72">
        <v>1288674000</v>
      </c>
      <c r="X72" s="5">
        <f t="shared" si="10"/>
        <v>40484.208333333336</v>
      </c>
      <c r="Y72">
        <v>1292911200</v>
      </c>
      <c r="Z72" s="6">
        <f t="shared" si="11"/>
        <v>40533.25</v>
      </c>
      <c r="AA72" t="b">
        <v>0</v>
      </c>
      <c r="AB72" t="b">
        <v>1</v>
      </c>
      <c r="AC72" t="s">
        <v>47</v>
      </c>
      <c r="AD72" t="s">
        <v>48</v>
      </c>
      <c r="AE72" t="s">
        <v>49</v>
      </c>
    </row>
    <row r="73" spans="12:31" ht="15" customHeight="1" x14ac:dyDescent="0.35">
      <c r="L73">
        <v>71</v>
      </c>
      <c r="M73" t="s">
        <v>224</v>
      </c>
      <c r="N73" s="3" t="s">
        <v>225</v>
      </c>
      <c r="O73">
        <v>6000</v>
      </c>
      <c r="P73">
        <v>6484</v>
      </c>
      <c r="Q73" t="s">
        <v>30</v>
      </c>
      <c r="R73" s="4">
        <f t="shared" si="8"/>
        <v>108.07</v>
      </c>
      <c r="S73">
        <v>76</v>
      </c>
      <c r="T73" s="4">
        <f t="shared" si="9"/>
        <v>85.315789473684205</v>
      </c>
      <c r="U73" t="s">
        <v>31</v>
      </c>
      <c r="V73" t="s">
        <v>32</v>
      </c>
      <c r="W73">
        <v>1575093600</v>
      </c>
      <c r="X73" s="5">
        <f t="shared" si="10"/>
        <v>43799.25</v>
      </c>
      <c r="Y73">
        <v>1575439200</v>
      </c>
      <c r="Z73" s="6">
        <f t="shared" si="11"/>
        <v>43803.25</v>
      </c>
      <c r="AA73" t="b">
        <v>0</v>
      </c>
      <c r="AB73" t="b">
        <v>0</v>
      </c>
      <c r="AC73" t="s">
        <v>47</v>
      </c>
      <c r="AD73" t="s">
        <v>48</v>
      </c>
      <c r="AE73" t="s">
        <v>49</v>
      </c>
    </row>
    <row r="74" spans="12:31" ht="15" customHeight="1" x14ac:dyDescent="0.35">
      <c r="L74">
        <v>72</v>
      </c>
      <c r="M74" t="s">
        <v>226</v>
      </c>
      <c r="N74" s="3" t="s">
        <v>227</v>
      </c>
      <c r="O74">
        <v>600</v>
      </c>
      <c r="P74">
        <v>4022</v>
      </c>
      <c r="Q74" t="s">
        <v>30</v>
      </c>
      <c r="R74" s="4">
        <f t="shared" si="8"/>
        <v>670.33</v>
      </c>
      <c r="S74">
        <v>54</v>
      </c>
      <c r="T74" s="4">
        <f t="shared" si="9"/>
        <v>74.481481481481481</v>
      </c>
      <c r="U74" t="s">
        <v>31</v>
      </c>
      <c r="V74" t="s">
        <v>32</v>
      </c>
      <c r="W74">
        <v>1435726800</v>
      </c>
      <c r="X74" s="5">
        <f t="shared" si="10"/>
        <v>42186.208333333328</v>
      </c>
      <c r="Y74">
        <v>1438837200</v>
      </c>
      <c r="Z74" s="6">
        <f t="shared" si="11"/>
        <v>42222.208333333328</v>
      </c>
      <c r="AA74" t="b">
        <v>0</v>
      </c>
      <c r="AB74" t="b">
        <v>0</v>
      </c>
      <c r="AC74" t="s">
        <v>95</v>
      </c>
      <c r="AD74" t="s">
        <v>59</v>
      </c>
      <c r="AE74" t="s">
        <v>96</v>
      </c>
    </row>
    <row r="75" spans="12:31" ht="15" customHeight="1" x14ac:dyDescent="0.35">
      <c r="L75">
        <v>73</v>
      </c>
      <c r="M75" t="s">
        <v>228</v>
      </c>
      <c r="N75" s="3" t="s">
        <v>229</v>
      </c>
      <c r="O75">
        <v>1400</v>
      </c>
      <c r="P75">
        <v>9253</v>
      </c>
      <c r="Q75" t="s">
        <v>30</v>
      </c>
      <c r="R75" s="4">
        <f t="shared" si="8"/>
        <v>660.93</v>
      </c>
      <c r="S75">
        <v>88</v>
      </c>
      <c r="T75" s="4">
        <f t="shared" si="9"/>
        <v>105.14772727272727</v>
      </c>
      <c r="U75" t="s">
        <v>31</v>
      </c>
      <c r="V75" t="s">
        <v>32</v>
      </c>
      <c r="W75">
        <v>1480226400</v>
      </c>
      <c r="X75" s="5">
        <f t="shared" si="10"/>
        <v>42701.25</v>
      </c>
      <c r="Y75">
        <v>1480485600</v>
      </c>
      <c r="Z75" s="6">
        <f t="shared" si="11"/>
        <v>42704.25</v>
      </c>
      <c r="AA75" t="b">
        <v>0</v>
      </c>
      <c r="AB75" t="b">
        <v>0</v>
      </c>
      <c r="AC75" t="s">
        <v>192</v>
      </c>
      <c r="AD75" t="s">
        <v>34</v>
      </c>
      <c r="AE75" t="s">
        <v>193</v>
      </c>
    </row>
    <row r="76" spans="12:31" ht="15" customHeight="1" x14ac:dyDescent="0.35">
      <c r="L76">
        <v>74</v>
      </c>
      <c r="M76" t="s">
        <v>230</v>
      </c>
      <c r="N76" s="3" t="s">
        <v>231</v>
      </c>
      <c r="O76">
        <v>3900</v>
      </c>
      <c r="P76">
        <v>4776</v>
      </c>
      <c r="Q76" t="s">
        <v>30</v>
      </c>
      <c r="R76" s="4">
        <f t="shared" si="8"/>
        <v>122.46</v>
      </c>
      <c r="S76">
        <v>85</v>
      </c>
      <c r="T76" s="4">
        <f t="shared" si="9"/>
        <v>56.188235294117646</v>
      </c>
      <c r="U76" t="s">
        <v>56</v>
      </c>
      <c r="V76" t="s">
        <v>57</v>
      </c>
      <c r="W76">
        <v>1459054800</v>
      </c>
      <c r="X76" s="5">
        <f t="shared" si="10"/>
        <v>42456.208333333328</v>
      </c>
      <c r="Y76">
        <v>1459141200</v>
      </c>
      <c r="Z76" s="6">
        <f t="shared" si="11"/>
        <v>42457.208333333328</v>
      </c>
      <c r="AA76" t="b">
        <v>0</v>
      </c>
      <c r="AB76" t="b">
        <v>0</v>
      </c>
      <c r="AC76" t="s">
        <v>180</v>
      </c>
      <c r="AD76" t="s">
        <v>34</v>
      </c>
      <c r="AE76" t="s">
        <v>181</v>
      </c>
    </row>
    <row r="77" spans="12:31" ht="15" customHeight="1" x14ac:dyDescent="0.35">
      <c r="L77">
        <v>75</v>
      </c>
      <c r="M77" t="s">
        <v>232</v>
      </c>
      <c r="N77" s="3" t="s">
        <v>233</v>
      </c>
      <c r="O77">
        <v>9700</v>
      </c>
      <c r="P77">
        <v>14606</v>
      </c>
      <c r="Q77" t="s">
        <v>30</v>
      </c>
      <c r="R77" s="4">
        <f t="shared" si="8"/>
        <v>150.58000000000001</v>
      </c>
      <c r="S77">
        <v>170</v>
      </c>
      <c r="T77" s="4">
        <f t="shared" si="9"/>
        <v>85.917647058823533</v>
      </c>
      <c r="U77" t="s">
        <v>31</v>
      </c>
      <c r="V77" t="s">
        <v>32</v>
      </c>
      <c r="W77">
        <v>1531630800</v>
      </c>
      <c r="X77" s="5">
        <f t="shared" si="10"/>
        <v>43296.208333333328</v>
      </c>
      <c r="Y77">
        <v>1532322000</v>
      </c>
      <c r="Z77" s="6">
        <f t="shared" si="11"/>
        <v>43304.208333333328</v>
      </c>
      <c r="AA77" t="b">
        <v>0</v>
      </c>
      <c r="AB77" t="b">
        <v>0</v>
      </c>
      <c r="AC77" t="s">
        <v>151</v>
      </c>
      <c r="AD77" t="s">
        <v>152</v>
      </c>
      <c r="AE77" t="s">
        <v>153</v>
      </c>
    </row>
    <row r="78" spans="12:31" ht="15" customHeight="1" x14ac:dyDescent="0.35">
      <c r="L78">
        <v>76</v>
      </c>
      <c r="M78" t="s">
        <v>234</v>
      </c>
      <c r="N78" s="3" t="s">
        <v>235</v>
      </c>
      <c r="O78">
        <v>122900</v>
      </c>
      <c r="P78">
        <v>95993</v>
      </c>
      <c r="Q78" t="s">
        <v>22</v>
      </c>
      <c r="R78" s="4">
        <f t="shared" si="8"/>
        <v>78.11</v>
      </c>
      <c r="S78">
        <v>1684</v>
      </c>
      <c r="T78" s="4">
        <f t="shared" si="9"/>
        <v>57.00296912114014</v>
      </c>
      <c r="U78" t="s">
        <v>31</v>
      </c>
      <c r="V78" t="s">
        <v>32</v>
      </c>
      <c r="W78">
        <v>1421992800</v>
      </c>
      <c r="X78" s="5">
        <f t="shared" si="10"/>
        <v>42027.25</v>
      </c>
      <c r="Y78">
        <v>1426222800</v>
      </c>
      <c r="Z78" s="6">
        <f t="shared" si="11"/>
        <v>42076.208333333328</v>
      </c>
      <c r="AA78" t="b">
        <v>1</v>
      </c>
      <c r="AB78" t="b">
        <v>1</v>
      </c>
      <c r="AC78" t="s">
        <v>47</v>
      </c>
      <c r="AD78" t="s">
        <v>48</v>
      </c>
      <c r="AE78" t="s">
        <v>49</v>
      </c>
    </row>
    <row r="79" spans="12:31" ht="15" customHeight="1" x14ac:dyDescent="0.35">
      <c r="L79">
        <v>77</v>
      </c>
      <c r="M79" t="s">
        <v>236</v>
      </c>
      <c r="N79" s="3" t="s">
        <v>237</v>
      </c>
      <c r="O79">
        <v>9500</v>
      </c>
      <c r="P79">
        <v>4460</v>
      </c>
      <c r="Q79" t="s">
        <v>22</v>
      </c>
      <c r="R79" s="4">
        <f t="shared" si="8"/>
        <v>46.95</v>
      </c>
      <c r="S79">
        <v>56</v>
      </c>
      <c r="T79" s="4">
        <f t="shared" si="9"/>
        <v>79.642857142857139</v>
      </c>
      <c r="U79" t="s">
        <v>31</v>
      </c>
      <c r="V79" t="s">
        <v>32</v>
      </c>
      <c r="W79">
        <v>1285563600</v>
      </c>
      <c r="X79" s="5">
        <f t="shared" si="10"/>
        <v>40448.208333333336</v>
      </c>
      <c r="Y79">
        <v>1286773200</v>
      </c>
      <c r="Z79" s="6">
        <f t="shared" si="11"/>
        <v>40462.208333333336</v>
      </c>
      <c r="AA79" t="b">
        <v>0</v>
      </c>
      <c r="AB79" t="b">
        <v>1</v>
      </c>
      <c r="AC79" t="s">
        <v>95</v>
      </c>
      <c r="AD79" t="s">
        <v>59</v>
      </c>
      <c r="AE79" t="s">
        <v>96</v>
      </c>
    </row>
    <row r="80" spans="12:31" ht="15" customHeight="1" x14ac:dyDescent="0.35">
      <c r="L80">
        <v>78</v>
      </c>
      <c r="M80" t="s">
        <v>238</v>
      </c>
      <c r="N80" s="3" t="s">
        <v>239</v>
      </c>
      <c r="O80">
        <v>4500</v>
      </c>
      <c r="P80">
        <v>13536</v>
      </c>
      <c r="Q80" t="s">
        <v>30</v>
      </c>
      <c r="R80" s="4">
        <f t="shared" si="8"/>
        <v>300.8</v>
      </c>
      <c r="S80">
        <v>330</v>
      </c>
      <c r="T80" s="4">
        <f t="shared" si="9"/>
        <v>41.018181818181816</v>
      </c>
      <c r="U80" t="s">
        <v>31</v>
      </c>
      <c r="V80" t="s">
        <v>32</v>
      </c>
      <c r="W80">
        <v>1523854800</v>
      </c>
      <c r="X80" s="5">
        <f t="shared" si="10"/>
        <v>43206.208333333328</v>
      </c>
      <c r="Y80">
        <v>1523941200</v>
      </c>
      <c r="Z80" s="6">
        <f t="shared" si="11"/>
        <v>43207.208333333328</v>
      </c>
      <c r="AA80" t="b">
        <v>0</v>
      </c>
      <c r="AB80" t="b">
        <v>0</v>
      </c>
      <c r="AC80" t="s">
        <v>240</v>
      </c>
      <c r="AD80" t="s">
        <v>91</v>
      </c>
      <c r="AE80" t="s">
        <v>241</v>
      </c>
    </row>
    <row r="81" spans="12:31" ht="15" customHeight="1" x14ac:dyDescent="0.35">
      <c r="L81">
        <v>79</v>
      </c>
      <c r="M81" t="s">
        <v>242</v>
      </c>
      <c r="N81" s="3" t="s">
        <v>243</v>
      </c>
      <c r="O81">
        <v>57800</v>
      </c>
      <c r="P81">
        <v>40228</v>
      </c>
      <c r="Q81" t="s">
        <v>22</v>
      </c>
      <c r="R81" s="4">
        <f t="shared" si="8"/>
        <v>69.599999999999994</v>
      </c>
      <c r="S81">
        <v>838</v>
      </c>
      <c r="T81" s="4">
        <f t="shared" si="9"/>
        <v>48.004773269689736</v>
      </c>
      <c r="U81" t="s">
        <v>31</v>
      </c>
      <c r="V81" t="s">
        <v>32</v>
      </c>
      <c r="W81">
        <v>1529125200</v>
      </c>
      <c r="X81" s="5">
        <f t="shared" si="10"/>
        <v>43267.208333333328</v>
      </c>
      <c r="Y81">
        <v>1529557200</v>
      </c>
      <c r="Z81" s="6">
        <f t="shared" si="11"/>
        <v>43272.208333333328</v>
      </c>
      <c r="AA81" t="b">
        <v>0</v>
      </c>
      <c r="AB81" t="b">
        <v>0</v>
      </c>
      <c r="AC81" t="s">
        <v>47</v>
      </c>
      <c r="AD81" t="s">
        <v>48</v>
      </c>
      <c r="AE81" t="s">
        <v>49</v>
      </c>
    </row>
    <row r="82" spans="12:31" ht="15" customHeight="1" x14ac:dyDescent="0.35">
      <c r="L82">
        <v>80</v>
      </c>
      <c r="M82" t="s">
        <v>244</v>
      </c>
      <c r="N82" s="3" t="s">
        <v>245</v>
      </c>
      <c r="O82">
        <v>1100</v>
      </c>
      <c r="P82">
        <v>7012</v>
      </c>
      <c r="Q82" t="s">
        <v>30</v>
      </c>
      <c r="R82" s="4">
        <f t="shared" si="8"/>
        <v>637.45000000000005</v>
      </c>
      <c r="S82">
        <v>127</v>
      </c>
      <c r="T82" s="4">
        <f t="shared" si="9"/>
        <v>55.212598425196852</v>
      </c>
      <c r="U82" t="s">
        <v>31</v>
      </c>
      <c r="V82" t="s">
        <v>32</v>
      </c>
      <c r="W82">
        <v>1503982800</v>
      </c>
      <c r="X82" s="5">
        <f t="shared" si="10"/>
        <v>42976.208333333328</v>
      </c>
      <c r="Y82">
        <v>1506574800</v>
      </c>
      <c r="Z82" s="6">
        <f t="shared" si="11"/>
        <v>43006.208333333328</v>
      </c>
      <c r="AA82" t="b">
        <v>0</v>
      </c>
      <c r="AB82" t="b">
        <v>0</v>
      </c>
      <c r="AC82" t="s">
        <v>114</v>
      </c>
      <c r="AD82" t="s">
        <v>115</v>
      </c>
      <c r="AE82" t="s">
        <v>116</v>
      </c>
    </row>
    <row r="83" spans="12:31" ht="15" customHeight="1" x14ac:dyDescent="0.35">
      <c r="L83">
        <v>81</v>
      </c>
      <c r="M83" t="s">
        <v>246</v>
      </c>
      <c r="N83" s="3" t="s">
        <v>247</v>
      </c>
      <c r="O83">
        <v>16800</v>
      </c>
      <c r="P83">
        <v>37857</v>
      </c>
      <c r="Q83" t="s">
        <v>30</v>
      </c>
      <c r="R83" s="4">
        <f t="shared" si="8"/>
        <v>225.34</v>
      </c>
      <c r="S83">
        <v>411</v>
      </c>
      <c r="T83" s="4">
        <f t="shared" si="9"/>
        <v>92.109489051094897</v>
      </c>
      <c r="U83" t="s">
        <v>31</v>
      </c>
      <c r="V83" t="s">
        <v>32</v>
      </c>
      <c r="W83">
        <v>1511416800</v>
      </c>
      <c r="X83" s="5">
        <f t="shared" si="10"/>
        <v>43062.25</v>
      </c>
      <c r="Y83">
        <v>1513576800</v>
      </c>
      <c r="Z83" s="6">
        <f t="shared" si="11"/>
        <v>43087.25</v>
      </c>
      <c r="AA83" t="b">
        <v>0</v>
      </c>
      <c r="AB83" t="b">
        <v>0</v>
      </c>
      <c r="AC83" t="s">
        <v>33</v>
      </c>
      <c r="AD83" t="s">
        <v>34</v>
      </c>
      <c r="AE83" t="s">
        <v>35</v>
      </c>
    </row>
    <row r="84" spans="12:31" ht="15" customHeight="1" x14ac:dyDescent="0.35">
      <c r="L84">
        <v>82</v>
      </c>
      <c r="M84" t="s">
        <v>248</v>
      </c>
      <c r="N84" s="3" t="s">
        <v>249</v>
      </c>
      <c r="O84">
        <v>1000</v>
      </c>
      <c r="P84">
        <v>14973</v>
      </c>
      <c r="Q84" t="s">
        <v>30</v>
      </c>
      <c r="R84" s="4">
        <f t="shared" si="8"/>
        <v>1497.3</v>
      </c>
      <c r="S84">
        <v>180</v>
      </c>
      <c r="T84" s="4">
        <f t="shared" si="9"/>
        <v>83.183333333333337</v>
      </c>
      <c r="U84" t="s">
        <v>56</v>
      </c>
      <c r="V84" t="s">
        <v>57</v>
      </c>
      <c r="W84">
        <v>1547704800</v>
      </c>
      <c r="X84" s="5">
        <f t="shared" si="10"/>
        <v>43482.25</v>
      </c>
      <c r="Y84">
        <v>1548309600</v>
      </c>
      <c r="Z84" s="6">
        <f t="shared" si="11"/>
        <v>43489.25</v>
      </c>
      <c r="AA84" t="b">
        <v>0</v>
      </c>
      <c r="AB84" t="b">
        <v>1</v>
      </c>
      <c r="AC84" t="s">
        <v>114</v>
      </c>
      <c r="AD84" t="s">
        <v>115</v>
      </c>
      <c r="AE84" t="s">
        <v>116</v>
      </c>
    </row>
    <row r="85" spans="12:31" ht="15" customHeight="1" x14ac:dyDescent="0.35">
      <c r="L85">
        <v>83</v>
      </c>
      <c r="M85" t="s">
        <v>250</v>
      </c>
      <c r="N85" s="3" t="s">
        <v>251</v>
      </c>
      <c r="O85">
        <v>106400</v>
      </c>
      <c r="P85">
        <v>39996</v>
      </c>
      <c r="Q85" t="s">
        <v>22</v>
      </c>
      <c r="R85" s="4">
        <f t="shared" si="8"/>
        <v>37.590000000000003</v>
      </c>
      <c r="S85">
        <v>1000</v>
      </c>
      <c r="T85" s="4">
        <f t="shared" si="9"/>
        <v>39.996000000000002</v>
      </c>
      <c r="U85" t="s">
        <v>31</v>
      </c>
      <c r="V85" t="s">
        <v>32</v>
      </c>
      <c r="W85">
        <v>1469682000</v>
      </c>
      <c r="X85" s="5">
        <f t="shared" si="10"/>
        <v>42579.208333333328</v>
      </c>
      <c r="Y85">
        <v>1471582800</v>
      </c>
      <c r="Z85" s="6">
        <f t="shared" si="11"/>
        <v>42601.208333333328</v>
      </c>
      <c r="AA85" t="b">
        <v>0</v>
      </c>
      <c r="AB85" t="b">
        <v>0</v>
      </c>
      <c r="AC85" t="s">
        <v>68</v>
      </c>
      <c r="AD85" t="s">
        <v>34</v>
      </c>
      <c r="AE85" t="s">
        <v>69</v>
      </c>
    </row>
    <row r="86" spans="12:31" ht="15" customHeight="1" x14ac:dyDescent="0.35">
      <c r="L86">
        <v>84</v>
      </c>
      <c r="M86" t="s">
        <v>252</v>
      </c>
      <c r="N86" s="3" t="s">
        <v>253</v>
      </c>
      <c r="O86">
        <v>31400</v>
      </c>
      <c r="P86">
        <v>41564</v>
      </c>
      <c r="Q86" t="s">
        <v>30</v>
      </c>
      <c r="R86" s="4">
        <f t="shared" si="8"/>
        <v>132.37</v>
      </c>
      <c r="S86">
        <v>374</v>
      </c>
      <c r="T86" s="4">
        <f t="shared" si="9"/>
        <v>111.1336898395722</v>
      </c>
      <c r="U86" t="s">
        <v>31</v>
      </c>
      <c r="V86" t="s">
        <v>32</v>
      </c>
      <c r="W86">
        <v>1343451600</v>
      </c>
      <c r="X86" s="5">
        <f t="shared" si="10"/>
        <v>41118.208333333336</v>
      </c>
      <c r="Y86">
        <v>1344315600</v>
      </c>
      <c r="Z86" s="6">
        <f t="shared" si="11"/>
        <v>41128.208333333336</v>
      </c>
      <c r="AA86" t="b">
        <v>0</v>
      </c>
      <c r="AB86" t="b">
        <v>0</v>
      </c>
      <c r="AC86" t="s">
        <v>86</v>
      </c>
      <c r="AD86" t="s">
        <v>41</v>
      </c>
      <c r="AE86" t="s">
        <v>87</v>
      </c>
    </row>
    <row r="87" spans="12:31" ht="15" customHeight="1" x14ac:dyDescent="0.35">
      <c r="L87">
        <v>85</v>
      </c>
      <c r="M87" t="s">
        <v>254</v>
      </c>
      <c r="N87" s="3" t="s">
        <v>255</v>
      </c>
      <c r="O87">
        <v>4900</v>
      </c>
      <c r="P87">
        <v>6430</v>
      </c>
      <c r="Q87" t="s">
        <v>30</v>
      </c>
      <c r="R87" s="4">
        <f t="shared" si="8"/>
        <v>131.22</v>
      </c>
      <c r="S87">
        <v>71</v>
      </c>
      <c r="T87" s="4">
        <f t="shared" si="9"/>
        <v>90.563380281690144</v>
      </c>
      <c r="U87" t="s">
        <v>38</v>
      </c>
      <c r="V87" t="s">
        <v>39</v>
      </c>
      <c r="W87">
        <v>1315717200</v>
      </c>
      <c r="X87" s="5">
        <f t="shared" si="10"/>
        <v>40797.208333333336</v>
      </c>
      <c r="Y87">
        <v>1316408400</v>
      </c>
      <c r="Z87" s="6">
        <f t="shared" si="11"/>
        <v>40805.208333333336</v>
      </c>
      <c r="AA87" t="b">
        <v>0</v>
      </c>
      <c r="AB87" t="b">
        <v>0</v>
      </c>
      <c r="AC87" t="s">
        <v>80</v>
      </c>
      <c r="AD87" t="s">
        <v>34</v>
      </c>
      <c r="AE87" t="s">
        <v>81</v>
      </c>
    </row>
    <row r="88" spans="12:31" ht="15" customHeight="1" x14ac:dyDescent="0.35">
      <c r="L88">
        <v>86</v>
      </c>
      <c r="M88" t="s">
        <v>256</v>
      </c>
      <c r="N88" s="3" t="s">
        <v>257</v>
      </c>
      <c r="O88">
        <v>7400</v>
      </c>
      <c r="P88">
        <v>12405</v>
      </c>
      <c r="Q88" t="s">
        <v>30</v>
      </c>
      <c r="R88" s="4">
        <f t="shared" si="8"/>
        <v>167.64</v>
      </c>
      <c r="S88">
        <v>203</v>
      </c>
      <c r="T88" s="4">
        <f t="shared" si="9"/>
        <v>61.108374384236456</v>
      </c>
      <c r="U88" t="s">
        <v>31</v>
      </c>
      <c r="V88" t="s">
        <v>32</v>
      </c>
      <c r="W88">
        <v>1430715600</v>
      </c>
      <c r="X88" s="5">
        <f t="shared" si="10"/>
        <v>42128.208333333328</v>
      </c>
      <c r="Y88">
        <v>1431838800</v>
      </c>
      <c r="Z88" s="6">
        <f t="shared" si="11"/>
        <v>42141.208333333328</v>
      </c>
      <c r="AA88" t="b">
        <v>1</v>
      </c>
      <c r="AB88" t="b">
        <v>0</v>
      </c>
      <c r="AC88" t="s">
        <v>47</v>
      </c>
      <c r="AD88" t="s">
        <v>48</v>
      </c>
      <c r="AE88" t="s">
        <v>49</v>
      </c>
    </row>
    <row r="89" spans="12:31" ht="15" customHeight="1" x14ac:dyDescent="0.35">
      <c r="L89">
        <v>87</v>
      </c>
      <c r="M89" t="s">
        <v>258</v>
      </c>
      <c r="N89" s="3" t="s">
        <v>259</v>
      </c>
      <c r="O89">
        <v>198500</v>
      </c>
      <c r="P89">
        <v>123040</v>
      </c>
      <c r="Q89" t="s">
        <v>22</v>
      </c>
      <c r="R89" s="4">
        <f t="shared" si="8"/>
        <v>61.98</v>
      </c>
      <c r="S89">
        <v>1482</v>
      </c>
      <c r="T89" s="4">
        <f t="shared" si="9"/>
        <v>83.022941970310384</v>
      </c>
      <c r="U89" t="s">
        <v>38</v>
      </c>
      <c r="V89" t="s">
        <v>39</v>
      </c>
      <c r="W89">
        <v>1299564000</v>
      </c>
      <c r="X89" s="5">
        <f t="shared" si="10"/>
        <v>40610.25</v>
      </c>
      <c r="Y89">
        <v>1300510800</v>
      </c>
      <c r="Z89" s="6">
        <f t="shared" si="11"/>
        <v>40621.208333333336</v>
      </c>
      <c r="AA89" t="b">
        <v>0</v>
      </c>
      <c r="AB89" t="b">
        <v>1</v>
      </c>
      <c r="AC89" t="s">
        <v>33</v>
      </c>
      <c r="AD89" t="s">
        <v>34</v>
      </c>
      <c r="AE89" t="s">
        <v>35</v>
      </c>
    </row>
    <row r="90" spans="12:31" ht="15" customHeight="1" x14ac:dyDescent="0.35">
      <c r="L90">
        <v>88</v>
      </c>
      <c r="M90" t="s">
        <v>260</v>
      </c>
      <c r="N90" s="3" t="s">
        <v>261</v>
      </c>
      <c r="O90">
        <v>4800</v>
      </c>
      <c r="P90">
        <v>12516</v>
      </c>
      <c r="Q90" t="s">
        <v>30</v>
      </c>
      <c r="R90" s="4">
        <f t="shared" si="8"/>
        <v>260.75</v>
      </c>
      <c r="S90">
        <v>113</v>
      </c>
      <c r="T90" s="4">
        <f t="shared" si="9"/>
        <v>110.76106194690266</v>
      </c>
      <c r="U90" t="s">
        <v>31</v>
      </c>
      <c r="V90" t="s">
        <v>32</v>
      </c>
      <c r="W90">
        <v>1429160400</v>
      </c>
      <c r="X90" s="5">
        <f t="shared" si="10"/>
        <v>42110.208333333328</v>
      </c>
      <c r="Y90">
        <v>1431061200</v>
      </c>
      <c r="Z90" s="6">
        <f t="shared" si="11"/>
        <v>42132.208333333328</v>
      </c>
      <c r="AA90" t="b">
        <v>0</v>
      </c>
      <c r="AB90" t="b">
        <v>0</v>
      </c>
      <c r="AC90" t="s">
        <v>240</v>
      </c>
      <c r="AD90" t="s">
        <v>91</v>
      </c>
      <c r="AE90" t="s">
        <v>241</v>
      </c>
    </row>
    <row r="91" spans="12:31" ht="15" customHeight="1" x14ac:dyDescent="0.35">
      <c r="L91">
        <v>89</v>
      </c>
      <c r="M91" t="s">
        <v>262</v>
      </c>
      <c r="N91" s="3" t="s">
        <v>263</v>
      </c>
      <c r="O91">
        <v>3400</v>
      </c>
      <c r="P91">
        <v>8588</v>
      </c>
      <c r="Q91" t="s">
        <v>30</v>
      </c>
      <c r="R91" s="4">
        <f t="shared" si="8"/>
        <v>252.59</v>
      </c>
      <c r="S91">
        <v>96</v>
      </c>
      <c r="T91" s="4">
        <f t="shared" si="9"/>
        <v>89.458333333333329</v>
      </c>
      <c r="U91" t="s">
        <v>31</v>
      </c>
      <c r="V91" t="s">
        <v>32</v>
      </c>
      <c r="W91">
        <v>1271307600</v>
      </c>
      <c r="X91" s="5">
        <f t="shared" si="10"/>
        <v>40283.208333333336</v>
      </c>
      <c r="Y91">
        <v>1271480400</v>
      </c>
      <c r="Z91" s="6">
        <f t="shared" si="11"/>
        <v>40285.208333333336</v>
      </c>
      <c r="AA91" t="b">
        <v>0</v>
      </c>
      <c r="AB91" t="b">
        <v>0</v>
      </c>
      <c r="AC91" t="s">
        <v>47</v>
      </c>
      <c r="AD91" t="s">
        <v>48</v>
      </c>
      <c r="AE91" t="s">
        <v>49</v>
      </c>
    </row>
    <row r="92" spans="12:31" ht="15" customHeight="1" x14ac:dyDescent="0.35">
      <c r="L92">
        <v>90</v>
      </c>
      <c r="M92" t="s">
        <v>264</v>
      </c>
      <c r="N92" s="3" t="s">
        <v>265</v>
      </c>
      <c r="O92">
        <v>7800</v>
      </c>
      <c r="P92">
        <v>6132</v>
      </c>
      <c r="Q92" t="s">
        <v>22</v>
      </c>
      <c r="R92" s="4">
        <f t="shared" si="8"/>
        <v>78.62</v>
      </c>
      <c r="S92">
        <v>106</v>
      </c>
      <c r="T92" s="4">
        <f t="shared" si="9"/>
        <v>57.849056603773583</v>
      </c>
      <c r="U92" t="s">
        <v>31</v>
      </c>
      <c r="V92" t="s">
        <v>32</v>
      </c>
      <c r="W92">
        <v>1456380000</v>
      </c>
      <c r="X92" s="5">
        <f t="shared" si="10"/>
        <v>42425.25</v>
      </c>
      <c r="Y92">
        <v>1456380000</v>
      </c>
      <c r="Z92" s="6">
        <f t="shared" si="11"/>
        <v>42425.25</v>
      </c>
      <c r="AA92" t="b">
        <v>0</v>
      </c>
      <c r="AB92" t="b">
        <v>1</v>
      </c>
      <c r="AC92" t="s">
        <v>47</v>
      </c>
      <c r="AD92" t="s">
        <v>48</v>
      </c>
      <c r="AE92" t="s">
        <v>49</v>
      </c>
    </row>
    <row r="93" spans="12:31" ht="15" customHeight="1" x14ac:dyDescent="0.35">
      <c r="L93">
        <v>91</v>
      </c>
      <c r="M93" t="s">
        <v>266</v>
      </c>
      <c r="N93" s="3" t="s">
        <v>267</v>
      </c>
      <c r="O93">
        <v>154300</v>
      </c>
      <c r="P93">
        <v>74688</v>
      </c>
      <c r="Q93" t="s">
        <v>22</v>
      </c>
      <c r="R93" s="4">
        <f t="shared" si="8"/>
        <v>48.4</v>
      </c>
      <c r="S93">
        <v>679</v>
      </c>
      <c r="T93" s="4">
        <f t="shared" si="9"/>
        <v>109.99705449189985</v>
      </c>
      <c r="U93" t="s">
        <v>135</v>
      </c>
      <c r="V93" t="s">
        <v>136</v>
      </c>
      <c r="W93">
        <v>1470459600</v>
      </c>
      <c r="X93" s="5">
        <f t="shared" si="10"/>
        <v>42588.208333333328</v>
      </c>
      <c r="Y93">
        <v>1472878800</v>
      </c>
      <c r="Z93" s="6">
        <f t="shared" si="11"/>
        <v>42616.208333333328</v>
      </c>
      <c r="AA93" t="b">
        <v>0</v>
      </c>
      <c r="AB93" t="b">
        <v>0</v>
      </c>
      <c r="AC93" t="s">
        <v>240</v>
      </c>
      <c r="AD93" t="s">
        <v>91</v>
      </c>
      <c r="AE93" t="s">
        <v>241</v>
      </c>
    </row>
    <row r="94" spans="12:31" ht="15" customHeight="1" x14ac:dyDescent="0.35">
      <c r="L94">
        <v>92</v>
      </c>
      <c r="M94" t="s">
        <v>268</v>
      </c>
      <c r="N94" s="3" t="s">
        <v>269</v>
      </c>
      <c r="O94">
        <v>20000</v>
      </c>
      <c r="P94">
        <v>51775</v>
      </c>
      <c r="Q94" t="s">
        <v>30</v>
      </c>
      <c r="R94" s="4">
        <f t="shared" si="8"/>
        <v>258.88</v>
      </c>
      <c r="S94">
        <v>498</v>
      </c>
      <c r="T94" s="4">
        <f t="shared" si="9"/>
        <v>103.96586345381526</v>
      </c>
      <c r="U94" t="s">
        <v>125</v>
      </c>
      <c r="V94" t="s">
        <v>126</v>
      </c>
      <c r="W94">
        <v>1277269200</v>
      </c>
      <c r="X94" s="5">
        <f t="shared" si="10"/>
        <v>40352.208333333336</v>
      </c>
      <c r="Y94">
        <v>1277355600</v>
      </c>
      <c r="Z94" s="6">
        <f t="shared" si="11"/>
        <v>40353.208333333336</v>
      </c>
      <c r="AA94" t="b">
        <v>0</v>
      </c>
      <c r="AB94" t="b">
        <v>1</v>
      </c>
      <c r="AC94" t="s">
        <v>114</v>
      </c>
      <c r="AD94" t="s">
        <v>115</v>
      </c>
      <c r="AE94" t="s">
        <v>116</v>
      </c>
    </row>
    <row r="95" spans="12:31" ht="15" customHeight="1" x14ac:dyDescent="0.35">
      <c r="L95">
        <v>93</v>
      </c>
      <c r="M95" t="s">
        <v>270</v>
      </c>
      <c r="N95" s="3" t="s">
        <v>271</v>
      </c>
      <c r="O95">
        <v>108800</v>
      </c>
      <c r="P95">
        <v>65877</v>
      </c>
      <c r="Q95" t="s">
        <v>99</v>
      </c>
      <c r="R95" s="4">
        <f t="shared" si="8"/>
        <v>60.55</v>
      </c>
      <c r="S95">
        <v>610</v>
      </c>
      <c r="T95" s="4">
        <f t="shared" si="9"/>
        <v>107.99508196721311</v>
      </c>
      <c r="U95" t="s">
        <v>31</v>
      </c>
      <c r="V95" t="s">
        <v>32</v>
      </c>
      <c r="W95">
        <v>1350709200</v>
      </c>
      <c r="X95" s="5">
        <f t="shared" si="10"/>
        <v>41202.208333333336</v>
      </c>
      <c r="Y95">
        <v>1351054800</v>
      </c>
      <c r="Z95" s="6">
        <f t="shared" si="11"/>
        <v>41206.208333333336</v>
      </c>
      <c r="AA95" t="b">
        <v>0</v>
      </c>
      <c r="AB95" t="b">
        <v>1</v>
      </c>
      <c r="AC95" t="s">
        <v>47</v>
      </c>
      <c r="AD95" t="s">
        <v>48</v>
      </c>
      <c r="AE95" t="s">
        <v>49</v>
      </c>
    </row>
    <row r="96" spans="12:31" ht="15" customHeight="1" x14ac:dyDescent="0.35">
      <c r="L96">
        <v>94</v>
      </c>
      <c r="M96" t="s">
        <v>272</v>
      </c>
      <c r="N96" s="3" t="s">
        <v>273</v>
      </c>
      <c r="O96">
        <v>2900</v>
      </c>
      <c r="P96">
        <v>8807</v>
      </c>
      <c r="Q96" t="s">
        <v>30</v>
      </c>
      <c r="R96" s="4">
        <f t="shared" si="8"/>
        <v>303.69</v>
      </c>
      <c r="S96">
        <v>180</v>
      </c>
      <c r="T96" s="4">
        <f t="shared" si="9"/>
        <v>48.927777777777777</v>
      </c>
      <c r="U96" t="s">
        <v>56</v>
      </c>
      <c r="V96" t="s">
        <v>57</v>
      </c>
      <c r="W96">
        <v>1554613200</v>
      </c>
      <c r="X96" s="5">
        <f t="shared" si="10"/>
        <v>43562.208333333328</v>
      </c>
      <c r="Y96">
        <v>1555563600</v>
      </c>
      <c r="Z96" s="6">
        <f t="shared" si="11"/>
        <v>43573.208333333328</v>
      </c>
      <c r="AA96" t="b">
        <v>0</v>
      </c>
      <c r="AB96" t="b">
        <v>0</v>
      </c>
      <c r="AC96" t="s">
        <v>40</v>
      </c>
      <c r="AD96" t="s">
        <v>41</v>
      </c>
      <c r="AE96" t="s">
        <v>42</v>
      </c>
    </row>
    <row r="97" spans="12:31" ht="15" customHeight="1" x14ac:dyDescent="0.35">
      <c r="L97">
        <v>95</v>
      </c>
      <c r="M97" t="s">
        <v>274</v>
      </c>
      <c r="N97" s="3" t="s">
        <v>275</v>
      </c>
      <c r="O97">
        <v>900</v>
      </c>
      <c r="P97">
        <v>1017</v>
      </c>
      <c r="Q97" t="s">
        <v>30</v>
      </c>
      <c r="R97" s="4">
        <f t="shared" si="8"/>
        <v>113</v>
      </c>
      <c r="S97">
        <v>27</v>
      </c>
      <c r="T97" s="4">
        <f t="shared" si="9"/>
        <v>37.666666666666664</v>
      </c>
      <c r="U97" t="s">
        <v>31</v>
      </c>
      <c r="V97" t="s">
        <v>32</v>
      </c>
      <c r="W97">
        <v>1571029200</v>
      </c>
      <c r="X97" s="5">
        <f t="shared" si="10"/>
        <v>43752.208333333328</v>
      </c>
      <c r="Y97">
        <v>1571634000</v>
      </c>
      <c r="Z97" s="6">
        <f t="shared" si="11"/>
        <v>43759.208333333328</v>
      </c>
      <c r="AA97" t="b">
        <v>0</v>
      </c>
      <c r="AB97" t="b">
        <v>0</v>
      </c>
      <c r="AC97" t="s">
        <v>58</v>
      </c>
      <c r="AD97" t="s">
        <v>59</v>
      </c>
      <c r="AE97" t="s">
        <v>60</v>
      </c>
    </row>
    <row r="98" spans="12:31" ht="15" customHeight="1" x14ac:dyDescent="0.35">
      <c r="L98">
        <v>96</v>
      </c>
      <c r="M98" t="s">
        <v>276</v>
      </c>
      <c r="N98" s="3" t="s">
        <v>277</v>
      </c>
      <c r="O98">
        <v>69700</v>
      </c>
      <c r="P98">
        <v>151513</v>
      </c>
      <c r="Q98" t="s">
        <v>30</v>
      </c>
      <c r="R98" s="4">
        <f t="shared" si="8"/>
        <v>217.38</v>
      </c>
      <c r="S98">
        <v>2331</v>
      </c>
      <c r="T98" s="4">
        <f t="shared" si="9"/>
        <v>64.999141999141997</v>
      </c>
      <c r="U98" t="s">
        <v>31</v>
      </c>
      <c r="V98" t="s">
        <v>32</v>
      </c>
      <c r="W98">
        <v>1299736800</v>
      </c>
      <c r="X98" s="5">
        <f t="shared" si="10"/>
        <v>40612.25</v>
      </c>
      <c r="Y98">
        <v>1300856400</v>
      </c>
      <c r="Z98" s="6">
        <f t="shared" si="11"/>
        <v>40625.208333333336</v>
      </c>
      <c r="AA98" t="b">
        <v>0</v>
      </c>
      <c r="AB98" t="b">
        <v>0</v>
      </c>
      <c r="AC98" t="s">
        <v>47</v>
      </c>
      <c r="AD98" t="s">
        <v>48</v>
      </c>
      <c r="AE98" t="s">
        <v>49</v>
      </c>
    </row>
    <row r="99" spans="12:31" ht="15" customHeight="1" x14ac:dyDescent="0.35">
      <c r="L99">
        <v>97</v>
      </c>
      <c r="M99" t="s">
        <v>278</v>
      </c>
      <c r="N99" s="3" t="s">
        <v>279</v>
      </c>
      <c r="O99">
        <v>1300</v>
      </c>
      <c r="P99">
        <v>12047</v>
      </c>
      <c r="Q99" t="s">
        <v>30</v>
      </c>
      <c r="R99" s="4">
        <f t="shared" si="8"/>
        <v>926.69</v>
      </c>
      <c r="S99">
        <v>113</v>
      </c>
      <c r="T99" s="4">
        <f t="shared" si="9"/>
        <v>106.61061946902655</v>
      </c>
      <c r="U99" t="s">
        <v>31</v>
      </c>
      <c r="V99" t="s">
        <v>32</v>
      </c>
      <c r="W99">
        <v>1435208400</v>
      </c>
      <c r="X99" s="5">
        <f t="shared" si="10"/>
        <v>42180.208333333328</v>
      </c>
      <c r="Y99">
        <v>1439874000</v>
      </c>
      <c r="Z99" s="6">
        <f t="shared" si="11"/>
        <v>42234.208333333328</v>
      </c>
      <c r="AA99" t="b">
        <v>0</v>
      </c>
      <c r="AB99" t="b">
        <v>0</v>
      </c>
      <c r="AC99" t="s">
        <v>25</v>
      </c>
      <c r="AD99" t="s">
        <v>26</v>
      </c>
      <c r="AE99" t="s">
        <v>27</v>
      </c>
    </row>
    <row r="100" spans="12:31" ht="15" customHeight="1" x14ac:dyDescent="0.35">
      <c r="L100">
        <v>98</v>
      </c>
      <c r="M100" t="s">
        <v>280</v>
      </c>
      <c r="N100" s="3" t="s">
        <v>281</v>
      </c>
      <c r="O100">
        <v>97800</v>
      </c>
      <c r="P100">
        <v>32951</v>
      </c>
      <c r="Q100" t="s">
        <v>22</v>
      </c>
      <c r="R100" s="4">
        <f t="shared" si="8"/>
        <v>33.69</v>
      </c>
      <c r="S100">
        <v>1220</v>
      </c>
      <c r="T100" s="4">
        <f t="shared" si="9"/>
        <v>27.009016393442622</v>
      </c>
      <c r="U100" t="s">
        <v>38</v>
      </c>
      <c r="V100" t="s">
        <v>39</v>
      </c>
      <c r="W100">
        <v>1437973200</v>
      </c>
      <c r="X100" s="5">
        <f t="shared" si="10"/>
        <v>42212.208333333328</v>
      </c>
      <c r="Y100">
        <v>1438318800</v>
      </c>
      <c r="Z100" s="6">
        <f t="shared" si="11"/>
        <v>42216.208333333328</v>
      </c>
      <c r="AA100" t="b">
        <v>0</v>
      </c>
      <c r="AB100" t="b">
        <v>0</v>
      </c>
      <c r="AC100" t="s">
        <v>114</v>
      </c>
      <c r="AD100" t="s">
        <v>115</v>
      </c>
      <c r="AE100" t="s">
        <v>116</v>
      </c>
    </row>
    <row r="101" spans="12:31" ht="15" customHeight="1" x14ac:dyDescent="0.35">
      <c r="L101">
        <v>99</v>
      </c>
      <c r="M101" t="s">
        <v>282</v>
      </c>
      <c r="N101" s="3" t="s">
        <v>283</v>
      </c>
      <c r="O101">
        <v>7600</v>
      </c>
      <c r="P101">
        <v>14951</v>
      </c>
      <c r="Q101" t="s">
        <v>30</v>
      </c>
      <c r="R101" s="4">
        <f t="shared" si="8"/>
        <v>196.72</v>
      </c>
      <c r="S101">
        <v>164</v>
      </c>
      <c r="T101" s="4">
        <f t="shared" si="9"/>
        <v>91.16463414634147</v>
      </c>
      <c r="U101" t="s">
        <v>31</v>
      </c>
      <c r="V101" t="s">
        <v>32</v>
      </c>
      <c r="W101">
        <v>1416895200</v>
      </c>
      <c r="X101" s="5">
        <f t="shared" si="10"/>
        <v>41968.25</v>
      </c>
      <c r="Y101">
        <v>1419400800</v>
      </c>
      <c r="Z101" s="6">
        <f t="shared" si="11"/>
        <v>41997.25</v>
      </c>
      <c r="AA101" t="b">
        <v>0</v>
      </c>
      <c r="AB101" t="b">
        <v>0</v>
      </c>
      <c r="AC101" t="s">
        <v>47</v>
      </c>
      <c r="AD101" t="s">
        <v>48</v>
      </c>
      <c r="AE101" t="s">
        <v>49</v>
      </c>
    </row>
    <row r="102" spans="12:31" ht="15" customHeight="1" x14ac:dyDescent="0.35">
      <c r="L102">
        <v>100</v>
      </c>
      <c r="M102" t="s">
        <v>284</v>
      </c>
      <c r="N102" s="3" t="s">
        <v>285</v>
      </c>
      <c r="O102">
        <v>100</v>
      </c>
      <c r="P102">
        <v>1</v>
      </c>
      <c r="Q102" t="s">
        <v>22</v>
      </c>
      <c r="R102" s="4">
        <f t="shared" si="8"/>
        <v>1</v>
      </c>
      <c r="S102">
        <v>1</v>
      </c>
      <c r="T102" s="4">
        <f t="shared" si="9"/>
        <v>1</v>
      </c>
      <c r="U102" t="s">
        <v>31</v>
      </c>
      <c r="V102" t="s">
        <v>32</v>
      </c>
      <c r="W102">
        <v>1319000400</v>
      </c>
      <c r="X102" s="5">
        <f t="shared" si="10"/>
        <v>40835.208333333336</v>
      </c>
      <c r="Y102">
        <v>1320555600</v>
      </c>
      <c r="Z102" s="6">
        <f t="shared" si="11"/>
        <v>40853.208333333336</v>
      </c>
      <c r="AA102" t="b">
        <v>0</v>
      </c>
      <c r="AB102" t="b">
        <v>0</v>
      </c>
      <c r="AC102" t="s">
        <v>47</v>
      </c>
      <c r="AD102" t="s">
        <v>48</v>
      </c>
      <c r="AE102" t="s">
        <v>49</v>
      </c>
    </row>
    <row r="103" spans="12:31" ht="15" customHeight="1" x14ac:dyDescent="0.35">
      <c r="L103">
        <v>101</v>
      </c>
      <c r="M103" t="s">
        <v>286</v>
      </c>
      <c r="N103" s="3" t="s">
        <v>287</v>
      </c>
      <c r="O103">
        <v>900</v>
      </c>
      <c r="P103">
        <v>9193</v>
      </c>
      <c r="Q103" t="s">
        <v>30</v>
      </c>
      <c r="R103" s="4">
        <f t="shared" si="8"/>
        <v>1021.44</v>
      </c>
      <c r="S103">
        <v>164</v>
      </c>
      <c r="T103" s="4">
        <f t="shared" si="9"/>
        <v>56.054878048780488</v>
      </c>
      <c r="U103" t="s">
        <v>31</v>
      </c>
      <c r="V103" t="s">
        <v>32</v>
      </c>
      <c r="W103">
        <v>1424498400</v>
      </c>
      <c r="X103" s="5">
        <f t="shared" si="10"/>
        <v>42056.25</v>
      </c>
      <c r="Y103">
        <v>1425103200</v>
      </c>
      <c r="Z103" s="6">
        <f t="shared" si="11"/>
        <v>42063.25</v>
      </c>
      <c r="AA103" t="b">
        <v>0</v>
      </c>
      <c r="AB103" t="b">
        <v>1</v>
      </c>
      <c r="AC103" t="s">
        <v>68</v>
      </c>
      <c r="AD103" t="s">
        <v>34</v>
      </c>
      <c r="AE103" t="s">
        <v>69</v>
      </c>
    </row>
    <row r="104" spans="12:31" ht="15" customHeight="1" x14ac:dyDescent="0.35">
      <c r="L104">
        <v>102</v>
      </c>
      <c r="M104" t="s">
        <v>288</v>
      </c>
      <c r="N104" s="3" t="s">
        <v>289</v>
      </c>
      <c r="O104">
        <v>3700</v>
      </c>
      <c r="P104">
        <v>10422</v>
      </c>
      <c r="Q104" t="s">
        <v>30</v>
      </c>
      <c r="R104" s="4">
        <f t="shared" si="8"/>
        <v>281.68</v>
      </c>
      <c r="S104">
        <v>336</v>
      </c>
      <c r="T104" s="4">
        <f t="shared" si="9"/>
        <v>31.017857142857142</v>
      </c>
      <c r="U104" t="s">
        <v>31</v>
      </c>
      <c r="V104" t="s">
        <v>32</v>
      </c>
      <c r="W104">
        <v>1526274000</v>
      </c>
      <c r="X104" s="5">
        <f t="shared" si="10"/>
        <v>43234.208333333328</v>
      </c>
      <c r="Y104">
        <v>1526878800</v>
      </c>
      <c r="Z104" s="6">
        <f t="shared" si="11"/>
        <v>43241.208333333328</v>
      </c>
      <c r="AA104" t="b">
        <v>0</v>
      </c>
      <c r="AB104" t="b">
        <v>1</v>
      </c>
      <c r="AC104" t="s">
        <v>86</v>
      </c>
      <c r="AD104" t="s">
        <v>41</v>
      </c>
      <c r="AE104" t="s">
        <v>87</v>
      </c>
    </row>
    <row r="105" spans="12:31" ht="15" customHeight="1" x14ac:dyDescent="0.35">
      <c r="L105">
        <v>103</v>
      </c>
      <c r="M105" t="s">
        <v>290</v>
      </c>
      <c r="N105" s="3" t="s">
        <v>291</v>
      </c>
      <c r="O105">
        <v>10000</v>
      </c>
      <c r="P105">
        <v>2461</v>
      </c>
      <c r="Q105" t="s">
        <v>22</v>
      </c>
      <c r="R105" s="4">
        <f t="shared" si="8"/>
        <v>24.61</v>
      </c>
      <c r="S105">
        <v>37</v>
      </c>
      <c r="T105" s="4">
        <f t="shared" si="9"/>
        <v>66.513513513513516</v>
      </c>
      <c r="U105" t="s">
        <v>135</v>
      </c>
      <c r="V105" t="s">
        <v>136</v>
      </c>
      <c r="W105">
        <v>1287896400</v>
      </c>
      <c r="X105" s="5">
        <f t="shared" si="10"/>
        <v>40475.208333333336</v>
      </c>
      <c r="Y105">
        <v>1288674000</v>
      </c>
      <c r="Z105" s="6">
        <f t="shared" si="11"/>
        <v>40484.208333333336</v>
      </c>
      <c r="AA105" t="b">
        <v>0</v>
      </c>
      <c r="AB105" t="b">
        <v>0</v>
      </c>
      <c r="AC105" t="s">
        <v>68</v>
      </c>
      <c r="AD105" t="s">
        <v>34</v>
      </c>
      <c r="AE105" t="s">
        <v>69</v>
      </c>
    </row>
    <row r="106" spans="12:31" ht="15" customHeight="1" x14ac:dyDescent="0.35">
      <c r="L106">
        <v>104</v>
      </c>
      <c r="M106" t="s">
        <v>292</v>
      </c>
      <c r="N106" s="3" t="s">
        <v>293</v>
      </c>
      <c r="O106">
        <v>119200</v>
      </c>
      <c r="P106">
        <v>170623</v>
      </c>
      <c r="Q106" t="s">
        <v>30</v>
      </c>
      <c r="R106" s="4">
        <f t="shared" si="8"/>
        <v>143.13999999999999</v>
      </c>
      <c r="S106">
        <v>1917</v>
      </c>
      <c r="T106" s="4">
        <f t="shared" si="9"/>
        <v>89.005216484089729</v>
      </c>
      <c r="U106" t="s">
        <v>31</v>
      </c>
      <c r="V106" t="s">
        <v>32</v>
      </c>
      <c r="W106">
        <v>1495515600</v>
      </c>
      <c r="X106" s="5">
        <f t="shared" si="10"/>
        <v>42878.208333333328</v>
      </c>
      <c r="Y106">
        <v>1495602000</v>
      </c>
      <c r="Z106" s="6">
        <f t="shared" si="11"/>
        <v>42879.208333333328</v>
      </c>
      <c r="AA106" t="b">
        <v>0</v>
      </c>
      <c r="AB106" t="b">
        <v>0</v>
      </c>
      <c r="AC106" t="s">
        <v>80</v>
      </c>
      <c r="AD106" t="s">
        <v>34</v>
      </c>
      <c r="AE106" t="s">
        <v>81</v>
      </c>
    </row>
    <row r="107" spans="12:31" ht="15" customHeight="1" x14ac:dyDescent="0.35">
      <c r="L107">
        <v>105</v>
      </c>
      <c r="M107" t="s">
        <v>294</v>
      </c>
      <c r="N107" s="3" t="s">
        <v>295</v>
      </c>
      <c r="O107">
        <v>6800</v>
      </c>
      <c r="P107">
        <v>9829</v>
      </c>
      <c r="Q107" t="s">
        <v>30</v>
      </c>
      <c r="R107" s="4">
        <f t="shared" si="8"/>
        <v>144.54</v>
      </c>
      <c r="S107">
        <v>95</v>
      </c>
      <c r="T107" s="4">
        <f t="shared" si="9"/>
        <v>103.46315789473684</v>
      </c>
      <c r="U107" t="s">
        <v>31</v>
      </c>
      <c r="V107" t="s">
        <v>32</v>
      </c>
      <c r="W107">
        <v>1364878800</v>
      </c>
      <c r="X107" s="5">
        <f t="shared" si="10"/>
        <v>41366.208333333336</v>
      </c>
      <c r="Y107">
        <v>1366434000</v>
      </c>
      <c r="Z107" s="6">
        <f t="shared" si="11"/>
        <v>41384.208333333336</v>
      </c>
      <c r="AA107" t="b">
        <v>0</v>
      </c>
      <c r="AB107" t="b">
        <v>0</v>
      </c>
      <c r="AC107" t="s">
        <v>40</v>
      </c>
      <c r="AD107" t="s">
        <v>41</v>
      </c>
      <c r="AE107" t="s">
        <v>42</v>
      </c>
    </row>
    <row r="108" spans="12:31" ht="15" customHeight="1" x14ac:dyDescent="0.35">
      <c r="L108">
        <v>106</v>
      </c>
      <c r="M108" t="s">
        <v>296</v>
      </c>
      <c r="N108" s="3" t="s">
        <v>297</v>
      </c>
      <c r="O108">
        <v>3900</v>
      </c>
      <c r="P108">
        <v>14006</v>
      </c>
      <c r="Q108" t="s">
        <v>30</v>
      </c>
      <c r="R108" s="4">
        <f t="shared" si="8"/>
        <v>359.13</v>
      </c>
      <c r="S108">
        <v>147</v>
      </c>
      <c r="T108" s="4">
        <f t="shared" si="9"/>
        <v>95.278911564625844</v>
      </c>
      <c r="U108" t="s">
        <v>31</v>
      </c>
      <c r="V108" t="s">
        <v>32</v>
      </c>
      <c r="W108">
        <v>1567918800</v>
      </c>
      <c r="X108" s="5">
        <f t="shared" si="10"/>
        <v>43716.208333333328</v>
      </c>
      <c r="Y108">
        <v>1568350800</v>
      </c>
      <c r="Z108" s="6">
        <f t="shared" si="11"/>
        <v>43721.208333333328</v>
      </c>
      <c r="AA108" t="b">
        <v>0</v>
      </c>
      <c r="AB108" t="b">
        <v>0</v>
      </c>
      <c r="AC108" t="s">
        <v>47</v>
      </c>
      <c r="AD108" t="s">
        <v>48</v>
      </c>
      <c r="AE108" t="s">
        <v>49</v>
      </c>
    </row>
    <row r="109" spans="12:31" ht="15" customHeight="1" x14ac:dyDescent="0.35">
      <c r="L109">
        <v>107</v>
      </c>
      <c r="M109" t="s">
        <v>298</v>
      </c>
      <c r="N109" s="3" t="s">
        <v>299</v>
      </c>
      <c r="O109">
        <v>3500</v>
      </c>
      <c r="P109">
        <v>6527</v>
      </c>
      <c r="Q109" t="s">
        <v>30</v>
      </c>
      <c r="R109" s="4">
        <f t="shared" si="8"/>
        <v>186.49</v>
      </c>
      <c r="S109">
        <v>86</v>
      </c>
      <c r="T109" s="4">
        <f t="shared" si="9"/>
        <v>75.895348837209298</v>
      </c>
      <c r="U109" t="s">
        <v>31</v>
      </c>
      <c r="V109" t="s">
        <v>32</v>
      </c>
      <c r="W109">
        <v>1524459600</v>
      </c>
      <c r="X109" s="5">
        <f t="shared" si="10"/>
        <v>43213.208333333328</v>
      </c>
      <c r="Y109">
        <v>1525928400</v>
      </c>
      <c r="Z109" s="6">
        <f t="shared" si="11"/>
        <v>43230.208333333328</v>
      </c>
      <c r="AA109" t="b">
        <v>0</v>
      </c>
      <c r="AB109" t="b">
        <v>1</v>
      </c>
      <c r="AC109" t="s">
        <v>47</v>
      </c>
      <c r="AD109" t="s">
        <v>48</v>
      </c>
      <c r="AE109" t="s">
        <v>49</v>
      </c>
    </row>
    <row r="110" spans="12:31" ht="15" customHeight="1" x14ac:dyDescent="0.35">
      <c r="L110">
        <v>108</v>
      </c>
      <c r="M110" t="s">
        <v>300</v>
      </c>
      <c r="N110" s="3" t="s">
        <v>301</v>
      </c>
      <c r="O110">
        <v>1500</v>
      </c>
      <c r="P110">
        <v>8929</v>
      </c>
      <c r="Q110" t="s">
        <v>30</v>
      </c>
      <c r="R110" s="4">
        <f t="shared" si="8"/>
        <v>595.27</v>
      </c>
      <c r="S110">
        <v>83</v>
      </c>
      <c r="T110" s="4">
        <f t="shared" si="9"/>
        <v>107.57831325301204</v>
      </c>
      <c r="U110" t="s">
        <v>31</v>
      </c>
      <c r="V110" t="s">
        <v>32</v>
      </c>
      <c r="W110">
        <v>1333688400</v>
      </c>
      <c r="X110" s="5">
        <f t="shared" si="10"/>
        <v>41005.208333333336</v>
      </c>
      <c r="Y110">
        <v>1336885200</v>
      </c>
      <c r="Z110" s="6">
        <f t="shared" si="11"/>
        <v>41042.208333333336</v>
      </c>
      <c r="AA110" t="b">
        <v>0</v>
      </c>
      <c r="AB110" t="b">
        <v>0</v>
      </c>
      <c r="AC110" t="s">
        <v>58</v>
      </c>
      <c r="AD110" t="s">
        <v>59</v>
      </c>
      <c r="AE110" t="s">
        <v>60</v>
      </c>
    </row>
    <row r="111" spans="12:31" ht="15" customHeight="1" x14ac:dyDescent="0.35">
      <c r="L111">
        <v>109</v>
      </c>
      <c r="M111" t="s">
        <v>302</v>
      </c>
      <c r="N111" s="3" t="s">
        <v>303</v>
      </c>
      <c r="O111">
        <v>5200</v>
      </c>
      <c r="P111">
        <v>3079</v>
      </c>
      <c r="Q111" t="s">
        <v>22</v>
      </c>
      <c r="R111" s="4">
        <f t="shared" si="8"/>
        <v>59.21</v>
      </c>
      <c r="S111">
        <v>60</v>
      </c>
      <c r="T111" s="4">
        <f t="shared" si="9"/>
        <v>51.31666666666667</v>
      </c>
      <c r="U111" t="s">
        <v>31</v>
      </c>
      <c r="V111" t="s">
        <v>32</v>
      </c>
      <c r="W111">
        <v>1389506400</v>
      </c>
      <c r="X111" s="5">
        <f t="shared" si="10"/>
        <v>41651.25</v>
      </c>
      <c r="Y111">
        <v>1389679200</v>
      </c>
      <c r="Z111" s="6">
        <f t="shared" si="11"/>
        <v>41653.25</v>
      </c>
      <c r="AA111" t="b">
        <v>0</v>
      </c>
      <c r="AB111" t="b">
        <v>0</v>
      </c>
      <c r="AC111" t="s">
        <v>304</v>
      </c>
      <c r="AD111" t="s">
        <v>59</v>
      </c>
      <c r="AE111" t="s">
        <v>305</v>
      </c>
    </row>
    <row r="112" spans="12:31" ht="15" customHeight="1" x14ac:dyDescent="0.35">
      <c r="L112">
        <v>110</v>
      </c>
      <c r="M112" t="s">
        <v>306</v>
      </c>
      <c r="N112" s="3" t="s">
        <v>307</v>
      </c>
      <c r="O112">
        <v>142400</v>
      </c>
      <c r="P112">
        <v>21307</v>
      </c>
      <c r="Q112" t="s">
        <v>22</v>
      </c>
      <c r="R112" s="4">
        <f t="shared" si="8"/>
        <v>14.96</v>
      </c>
      <c r="S112">
        <v>296</v>
      </c>
      <c r="T112" s="4">
        <f t="shared" si="9"/>
        <v>71.983108108108112</v>
      </c>
      <c r="U112" t="s">
        <v>31</v>
      </c>
      <c r="V112" t="s">
        <v>32</v>
      </c>
      <c r="W112">
        <v>1536642000</v>
      </c>
      <c r="X112" s="5">
        <f t="shared" si="10"/>
        <v>43354.208333333328</v>
      </c>
      <c r="Y112">
        <v>1538283600</v>
      </c>
      <c r="Z112" s="6">
        <f t="shared" si="11"/>
        <v>43373.208333333328</v>
      </c>
      <c r="AA112" t="b">
        <v>0</v>
      </c>
      <c r="AB112" t="b">
        <v>0</v>
      </c>
      <c r="AC112" t="s">
        <v>25</v>
      </c>
      <c r="AD112" t="s">
        <v>26</v>
      </c>
      <c r="AE112" t="s">
        <v>27</v>
      </c>
    </row>
    <row r="113" spans="12:31" ht="15" customHeight="1" x14ac:dyDescent="0.35">
      <c r="L113">
        <v>111</v>
      </c>
      <c r="M113" t="s">
        <v>308</v>
      </c>
      <c r="N113" s="3" t="s">
        <v>309</v>
      </c>
      <c r="O113">
        <v>61400</v>
      </c>
      <c r="P113">
        <v>73653</v>
      </c>
      <c r="Q113" t="s">
        <v>30</v>
      </c>
      <c r="R113" s="4">
        <f t="shared" si="8"/>
        <v>119.96</v>
      </c>
      <c r="S113">
        <v>676</v>
      </c>
      <c r="T113" s="4">
        <f t="shared" si="9"/>
        <v>108.95414201183432</v>
      </c>
      <c r="U113" t="s">
        <v>31</v>
      </c>
      <c r="V113" t="s">
        <v>32</v>
      </c>
      <c r="W113">
        <v>1348290000</v>
      </c>
      <c r="X113" s="5">
        <f t="shared" si="10"/>
        <v>41174.208333333336</v>
      </c>
      <c r="Y113">
        <v>1348808400</v>
      </c>
      <c r="Z113" s="6">
        <f t="shared" si="11"/>
        <v>41180.208333333336</v>
      </c>
      <c r="AA113" t="b">
        <v>0</v>
      </c>
      <c r="AB113" t="b">
        <v>0</v>
      </c>
      <c r="AC113" t="s">
        <v>164</v>
      </c>
      <c r="AD113" t="s">
        <v>91</v>
      </c>
      <c r="AE113" t="s">
        <v>165</v>
      </c>
    </row>
    <row r="114" spans="12:31" ht="15" customHeight="1" x14ac:dyDescent="0.35">
      <c r="L114">
        <v>112</v>
      </c>
      <c r="M114" t="s">
        <v>310</v>
      </c>
      <c r="N114" s="3" t="s">
        <v>311</v>
      </c>
      <c r="O114">
        <v>4700</v>
      </c>
      <c r="P114">
        <v>12635</v>
      </c>
      <c r="Q114" t="s">
        <v>30</v>
      </c>
      <c r="R114" s="4">
        <f t="shared" si="8"/>
        <v>268.83</v>
      </c>
      <c r="S114">
        <v>361</v>
      </c>
      <c r="T114" s="4">
        <f t="shared" si="9"/>
        <v>35</v>
      </c>
      <c r="U114" t="s">
        <v>38</v>
      </c>
      <c r="V114" t="s">
        <v>39</v>
      </c>
      <c r="W114">
        <v>1408856400</v>
      </c>
      <c r="X114" s="5">
        <f t="shared" si="10"/>
        <v>41875.208333333336</v>
      </c>
      <c r="Y114">
        <v>1410152400</v>
      </c>
      <c r="Z114" s="6">
        <f t="shared" si="11"/>
        <v>41890.208333333336</v>
      </c>
      <c r="AA114" t="b">
        <v>0</v>
      </c>
      <c r="AB114" t="b">
        <v>0</v>
      </c>
      <c r="AC114" t="s">
        <v>40</v>
      </c>
      <c r="AD114" t="s">
        <v>41</v>
      </c>
      <c r="AE114" t="s">
        <v>42</v>
      </c>
    </row>
    <row r="115" spans="12:31" ht="15" customHeight="1" x14ac:dyDescent="0.35">
      <c r="L115">
        <v>113</v>
      </c>
      <c r="M115" t="s">
        <v>312</v>
      </c>
      <c r="N115" s="3" t="s">
        <v>313</v>
      </c>
      <c r="O115">
        <v>3300</v>
      </c>
      <c r="P115">
        <v>12437</v>
      </c>
      <c r="Q115" t="s">
        <v>30</v>
      </c>
      <c r="R115" s="4">
        <f t="shared" si="8"/>
        <v>376.88</v>
      </c>
      <c r="S115">
        <v>131</v>
      </c>
      <c r="T115" s="4">
        <f t="shared" si="9"/>
        <v>94.938931297709928</v>
      </c>
      <c r="U115" t="s">
        <v>31</v>
      </c>
      <c r="V115" t="s">
        <v>32</v>
      </c>
      <c r="W115">
        <v>1505192400</v>
      </c>
      <c r="X115" s="5">
        <f t="shared" si="10"/>
        <v>42990.208333333328</v>
      </c>
      <c r="Y115">
        <v>1505797200</v>
      </c>
      <c r="Z115" s="6">
        <f t="shared" si="11"/>
        <v>42997.208333333328</v>
      </c>
      <c r="AA115" t="b">
        <v>0</v>
      </c>
      <c r="AB115" t="b">
        <v>0</v>
      </c>
      <c r="AC115" t="s">
        <v>25</v>
      </c>
      <c r="AD115" t="s">
        <v>26</v>
      </c>
      <c r="AE115" t="s">
        <v>27</v>
      </c>
    </row>
    <row r="116" spans="12:31" ht="15" customHeight="1" x14ac:dyDescent="0.35">
      <c r="L116">
        <v>114</v>
      </c>
      <c r="M116" t="s">
        <v>314</v>
      </c>
      <c r="N116" s="3" t="s">
        <v>315</v>
      </c>
      <c r="O116">
        <v>1900</v>
      </c>
      <c r="P116">
        <v>13816</v>
      </c>
      <c r="Q116" t="s">
        <v>30</v>
      </c>
      <c r="R116" s="4">
        <f t="shared" si="8"/>
        <v>727.16</v>
      </c>
      <c r="S116">
        <v>126</v>
      </c>
      <c r="T116" s="4">
        <f t="shared" si="9"/>
        <v>109.65079365079364</v>
      </c>
      <c r="U116" t="s">
        <v>31</v>
      </c>
      <c r="V116" t="s">
        <v>32</v>
      </c>
      <c r="W116">
        <v>1554786000</v>
      </c>
      <c r="X116" s="5">
        <f t="shared" si="10"/>
        <v>43564.208333333328</v>
      </c>
      <c r="Y116">
        <v>1554872400</v>
      </c>
      <c r="Z116" s="6">
        <f t="shared" si="11"/>
        <v>43565.208333333328</v>
      </c>
      <c r="AA116" t="b">
        <v>0</v>
      </c>
      <c r="AB116" t="b">
        <v>1</v>
      </c>
      <c r="AC116" t="s">
        <v>86</v>
      </c>
      <c r="AD116" t="s">
        <v>41</v>
      </c>
      <c r="AE116" t="s">
        <v>87</v>
      </c>
    </row>
    <row r="117" spans="12:31" ht="15" customHeight="1" x14ac:dyDescent="0.35">
      <c r="L117">
        <v>115</v>
      </c>
      <c r="M117" t="s">
        <v>316</v>
      </c>
      <c r="N117" s="3" t="s">
        <v>317</v>
      </c>
      <c r="O117">
        <v>166700</v>
      </c>
      <c r="P117">
        <v>145382</v>
      </c>
      <c r="Q117" t="s">
        <v>22</v>
      </c>
      <c r="R117" s="4">
        <f t="shared" si="8"/>
        <v>87.21</v>
      </c>
      <c r="S117">
        <v>3304</v>
      </c>
      <c r="T117" s="4">
        <f t="shared" si="9"/>
        <v>44.001815980629537</v>
      </c>
      <c r="U117" t="s">
        <v>135</v>
      </c>
      <c r="V117" t="s">
        <v>136</v>
      </c>
      <c r="W117">
        <v>1510898400</v>
      </c>
      <c r="X117" s="5">
        <f t="shared" si="10"/>
        <v>43056.25</v>
      </c>
      <c r="Y117">
        <v>1513922400</v>
      </c>
      <c r="Z117" s="6">
        <f t="shared" si="11"/>
        <v>43091.25</v>
      </c>
      <c r="AA117" t="b">
        <v>0</v>
      </c>
      <c r="AB117" t="b">
        <v>0</v>
      </c>
      <c r="AC117" t="s">
        <v>147</v>
      </c>
      <c r="AD117" t="s">
        <v>91</v>
      </c>
      <c r="AE117" t="s">
        <v>148</v>
      </c>
    </row>
    <row r="118" spans="12:31" ht="15" customHeight="1" x14ac:dyDescent="0.35">
      <c r="L118">
        <v>116</v>
      </c>
      <c r="M118" t="s">
        <v>318</v>
      </c>
      <c r="N118" s="3" t="s">
        <v>319</v>
      </c>
      <c r="O118">
        <v>7200</v>
      </c>
      <c r="P118">
        <v>6336</v>
      </c>
      <c r="Q118" t="s">
        <v>22</v>
      </c>
      <c r="R118" s="4">
        <f t="shared" si="8"/>
        <v>88</v>
      </c>
      <c r="S118">
        <v>73</v>
      </c>
      <c r="T118" s="4">
        <f t="shared" si="9"/>
        <v>86.794520547945211</v>
      </c>
      <c r="U118" t="s">
        <v>31</v>
      </c>
      <c r="V118" t="s">
        <v>32</v>
      </c>
      <c r="W118">
        <v>1442552400</v>
      </c>
      <c r="X118" s="5">
        <f t="shared" si="10"/>
        <v>42265.208333333328</v>
      </c>
      <c r="Y118">
        <v>1442638800</v>
      </c>
      <c r="Z118" s="6">
        <f t="shared" si="11"/>
        <v>42266.208333333328</v>
      </c>
      <c r="AA118" t="b">
        <v>0</v>
      </c>
      <c r="AB118" t="b">
        <v>0</v>
      </c>
      <c r="AC118" t="s">
        <v>47</v>
      </c>
      <c r="AD118" t="s">
        <v>48</v>
      </c>
      <c r="AE118" t="s">
        <v>49</v>
      </c>
    </row>
    <row r="119" spans="12:31" ht="15" customHeight="1" x14ac:dyDescent="0.35">
      <c r="L119">
        <v>117</v>
      </c>
      <c r="M119" t="s">
        <v>320</v>
      </c>
      <c r="N119" s="3" t="s">
        <v>321</v>
      </c>
      <c r="O119">
        <v>4900</v>
      </c>
      <c r="P119">
        <v>8523</v>
      </c>
      <c r="Q119" t="s">
        <v>30</v>
      </c>
      <c r="R119" s="4">
        <f t="shared" si="8"/>
        <v>173.94</v>
      </c>
      <c r="S119">
        <v>275</v>
      </c>
      <c r="T119" s="4">
        <f t="shared" si="9"/>
        <v>30.992727272727272</v>
      </c>
      <c r="U119" t="s">
        <v>31</v>
      </c>
      <c r="V119" t="s">
        <v>32</v>
      </c>
      <c r="W119">
        <v>1316667600</v>
      </c>
      <c r="X119" s="5">
        <f t="shared" si="10"/>
        <v>40808.208333333336</v>
      </c>
      <c r="Y119">
        <v>1317186000</v>
      </c>
      <c r="Z119" s="6">
        <f t="shared" si="11"/>
        <v>40814.208333333336</v>
      </c>
      <c r="AA119" t="b">
        <v>0</v>
      </c>
      <c r="AB119" t="b">
        <v>0</v>
      </c>
      <c r="AC119" t="s">
        <v>304</v>
      </c>
      <c r="AD119" t="s">
        <v>59</v>
      </c>
      <c r="AE119" t="s">
        <v>305</v>
      </c>
    </row>
    <row r="120" spans="12:31" ht="15" customHeight="1" x14ac:dyDescent="0.35">
      <c r="L120">
        <v>118</v>
      </c>
      <c r="M120" t="s">
        <v>322</v>
      </c>
      <c r="N120" s="3" t="s">
        <v>323</v>
      </c>
      <c r="O120">
        <v>5400</v>
      </c>
      <c r="P120">
        <v>6351</v>
      </c>
      <c r="Q120" t="s">
        <v>30</v>
      </c>
      <c r="R120" s="4">
        <f t="shared" si="8"/>
        <v>117.61</v>
      </c>
      <c r="S120">
        <v>67</v>
      </c>
      <c r="T120" s="4">
        <f t="shared" si="9"/>
        <v>94.791044776119406</v>
      </c>
      <c r="U120" t="s">
        <v>31</v>
      </c>
      <c r="V120" t="s">
        <v>32</v>
      </c>
      <c r="W120">
        <v>1390716000</v>
      </c>
      <c r="X120" s="5">
        <f t="shared" si="10"/>
        <v>41665.25</v>
      </c>
      <c r="Y120">
        <v>1391234400</v>
      </c>
      <c r="Z120" s="6">
        <f t="shared" si="11"/>
        <v>41671.25</v>
      </c>
      <c r="AA120" t="b">
        <v>0</v>
      </c>
      <c r="AB120" t="b">
        <v>0</v>
      </c>
      <c r="AC120" t="s">
        <v>151</v>
      </c>
      <c r="AD120" t="s">
        <v>152</v>
      </c>
      <c r="AE120" t="s">
        <v>153</v>
      </c>
    </row>
    <row r="121" spans="12:31" ht="15" customHeight="1" x14ac:dyDescent="0.35">
      <c r="L121">
        <v>119</v>
      </c>
      <c r="M121" t="s">
        <v>324</v>
      </c>
      <c r="N121" s="3" t="s">
        <v>325</v>
      </c>
      <c r="O121">
        <v>5000</v>
      </c>
      <c r="P121">
        <v>10748</v>
      </c>
      <c r="Q121" t="s">
        <v>30</v>
      </c>
      <c r="R121" s="4">
        <f t="shared" si="8"/>
        <v>214.96</v>
      </c>
      <c r="S121">
        <v>154</v>
      </c>
      <c r="T121" s="4">
        <f t="shared" si="9"/>
        <v>69.79220779220779</v>
      </c>
      <c r="U121" t="s">
        <v>31</v>
      </c>
      <c r="V121" t="s">
        <v>32</v>
      </c>
      <c r="W121">
        <v>1402894800</v>
      </c>
      <c r="X121" s="5">
        <f t="shared" si="10"/>
        <v>41806.208333333336</v>
      </c>
      <c r="Y121">
        <v>1404363600</v>
      </c>
      <c r="Z121" s="6">
        <f t="shared" si="11"/>
        <v>41823.208333333336</v>
      </c>
      <c r="AA121" t="b">
        <v>0</v>
      </c>
      <c r="AB121" t="b">
        <v>1</v>
      </c>
      <c r="AC121" t="s">
        <v>58</v>
      </c>
      <c r="AD121" t="s">
        <v>59</v>
      </c>
      <c r="AE121" t="s">
        <v>60</v>
      </c>
    </row>
    <row r="122" spans="12:31" ht="15" customHeight="1" x14ac:dyDescent="0.35">
      <c r="L122">
        <v>120</v>
      </c>
      <c r="M122" t="s">
        <v>326</v>
      </c>
      <c r="N122" s="3" t="s">
        <v>327</v>
      </c>
      <c r="O122">
        <v>75100</v>
      </c>
      <c r="P122">
        <v>112272</v>
      </c>
      <c r="Q122" t="s">
        <v>30</v>
      </c>
      <c r="R122" s="4">
        <f t="shared" si="8"/>
        <v>149.5</v>
      </c>
      <c r="S122">
        <v>1782</v>
      </c>
      <c r="T122" s="4">
        <f t="shared" si="9"/>
        <v>63.003367003367003</v>
      </c>
      <c r="U122" t="s">
        <v>31</v>
      </c>
      <c r="V122" t="s">
        <v>32</v>
      </c>
      <c r="W122">
        <v>1429246800</v>
      </c>
      <c r="X122" s="5">
        <f t="shared" si="10"/>
        <v>42111.208333333328</v>
      </c>
      <c r="Y122">
        <v>1429592400</v>
      </c>
      <c r="Z122" s="6">
        <f t="shared" si="11"/>
        <v>42115.208333333328</v>
      </c>
      <c r="AA122" t="b">
        <v>0</v>
      </c>
      <c r="AB122" t="b">
        <v>1</v>
      </c>
      <c r="AC122" t="s">
        <v>328</v>
      </c>
      <c r="AD122" t="s">
        <v>115</v>
      </c>
      <c r="AE122" t="s">
        <v>329</v>
      </c>
    </row>
    <row r="123" spans="12:31" ht="15" customHeight="1" x14ac:dyDescent="0.35">
      <c r="L123">
        <v>121</v>
      </c>
      <c r="M123" t="s">
        <v>330</v>
      </c>
      <c r="N123" s="3" t="s">
        <v>331</v>
      </c>
      <c r="O123">
        <v>45300</v>
      </c>
      <c r="P123">
        <v>99361</v>
      </c>
      <c r="Q123" t="s">
        <v>30</v>
      </c>
      <c r="R123" s="4">
        <f t="shared" si="8"/>
        <v>219.34</v>
      </c>
      <c r="S123">
        <v>903</v>
      </c>
      <c r="T123" s="4">
        <f t="shared" si="9"/>
        <v>110.0343300110742</v>
      </c>
      <c r="U123" t="s">
        <v>31</v>
      </c>
      <c r="V123" t="s">
        <v>32</v>
      </c>
      <c r="W123">
        <v>1412485200</v>
      </c>
      <c r="X123" s="5">
        <f t="shared" si="10"/>
        <v>41917.208333333336</v>
      </c>
      <c r="Y123">
        <v>1413608400</v>
      </c>
      <c r="Z123" s="6">
        <f t="shared" si="11"/>
        <v>41930.208333333336</v>
      </c>
      <c r="AA123" t="b">
        <v>0</v>
      </c>
      <c r="AB123" t="b">
        <v>0</v>
      </c>
      <c r="AC123" t="s">
        <v>114</v>
      </c>
      <c r="AD123" t="s">
        <v>115</v>
      </c>
      <c r="AE123" t="s">
        <v>116</v>
      </c>
    </row>
    <row r="124" spans="12:31" ht="15" customHeight="1" x14ac:dyDescent="0.35">
      <c r="L124">
        <v>122</v>
      </c>
      <c r="M124" t="s">
        <v>332</v>
      </c>
      <c r="N124" s="3" t="s">
        <v>333</v>
      </c>
      <c r="O124">
        <v>136800</v>
      </c>
      <c r="P124">
        <v>88055</v>
      </c>
      <c r="Q124" t="s">
        <v>22</v>
      </c>
      <c r="R124" s="4">
        <f t="shared" si="8"/>
        <v>64.37</v>
      </c>
      <c r="S124">
        <v>3387</v>
      </c>
      <c r="T124" s="4">
        <f t="shared" si="9"/>
        <v>25.997933274284026</v>
      </c>
      <c r="U124" t="s">
        <v>31</v>
      </c>
      <c r="V124" t="s">
        <v>32</v>
      </c>
      <c r="W124">
        <v>1417068000</v>
      </c>
      <c r="X124" s="5">
        <f t="shared" si="10"/>
        <v>41970.25</v>
      </c>
      <c r="Y124">
        <v>1419400800</v>
      </c>
      <c r="Z124" s="6">
        <f t="shared" si="11"/>
        <v>41997.25</v>
      </c>
      <c r="AA124" t="b">
        <v>0</v>
      </c>
      <c r="AB124" t="b">
        <v>0</v>
      </c>
      <c r="AC124" t="s">
        <v>147</v>
      </c>
      <c r="AD124" t="s">
        <v>91</v>
      </c>
      <c r="AE124" t="s">
        <v>148</v>
      </c>
    </row>
    <row r="125" spans="12:31" ht="15" customHeight="1" x14ac:dyDescent="0.35">
      <c r="L125">
        <v>123</v>
      </c>
      <c r="M125" t="s">
        <v>334</v>
      </c>
      <c r="N125" s="3" t="s">
        <v>335</v>
      </c>
      <c r="O125">
        <v>177700</v>
      </c>
      <c r="P125">
        <v>33092</v>
      </c>
      <c r="Q125" t="s">
        <v>22</v>
      </c>
      <c r="R125" s="4">
        <f t="shared" si="8"/>
        <v>18.62</v>
      </c>
      <c r="S125">
        <v>662</v>
      </c>
      <c r="T125" s="4">
        <f t="shared" si="9"/>
        <v>49.987915407854985</v>
      </c>
      <c r="U125" t="s">
        <v>23</v>
      </c>
      <c r="V125" t="s">
        <v>24</v>
      </c>
      <c r="W125">
        <v>1448344800</v>
      </c>
      <c r="X125" s="5">
        <f t="shared" si="10"/>
        <v>42332.25</v>
      </c>
      <c r="Y125">
        <v>1448604000</v>
      </c>
      <c r="Z125" s="6">
        <f t="shared" si="11"/>
        <v>42335.25</v>
      </c>
      <c r="AA125" t="b">
        <v>1</v>
      </c>
      <c r="AB125" t="b">
        <v>0</v>
      </c>
      <c r="AC125" t="s">
        <v>47</v>
      </c>
      <c r="AD125" t="s">
        <v>48</v>
      </c>
      <c r="AE125" t="s">
        <v>49</v>
      </c>
    </row>
    <row r="126" spans="12:31" ht="15" customHeight="1" x14ac:dyDescent="0.35">
      <c r="L126">
        <v>124</v>
      </c>
      <c r="M126" t="s">
        <v>336</v>
      </c>
      <c r="N126" s="3" t="s">
        <v>337</v>
      </c>
      <c r="O126">
        <v>2600</v>
      </c>
      <c r="P126">
        <v>9562</v>
      </c>
      <c r="Q126" t="s">
        <v>30</v>
      </c>
      <c r="R126" s="4">
        <f t="shared" si="8"/>
        <v>367.77</v>
      </c>
      <c r="S126">
        <v>94</v>
      </c>
      <c r="T126" s="4">
        <f t="shared" si="9"/>
        <v>101.72340425531915</v>
      </c>
      <c r="U126" t="s">
        <v>135</v>
      </c>
      <c r="V126" t="s">
        <v>136</v>
      </c>
      <c r="W126">
        <v>1557723600</v>
      </c>
      <c r="X126" s="5">
        <f t="shared" si="10"/>
        <v>43598.208333333328</v>
      </c>
      <c r="Y126">
        <v>1562302800</v>
      </c>
      <c r="Z126" s="6">
        <f t="shared" si="11"/>
        <v>43651.208333333328</v>
      </c>
      <c r="AA126" t="b">
        <v>0</v>
      </c>
      <c r="AB126" t="b">
        <v>0</v>
      </c>
      <c r="AC126" t="s">
        <v>151</v>
      </c>
      <c r="AD126" t="s">
        <v>152</v>
      </c>
      <c r="AE126" t="s">
        <v>153</v>
      </c>
    </row>
    <row r="127" spans="12:31" ht="15" customHeight="1" x14ac:dyDescent="0.35">
      <c r="L127">
        <v>125</v>
      </c>
      <c r="M127" t="s">
        <v>338</v>
      </c>
      <c r="N127" s="3" t="s">
        <v>339</v>
      </c>
      <c r="O127">
        <v>5300</v>
      </c>
      <c r="P127">
        <v>8475</v>
      </c>
      <c r="Q127" t="s">
        <v>30</v>
      </c>
      <c r="R127" s="4">
        <f t="shared" si="8"/>
        <v>159.91</v>
      </c>
      <c r="S127">
        <v>180</v>
      </c>
      <c r="T127" s="4">
        <f t="shared" si="9"/>
        <v>47.083333333333336</v>
      </c>
      <c r="U127" t="s">
        <v>31</v>
      </c>
      <c r="V127" t="s">
        <v>32</v>
      </c>
      <c r="W127">
        <v>1537333200</v>
      </c>
      <c r="X127" s="5">
        <f t="shared" si="10"/>
        <v>43362.208333333328</v>
      </c>
      <c r="Y127">
        <v>1537678800</v>
      </c>
      <c r="Z127" s="6">
        <f t="shared" si="11"/>
        <v>43366.208333333328</v>
      </c>
      <c r="AA127" t="b">
        <v>0</v>
      </c>
      <c r="AB127" t="b">
        <v>0</v>
      </c>
      <c r="AC127" t="s">
        <v>47</v>
      </c>
      <c r="AD127" t="s">
        <v>48</v>
      </c>
      <c r="AE127" t="s">
        <v>49</v>
      </c>
    </row>
    <row r="128" spans="12:31" ht="15" customHeight="1" x14ac:dyDescent="0.35">
      <c r="L128">
        <v>126</v>
      </c>
      <c r="M128" t="s">
        <v>340</v>
      </c>
      <c r="N128" s="3" t="s">
        <v>341</v>
      </c>
      <c r="O128">
        <v>180200</v>
      </c>
      <c r="P128">
        <v>69617</v>
      </c>
      <c r="Q128" t="s">
        <v>22</v>
      </c>
      <c r="R128" s="4">
        <f t="shared" si="8"/>
        <v>38.630000000000003</v>
      </c>
      <c r="S128">
        <v>774</v>
      </c>
      <c r="T128" s="4">
        <f t="shared" si="9"/>
        <v>89.944444444444443</v>
      </c>
      <c r="U128" t="s">
        <v>31</v>
      </c>
      <c r="V128" t="s">
        <v>32</v>
      </c>
      <c r="W128">
        <v>1471150800</v>
      </c>
      <c r="X128" s="5">
        <f t="shared" si="10"/>
        <v>42596.208333333328</v>
      </c>
      <c r="Y128">
        <v>1473570000</v>
      </c>
      <c r="Z128" s="6">
        <f t="shared" si="11"/>
        <v>42624.208333333328</v>
      </c>
      <c r="AA128" t="b">
        <v>0</v>
      </c>
      <c r="AB128" t="b">
        <v>1</v>
      </c>
      <c r="AC128" t="s">
        <v>47</v>
      </c>
      <c r="AD128" t="s">
        <v>48</v>
      </c>
      <c r="AE128" t="s">
        <v>49</v>
      </c>
    </row>
    <row r="129" spans="12:31" ht="15" customHeight="1" x14ac:dyDescent="0.35">
      <c r="L129">
        <v>127</v>
      </c>
      <c r="M129" t="s">
        <v>342</v>
      </c>
      <c r="N129" s="3" t="s">
        <v>343</v>
      </c>
      <c r="O129">
        <v>103200</v>
      </c>
      <c r="P129">
        <v>53067</v>
      </c>
      <c r="Q129" t="s">
        <v>22</v>
      </c>
      <c r="R129" s="4">
        <f t="shared" si="8"/>
        <v>51.42</v>
      </c>
      <c r="S129">
        <v>672</v>
      </c>
      <c r="T129" s="4">
        <f t="shared" si="9"/>
        <v>78.96875</v>
      </c>
      <c r="U129" t="s">
        <v>23</v>
      </c>
      <c r="V129" t="s">
        <v>24</v>
      </c>
      <c r="W129">
        <v>1273640400</v>
      </c>
      <c r="X129" s="5">
        <f t="shared" si="10"/>
        <v>40310.208333333336</v>
      </c>
      <c r="Y129">
        <v>1273899600</v>
      </c>
      <c r="Z129" s="6">
        <f t="shared" si="11"/>
        <v>40313.208333333336</v>
      </c>
      <c r="AA129" t="b">
        <v>0</v>
      </c>
      <c r="AB129" t="b">
        <v>0</v>
      </c>
      <c r="AC129" t="s">
        <v>47</v>
      </c>
      <c r="AD129" t="s">
        <v>48</v>
      </c>
      <c r="AE129" t="s">
        <v>49</v>
      </c>
    </row>
    <row r="130" spans="12:31" ht="15" customHeight="1" x14ac:dyDescent="0.35">
      <c r="L130">
        <v>128</v>
      </c>
      <c r="M130" t="s">
        <v>344</v>
      </c>
      <c r="N130" s="3" t="s">
        <v>345</v>
      </c>
      <c r="O130">
        <v>70600</v>
      </c>
      <c r="P130">
        <v>42596</v>
      </c>
      <c r="Q130" t="s">
        <v>99</v>
      </c>
      <c r="R130" s="4">
        <f t="shared" ref="R130:R193" si="12">ROUND(P130/O130*100,2)</f>
        <v>60.33</v>
      </c>
      <c r="S130">
        <v>532</v>
      </c>
      <c r="T130" s="4">
        <f t="shared" ref="T130:T193" si="13">IF(S130&lt;=0,0,P130/S130)</f>
        <v>80.067669172932327</v>
      </c>
      <c r="U130" t="s">
        <v>31</v>
      </c>
      <c r="V130" t="s">
        <v>32</v>
      </c>
      <c r="W130">
        <v>1282885200</v>
      </c>
      <c r="X130" s="5">
        <f t="shared" si="10"/>
        <v>40417.208333333336</v>
      </c>
      <c r="Y130">
        <v>1284008400</v>
      </c>
      <c r="Z130" s="6">
        <f t="shared" si="11"/>
        <v>40430.208333333336</v>
      </c>
      <c r="AA130" t="b">
        <v>0</v>
      </c>
      <c r="AB130" t="b">
        <v>0</v>
      </c>
      <c r="AC130" t="s">
        <v>33</v>
      </c>
      <c r="AD130" t="s">
        <v>34</v>
      </c>
      <c r="AE130" t="s">
        <v>35</v>
      </c>
    </row>
    <row r="131" spans="12:31" ht="15" customHeight="1" x14ac:dyDescent="0.35">
      <c r="L131">
        <v>129</v>
      </c>
      <c r="M131" t="s">
        <v>346</v>
      </c>
      <c r="N131" s="3" t="s">
        <v>347</v>
      </c>
      <c r="O131">
        <v>148500</v>
      </c>
      <c r="P131">
        <v>4756</v>
      </c>
      <c r="Q131" t="s">
        <v>99</v>
      </c>
      <c r="R131" s="4">
        <f t="shared" si="12"/>
        <v>3.2</v>
      </c>
      <c r="S131">
        <v>55</v>
      </c>
      <c r="T131" s="4">
        <f t="shared" si="13"/>
        <v>86.472727272727269</v>
      </c>
      <c r="U131" t="s">
        <v>38</v>
      </c>
      <c r="V131" t="s">
        <v>39</v>
      </c>
      <c r="W131">
        <v>1422943200</v>
      </c>
      <c r="X131" s="5">
        <f t="shared" ref="X131:X194" si="14">(W131/86400)+DATE(1970,1,1)</f>
        <v>42038.25</v>
      </c>
      <c r="Y131">
        <v>1425103200</v>
      </c>
      <c r="Z131" s="6">
        <f t="shared" si="11"/>
        <v>42063.25</v>
      </c>
      <c r="AA131" t="b">
        <v>0</v>
      </c>
      <c r="AB131" t="b">
        <v>0</v>
      </c>
      <c r="AC131" t="s">
        <v>25</v>
      </c>
      <c r="AD131" t="s">
        <v>26</v>
      </c>
      <c r="AE131" t="s">
        <v>27</v>
      </c>
    </row>
    <row r="132" spans="12:31" ht="15" customHeight="1" x14ac:dyDescent="0.35">
      <c r="L132">
        <v>130</v>
      </c>
      <c r="M132" t="s">
        <v>348</v>
      </c>
      <c r="N132" s="3" t="s">
        <v>349</v>
      </c>
      <c r="O132">
        <v>9600</v>
      </c>
      <c r="P132">
        <v>14925</v>
      </c>
      <c r="Q132" t="s">
        <v>30</v>
      </c>
      <c r="R132" s="4">
        <f t="shared" si="12"/>
        <v>155.47</v>
      </c>
      <c r="S132">
        <v>533</v>
      </c>
      <c r="T132" s="4">
        <f t="shared" si="13"/>
        <v>28.001876172607879</v>
      </c>
      <c r="U132" t="s">
        <v>52</v>
      </c>
      <c r="V132" t="s">
        <v>53</v>
      </c>
      <c r="W132">
        <v>1319605200</v>
      </c>
      <c r="X132" s="5">
        <f t="shared" si="14"/>
        <v>40842.208333333336</v>
      </c>
      <c r="Y132">
        <v>1320991200</v>
      </c>
      <c r="Z132" s="6">
        <f t="shared" ref="Z132:Z195" si="15">(Y132/86400)+DATE(1970,1,1)</f>
        <v>40858.25</v>
      </c>
      <c r="AA132" t="b">
        <v>0</v>
      </c>
      <c r="AB132" t="b">
        <v>0</v>
      </c>
      <c r="AC132" t="s">
        <v>72</v>
      </c>
      <c r="AD132" t="s">
        <v>59</v>
      </c>
      <c r="AE132" t="s">
        <v>73</v>
      </c>
    </row>
    <row r="133" spans="12:31" ht="15" customHeight="1" x14ac:dyDescent="0.35">
      <c r="L133">
        <v>131</v>
      </c>
      <c r="M133" t="s">
        <v>350</v>
      </c>
      <c r="N133" s="3" t="s">
        <v>351</v>
      </c>
      <c r="O133">
        <v>164700</v>
      </c>
      <c r="P133">
        <v>166116</v>
      </c>
      <c r="Q133" t="s">
        <v>30</v>
      </c>
      <c r="R133" s="4">
        <f t="shared" si="12"/>
        <v>100.86</v>
      </c>
      <c r="S133">
        <v>2443</v>
      </c>
      <c r="T133" s="4">
        <f t="shared" si="13"/>
        <v>67.996725337699544</v>
      </c>
      <c r="U133" t="s">
        <v>56</v>
      </c>
      <c r="V133" t="s">
        <v>57</v>
      </c>
      <c r="W133">
        <v>1385704800</v>
      </c>
      <c r="X133" s="5">
        <f t="shared" si="14"/>
        <v>41607.25</v>
      </c>
      <c r="Y133">
        <v>1386828000</v>
      </c>
      <c r="Z133" s="6">
        <f t="shared" si="15"/>
        <v>41620.25</v>
      </c>
      <c r="AA133" t="b">
        <v>0</v>
      </c>
      <c r="AB133" t="b">
        <v>0</v>
      </c>
      <c r="AC133" t="s">
        <v>40</v>
      </c>
      <c r="AD133" t="s">
        <v>41</v>
      </c>
      <c r="AE133" t="s">
        <v>42</v>
      </c>
    </row>
    <row r="134" spans="12:31" ht="15" customHeight="1" x14ac:dyDescent="0.35">
      <c r="L134">
        <v>132</v>
      </c>
      <c r="M134" t="s">
        <v>352</v>
      </c>
      <c r="N134" s="3" t="s">
        <v>353</v>
      </c>
      <c r="O134">
        <v>3300</v>
      </c>
      <c r="P134">
        <v>3834</v>
      </c>
      <c r="Q134" t="s">
        <v>30</v>
      </c>
      <c r="R134" s="4">
        <f t="shared" si="12"/>
        <v>116.18</v>
      </c>
      <c r="S134">
        <v>89</v>
      </c>
      <c r="T134" s="4">
        <f t="shared" si="13"/>
        <v>43.078651685393261</v>
      </c>
      <c r="U134" t="s">
        <v>31</v>
      </c>
      <c r="V134" t="s">
        <v>32</v>
      </c>
      <c r="W134">
        <v>1515736800</v>
      </c>
      <c r="X134" s="5">
        <f t="shared" si="14"/>
        <v>43112.25</v>
      </c>
      <c r="Y134">
        <v>1517119200</v>
      </c>
      <c r="Z134" s="6">
        <f t="shared" si="15"/>
        <v>43128.25</v>
      </c>
      <c r="AA134" t="b">
        <v>0</v>
      </c>
      <c r="AB134" t="b">
        <v>1</v>
      </c>
      <c r="AC134" t="s">
        <v>47</v>
      </c>
      <c r="AD134" t="s">
        <v>48</v>
      </c>
      <c r="AE134" t="s">
        <v>49</v>
      </c>
    </row>
    <row r="135" spans="12:31" ht="15" customHeight="1" x14ac:dyDescent="0.35">
      <c r="L135">
        <v>133</v>
      </c>
      <c r="M135" t="s">
        <v>354</v>
      </c>
      <c r="N135" s="3" t="s">
        <v>355</v>
      </c>
      <c r="O135">
        <v>4500</v>
      </c>
      <c r="P135">
        <v>13985</v>
      </c>
      <c r="Q135" t="s">
        <v>30</v>
      </c>
      <c r="R135" s="4">
        <f t="shared" si="12"/>
        <v>310.77999999999997</v>
      </c>
      <c r="S135">
        <v>159</v>
      </c>
      <c r="T135" s="4">
        <f t="shared" si="13"/>
        <v>87.95597484276729</v>
      </c>
      <c r="U135" t="s">
        <v>31</v>
      </c>
      <c r="V135" t="s">
        <v>32</v>
      </c>
      <c r="W135">
        <v>1313125200</v>
      </c>
      <c r="X135" s="5">
        <f t="shared" si="14"/>
        <v>40767.208333333336</v>
      </c>
      <c r="Y135">
        <v>1315026000</v>
      </c>
      <c r="Z135" s="6">
        <f t="shared" si="15"/>
        <v>40789.208333333336</v>
      </c>
      <c r="AA135" t="b">
        <v>0</v>
      </c>
      <c r="AB135" t="b">
        <v>0</v>
      </c>
      <c r="AC135" t="s">
        <v>356</v>
      </c>
      <c r="AD135" t="s">
        <v>34</v>
      </c>
      <c r="AE135" t="s">
        <v>357</v>
      </c>
    </row>
    <row r="136" spans="12:31" ht="15" customHeight="1" x14ac:dyDescent="0.35">
      <c r="L136">
        <v>134</v>
      </c>
      <c r="M136" t="s">
        <v>358</v>
      </c>
      <c r="N136" s="3" t="s">
        <v>359</v>
      </c>
      <c r="O136">
        <v>99500</v>
      </c>
      <c r="P136">
        <v>89288</v>
      </c>
      <c r="Q136" t="s">
        <v>22</v>
      </c>
      <c r="R136" s="4">
        <f t="shared" si="12"/>
        <v>89.74</v>
      </c>
      <c r="S136">
        <v>940</v>
      </c>
      <c r="T136" s="4">
        <f t="shared" si="13"/>
        <v>94.987234042553197</v>
      </c>
      <c r="U136" t="s">
        <v>125</v>
      </c>
      <c r="V136" t="s">
        <v>126</v>
      </c>
      <c r="W136">
        <v>1308459600</v>
      </c>
      <c r="X136" s="5">
        <f t="shared" si="14"/>
        <v>40713.208333333336</v>
      </c>
      <c r="Y136">
        <v>1312693200</v>
      </c>
      <c r="Z136" s="6">
        <f t="shared" si="15"/>
        <v>40762.208333333336</v>
      </c>
      <c r="AA136" t="b">
        <v>0</v>
      </c>
      <c r="AB136" t="b">
        <v>1</v>
      </c>
      <c r="AC136" t="s">
        <v>58</v>
      </c>
      <c r="AD136" t="s">
        <v>59</v>
      </c>
      <c r="AE136" t="s">
        <v>60</v>
      </c>
    </row>
    <row r="137" spans="12:31" ht="15" customHeight="1" x14ac:dyDescent="0.35">
      <c r="L137">
        <v>135</v>
      </c>
      <c r="M137" t="s">
        <v>360</v>
      </c>
      <c r="N137" s="3" t="s">
        <v>361</v>
      </c>
      <c r="O137">
        <v>7700</v>
      </c>
      <c r="P137">
        <v>5488</v>
      </c>
      <c r="Q137" t="s">
        <v>22</v>
      </c>
      <c r="R137" s="4">
        <f t="shared" si="12"/>
        <v>71.27</v>
      </c>
      <c r="S137">
        <v>117</v>
      </c>
      <c r="T137" s="4">
        <f t="shared" si="13"/>
        <v>46.905982905982903</v>
      </c>
      <c r="U137" t="s">
        <v>31</v>
      </c>
      <c r="V137" t="s">
        <v>32</v>
      </c>
      <c r="W137">
        <v>1362636000</v>
      </c>
      <c r="X137" s="5">
        <f t="shared" si="14"/>
        <v>41340.25</v>
      </c>
      <c r="Y137">
        <v>1363064400</v>
      </c>
      <c r="Z137" s="6">
        <f t="shared" si="15"/>
        <v>41345.208333333336</v>
      </c>
      <c r="AA137" t="b">
        <v>0</v>
      </c>
      <c r="AB137" t="b">
        <v>1</v>
      </c>
      <c r="AC137" t="s">
        <v>47</v>
      </c>
      <c r="AD137" t="s">
        <v>48</v>
      </c>
      <c r="AE137" t="s">
        <v>49</v>
      </c>
    </row>
    <row r="138" spans="12:31" ht="15" customHeight="1" x14ac:dyDescent="0.35">
      <c r="L138">
        <v>136</v>
      </c>
      <c r="M138" t="s">
        <v>362</v>
      </c>
      <c r="N138" s="3" t="s">
        <v>363</v>
      </c>
      <c r="O138">
        <v>82800</v>
      </c>
      <c r="P138">
        <v>2721</v>
      </c>
      <c r="Q138" t="s">
        <v>99</v>
      </c>
      <c r="R138" s="4">
        <f t="shared" si="12"/>
        <v>3.29</v>
      </c>
      <c r="S138">
        <v>58</v>
      </c>
      <c r="T138" s="4">
        <f t="shared" si="13"/>
        <v>46.913793103448278</v>
      </c>
      <c r="U138" t="s">
        <v>31</v>
      </c>
      <c r="V138" t="s">
        <v>32</v>
      </c>
      <c r="W138">
        <v>1402117200</v>
      </c>
      <c r="X138" s="5">
        <f t="shared" si="14"/>
        <v>41797.208333333336</v>
      </c>
      <c r="Y138">
        <v>1403154000</v>
      </c>
      <c r="Z138" s="6">
        <f t="shared" si="15"/>
        <v>41809.208333333336</v>
      </c>
      <c r="AA138" t="b">
        <v>0</v>
      </c>
      <c r="AB138" t="b">
        <v>1</v>
      </c>
      <c r="AC138" t="s">
        <v>72</v>
      </c>
      <c r="AD138" t="s">
        <v>59</v>
      </c>
      <c r="AE138" t="s">
        <v>73</v>
      </c>
    </row>
    <row r="139" spans="12:31" ht="15" customHeight="1" x14ac:dyDescent="0.35">
      <c r="L139">
        <v>137</v>
      </c>
      <c r="M139" t="s">
        <v>364</v>
      </c>
      <c r="N139" s="3" t="s">
        <v>365</v>
      </c>
      <c r="O139">
        <v>1800</v>
      </c>
      <c r="P139">
        <v>4712</v>
      </c>
      <c r="Q139" t="s">
        <v>30</v>
      </c>
      <c r="R139" s="4">
        <f t="shared" si="12"/>
        <v>261.77999999999997</v>
      </c>
      <c r="S139">
        <v>50</v>
      </c>
      <c r="T139" s="4">
        <f t="shared" si="13"/>
        <v>94.24</v>
      </c>
      <c r="U139" t="s">
        <v>31</v>
      </c>
      <c r="V139" t="s">
        <v>32</v>
      </c>
      <c r="W139">
        <v>1286341200</v>
      </c>
      <c r="X139" s="5">
        <f t="shared" si="14"/>
        <v>40457.208333333336</v>
      </c>
      <c r="Y139">
        <v>1286859600</v>
      </c>
      <c r="Z139" s="6">
        <f t="shared" si="15"/>
        <v>40463.208333333336</v>
      </c>
      <c r="AA139" t="b">
        <v>0</v>
      </c>
      <c r="AB139" t="b">
        <v>0</v>
      </c>
      <c r="AC139" t="s">
        <v>90</v>
      </c>
      <c r="AD139" t="s">
        <v>91</v>
      </c>
      <c r="AE139" t="s">
        <v>92</v>
      </c>
    </row>
    <row r="140" spans="12:31" ht="15" customHeight="1" x14ac:dyDescent="0.35">
      <c r="L140">
        <v>138</v>
      </c>
      <c r="M140" t="s">
        <v>366</v>
      </c>
      <c r="N140" s="3" t="s">
        <v>367</v>
      </c>
      <c r="O140">
        <v>9600</v>
      </c>
      <c r="P140">
        <v>9216</v>
      </c>
      <c r="Q140" t="s">
        <v>22</v>
      </c>
      <c r="R140" s="4">
        <f t="shared" si="12"/>
        <v>96</v>
      </c>
      <c r="S140">
        <v>115</v>
      </c>
      <c r="T140" s="4">
        <f t="shared" si="13"/>
        <v>80.139130434782615</v>
      </c>
      <c r="U140" t="s">
        <v>31</v>
      </c>
      <c r="V140" t="s">
        <v>32</v>
      </c>
      <c r="W140">
        <v>1348808400</v>
      </c>
      <c r="X140" s="5">
        <f t="shared" si="14"/>
        <v>41180.208333333336</v>
      </c>
      <c r="Y140">
        <v>1349326800</v>
      </c>
      <c r="Z140" s="6">
        <f t="shared" si="15"/>
        <v>41186.208333333336</v>
      </c>
      <c r="AA140" t="b">
        <v>0</v>
      </c>
      <c r="AB140" t="b">
        <v>0</v>
      </c>
      <c r="AC140" t="s">
        <v>328</v>
      </c>
      <c r="AD140" t="s">
        <v>115</v>
      </c>
      <c r="AE140" t="s">
        <v>329</v>
      </c>
    </row>
    <row r="141" spans="12:31" ht="15" customHeight="1" x14ac:dyDescent="0.35">
      <c r="L141">
        <v>139</v>
      </c>
      <c r="M141" t="s">
        <v>368</v>
      </c>
      <c r="N141" s="3" t="s">
        <v>369</v>
      </c>
      <c r="O141">
        <v>92100</v>
      </c>
      <c r="P141">
        <v>19246</v>
      </c>
      <c r="Q141" t="s">
        <v>22</v>
      </c>
      <c r="R141" s="4">
        <f t="shared" si="12"/>
        <v>20.9</v>
      </c>
      <c r="S141">
        <v>326</v>
      </c>
      <c r="T141" s="4">
        <f t="shared" si="13"/>
        <v>59.036809815950917</v>
      </c>
      <c r="U141" t="s">
        <v>31</v>
      </c>
      <c r="V141" t="s">
        <v>32</v>
      </c>
      <c r="W141">
        <v>1429592400</v>
      </c>
      <c r="X141" s="5">
        <f t="shared" si="14"/>
        <v>42115.208333333328</v>
      </c>
      <c r="Y141">
        <v>1430974800</v>
      </c>
      <c r="Z141" s="6">
        <f t="shared" si="15"/>
        <v>42131.208333333328</v>
      </c>
      <c r="AA141" t="b">
        <v>0</v>
      </c>
      <c r="AB141" t="b">
        <v>1</v>
      </c>
      <c r="AC141" t="s">
        <v>86</v>
      </c>
      <c r="AD141" t="s">
        <v>41</v>
      </c>
      <c r="AE141" t="s">
        <v>87</v>
      </c>
    </row>
    <row r="142" spans="12:31" ht="15" customHeight="1" x14ac:dyDescent="0.35">
      <c r="L142">
        <v>140</v>
      </c>
      <c r="M142" t="s">
        <v>370</v>
      </c>
      <c r="N142" s="3" t="s">
        <v>371</v>
      </c>
      <c r="O142">
        <v>5500</v>
      </c>
      <c r="P142">
        <v>12274</v>
      </c>
      <c r="Q142" t="s">
        <v>30</v>
      </c>
      <c r="R142" s="4">
        <f t="shared" si="12"/>
        <v>223.16</v>
      </c>
      <c r="S142">
        <v>186</v>
      </c>
      <c r="T142" s="4">
        <f t="shared" si="13"/>
        <v>65.989247311827953</v>
      </c>
      <c r="U142" t="s">
        <v>31</v>
      </c>
      <c r="V142" t="s">
        <v>32</v>
      </c>
      <c r="W142">
        <v>1519538400</v>
      </c>
      <c r="X142" s="5">
        <f t="shared" si="14"/>
        <v>43156.25</v>
      </c>
      <c r="Y142">
        <v>1519970400</v>
      </c>
      <c r="Z142" s="6">
        <f t="shared" si="15"/>
        <v>43161.25</v>
      </c>
      <c r="AA142" t="b">
        <v>0</v>
      </c>
      <c r="AB142" t="b">
        <v>0</v>
      </c>
      <c r="AC142" t="s">
        <v>58</v>
      </c>
      <c r="AD142" t="s">
        <v>59</v>
      </c>
      <c r="AE142" t="s">
        <v>60</v>
      </c>
    </row>
    <row r="143" spans="12:31" ht="15" customHeight="1" x14ac:dyDescent="0.35">
      <c r="L143">
        <v>141</v>
      </c>
      <c r="M143" t="s">
        <v>372</v>
      </c>
      <c r="N143" s="3" t="s">
        <v>373</v>
      </c>
      <c r="O143">
        <v>64300</v>
      </c>
      <c r="P143">
        <v>65323</v>
      </c>
      <c r="Q143" t="s">
        <v>30</v>
      </c>
      <c r="R143" s="4">
        <f t="shared" si="12"/>
        <v>101.59</v>
      </c>
      <c r="S143">
        <v>1071</v>
      </c>
      <c r="T143" s="4">
        <f t="shared" si="13"/>
        <v>60.992530345471522</v>
      </c>
      <c r="U143" t="s">
        <v>31</v>
      </c>
      <c r="V143" t="s">
        <v>32</v>
      </c>
      <c r="W143">
        <v>1434085200</v>
      </c>
      <c r="X143" s="5">
        <f t="shared" si="14"/>
        <v>42167.208333333328</v>
      </c>
      <c r="Y143">
        <v>1434603600</v>
      </c>
      <c r="Z143" s="6">
        <f t="shared" si="15"/>
        <v>42173.208333333328</v>
      </c>
      <c r="AA143" t="b">
        <v>0</v>
      </c>
      <c r="AB143" t="b">
        <v>0</v>
      </c>
      <c r="AC143" t="s">
        <v>40</v>
      </c>
      <c r="AD143" t="s">
        <v>41</v>
      </c>
      <c r="AE143" t="s">
        <v>42</v>
      </c>
    </row>
    <row r="144" spans="12:31" ht="15" customHeight="1" x14ac:dyDescent="0.35">
      <c r="L144">
        <v>142</v>
      </c>
      <c r="M144" t="s">
        <v>374</v>
      </c>
      <c r="N144" s="3" t="s">
        <v>375</v>
      </c>
      <c r="O144">
        <v>5000</v>
      </c>
      <c r="P144">
        <v>11502</v>
      </c>
      <c r="Q144" t="s">
        <v>30</v>
      </c>
      <c r="R144" s="4">
        <f t="shared" si="12"/>
        <v>230.04</v>
      </c>
      <c r="S144">
        <v>117</v>
      </c>
      <c r="T144" s="4">
        <f t="shared" si="13"/>
        <v>98.307692307692307</v>
      </c>
      <c r="U144" t="s">
        <v>31</v>
      </c>
      <c r="V144" t="s">
        <v>32</v>
      </c>
      <c r="W144">
        <v>1333688400</v>
      </c>
      <c r="X144" s="5">
        <f t="shared" si="14"/>
        <v>41005.208333333336</v>
      </c>
      <c r="Y144">
        <v>1337230800</v>
      </c>
      <c r="Z144" s="6">
        <f t="shared" si="15"/>
        <v>41046.208333333336</v>
      </c>
      <c r="AA144" t="b">
        <v>0</v>
      </c>
      <c r="AB144" t="b">
        <v>0</v>
      </c>
      <c r="AC144" t="s">
        <v>40</v>
      </c>
      <c r="AD144" t="s">
        <v>41</v>
      </c>
      <c r="AE144" t="s">
        <v>42</v>
      </c>
    </row>
    <row r="145" spans="12:31" ht="15" customHeight="1" x14ac:dyDescent="0.35">
      <c r="L145">
        <v>143</v>
      </c>
      <c r="M145" t="s">
        <v>376</v>
      </c>
      <c r="N145" s="3" t="s">
        <v>377</v>
      </c>
      <c r="O145">
        <v>5400</v>
      </c>
      <c r="P145">
        <v>7322</v>
      </c>
      <c r="Q145" t="s">
        <v>30</v>
      </c>
      <c r="R145" s="4">
        <f t="shared" si="12"/>
        <v>135.59</v>
      </c>
      <c r="S145">
        <v>70</v>
      </c>
      <c r="T145" s="4">
        <f t="shared" si="13"/>
        <v>104.6</v>
      </c>
      <c r="U145" t="s">
        <v>31</v>
      </c>
      <c r="V145" t="s">
        <v>32</v>
      </c>
      <c r="W145">
        <v>1277701200</v>
      </c>
      <c r="X145" s="5">
        <f t="shared" si="14"/>
        <v>40357.208333333336</v>
      </c>
      <c r="Y145">
        <v>1279429200</v>
      </c>
      <c r="Z145" s="6">
        <f t="shared" si="15"/>
        <v>40377.208333333336</v>
      </c>
      <c r="AA145" t="b">
        <v>0</v>
      </c>
      <c r="AB145" t="b">
        <v>0</v>
      </c>
      <c r="AC145" t="s">
        <v>80</v>
      </c>
      <c r="AD145" t="s">
        <v>34</v>
      </c>
      <c r="AE145" t="s">
        <v>81</v>
      </c>
    </row>
    <row r="146" spans="12:31" ht="15" customHeight="1" x14ac:dyDescent="0.35">
      <c r="L146">
        <v>144</v>
      </c>
      <c r="M146" t="s">
        <v>378</v>
      </c>
      <c r="N146" s="3" t="s">
        <v>379</v>
      </c>
      <c r="O146">
        <v>9000</v>
      </c>
      <c r="P146">
        <v>11619</v>
      </c>
      <c r="Q146" t="s">
        <v>30</v>
      </c>
      <c r="R146" s="4">
        <f t="shared" si="12"/>
        <v>129.1</v>
      </c>
      <c r="S146">
        <v>135</v>
      </c>
      <c r="T146" s="4">
        <f t="shared" si="13"/>
        <v>86.066666666666663</v>
      </c>
      <c r="U146" t="s">
        <v>31</v>
      </c>
      <c r="V146" t="s">
        <v>32</v>
      </c>
      <c r="W146">
        <v>1560747600</v>
      </c>
      <c r="X146" s="5">
        <f t="shared" si="14"/>
        <v>43633.208333333328</v>
      </c>
      <c r="Y146">
        <v>1561438800</v>
      </c>
      <c r="Z146" s="6">
        <f t="shared" si="15"/>
        <v>43641.208333333328</v>
      </c>
      <c r="AA146" t="b">
        <v>0</v>
      </c>
      <c r="AB146" t="b">
        <v>0</v>
      </c>
      <c r="AC146" t="s">
        <v>47</v>
      </c>
      <c r="AD146" t="s">
        <v>48</v>
      </c>
      <c r="AE146" t="s">
        <v>49</v>
      </c>
    </row>
    <row r="147" spans="12:31" ht="15" customHeight="1" x14ac:dyDescent="0.35">
      <c r="L147">
        <v>145</v>
      </c>
      <c r="M147" t="s">
        <v>380</v>
      </c>
      <c r="N147" s="3" t="s">
        <v>381</v>
      </c>
      <c r="O147">
        <v>25000</v>
      </c>
      <c r="P147">
        <v>59128</v>
      </c>
      <c r="Q147" t="s">
        <v>30</v>
      </c>
      <c r="R147" s="4">
        <f t="shared" si="12"/>
        <v>236.51</v>
      </c>
      <c r="S147">
        <v>768</v>
      </c>
      <c r="T147" s="4">
        <f t="shared" si="13"/>
        <v>76.989583333333329</v>
      </c>
      <c r="U147" t="s">
        <v>125</v>
      </c>
      <c r="V147" t="s">
        <v>126</v>
      </c>
      <c r="W147">
        <v>1410066000</v>
      </c>
      <c r="X147" s="5">
        <f t="shared" si="14"/>
        <v>41889.208333333336</v>
      </c>
      <c r="Y147">
        <v>1410498000</v>
      </c>
      <c r="Z147" s="6">
        <f t="shared" si="15"/>
        <v>41894.208333333336</v>
      </c>
      <c r="AA147" t="b">
        <v>0</v>
      </c>
      <c r="AB147" t="b">
        <v>0</v>
      </c>
      <c r="AC147" t="s">
        <v>86</v>
      </c>
      <c r="AD147" t="s">
        <v>41</v>
      </c>
      <c r="AE147" t="s">
        <v>87</v>
      </c>
    </row>
    <row r="148" spans="12:31" ht="15" customHeight="1" x14ac:dyDescent="0.35">
      <c r="L148">
        <v>146</v>
      </c>
      <c r="M148" t="s">
        <v>382</v>
      </c>
      <c r="N148" s="3" t="s">
        <v>383</v>
      </c>
      <c r="O148">
        <v>8800</v>
      </c>
      <c r="P148">
        <v>1518</v>
      </c>
      <c r="Q148" t="s">
        <v>99</v>
      </c>
      <c r="R148" s="4">
        <f t="shared" si="12"/>
        <v>17.25</v>
      </c>
      <c r="S148">
        <v>51</v>
      </c>
      <c r="T148" s="4">
        <f t="shared" si="13"/>
        <v>29.764705882352942</v>
      </c>
      <c r="U148" t="s">
        <v>31</v>
      </c>
      <c r="V148" t="s">
        <v>32</v>
      </c>
      <c r="W148">
        <v>1320732000</v>
      </c>
      <c r="X148" s="5">
        <f t="shared" si="14"/>
        <v>40855.25</v>
      </c>
      <c r="Y148">
        <v>1322460000</v>
      </c>
      <c r="Z148" s="6">
        <f t="shared" si="15"/>
        <v>40875.25</v>
      </c>
      <c r="AA148" t="b">
        <v>0</v>
      </c>
      <c r="AB148" t="b">
        <v>0</v>
      </c>
      <c r="AC148" t="s">
        <v>47</v>
      </c>
      <c r="AD148" t="s">
        <v>48</v>
      </c>
      <c r="AE148" t="s">
        <v>49</v>
      </c>
    </row>
    <row r="149" spans="12:31" ht="15" customHeight="1" x14ac:dyDescent="0.35">
      <c r="L149">
        <v>147</v>
      </c>
      <c r="M149" t="s">
        <v>384</v>
      </c>
      <c r="N149" s="3" t="s">
        <v>385</v>
      </c>
      <c r="O149">
        <v>8300</v>
      </c>
      <c r="P149">
        <v>9337</v>
      </c>
      <c r="Q149" t="s">
        <v>30</v>
      </c>
      <c r="R149" s="4">
        <f t="shared" si="12"/>
        <v>112.49</v>
      </c>
      <c r="S149">
        <v>199</v>
      </c>
      <c r="T149" s="4">
        <f t="shared" si="13"/>
        <v>46.91959798994975</v>
      </c>
      <c r="U149" t="s">
        <v>31</v>
      </c>
      <c r="V149" t="s">
        <v>32</v>
      </c>
      <c r="W149">
        <v>1465794000</v>
      </c>
      <c r="X149" s="5">
        <f t="shared" si="14"/>
        <v>42534.208333333328</v>
      </c>
      <c r="Y149">
        <v>1466312400</v>
      </c>
      <c r="Z149" s="6">
        <f t="shared" si="15"/>
        <v>42540.208333333328</v>
      </c>
      <c r="AA149" t="b">
        <v>0</v>
      </c>
      <c r="AB149" t="b">
        <v>1</v>
      </c>
      <c r="AC149" t="s">
        <v>47</v>
      </c>
      <c r="AD149" t="s">
        <v>48</v>
      </c>
      <c r="AE149" t="s">
        <v>49</v>
      </c>
    </row>
    <row r="150" spans="12:31" ht="15" customHeight="1" x14ac:dyDescent="0.35">
      <c r="L150">
        <v>148</v>
      </c>
      <c r="M150" t="s">
        <v>386</v>
      </c>
      <c r="N150" s="3" t="s">
        <v>387</v>
      </c>
      <c r="O150">
        <v>9300</v>
      </c>
      <c r="P150">
        <v>11255</v>
      </c>
      <c r="Q150" t="s">
        <v>30</v>
      </c>
      <c r="R150" s="4">
        <f t="shared" si="12"/>
        <v>121.02</v>
      </c>
      <c r="S150">
        <v>107</v>
      </c>
      <c r="T150" s="4">
        <f t="shared" si="13"/>
        <v>105.18691588785046</v>
      </c>
      <c r="U150" t="s">
        <v>31</v>
      </c>
      <c r="V150" t="s">
        <v>32</v>
      </c>
      <c r="W150">
        <v>1500958800</v>
      </c>
      <c r="X150" s="5">
        <f t="shared" si="14"/>
        <v>42941.208333333328</v>
      </c>
      <c r="Y150">
        <v>1501736400</v>
      </c>
      <c r="Z150" s="6">
        <f t="shared" si="15"/>
        <v>42950.208333333328</v>
      </c>
      <c r="AA150" t="b">
        <v>0</v>
      </c>
      <c r="AB150" t="b">
        <v>0</v>
      </c>
      <c r="AC150" t="s">
        <v>86</v>
      </c>
      <c r="AD150" t="s">
        <v>41</v>
      </c>
      <c r="AE150" t="s">
        <v>87</v>
      </c>
    </row>
    <row r="151" spans="12:31" ht="15" customHeight="1" x14ac:dyDescent="0.35">
      <c r="L151">
        <v>149</v>
      </c>
      <c r="M151" t="s">
        <v>388</v>
      </c>
      <c r="N151" s="3" t="s">
        <v>389</v>
      </c>
      <c r="O151">
        <v>6200</v>
      </c>
      <c r="P151">
        <v>13632</v>
      </c>
      <c r="Q151" t="s">
        <v>30</v>
      </c>
      <c r="R151" s="4">
        <f t="shared" si="12"/>
        <v>219.87</v>
      </c>
      <c r="S151">
        <v>195</v>
      </c>
      <c r="T151" s="4">
        <f t="shared" si="13"/>
        <v>69.907692307692301</v>
      </c>
      <c r="U151" t="s">
        <v>31</v>
      </c>
      <c r="V151" t="s">
        <v>32</v>
      </c>
      <c r="W151">
        <v>1357020000</v>
      </c>
      <c r="X151" s="5">
        <f t="shared" si="14"/>
        <v>41275.25</v>
      </c>
      <c r="Y151">
        <v>1361512800</v>
      </c>
      <c r="Z151" s="6">
        <f t="shared" si="15"/>
        <v>41327.25</v>
      </c>
      <c r="AA151" t="b">
        <v>0</v>
      </c>
      <c r="AB151" t="b">
        <v>0</v>
      </c>
      <c r="AC151" t="s">
        <v>80</v>
      </c>
      <c r="AD151" t="s">
        <v>34</v>
      </c>
      <c r="AE151" t="s">
        <v>81</v>
      </c>
    </row>
    <row r="152" spans="12:31" ht="15" customHeight="1" x14ac:dyDescent="0.35">
      <c r="L152">
        <v>150</v>
      </c>
      <c r="M152" t="s">
        <v>390</v>
      </c>
      <c r="N152" s="3" t="s">
        <v>391</v>
      </c>
      <c r="O152">
        <v>100</v>
      </c>
      <c r="P152">
        <v>1</v>
      </c>
      <c r="Q152" t="s">
        <v>22</v>
      </c>
      <c r="R152" s="4">
        <f t="shared" si="12"/>
        <v>1</v>
      </c>
      <c r="S152">
        <v>1</v>
      </c>
      <c r="T152" s="4">
        <f t="shared" si="13"/>
        <v>1</v>
      </c>
      <c r="U152" t="s">
        <v>31</v>
      </c>
      <c r="V152" t="s">
        <v>32</v>
      </c>
      <c r="W152">
        <v>1544940000</v>
      </c>
      <c r="X152" s="5">
        <f t="shared" si="14"/>
        <v>43450.25</v>
      </c>
      <c r="Y152">
        <v>1545026400</v>
      </c>
      <c r="Z152" s="6">
        <f t="shared" si="15"/>
        <v>43451.25</v>
      </c>
      <c r="AA152" t="b">
        <v>0</v>
      </c>
      <c r="AB152" t="b">
        <v>0</v>
      </c>
      <c r="AC152" t="s">
        <v>33</v>
      </c>
      <c r="AD152" t="s">
        <v>34</v>
      </c>
      <c r="AE152" t="s">
        <v>35</v>
      </c>
    </row>
    <row r="153" spans="12:31" ht="15" customHeight="1" x14ac:dyDescent="0.35">
      <c r="L153">
        <v>151</v>
      </c>
      <c r="M153" t="s">
        <v>392</v>
      </c>
      <c r="N153" s="3" t="s">
        <v>393</v>
      </c>
      <c r="O153">
        <v>137200</v>
      </c>
      <c r="P153">
        <v>88037</v>
      </c>
      <c r="Q153" t="s">
        <v>22</v>
      </c>
      <c r="R153" s="4">
        <f t="shared" si="12"/>
        <v>64.17</v>
      </c>
      <c r="S153">
        <v>1467</v>
      </c>
      <c r="T153" s="4">
        <f t="shared" si="13"/>
        <v>60.011588275391958</v>
      </c>
      <c r="U153" t="s">
        <v>31</v>
      </c>
      <c r="V153" t="s">
        <v>32</v>
      </c>
      <c r="W153">
        <v>1402290000</v>
      </c>
      <c r="X153" s="5">
        <f t="shared" si="14"/>
        <v>41799.208333333336</v>
      </c>
      <c r="Y153">
        <v>1406696400</v>
      </c>
      <c r="Z153" s="6">
        <f t="shared" si="15"/>
        <v>41850.208333333336</v>
      </c>
      <c r="AA153" t="b">
        <v>0</v>
      </c>
      <c r="AB153" t="b">
        <v>0</v>
      </c>
      <c r="AC153" t="s">
        <v>68</v>
      </c>
      <c r="AD153" t="s">
        <v>34</v>
      </c>
      <c r="AE153" t="s">
        <v>69</v>
      </c>
    </row>
    <row r="154" spans="12:31" ht="15" customHeight="1" x14ac:dyDescent="0.35">
      <c r="L154">
        <v>152</v>
      </c>
      <c r="M154" t="s">
        <v>394</v>
      </c>
      <c r="N154" s="3" t="s">
        <v>395</v>
      </c>
      <c r="O154">
        <v>41500</v>
      </c>
      <c r="P154">
        <v>175573</v>
      </c>
      <c r="Q154" t="s">
        <v>30</v>
      </c>
      <c r="R154" s="4">
        <f t="shared" si="12"/>
        <v>423.07</v>
      </c>
      <c r="S154">
        <v>3376</v>
      </c>
      <c r="T154" s="4">
        <f t="shared" si="13"/>
        <v>52.006220379146917</v>
      </c>
      <c r="U154" t="s">
        <v>31</v>
      </c>
      <c r="V154" t="s">
        <v>32</v>
      </c>
      <c r="W154">
        <v>1487311200</v>
      </c>
      <c r="X154" s="5">
        <f t="shared" si="14"/>
        <v>42783.25</v>
      </c>
      <c r="Y154">
        <v>1487916000</v>
      </c>
      <c r="Z154" s="6">
        <f t="shared" si="15"/>
        <v>42790.25</v>
      </c>
      <c r="AA154" t="b">
        <v>0</v>
      </c>
      <c r="AB154" t="b">
        <v>0</v>
      </c>
      <c r="AC154" t="s">
        <v>80</v>
      </c>
      <c r="AD154" t="s">
        <v>34</v>
      </c>
      <c r="AE154" t="s">
        <v>81</v>
      </c>
    </row>
    <row r="155" spans="12:31" ht="15" customHeight="1" x14ac:dyDescent="0.35">
      <c r="L155">
        <v>153</v>
      </c>
      <c r="M155" t="s">
        <v>396</v>
      </c>
      <c r="N155" s="3" t="s">
        <v>397</v>
      </c>
      <c r="O155">
        <v>189400</v>
      </c>
      <c r="P155">
        <v>176112</v>
      </c>
      <c r="Q155" t="s">
        <v>22</v>
      </c>
      <c r="R155" s="4">
        <f t="shared" si="12"/>
        <v>92.98</v>
      </c>
      <c r="S155">
        <v>5681</v>
      </c>
      <c r="T155" s="4">
        <f t="shared" si="13"/>
        <v>31.000176025347649</v>
      </c>
      <c r="U155" t="s">
        <v>31</v>
      </c>
      <c r="V155" t="s">
        <v>32</v>
      </c>
      <c r="W155">
        <v>1350622800</v>
      </c>
      <c r="X155" s="5">
        <f t="shared" si="14"/>
        <v>41201.208333333336</v>
      </c>
      <c r="Y155">
        <v>1351141200</v>
      </c>
      <c r="Z155" s="6">
        <f t="shared" si="15"/>
        <v>41207.208333333336</v>
      </c>
      <c r="AA155" t="b">
        <v>0</v>
      </c>
      <c r="AB155" t="b">
        <v>0</v>
      </c>
      <c r="AC155" t="s">
        <v>47</v>
      </c>
      <c r="AD155" t="s">
        <v>48</v>
      </c>
      <c r="AE155" t="s">
        <v>49</v>
      </c>
    </row>
    <row r="156" spans="12:31" ht="15" customHeight="1" x14ac:dyDescent="0.35">
      <c r="L156">
        <v>154</v>
      </c>
      <c r="M156" t="s">
        <v>398</v>
      </c>
      <c r="N156" s="3" t="s">
        <v>399</v>
      </c>
      <c r="O156">
        <v>171300</v>
      </c>
      <c r="P156">
        <v>100650</v>
      </c>
      <c r="Q156" t="s">
        <v>22</v>
      </c>
      <c r="R156" s="4">
        <f t="shared" si="12"/>
        <v>58.76</v>
      </c>
      <c r="S156">
        <v>1059</v>
      </c>
      <c r="T156" s="4">
        <f t="shared" si="13"/>
        <v>95.042492917847028</v>
      </c>
      <c r="U156" t="s">
        <v>31</v>
      </c>
      <c r="V156" t="s">
        <v>32</v>
      </c>
      <c r="W156">
        <v>1463029200</v>
      </c>
      <c r="X156" s="5">
        <f t="shared" si="14"/>
        <v>42502.208333333328</v>
      </c>
      <c r="Y156">
        <v>1465016400</v>
      </c>
      <c r="Z156" s="6">
        <f t="shared" si="15"/>
        <v>42525.208333333328</v>
      </c>
      <c r="AA156" t="b">
        <v>0</v>
      </c>
      <c r="AB156" t="b">
        <v>1</v>
      </c>
      <c r="AC156" t="s">
        <v>80</v>
      </c>
      <c r="AD156" t="s">
        <v>34</v>
      </c>
      <c r="AE156" t="s">
        <v>81</v>
      </c>
    </row>
    <row r="157" spans="12:31" ht="15" customHeight="1" x14ac:dyDescent="0.35">
      <c r="L157">
        <v>155</v>
      </c>
      <c r="M157" t="s">
        <v>400</v>
      </c>
      <c r="N157" s="3" t="s">
        <v>401</v>
      </c>
      <c r="O157">
        <v>139500</v>
      </c>
      <c r="P157">
        <v>90706</v>
      </c>
      <c r="Q157" t="s">
        <v>22</v>
      </c>
      <c r="R157" s="4">
        <f t="shared" si="12"/>
        <v>65.02</v>
      </c>
      <c r="S157">
        <v>1194</v>
      </c>
      <c r="T157" s="4">
        <f t="shared" si="13"/>
        <v>75.968174204355108</v>
      </c>
      <c r="U157" t="s">
        <v>31</v>
      </c>
      <c r="V157" t="s">
        <v>32</v>
      </c>
      <c r="W157">
        <v>1269493200</v>
      </c>
      <c r="X157" s="5">
        <f t="shared" si="14"/>
        <v>40262.208333333336</v>
      </c>
      <c r="Y157">
        <v>1270789200</v>
      </c>
      <c r="Z157" s="6">
        <f t="shared" si="15"/>
        <v>40277.208333333336</v>
      </c>
      <c r="AA157" t="b">
        <v>0</v>
      </c>
      <c r="AB157" t="b">
        <v>0</v>
      </c>
      <c r="AC157" t="s">
        <v>47</v>
      </c>
      <c r="AD157" t="s">
        <v>48</v>
      </c>
      <c r="AE157" t="s">
        <v>49</v>
      </c>
    </row>
    <row r="158" spans="12:31" ht="15" customHeight="1" x14ac:dyDescent="0.35">
      <c r="L158">
        <v>156</v>
      </c>
      <c r="M158" t="s">
        <v>402</v>
      </c>
      <c r="N158" s="3" t="s">
        <v>403</v>
      </c>
      <c r="O158">
        <v>36400</v>
      </c>
      <c r="P158">
        <v>26914</v>
      </c>
      <c r="Q158" t="s">
        <v>99</v>
      </c>
      <c r="R158" s="4">
        <f t="shared" si="12"/>
        <v>73.94</v>
      </c>
      <c r="S158">
        <v>379</v>
      </c>
      <c r="T158" s="4">
        <f t="shared" si="13"/>
        <v>71.013192612137203</v>
      </c>
      <c r="U158" t="s">
        <v>38</v>
      </c>
      <c r="V158" t="s">
        <v>39</v>
      </c>
      <c r="W158">
        <v>1570251600</v>
      </c>
      <c r="X158" s="5">
        <f t="shared" si="14"/>
        <v>43743.208333333328</v>
      </c>
      <c r="Y158">
        <v>1572325200</v>
      </c>
      <c r="Z158" s="6">
        <f t="shared" si="15"/>
        <v>43767.208333333328</v>
      </c>
      <c r="AA158" t="b">
        <v>0</v>
      </c>
      <c r="AB158" t="b">
        <v>0</v>
      </c>
      <c r="AC158" t="s">
        <v>33</v>
      </c>
      <c r="AD158" t="s">
        <v>34</v>
      </c>
      <c r="AE158" t="s">
        <v>35</v>
      </c>
    </row>
    <row r="159" spans="12:31" ht="15" customHeight="1" x14ac:dyDescent="0.35">
      <c r="L159">
        <v>157</v>
      </c>
      <c r="M159" t="s">
        <v>404</v>
      </c>
      <c r="N159" s="3" t="s">
        <v>405</v>
      </c>
      <c r="O159">
        <v>4200</v>
      </c>
      <c r="P159">
        <v>2212</v>
      </c>
      <c r="Q159" t="s">
        <v>22</v>
      </c>
      <c r="R159" s="4">
        <f t="shared" si="12"/>
        <v>52.67</v>
      </c>
      <c r="S159">
        <v>30</v>
      </c>
      <c r="T159" s="4">
        <f t="shared" si="13"/>
        <v>73.733333333333334</v>
      </c>
      <c r="U159" t="s">
        <v>38</v>
      </c>
      <c r="V159" t="s">
        <v>39</v>
      </c>
      <c r="W159">
        <v>1388383200</v>
      </c>
      <c r="X159" s="5">
        <f t="shared" si="14"/>
        <v>41638.25</v>
      </c>
      <c r="Y159">
        <v>1389420000</v>
      </c>
      <c r="Z159" s="6">
        <f t="shared" si="15"/>
        <v>41650.25</v>
      </c>
      <c r="AA159" t="b">
        <v>0</v>
      </c>
      <c r="AB159" t="b">
        <v>0</v>
      </c>
      <c r="AC159" t="s">
        <v>151</v>
      </c>
      <c r="AD159" t="s">
        <v>152</v>
      </c>
      <c r="AE159" t="s">
        <v>153</v>
      </c>
    </row>
    <row r="160" spans="12:31" ht="15" customHeight="1" x14ac:dyDescent="0.35">
      <c r="L160">
        <v>158</v>
      </c>
      <c r="M160" t="s">
        <v>406</v>
      </c>
      <c r="N160" s="3" t="s">
        <v>407</v>
      </c>
      <c r="O160">
        <v>2100</v>
      </c>
      <c r="P160">
        <v>4640</v>
      </c>
      <c r="Q160" t="s">
        <v>30</v>
      </c>
      <c r="R160" s="4">
        <f t="shared" si="12"/>
        <v>220.95</v>
      </c>
      <c r="S160">
        <v>41</v>
      </c>
      <c r="T160" s="4">
        <f t="shared" si="13"/>
        <v>113.17073170731707</v>
      </c>
      <c r="U160" t="s">
        <v>31</v>
      </c>
      <c r="V160" t="s">
        <v>32</v>
      </c>
      <c r="W160">
        <v>1449554400</v>
      </c>
      <c r="X160" s="5">
        <f t="shared" si="14"/>
        <v>42346.25</v>
      </c>
      <c r="Y160">
        <v>1449640800</v>
      </c>
      <c r="Z160" s="6">
        <f t="shared" si="15"/>
        <v>42347.25</v>
      </c>
      <c r="AA160" t="b">
        <v>0</v>
      </c>
      <c r="AB160" t="b">
        <v>0</v>
      </c>
      <c r="AC160" t="s">
        <v>33</v>
      </c>
      <c r="AD160" t="s">
        <v>34</v>
      </c>
      <c r="AE160" t="s">
        <v>35</v>
      </c>
    </row>
    <row r="161" spans="12:31" ht="15" customHeight="1" x14ac:dyDescent="0.35">
      <c r="L161">
        <v>159</v>
      </c>
      <c r="M161" t="s">
        <v>408</v>
      </c>
      <c r="N161" s="3" t="s">
        <v>409</v>
      </c>
      <c r="O161">
        <v>191200</v>
      </c>
      <c r="P161">
        <v>191222</v>
      </c>
      <c r="Q161" t="s">
        <v>30</v>
      </c>
      <c r="R161" s="4">
        <f t="shared" si="12"/>
        <v>100.01</v>
      </c>
      <c r="S161">
        <v>1821</v>
      </c>
      <c r="T161" s="4">
        <f t="shared" si="13"/>
        <v>105.00933552992861</v>
      </c>
      <c r="U161" t="s">
        <v>31</v>
      </c>
      <c r="V161" t="s">
        <v>32</v>
      </c>
      <c r="W161">
        <v>1553662800</v>
      </c>
      <c r="X161" s="5">
        <f t="shared" si="14"/>
        <v>43551.208333333328</v>
      </c>
      <c r="Y161">
        <v>1555218000</v>
      </c>
      <c r="Z161" s="6">
        <f t="shared" si="15"/>
        <v>43569.208333333328</v>
      </c>
      <c r="AA161" t="b">
        <v>0</v>
      </c>
      <c r="AB161" t="b">
        <v>1</v>
      </c>
      <c r="AC161" t="s">
        <v>47</v>
      </c>
      <c r="AD161" t="s">
        <v>48</v>
      </c>
      <c r="AE161" t="s">
        <v>49</v>
      </c>
    </row>
    <row r="162" spans="12:31" ht="15" customHeight="1" x14ac:dyDescent="0.35">
      <c r="L162">
        <v>160</v>
      </c>
      <c r="M162" t="s">
        <v>410</v>
      </c>
      <c r="N162" s="3" t="s">
        <v>411</v>
      </c>
      <c r="O162">
        <v>8000</v>
      </c>
      <c r="P162">
        <v>12985</v>
      </c>
      <c r="Q162" t="s">
        <v>30</v>
      </c>
      <c r="R162" s="4">
        <f t="shared" si="12"/>
        <v>162.31</v>
      </c>
      <c r="S162">
        <v>164</v>
      </c>
      <c r="T162" s="4">
        <f t="shared" si="13"/>
        <v>79.176829268292678</v>
      </c>
      <c r="U162" t="s">
        <v>31</v>
      </c>
      <c r="V162" t="s">
        <v>32</v>
      </c>
      <c r="W162">
        <v>1556341200</v>
      </c>
      <c r="X162" s="5">
        <f t="shared" si="14"/>
        <v>43582.208333333328</v>
      </c>
      <c r="Y162">
        <v>1557723600</v>
      </c>
      <c r="Z162" s="6">
        <f t="shared" si="15"/>
        <v>43598.208333333328</v>
      </c>
      <c r="AA162" t="b">
        <v>0</v>
      </c>
      <c r="AB162" t="b">
        <v>0</v>
      </c>
      <c r="AC162" t="s">
        <v>86</v>
      </c>
      <c r="AD162" t="s">
        <v>41</v>
      </c>
      <c r="AE162" t="s">
        <v>87</v>
      </c>
    </row>
    <row r="163" spans="12:31" ht="15" customHeight="1" x14ac:dyDescent="0.35">
      <c r="L163">
        <v>161</v>
      </c>
      <c r="M163" t="s">
        <v>412</v>
      </c>
      <c r="N163" s="3" t="s">
        <v>413</v>
      </c>
      <c r="O163">
        <v>5500</v>
      </c>
      <c r="P163">
        <v>4300</v>
      </c>
      <c r="Q163" t="s">
        <v>22</v>
      </c>
      <c r="R163" s="4">
        <f t="shared" si="12"/>
        <v>78.180000000000007</v>
      </c>
      <c r="S163">
        <v>75</v>
      </c>
      <c r="T163" s="4">
        <f t="shared" si="13"/>
        <v>57.333333333333336</v>
      </c>
      <c r="U163" t="s">
        <v>31</v>
      </c>
      <c r="V163" t="s">
        <v>32</v>
      </c>
      <c r="W163">
        <v>1442984400</v>
      </c>
      <c r="X163" s="5">
        <f t="shared" si="14"/>
        <v>42270.208333333328</v>
      </c>
      <c r="Y163">
        <v>1443502800</v>
      </c>
      <c r="Z163" s="6">
        <f t="shared" si="15"/>
        <v>42276.208333333328</v>
      </c>
      <c r="AA163" t="b">
        <v>0</v>
      </c>
      <c r="AB163" t="b">
        <v>1</v>
      </c>
      <c r="AC163" t="s">
        <v>40</v>
      </c>
      <c r="AD163" t="s">
        <v>41</v>
      </c>
      <c r="AE163" t="s">
        <v>42</v>
      </c>
    </row>
    <row r="164" spans="12:31" ht="15" customHeight="1" x14ac:dyDescent="0.35">
      <c r="L164">
        <v>162</v>
      </c>
      <c r="M164" t="s">
        <v>414</v>
      </c>
      <c r="N164" s="3" t="s">
        <v>415</v>
      </c>
      <c r="O164">
        <v>6100</v>
      </c>
      <c r="P164">
        <v>9134</v>
      </c>
      <c r="Q164" t="s">
        <v>30</v>
      </c>
      <c r="R164" s="4">
        <f t="shared" si="12"/>
        <v>149.74</v>
      </c>
      <c r="S164">
        <v>157</v>
      </c>
      <c r="T164" s="4">
        <f t="shared" si="13"/>
        <v>58.178343949044589</v>
      </c>
      <c r="U164" t="s">
        <v>125</v>
      </c>
      <c r="V164" t="s">
        <v>126</v>
      </c>
      <c r="W164">
        <v>1544248800</v>
      </c>
      <c r="X164" s="5">
        <f t="shared" si="14"/>
        <v>43442.25</v>
      </c>
      <c r="Y164">
        <v>1546840800</v>
      </c>
      <c r="Z164" s="6">
        <f t="shared" si="15"/>
        <v>43472.25</v>
      </c>
      <c r="AA164" t="b">
        <v>0</v>
      </c>
      <c r="AB164" t="b">
        <v>0</v>
      </c>
      <c r="AC164" t="s">
        <v>33</v>
      </c>
      <c r="AD164" t="s">
        <v>34</v>
      </c>
      <c r="AE164" t="s">
        <v>35</v>
      </c>
    </row>
    <row r="165" spans="12:31" ht="15" customHeight="1" x14ac:dyDescent="0.35">
      <c r="L165">
        <v>163</v>
      </c>
      <c r="M165" t="s">
        <v>416</v>
      </c>
      <c r="N165" s="3" t="s">
        <v>417</v>
      </c>
      <c r="O165">
        <v>3500</v>
      </c>
      <c r="P165">
        <v>8864</v>
      </c>
      <c r="Q165" t="s">
        <v>30</v>
      </c>
      <c r="R165" s="4">
        <f t="shared" si="12"/>
        <v>253.26</v>
      </c>
      <c r="S165">
        <v>246</v>
      </c>
      <c r="T165" s="4">
        <f t="shared" si="13"/>
        <v>36.032520325203251</v>
      </c>
      <c r="U165" t="s">
        <v>31</v>
      </c>
      <c r="V165" t="s">
        <v>32</v>
      </c>
      <c r="W165">
        <v>1508475600</v>
      </c>
      <c r="X165" s="5">
        <f t="shared" si="14"/>
        <v>43028.208333333328</v>
      </c>
      <c r="Y165">
        <v>1512712800</v>
      </c>
      <c r="Z165" s="6">
        <f t="shared" si="15"/>
        <v>43077.25</v>
      </c>
      <c r="AA165" t="b">
        <v>0</v>
      </c>
      <c r="AB165" t="b">
        <v>1</v>
      </c>
      <c r="AC165" t="s">
        <v>151</v>
      </c>
      <c r="AD165" t="s">
        <v>152</v>
      </c>
      <c r="AE165" t="s">
        <v>153</v>
      </c>
    </row>
    <row r="166" spans="12:31" ht="15" customHeight="1" x14ac:dyDescent="0.35">
      <c r="L166">
        <v>164</v>
      </c>
      <c r="M166" t="s">
        <v>418</v>
      </c>
      <c r="N166" s="3" t="s">
        <v>419</v>
      </c>
      <c r="O166">
        <v>150500</v>
      </c>
      <c r="P166">
        <v>150755</v>
      </c>
      <c r="Q166" t="s">
        <v>30</v>
      </c>
      <c r="R166" s="4">
        <f t="shared" si="12"/>
        <v>100.17</v>
      </c>
      <c r="S166">
        <v>1396</v>
      </c>
      <c r="T166" s="4">
        <f t="shared" si="13"/>
        <v>107.99068767908309</v>
      </c>
      <c r="U166" t="s">
        <v>31</v>
      </c>
      <c r="V166" t="s">
        <v>32</v>
      </c>
      <c r="W166">
        <v>1507438800</v>
      </c>
      <c r="X166" s="5">
        <f t="shared" si="14"/>
        <v>43016.208333333328</v>
      </c>
      <c r="Y166">
        <v>1507525200</v>
      </c>
      <c r="Z166" s="6">
        <f t="shared" si="15"/>
        <v>43017.208333333328</v>
      </c>
      <c r="AA166" t="b">
        <v>0</v>
      </c>
      <c r="AB166" t="b">
        <v>0</v>
      </c>
      <c r="AC166" t="s">
        <v>47</v>
      </c>
      <c r="AD166" t="s">
        <v>48</v>
      </c>
      <c r="AE166" t="s">
        <v>49</v>
      </c>
    </row>
    <row r="167" spans="12:31" ht="15" customHeight="1" x14ac:dyDescent="0.35">
      <c r="L167">
        <v>165</v>
      </c>
      <c r="M167" t="s">
        <v>420</v>
      </c>
      <c r="N167" s="3" t="s">
        <v>421</v>
      </c>
      <c r="O167">
        <v>90400</v>
      </c>
      <c r="P167">
        <v>110279</v>
      </c>
      <c r="Q167" t="s">
        <v>30</v>
      </c>
      <c r="R167" s="4">
        <f t="shared" si="12"/>
        <v>121.99</v>
      </c>
      <c r="S167">
        <v>2506</v>
      </c>
      <c r="T167" s="4">
        <f t="shared" si="13"/>
        <v>44.005985634477256</v>
      </c>
      <c r="U167" t="s">
        <v>31</v>
      </c>
      <c r="V167" t="s">
        <v>32</v>
      </c>
      <c r="W167">
        <v>1501563600</v>
      </c>
      <c r="X167" s="5">
        <f t="shared" si="14"/>
        <v>42948.208333333328</v>
      </c>
      <c r="Y167">
        <v>1504328400</v>
      </c>
      <c r="Z167" s="6">
        <f t="shared" si="15"/>
        <v>42980.208333333328</v>
      </c>
      <c r="AA167" t="b">
        <v>0</v>
      </c>
      <c r="AB167" t="b">
        <v>0</v>
      </c>
      <c r="AC167" t="s">
        <v>40</v>
      </c>
      <c r="AD167" t="s">
        <v>41</v>
      </c>
      <c r="AE167" t="s">
        <v>42</v>
      </c>
    </row>
    <row r="168" spans="12:31" ht="15" customHeight="1" x14ac:dyDescent="0.35">
      <c r="L168">
        <v>166</v>
      </c>
      <c r="M168" t="s">
        <v>422</v>
      </c>
      <c r="N168" s="3" t="s">
        <v>423</v>
      </c>
      <c r="O168">
        <v>9800</v>
      </c>
      <c r="P168">
        <v>13439</v>
      </c>
      <c r="Q168" t="s">
        <v>30</v>
      </c>
      <c r="R168" s="4">
        <f t="shared" si="12"/>
        <v>137.13</v>
      </c>
      <c r="S168">
        <v>244</v>
      </c>
      <c r="T168" s="4">
        <f t="shared" si="13"/>
        <v>55.077868852459019</v>
      </c>
      <c r="U168" t="s">
        <v>31</v>
      </c>
      <c r="V168" t="s">
        <v>32</v>
      </c>
      <c r="W168">
        <v>1292997600</v>
      </c>
      <c r="X168" s="5">
        <f t="shared" si="14"/>
        <v>40534.25</v>
      </c>
      <c r="Y168">
        <v>1293343200</v>
      </c>
      <c r="Z168" s="6">
        <f t="shared" si="15"/>
        <v>40538.25</v>
      </c>
      <c r="AA168" t="b">
        <v>0</v>
      </c>
      <c r="AB168" t="b">
        <v>0</v>
      </c>
      <c r="AC168" t="s">
        <v>151</v>
      </c>
      <c r="AD168" t="s">
        <v>152</v>
      </c>
      <c r="AE168" t="s">
        <v>153</v>
      </c>
    </row>
    <row r="169" spans="12:31" ht="15" customHeight="1" x14ac:dyDescent="0.35">
      <c r="L169">
        <v>167</v>
      </c>
      <c r="M169" t="s">
        <v>424</v>
      </c>
      <c r="N169" s="3" t="s">
        <v>425</v>
      </c>
      <c r="O169">
        <v>2600</v>
      </c>
      <c r="P169">
        <v>10804</v>
      </c>
      <c r="Q169" t="s">
        <v>30</v>
      </c>
      <c r="R169" s="4">
        <f t="shared" si="12"/>
        <v>415.54</v>
      </c>
      <c r="S169">
        <v>146</v>
      </c>
      <c r="T169" s="4">
        <f t="shared" si="13"/>
        <v>74</v>
      </c>
      <c r="U169" t="s">
        <v>38</v>
      </c>
      <c r="V169" t="s">
        <v>39</v>
      </c>
      <c r="W169">
        <v>1370840400</v>
      </c>
      <c r="X169" s="5">
        <f t="shared" si="14"/>
        <v>41435.208333333336</v>
      </c>
      <c r="Y169">
        <v>1371704400</v>
      </c>
      <c r="Z169" s="6">
        <f t="shared" si="15"/>
        <v>41445.208333333336</v>
      </c>
      <c r="AA169" t="b">
        <v>0</v>
      </c>
      <c r="AB169" t="b">
        <v>0</v>
      </c>
      <c r="AC169" t="s">
        <v>47</v>
      </c>
      <c r="AD169" t="s">
        <v>48</v>
      </c>
      <c r="AE169" t="s">
        <v>49</v>
      </c>
    </row>
    <row r="170" spans="12:31" ht="15" customHeight="1" x14ac:dyDescent="0.35">
      <c r="L170">
        <v>168</v>
      </c>
      <c r="M170" t="s">
        <v>426</v>
      </c>
      <c r="N170" s="3" t="s">
        <v>427</v>
      </c>
      <c r="O170">
        <v>128100</v>
      </c>
      <c r="P170">
        <v>40107</v>
      </c>
      <c r="Q170" t="s">
        <v>22</v>
      </c>
      <c r="R170" s="4">
        <f t="shared" si="12"/>
        <v>31.31</v>
      </c>
      <c r="S170">
        <v>955</v>
      </c>
      <c r="T170" s="4">
        <f t="shared" si="13"/>
        <v>41.996858638743454</v>
      </c>
      <c r="U170" t="s">
        <v>52</v>
      </c>
      <c r="V170" t="s">
        <v>53</v>
      </c>
      <c r="W170">
        <v>1550815200</v>
      </c>
      <c r="X170" s="5">
        <f t="shared" si="14"/>
        <v>43518.25</v>
      </c>
      <c r="Y170">
        <v>1552798800</v>
      </c>
      <c r="Z170" s="6">
        <f t="shared" si="15"/>
        <v>43541.208333333328</v>
      </c>
      <c r="AA170" t="b">
        <v>0</v>
      </c>
      <c r="AB170" t="b">
        <v>1</v>
      </c>
      <c r="AC170" t="s">
        <v>80</v>
      </c>
      <c r="AD170" t="s">
        <v>34</v>
      </c>
      <c r="AE170" t="s">
        <v>81</v>
      </c>
    </row>
    <row r="171" spans="12:31" ht="15" customHeight="1" x14ac:dyDescent="0.35">
      <c r="L171">
        <v>169</v>
      </c>
      <c r="M171" t="s">
        <v>428</v>
      </c>
      <c r="N171" s="3" t="s">
        <v>429</v>
      </c>
      <c r="O171">
        <v>23300</v>
      </c>
      <c r="P171">
        <v>98811</v>
      </c>
      <c r="Q171" t="s">
        <v>30</v>
      </c>
      <c r="R171" s="4">
        <f t="shared" si="12"/>
        <v>424.08</v>
      </c>
      <c r="S171">
        <v>1267</v>
      </c>
      <c r="T171" s="4">
        <f t="shared" si="13"/>
        <v>77.988161010260455</v>
      </c>
      <c r="U171" t="s">
        <v>31</v>
      </c>
      <c r="V171" t="s">
        <v>32</v>
      </c>
      <c r="W171">
        <v>1339909200</v>
      </c>
      <c r="X171" s="5">
        <f t="shared" si="14"/>
        <v>41077.208333333336</v>
      </c>
      <c r="Y171">
        <v>1342328400</v>
      </c>
      <c r="Z171" s="6">
        <f t="shared" si="15"/>
        <v>41105.208333333336</v>
      </c>
      <c r="AA171" t="b">
        <v>0</v>
      </c>
      <c r="AB171" t="b">
        <v>1</v>
      </c>
      <c r="AC171" t="s">
        <v>127</v>
      </c>
      <c r="AD171" t="s">
        <v>59</v>
      </c>
      <c r="AE171" t="s">
        <v>128</v>
      </c>
    </row>
    <row r="172" spans="12:31" ht="15" customHeight="1" x14ac:dyDescent="0.35">
      <c r="L172">
        <v>170</v>
      </c>
      <c r="M172" t="s">
        <v>430</v>
      </c>
      <c r="N172" s="3" t="s">
        <v>431</v>
      </c>
      <c r="O172">
        <v>188100</v>
      </c>
      <c r="P172">
        <v>5528</v>
      </c>
      <c r="Q172" t="s">
        <v>22</v>
      </c>
      <c r="R172" s="4">
        <f t="shared" si="12"/>
        <v>2.94</v>
      </c>
      <c r="S172">
        <v>67</v>
      </c>
      <c r="T172" s="4">
        <f t="shared" si="13"/>
        <v>82.507462686567166</v>
      </c>
      <c r="U172" t="s">
        <v>31</v>
      </c>
      <c r="V172" t="s">
        <v>32</v>
      </c>
      <c r="W172">
        <v>1501736400</v>
      </c>
      <c r="X172" s="5">
        <f t="shared" si="14"/>
        <v>42950.208333333328</v>
      </c>
      <c r="Y172">
        <v>1502341200</v>
      </c>
      <c r="Z172" s="6">
        <f t="shared" si="15"/>
        <v>42957.208333333328</v>
      </c>
      <c r="AA172" t="b">
        <v>0</v>
      </c>
      <c r="AB172" t="b">
        <v>0</v>
      </c>
      <c r="AC172" t="s">
        <v>80</v>
      </c>
      <c r="AD172" t="s">
        <v>34</v>
      </c>
      <c r="AE172" t="s">
        <v>81</v>
      </c>
    </row>
    <row r="173" spans="12:31" ht="15" customHeight="1" x14ac:dyDescent="0.35">
      <c r="L173">
        <v>171</v>
      </c>
      <c r="M173" t="s">
        <v>432</v>
      </c>
      <c r="N173" s="3" t="s">
        <v>433</v>
      </c>
      <c r="O173">
        <v>4900</v>
      </c>
      <c r="P173">
        <v>521</v>
      </c>
      <c r="Q173" t="s">
        <v>22</v>
      </c>
      <c r="R173" s="4">
        <f t="shared" si="12"/>
        <v>10.63</v>
      </c>
      <c r="S173">
        <v>5</v>
      </c>
      <c r="T173" s="4">
        <f t="shared" si="13"/>
        <v>104.2</v>
      </c>
      <c r="U173" t="s">
        <v>31</v>
      </c>
      <c r="V173" t="s">
        <v>32</v>
      </c>
      <c r="W173">
        <v>1395291600</v>
      </c>
      <c r="X173" s="5">
        <f t="shared" si="14"/>
        <v>41718.208333333336</v>
      </c>
      <c r="Y173">
        <v>1397192400</v>
      </c>
      <c r="Z173" s="6">
        <f t="shared" si="15"/>
        <v>41740.208333333336</v>
      </c>
      <c r="AA173" t="b">
        <v>0</v>
      </c>
      <c r="AB173" t="b">
        <v>0</v>
      </c>
      <c r="AC173" t="s">
        <v>240</v>
      </c>
      <c r="AD173" t="s">
        <v>91</v>
      </c>
      <c r="AE173" t="s">
        <v>241</v>
      </c>
    </row>
    <row r="174" spans="12:31" ht="15" customHeight="1" x14ac:dyDescent="0.35">
      <c r="L174">
        <v>172</v>
      </c>
      <c r="M174" t="s">
        <v>434</v>
      </c>
      <c r="N174" s="3" t="s">
        <v>435</v>
      </c>
      <c r="O174">
        <v>800</v>
      </c>
      <c r="P174">
        <v>663</v>
      </c>
      <c r="Q174" t="s">
        <v>22</v>
      </c>
      <c r="R174" s="4">
        <f t="shared" si="12"/>
        <v>82.88</v>
      </c>
      <c r="S174">
        <v>26</v>
      </c>
      <c r="T174" s="4">
        <f t="shared" si="13"/>
        <v>25.5</v>
      </c>
      <c r="U174" t="s">
        <v>31</v>
      </c>
      <c r="V174" t="s">
        <v>32</v>
      </c>
      <c r="W174">
        <v>1405746000</v>
      </c>
      <c r="X174" s="5">
        <f t="shared" si="14"/>
        <v>41839.208333333336</v>
      </c>
      <c r="Y174">
        <v>1407042000</v>
      </c>
      <c r="Z174" s="6">
        <f t="shared" si="15"/>
        <v>41854.208333333336</v>
      </c>
      <c r="AA174" t="b">
        <v>0</v>
      </c>
      <c r="AB174" t="b">
        <v>1</v>
      </c>
      <c r="AC174" t="s">
        <v>58</v>
      </c>
      <c r="AD174" t="s">
        <v>59</v>
      </c>
      <c r="AE174" t="s">
        <v>60</v>
      </c>
    </row>
    <row r="175" spans="12:31" ht="15" customHeight="1" x14ac:dyDescent="0.35">
      <c r="L175">
        <v>173</v>
      </c>
      <c r="M175" t="s">
        <v>436</v>
      </c>
      <c r="N175" s="3" t="s">
        <v>437</v>
      </c>
      <c r="O175">
        <v>96700</v>
      </c>
      <c r="P175">
        <v>157635</v>
      </c>
      <c r="Q175" t="s">
        <v>30</v>
      </c>
      <c r="R175" s="4">
        <f t="shared" si="12"/>
        <v>163.01</v>
      </c>
      <c r="S175">
        <v>1561</v>
      </c>
      <c r="T175" s="4">
        <f t="shared" si="13"/>
        <v>100.98334401024984</v>
      </c>
      <c r="U175" t="s">
        <v>31</v>
      </c>
      <c r="V175" t="s">
        <v>32</v>
      </c>
      <c r="W175">
        <v>1368853200</v>
      </c>
      <c r="X175" s="5">
        <f t="shared" si="14"/>
        <v>41412.208333333336</v>
      </c>
      <c r="Y175">
        <v>1369371600</v>
      </c>
      <c r="Z175" s="6">
        <f t="shared" si="15"/>
        <v>41418.208333333336</v>
      </c>
      <c r="AA175" t="b">
        <v>0</v>
      </c>
      <c r="AB175" t="b">
        <v>0</v>
      </c>
      <c r="AC175" t="s">
        <v>47</v>
      </c>
      <c r="AD175" t="s">
        <v>48</v>
      </c>
      <c r="AE175" t="s">
        <v>49</v>
      </c>
    </row>
    <row r="176" spans="12:31" ht="15" customHeight="1" x14ac:dyDescent="0.35">
      <c r="L176">
        <v>174</v>
      </c>
      <c r="M176" t="s">
        <v>438</v>
      </c>
      <c r="N176" s="3" t="s">
        <v>439</v>
      </c>
      <c r="O176">
        <v>600</v>
      </c>
      <c r="P176">
        <v>5368</v>
      </c>
      <c r="Q176" t="s">
        <v>30</v>
      </c>
      <c r="R176" s="4">
        <f t="shared" si="12"/>
        <v>894.67</v>
      </c>
      <c r="S176">
        <v>48</v>
      </c>
      <c r="T176" s="4">
        <f t="shared" si="13"/>
        <v>111.83333333333333</v>
      </c>
      <c r="U176" t="s">
        <v>31</v>
      </c>
      <c r="V176" t="s">
        <v>32</v>
      </c>
      <c r="W176">
        <v>1444021200</v>
      </c>
      <c r="X176" s="5">
        <f t="shared" si="14"/>
        <v>42282.208333333328</v>
      </c>
      <c r="Y176">
        <v>1444107600</v>
      </c>
      <c r="Z176" s="6">
        <f t="shared" si="15"/>
        <v>42283.208333333328</v>
      </c>
      <c r="AA176" t="b">
        <v>0</v>
      </c>
      <c r="AB176" t="b">
        <v>1</v>
      </c>
      <c r="AC176" t="s">
        <v>86</v>
      </c>
      <c r="AD176" t="s">
        <v>41</v>
      </c>
      <c r="AE176" t="s">
        <v>87</v>
      </c>
    </row>
    <row r="177" spans="12:31" ht="15" customHeight="1" x14ac:dyDescent="0.35">
      <c r="L177">
        <v>175</v>
      </c>
      <c r="M177" t="s">
        <v>440</v>
      </c>
      <c r="N177" s="3" t="s">
        <v>441</v>
      </c>
      <c r="O177">
        <v>181200</v>
      </c>
      <c r="P177">
        <v>47459</v>
      </c>
      <c r="Q177" t="s">
        <v>22</v>
      </c>
      <c r="R177" s="4">
        <f t="shared" si="12"/>
        <v>26.19</v>
      </c>
      <c r="S177">
        <v>1130</v>
      </c>
      <c r="T177" s="4">
        <f t="shared" si="13"/>
        <v>41.999115044247787</v>
      </c>
      <c r="U177" t="s">
        <v>31</v>
      </c>
      <c r="V177" t="s">
        <v>32</v>
      </c>
      <c r="W177">
        <v>1472619600</v>
      </c>
      <c r="X177" s="5">
        <f t="shared" si="14"/>
        <v>42613.208333333328</v>
      </c>
      <c r="Y177">
        <v>1474261200</v>
      </c>
      <c r="Z177" s="6">
        <f t="shared" si="15"/>
        <v>42632.208333333328</v>
      </c>
      <c r="AA177" t="b">
        <v>0</v>
      </c>
      <c r="AB177" t="b">
        <v>0</v>
      </c>
      <c r="AC177" t="s">
        <v>47</v>
      </c>
      <c r="AD177" t="s">
        <v>48</v>
      </c>
      <c r="AE177" t="s">
        <v>49</v>
      </c>
    </row>
    <row r="178" spans="12:31" ht="15" customHeight="1" x14ac:dyDescent="0.35">
      <c r="L178">
        <v>176</v>
      </c>
      <c r="M178" t="s">
        <v>442</v>
      </c>
      <c r="N178" s="3" t="s">
        <v>443</v>
      </c>
      <c r="O178">
        <v>115000</v>
      </c>
      <c r="P178">
        <v>86060</v>
      </c>
      <c r="Q178" t="s">
        <v>22</v>
      </c>
      <c r="R178" s="4">
        <f t="shared" si="12"/>
        <v>74.83</v>
      </c>
      <c r="S178">
        <v>782</v>
      </c>
      <c r="T178" s="4">
        <f t="shared" si="13"/>
        <v>110.05115089514067</v>
      </c>
      <c r="U178" t="s">
        <v>31</v>
      </c>
      <c r="V178" t="s">
        <v>32</v>
      </c>
      <c r="W178">
        <v>1472878800</v>
      </c>
      <c r="X178" s="5">
        <f t="shared" si="14"/>
        <v>42616.208333333328</v>
      </c>
      <c r="Y178">
        <v>1473656400</v>
      </c>
      <c r="Z178" s="6">
        <f t="shared" si="15"/>
        <v>42625.208333333328</v>
      </c>
      <c r="AA178" t="b">
        <v>0</v>
      </c>
      <c r="AB178" t="b">
        <v>0</v>
      </c>
      <c r="AC178" t="s">
        <v>47</v>
      </c>
      <c r="AD178" t="s">
        <v>48</v>
      </c>
      <c r="AE178" t="s">
        <v>49</v>
      </c>
    </row>
    <row r="179" spans="12:31" ht="15" customHeight="1" x14ac:dyDescent="0.35">
      <c r="L179">
        <v>177</v>
      </c>
      <c r="M179" t="s">
        <v>444</v>
      </c>
      <c r="N179" s="3" t="s">
        <v>445</v>
      </c>
      <c r="O179">
        <v>38800</v>
      </c>
      <c r="P179">
        <v>161593</v>
      </c>
      <c r="Q179" t="s">
        <v>30</v>
      </c>
      <c r="R179" s="4">
        <f t="shared" si="12"/>
        <v>416.48</v>
      </c>
      <c r="S179">
        <v>2739</v>
      </c>
      <c r="T179" s="4">
        <f t="shared" si="13"/>
        <v>58.997079225994888</v>
      </c>
      <c r="U179" t="s">
        <v>31</v>
      </c>
      <c r="V179" t="s">
        <v>32</v>
      </c>
      <c r="W179">
        <v>1289800800</v>
      </c>
      <c r="X179" s="5">
        <f t="shared" si="14"/>
        <v>40497.25</v>
      </c>
      <c r="Y179">
        <v>1291960800</v>
      </c>
      <c r="Z179" s="6">
        <f t="shared" si="15"/>
        <v>40522.25</v>
      </c>
      <c r="AA179" t="b">
        <v>0</v>
      </c>
      <c r="AB179" t="b">
        <v>0</v>
      </c>
      <c r="AC179" t="s">
        <v>47</v>
      </c>
      <c r="AD179" t="s">
        <v>48</v>
      </c>
      <c r="AE179" t="s">
        <v>49</v>
      </c>
    </row>
    <row r="180" spans="12:31" ht="15" customHeight="1" x14ac:dyDescent="0.35">
      <c r="L180">
        <v>178</v>
      </c>
      <c r="M180" t="s">
        <v>446</v>
      </c>
      <c r="N180" s="3" t="s">
        <v>447</v>
      </c>
      <c r="O180">
        <v>7200</v>
      </c>
      <c r="P180">
        <v>6927</v>
      </c>
      <c r="Q180" t="s">
        <v>22</v>
      </c>
      <c r="R180" s="4">
        <f t="shared" si="12"/>
        <v>96.21</v>
      </c>
      <c r="S180">
        <v>210</v>
      </c>
      <c r="T180" s="4">
        <f t="shared" si="13"/>
        <v>32.985714285714288</v>
      </c>
      <c r="U180" t="s">
        <v>31</v>
      </c>
      <c r="V180" t="s">
        <v>32</v>
      </c>
      <c r="W180">
        <v>1505970000</v>
      </c>
      <c r="X180" s="5">
        <f t="shared" si="14"/>
        <v>42999.208333333328</v>
      </c>
      <c r="Y180">
        <v>1506747600</v>
      </c>
      <c r="Z180" s="6">
        <f t="shared" si="15"/>
        <v>43008.208333333328</v>
      </c>
      <c r="AA180" t="b">
        <v>0</v>
      </c>
      <c r="AB180" t="b">
        <v>0</v>
      </c>
      <c r="AC180" t="s">
        <v>25</v>
      </c>
      <c r="AD180" t="s">
        <v>26</v>
      </c>
      <c r="AE180" t="s">
        <v>27</v>
      </c>
    </row>
    <row r="181" spans="12:31" ht="15" customHeight="1" x14ac:dyDescent="0.35">
      <c r="L181">
        <v>179</v>
      </c>
      <c r="M181" t="s">
        <v>448</v>
      </c>
      <c r="N181" s="3" t="s">
        <v>449</v>
      </c>
      <c r="O181">
        <v>44500</v>
      </c>
      <c r="P181">
        <v>159185</v>
      </c>
      <c r="Q181" t="s">
        <v>30</v>
      </c>
      <c r="R181" s="4">
        <f t="shared" si="12"/>
        <v>357.72</v>
      </c>
      <c r="S181">
        <v>3537</v>
      </c>
      <c r="T181" s="4">
        <f t="shared" si="13"/>
        <v>45.005654509471306</v>
      </c>
      <c r="U181" t="s">
        <v>23</v>
      </c>
      <c r="V181" t="s">
        <v>24</v>
      </c>
      <c r="W181">
        <v>1363496400</v>
      </c>
      <c r="X181" s="5">
        <f t="shared" si="14"/>
        <v>41350.208333333336</v>
      </c>
      <c r="Y181">
        <v>1363582800</v>
      </c>
      <c r="Z181" s="6">
        <f t="shared" si="15"/>
        <v>41351.208333333336</v>
      </c>
      <c r="AA181" t="b">
        <v>0</v>
      </c>
      <c r="AB181" t="b">
        <v>1</v>
      </c>
      <c r="AC181" t="s">
        <v>47</v>
      </c>
      <c r="AD181" t="s">
        <v>48</v>
      </c>
      <c r="AE181" t="s">
        <v>49</v>
      </c>
    </row>
    <row r="182" spans="12:31" ht="15" customHeight="1" x14ac:dyDescent="0.35">
      <c r="L182">
        <v>180</v>
      </c>
      <c r="M182" t="s">
        <v>450</v>
      </c>
      <c r="N182" s="3" t="s">
        <v>451</v>
      </c>
      <c r="O182">
        <v>56000</v>
      </c>
      <c r="P182">
        <v>172736</v>
      </c>
      <c r="Q182" t="s">
        <v>30</v>
      </c>
      <c r="R182" s="4">
        <f t="shared" si="12"/>
        <v>308.45999999999998</v>
      </c>
      <c r="S182">
        <v>2107</v>
      </c>
      <c r="T182" s="4">
        <f t="shared" si="13"/>
        <v>81.98196487897485</v>
      </c>
      <c r="U182" t="s">
        <v>38</v>
      </c>
      <c r="V182" t="s">
        <v>39</v>
      </c>
      <c r="W182">
        <v>1269234000</v>
      </c>
      <c r="X182" s="5">
        <f t="shared" si="14"/>
        <v>40259.208333333336</v>
      </c>
      <c r="Y182">
        <v>1269666000</v>
      </c>
      <c r="Z182" s="6">
        <f t="shared" si="15"/>
        <v>40264.208333333336</v>
      </c>
      <c r="AA182" t="b">
        <v>0</v>
      </c>
      <c r="AB182" t="b">
        <v>0</v>
      </c>
      <c r="AC182" t="s">
        <v>86</v>
      </c>
      <c r="AD182" t="s">
        <v>41</v>
      </c>
      <c r="AE182" t="s">
        <v>87</v>
      </c>
    </row>
    <row r="183" spans="12:31" ht="15" customHeight="1" x14ac:dyDescent="0.35">
      <c r="L183">
        <v>181</v>
      </c>
      <c r="M183" t="s">
        <v>452</v>
      </c>
      <c r="N183" s="3" t="s">
        <v>453</v>
      </c>
      <c r="O183">
        <v>8600</v>
      </c>
      <c r="P183">
        <v>5315</v>
      </c>
      <c r="Q183" t="s">
        <v>22</v>
      </c>
      <c r="R183" s="4">
        <f t="shared" si="12"/>
        <v>61.8</v>
      </c>
      <c r="S183">
        <v>136</v>
      </c>
      <c r="T183" s="4">
        <f t="shared" si="13"/>
        <v>39.080882352941174</v>
      </c>
      <c r="U183" t="s">
        <v>31</v>
      </c>
      <c r="V183" t="s">
        <v>32</v>
      </c>
      <c r="W183">
        <v>1507093200</v>
      </c>
      <c r="X183" s="5">
        <f t="shared" si="14"/>
        <v>43012.208333333328</v>
      </c>
      <c r="Y183">
        <v>1508648400</v>
      </c>
      <c r="Z183" s="6">
        <f t="shared" si="15"/>
        <v>43030.208333333328</v>
      </c>
      <c r="AA183" t="b">
        <v>0</v>
      </c>
      <c r="AB183" t="b">
        <v>0</v>
      </c>
      <c r="AC183" t="s">
        <v>40</v>
      </c>
      <c r="AD183" t="s">
        <v>41</v>
      </c>
      <c r="AE183" t="s">
        <v>42</v>
      </c>
    </row>
    <row r="184" spans="12:31" ht="15" customHeight="1" x14ac:dyDescent="0.35">
      <c r="L184">
        <v>182</v>
      </c>
      <c r="M184" t="s">
        <v>454</v>
      </c>
      <c r="N184" s="3" t="s">
        <v>455</v>
      </c>
      <c r="O184">
        <v>27100</v>
      </c>
      <c r="P184">
        <v>195750</v>
      </c>
      <c r="Q184" t="s">
        <v>30</v>
      </c>
      <c r="R184" s="4">
        <f t="shared" si="12"/>
        <v>722.32</v>
      </c>
      <c r="S184">
        <v>3318</v>
      </c>
      <c r="T184" s="4">
        <f t="shared" si="13"/>
        <v>58.996383363471971</v>
      </c>
      <c r="U184" t="s">
        <v>52</v>
      </c>
      <c r="V184" t="s">
        <v>53</v>
      </c>
      <c r="W184">
        <v>1560574800</v>
      </c>
      <c r="X184" s="5">
        <f t="shared" si="14"/>
        <v>43631.208333333328</v>
      </c>
      <c r="Y184">
        <v>1561957200</v>
      </c>
      <c r="Z184" s="6">
        <f t="shared" si="15"/>
        <v>43647.208333333328</v>
      </c>
      <c r="AA184" t="b">
        <v>0</v>
      </c>
      <c r="AB184" t="b">
        <v>0</v>
      </c>
      <c r="AC184" t="s">
        <v>47</v>
      </c>
      <c r="AD184" t="s">
        <v>48</v>
      </c>
      <c r="AE184" t="s">
        <v>49</v>
      </c>
    </row>
    <row r="185" spans="12:31" ht="15" customHeight="1" x14ac:dyDescent="0.35">
      <c r="L185">
        <v>183</v>
      </c>
      <c r="M185" t="s">
        <v>456</v>
      </c>
      <c r="N185" s="3" t="s">
        <v>457</v>
      </c>
      <c r="O185">
        <v>5100</v>
      </c>
      <c r="P185">
        <v>3525</v>
      </c>
      <c r="Q185" t="s">
        <v>22</v>
      </c>
      <c r="R185" s="4">
        <f t="shared" si="12"/>
        <v>69.12</v>
      </c>
      <c r="S185">
        <v>86</v>
      </c>
      <c r="T185" s="4">
        <f t="shared" si="13"/>
        <v>40.988372093023258</v>
      </c>
      <c r="U185" t="s">
        <v>23</v>
      </c>
      <c r="V185" t="s">
        <v>24</v>
      </c>
      <c r="W185">
        <v>1284008400</v>
      </c>
      <c r="X185" s="5">
        <f t="shared" si="14"/>
        <v>40430.208333333336</v>
      </c>
      <c r="Y185">
        <v>1285131600</v>
      </c>
      <c r="Z185" s="6">
        <f t="shared" si="15"/>
        <v>40443.208333333336</v>
      </c>
      <c r="AA185" t="b">
        <v>0</v>
      </c>
      <c r="AB185" t="b">
        <v>0</v>
      </c>
      <c r="AC185" t="s">
        <v>33</v>
      </c>
      <c r="AD185" t="s">
        <v>34</v>
      </c>
      <c r="AE185" t="s">
        <v>35</v>
      </c>
    </row>
    <row r="186" spans="12:31" ht="15" customHeight="1" x14ac:dyDescent="0.35">
      <c r="L186">
        <v>184</v>
      </c>
      <c r="M186" t="s">
        <v>458</v>
      </c>
      <c r="N186" s="3" t="s">
        <v>459</v>
      </c>
      <c r="O186">
        <v>3600</v>
      </c>
      <c r="P186">
        <v>10550</v>
      </c>
      <c r="Q186" t="s">
        <v>30</v>
      </c>
      <c r="R186" s="4">
        <f t="shared" si="12"/>
        <v>293.06</v>
      </c>
      <c r="S186">
        <v>340</v>
      </c>
      <c r="T186" s="4">
        <f t="shared" si="13"/>
        <v>31.029411764705884</v>
      </c>
      <c r="U186" t="s">
        <v>31</v>
      </c>
      <c r="V186" t="s">
        <v>32</v>
      </c>
      <c r="W186">
        <v>1556859600</v>
      </c>
      <c r="X186" s="5">
        <f t="shared" si="14"/>
        <v>43588.208333333328</v>
      </c>
      <c r="Y186">
        <v>1556946000</v>
      </c>
      <c r="Z186" s="6">
        <f t="shared" si="15"/>
        <v>43589.208333333328</v>
      </c>
      <c r="AA186" t="b">
        <v>0</v>
      </c>
      <c r="AB186" t="b">
        <v>0</v>
      </c>
      <c r="AC186" t="s">
        <v>47</v>
      </c>
      <c r="AD186" t="s">
        <v>48</v>
      </c>
      <c r="AE186" t="s">
        <v>49</v>
      </c>
    </row>
    <row r="187" spans="12:31" ht="15" customHeight="1" x14ac:dyDescent="0.35">
      <c r="L187">
        <v>185</v>
      </c>
      <c r="M187" t="s">
        <v>460</v>
      </c>
      <c r="N187" s="3" t="s">
        <v>461</v>
      </c>
      <c r="O187">
        <v>1000</v>
      </c>
      <c r="P187">
        <v>718</v>
      </c>
      <c r="Q187" t="s">
        <v>22</v>
      </c>
      <c r="R187" s="4">
        <f t="shared" si="12"/>
        <v>71.8</v>
      </c>
      <c r="S187">
        <v>19</v>
      </c>
      <c r="T187" s="4">
        <f t="shared" si="13"/>
        <v>37.789473684210527</v>
      </c>
      <c r="U187" t="s">
        <v>31</v>
      </c>
      <c r="V187" t="s">
        <v>32</v>
      </c>
      <c r="W187">
        <v>1526187600</v>
      </c>
      <c r="X187" s="5">
        <f t="shared" si="14"/>
        <v>43233.208333333328</v>
      </c>
      <c r="Y187">
        <v>1527138000</v>
      </c>
      <c r="Z187" s="6">
        <f t="shared" si="15"/>
        <v>43244.208333333328</v>
      </c>
      <c r="AA187" t="b">
        <v>0</v>
      </c>
      <c r="AB187" t="b">
        <v>0</v>
      </c>
      <c r="AC187" t="s">
        <v>304</v>
      </c>
      <c r="AD187" t="s">
        <v>59</v>
      </c>
      <c r="AE187" t="s">
        <v>305</v>
      </c>
    </row>
    <row r="188" spans="12:31" ht="15" customHeight="1" x14ac:dyDescent="0.35">
      <c r="L188">
        <v>186</v>
      </c>
      <c r="M188" t="s">
        <v>462</v>
      </c>
      <c r="N188" s="3" t="s">
        <v>463</v>
      </c>
      <c r="O188">
        <v>88800</v>
      </c>
      <c r="P188">
        <v>28358</v>
      </c>
      <c r="Q188" t="s">
        <v>22</v>
      </c>
      <c r="R188" s="4">
        <f t="shared" si="12"/>
        <v>31.93</v>
      </c>
      <c r="S188">
        <v>886</v>
      </c>
      <c r="T188" s="4">
        <f t="shared" si="13"/>
        <v>32.006772009029348</v>
      </c>
      <c r="U188" t="s">
        <v>31</v>
      </c>
      <c r="V188" t="s">
        <v>32</v>
      </c>
      <c r="W188">
        <v>1400821200</v>
      </c>
      <c r="X188" s="5">
        <f t="shared" si="14"/>
        <v>41782.208333333336</v>
      </c>
      <c r="Y188">
        <v>1402117200</v>
      </c>
      <c r="Z188" s="6">
        <f t="shared" si="15"/>
        <v>41797.208333333336</v>
      </c>
      <c r="AA188" t="b">
        <v>0</v>
      </c>
      <c r="AB188" t="b">
        <v>0</v>
      </c>
      <c r="AC188" t="s">
        <v>47</v>
      </c>
      <c r="AD188" t="s">
        <v>48</v>
      </c>
      <c r="AE188" t="s">
        <v>49</v>
      </c>
    </row>
    <row r="189" spans="12:31" ht="15" customHeight="1" x14ac:dyDescent="0.35">
      <c r="L189">
        <v>187</v>
      </c>
      <c r="M189" t="s">
        <v>464</v>
      </c>
      <c r="N189" s="3" t="s">
        <v>465</v>
      </c>
      <c r="O189">
        <v>60200</v>
      </c>
      <c r="P189">
        <v>138384</v>
      </c>
      <c r="Q189" t="s">
        <v>30</v>
      </c>
      <c r="R189" s="4">
        <f t="shared" si="12"/>
        <v>229.87</v>
      </c>
      <c r="S189">
        <v>1442</v>
      </c>
      <c r="T189" s="4">
        <f t="shared" si="13"/>
        <v>95.966712898751737</v>
      </c>
      <c r="U189" t="s">
        <v>23</v>
      </c>
      <c r="V189" t="s">
        <v>24</v>
      </c>
      <c r="W189">
        <v>1361599200</v>
      </c>
      <c r="X189" s="5">
        <f t="shared" si="14"/>
        <v>41328.25</v>
      </c>
      <c r="Y189">
        <v>1364014800</v>
      </c>
      <c r="Z189" s="6">
        <f t="shared" si="15"/>
        <v>41356.208333333336</v>
      </c>
      <c r="AA189" t="b">
        <v>0</v>
      </c>
      <c r="AB189" t="b">
        <v>1</v>
      </c>
      <c r="AC189" t="s">
        <v>127</v>
      </c>
      <c r="AD189" t="s">
        <v>59</v>
      </c>
      <c r="AE189" t="s">
        <v>128</v>
      </c>
    </row>
    <row r="190" spans="12:31" ht="15" customHeight="1" x14ac:dyDescent="0.35">
      <c r="L190">
        <v>188</v>
      </c>
      <c r="M190" t="s">
        <v>466</v>
      </c>
      <c r="N190" s="3" t="s">
        <v>467</v>
      </c>
      <c r="O190">
        <v>8200</v>
      </c>
      <c r="P190">
        <v>2625</v>
      </c>
      <c r="Q190" t="s">
        <v>22</v>
      </c>
      <c r="R190" s="4">
        <f t="shared" si="12"/>
        <v>32.01</v>
      </c>
      <c r="S190">
        <v>35</v>
      </c>
      <c r="T190" s="4">
        <f t="shared" si="13"/>
        <v>75</v>
      </c>
      <c r="U190" t="s">
        <v>135</v>
      </c>
      <c r="V190" t="s">
        <v>136</v>
      </c>
      <c r="W190">
        <v>1417500000</v>
      </c>
      <c r="X190" s="5">
        <f t="shared" si="14"/>
        <v>41975.25</v>
      </c>
      <c r="Y190">
        <v>1417586400</v>
      </c>
      <c r="Z190" s="6">
        <f t="shared" si="15"/>
        <v>41976.25</v>
      </c>
      <c r="AA190" t="b">
        <v>0</v>
      </c>
      <c r="AB190" t="b">
        <v>0</v>
      </c>
      <c r="AC190" t="s">
        <v>47</v>
      </c>
      <c r="AD190" t="s">
        <v>48</v>
      </c>
      <c r="AE190" t="s">
        <v>49</v>
      </c>
    </row>
    <row r="191" spans="12:31" ht="15" customHeight="1" x14ac:dyDescent="0.35">
      <c r="L191">
        <v>189</v>
      </c>
      <c r="M191" t="s">
        <v>468</v>
      </c>
      <c r="N191" s="3" t="s">
        <v>469</v>
      </c>
      <c r="O191">
        <v>191300</v>
      </c>
      <c r="P191">
        <v>45004</v>
      </c>
      <c r="Q191" t="s">
        <v>99</v>
      </c>
      <c r="R191" s="4">
        <f t="shared" si="12"/>
        <v>23.53</v>
      </c>
      <c r="S191">
        <v>441</v>
      </c>
      <c r="T191" s="4">
        <f t="shared" si="13"/>
        <v>102.0498866213152</v>
      </c>
      <c r="U191" t="s">
        <v>31</v>
      </c>
      <c r="V191" t="s">
        <v>32</v>
      </c>
      <c r="W191">
        <v>1457071200</v>
      </c>
      <c r="X191" s="5">
        <f t="shared" si="14"/>
        <v>42433.25</v>
      </c>
      <c r="Y191">
        <v>1457071200</v>
      </c>
      <c r="Z191" s="6">
        <f t="shared" si="15"/>
        <v>42433.25</v>
      </c>
      <c r="AA191" t="b">
        <v>0</v>
      </c>
      <c r="AB191" t="b">
        <v>0</v>
      </c>
      <c r="AC191" t="s">
        <v>47</v>
      </c>
      <c r="AD191" t="s">
        <v>48</v>
      </c>
      <c r="AE191" t="s">
        <v>49</v>
      </c>
    </row>
    <row r="192" spans="12:31" ht="15" customHeight="1" x14ac:dyDescent="0.35">
      <c r="L192">
        <v>190</v>
      </c>
      <c r="M192" t="s">
        <v>470</v>
      </c>
      <c r="N192" s="3" t="s">
        <v>471</v>
      </c>
      <c r="O192">
        <v>3700</v>
      </c>
      <c r="P192">
        <v>2538</v>
      </c>
      <c r="Q192" t="s">
        <v>22</v>
      </c>
      <c r="R192" s="4">
        <f t="shared" si="12"/>
        <v>68.59</v>
      </c>
      <c r="S192">
        <v>24</v>
      </c>
      <c r="T192" s="4">
        <f t="shared" si="13"/>
        <v>105.75</v>
      </c>
      <c r="U192" t="s">
        <v>31</v>
      </c>
      <c r="V192" t="s">
        <v>32</v>
      </c>
      <c r="W192">
        <v>1370322000</v>
      </c>
      <c r="X192" s="5">
        <f t="shared" si="14"/>
        <v>41429.208333333336</v>
      </c>
      <c r="Y192">
        <v>1370408400</v>
      </c>
      <c r="Z192" s="6">
        <f t="shared" si="15"/>
        <v>41430.208333333336</v>
      </c>
      <c r="AA192" t="b">
        <v>0</v>
      </c>
      <c r="AB192" t="b">
        <v>1</v>
      </c>
      <c r="AC192" t="s">
        <v>47</v>
      </c>
      <c r="AD192" t="s">
        <v>48</v>
      </c>
      <c r="AE192" t="s">
        <v>49</v>
      </c>
    </row>
    <row r="193" spans="12:31" ht="15" customHeight="1" x14ac:dyDescent="0.35">
      <c r="L193">
        <v>191</v>
      </c>
      <c r="M193" t="s">
        <v>472</v>
      </c>
      <c r="N193" s="3" t="s">
        <v>473</v>
      </c>
      <c r="O193">
        <v>8400</v>
      </c>
      <c r="P193">
        <v>3188</v>
      </c>
      <c r="Q193" t="s">
        <v>22</v>
      </c>
      <c r="R193" s="4">
        <f t="shared" si="12"/>
        <v>37.950000000000003</v>
      </c>
      <c r="S193">
        <v>86</v>
      </c>
      <c r="T193" s="4">
        <f t="shared" si="13"/>
        <v>37.069767441860463</v>
      </c>
      <c r="U193" t="s">
        <v>135</v>
      </c>
      <c r="V193" t="s">
        <v>136</v>
      </c>
      <c r="W193">
        <v>1552366800</v>
      </c>
      <c r="X193" s="5">
        <f t="shared" si="14"/>
        <v>43536.208333333328</v>
      </c>
      <c r="Y193">
        <v>1552626000</v>
      </c>
      <c r="Z193" s="6">
        <f t="shared" si="15"/>
        <v>43539.208333333328</v>
      </c>
      <c r="AA193" t="b">
        <v>0</v>
      </c>
      <c r="AB193" t="b">
        <v>0</v>
      </c>
      <c r="AC193" t="s">
        <v>47</v>
      </c>
      <c r="AD193" t="s">
        <v>48</v>
      </c>
      <c r="AE193" t="s">
        <v>49</v>
      </c>
    </row>
    <row r="194" spans="12:31" ht="15" customHeight="1" x14ac:dyDescent="0.35">
      <c r="L194">
        <v>192</v>
      </c>
      <c r="M194" t="s">
        <v>474</v>
      </c>
      <c r="N194" s="3" t="s">
        <v>475</v>
      </c>
      <c r="O194">
        <v>42600</v>
      </c>
      <c r="P194">
        <v>8517</v>
      </c>
      <c r="Q194" t="s">
        <v>22</v>
      </c>
      <c r="R194" s="4">
        <f t="shared" ref="R194:R257" si="16">ROUND(P194/O194*100,2)</f>
        <v>19.989999999999998</v>
      </c>
      <c r="S194">
        <v>243</v>
      </c>
      <c r="T194" s="4">
        <f t="shared" ref="T194:T257" si="17">IF(S194&lt;=0,0,P194/S194)</f>
        <v>35.049382716049379</v>
      </c>
      <c r="U194" t="s">
        <v>31</v>
      </c>
      <c r="V194" t="s">
        <v>32</v>
      </c>
      <c r="W194">
        <v>1403845200</v>
      </c>
      <c r="X194" s="5">
        <f t="shared" si="14"/>
        <v>41817.208333333336</v>
      </c>
      <c r="Y194">
        <v>1404190800</v>
      </c>
      <c r="Z194" s="6">
        <f t="shared" si="15"/>
        <v>41821.208333333336</v>
      </c>
      <c r="AA194" t="b">
        <v>0</v>
      </c>
      <c r="AB194" t="b">
        <v>0</v>
      </c>
      <c r="AC194" t="s">
        <v>33</v>
      </c>
      <c r="AD194" t="s">
        <v>34</v>
      </c>
      <c r="AE194" t="s">
        <v>35</v>
      </c>
    </row>
    <row r="195" spans="12:31" ht="15" customHeight="1" x14ac:dyDescent="0.35">
      <c r="L195">
        <v>193</v>
      </c>
      <c r="M195" t="s">
        <v>476</v>
      </c>
      <c r="N195" s="3" t="s">
        <v>477</v>
      </c>
      <c r="O195">
        <v>6600</v>
      </c>
      <c r="P195">
        <v>3012</v>
      </c>
      <c r="Q195" t="s">
        <v>22</v>
      </c>
      <c r="R195" s="4">
        <f t="shared" si="16"/>
        <v>45.64</v>
      </c>
      <c r="S195">
        <v>65</v>
      </c>
      <c r="T195" s="4">
        <f t="shared" si="17"/>
        <v>46.338461538461537</v>
      </c>
      <c r="U195" t="s">
        <v>31</v>
      </c>
      <c r="V195" t="s">
        <v>32</v>
      </c>
      <c r="W195">
        <v>1523163600</v>
      </c>
      <c r="X195" s="5">
        <f t="shared" ref="X195:X258" si="18">(W195/86400)+DATE(1970,1,1)</f>
        <v>43198.208333333328</v>
      </c>
      <c r="Y195">
        <v>1523509200</v>
      </c>
      <c r="Z195" s="6">
        <f t="shared" si="15"/>
        <v>43202.208333333328</v>
      </c>
      <c r="AA195" t="b">
        <v>1</v>
      </c>
      <c r="AB195" t="b">
        <v>0</v>
      </c>
      <c r="AC195" t="s">
        <v>80</v>
      </c>
      <c r="AD195" t="s">
        <v>34</v>
      </c>
      <c r="AE195" t="s">
        <v>81</v>
      </c>
    </row>
    <row r="196" spans="12:31" ht="15" customHeight="1" x14ac:dyDescent="0.35">
      <c r="L196">
        <v>194</v>
      </c>
      <c r="M196" t="s">
        <v>478</v>
      </c>
      <c r="N196" s="3" t="s">
        <v>479</v>
      </c>
      <c r="O196">
        <v>7100</v>
      </c>
      <c r="P196">
        <v>8716</v>
      </c>
      <c r="Q196" t="s">
        <v>30</v>
      </c>
      <c r="R196" s="4">
        <f t="shared" si="16"/>
        <v>122.76</v>
      </c>
      <c r="S196">
        <v>126</v>
      </c>
      <c r="T196" s="4">
        <f t="shared" si="17"/>
        <v>69.174603174603178</v>
      </c>
      <c r="U196" t="s">
        <v>31</v>
      </c>
      <c r="V196" t="s">
        <v>32</v>
      </c>
      <c r="W196">
        <v>1442206800</v>
      </c>
      <c r="X196" s="5">
        <f t="shared" si="18"/>
        <v>42261.208333333328</v>
      </c>
      <c r="Y196">
        <v>1443589200</v>
      </c>
      <c r="Z196" s="6">
        <f t="shared" ref="Z196:Z259" si="19">(Y196/86400)+DATE(1970,1,1)</f>
        <v>42277.208333333328</v>
      </c>
      <c r="AA196" t="b">
        <v>0</v>
      </c>
      <c r="AB196" t="b">
        <v>0</v>
      </c>
      <c r="AC196" t="s">
        <v>180</v>
      </c>
      <c r="AD196" t="s">
        <v>34</v>
      </c>
      <c r="AE196" t="s">
        <v>181</v>
      </c>
    </row>
    <row r="197" spans="12:31" ht="15" customHeight="1" x14ac:dyDescent="0.35">
      <c r="L197">
        <v>195</v>
      </c>
      <c r="M197" t="s">
        <v>480</v>
      </c>
      <c r="N197" s="3" t="s">
        <v>481</v>
      </c>
      <c r="O197">
        <v>15800</v>
      </c>
      <c r="P197">
        <v>57157</v>
      </c>
      <c r="Q197" t="s">
        <v>30</v>
      </c>
      <c r="R197" s="4">
        <f t="shared" si="16"/>
        <v>361.75</v>
      </c>
      <c r="S197">
        <v>524</v>
      </c>
      <c r="T197" s="4">
        <f t="shared" si="17"/>
        <v>109.07824427480917</v>
      </c>
      <c r="U197" t="s">
        <v>31</v>
      </c>
      <c r="V197" t="s">
        <v>32</v>
      </c>
      <c r="W197">
        <v>1532840400</v>
      </c>
      <c r="X197" s="5">
        <f t="shared" si="18"/>
        <v>43310.208333333328</v>
      </c>
      <c r="Y197">
        <v>1533445200</v>
      </c>
      <c r="Z197" s="6">
        <f t="shared" si="19"/>
        <v>43317.208333333328</v>
      </c>
      <c r="AA197" t="b">
        <v>0</v>
      </c>
      <c r="AB197" t="b">
        <v>0</v>
      </c>
      <c r="AC197" t="s">
        <v>68</v>
      </c>
      <c r="AD197" t="s">
        <v>34</v>
      </c>
      <c r="AE197" t="s">
        <v>69</v>
      </c>
    </row>
    <row r="198" spans="12:31" ht="15" customHeight="1" x14ac:dyDescent="0.35">
      <c r="L198">
        <v>196</v>
      </c>
      <c r="M198" t="s">
        <v>482</v>
      </c>
      <c r="N198" s="3" t="s">
        <v>483</v>
      </c>
      <c r="O198">
        <v>8200</v>
      </c>
      <c r="P198">
        <v>5178</v>
      </c>
      <c r="Q198" t="s">
        <v>22</v>
      </c>
      <c r="R198" s="4">
        <f t="shared" si="16"/>
        <v>63.15</v>
      </c>
      <c r="S198">
        <v>100</v>
      </c>
      <c r="T198" s="4">
        <f t="shared" si="17"/>
        <v>51.78</v>
      </c>
      <c r="U198" t="s">
        <v>52</v>
      </c>
      <c r="V198" t="s">
        <v>53</v>
      </c>
      <c r="W198">
        <v>1472878800</v>
      </c>
      <c r="X198" s="5">
        <f t="shared" si="18"/>
        <v>42616.208333333328</v>
      </c>
      <c r="Y198">
        <v>1474520400</v>
      </c>
      <c r="Z198" s="6">
        <f t="shared" si="19"/>
        <v>42635.208333333328</v>
      </c>
      <c r="AA198" t="b">
        <v>0</v>
      </c>
      <c r="AB198" t="b">
        <v>0</v>
      </c>
      <c r="AC198" t="s">
        <v>86</v>
      </c>
      <c r="AD198" t="s">
        <v>41</v>
      </c>
      <c r="AE198" t="s">
        <v>87</v>
      </c>
    </row>
    <row r="199" spans="12:31" ht="15" customHeight="1" x14ac:dyDescent="0.35">
      <c r="L199">
        <v>197</v>
      </c>
      <c r="M199" t="s">
        <v>484</v>
      </c>
      <c r="N199" s="3" t="s">
        <v>485</v>
      </c>
      <c r="O199">
        <v>54700</v>
      </c>
      <c r="P199">
        <v>163118</v>
      </c>
      <c r="Q199" t="s">
        <v>30</v>
      </c>
      <c r="R199" s="4">
        <f t="shared" si="16"/>
        <v>298.2</v>
      </c>
      <c r="S199">
        <v>1989</v>
      </c>
      <c r="T199" s="4">
        <f t="shared" si="17"/>
        <v>82.010055304172951</v>
      </c>
      <c r="U199" t="s">
        <v>31</v>
      </c>
      <c r="V199" t="s">
        <v>32</v>
      </c>
      <c r="W199">
        <v>1498194000</v>
      </c>
      <c r="X199" s="5">
        <f t="shared" si="18"/>
        <v>42909.208333333328</v>
      </c>
      <c r="Y199">
        <v>1499403600</v>
      </c>
      <c r="Z199" s="6">
        <f t="shared" si="19"/>
        <v>42923.208333333328</v>
      </c>
      <c r="AA199" t="b">
        <v>0</v>
      </c>
      <c r="AB199" t="b">
        <v>0</v>
      </c>
      <c r="AC199" t="s">
        <v>72</v>
      </c>
      <c r="AD199" t="s">
        <v>59</v>
      </c>
      <c r="AE199" t="s">
        <v>73</v>
      </c>
    </row>
    <row r="200" spans="12:31" ht="15" customHeight="1" x14ac:dyDescent="0.35">
      <c r="L200">
        <v>198</v>
      </c>
      <c r="M200" t="s">
        <v>486</v>
      </c>
      <c r="N200" s="3" t="s">
        <v>487</v>
      </c>
      <c r="O200">
        <v>63200</v>
      </c>
      <c r="P200">
        <v>6041</v>
      </c>
      <c r="Q200" t="s">
        <v>22</v>
      </c>
      <c r="R200" s="4">
        <f t="shared" si="16"/>
        <v>9.56</v>
      </c>
      <c r="S200">
        <v>168</v>
      </c>
      <c r="T200" s="4">
        <f t="shared" si="17"/>
        <v>35.958333333333336</v>
      </c>
      <c r="U200" t="s">
        <v>31</v>
      </c>
      <c r="V200" t="s">
        <v>32</v>
      </c>
      <c r="W200">
        <v>1281070800</v>
      </c>
      <c r="X200" s="5">
        <f t="shared" si="18"/>
        <v>40396.208333333336</v>
      </c>
      <c r="Y200">
        <v>1283576400</v>
      </c>
      <c r="Z200" s="6">
        <f t="shared" si="19"/>
        <v>40425.208333333336</v>
      </c>
      <c r="AA200" t="b">
        <v>0</v>
      </c>
      <c r="AB200" t="b">
        <v>0</v>
      </c>
      <c r="AC200" t="s">
        <v>68</v>
      </c>
      <c r="AD200" t="s">
        <v>34</v>
      </c>
      <c r="AE200" t="s">
        <v>69</v>
      </c>
    </row>
    <row r="201" spans="12:31" ht="15" customHeight="1" x14ac:dyDescent="0.35">
      <c r="L201">
        <v>199</v>
      </c>
      <c r="M201" t="s">
        <v>488</v>
      </c>
      <c r="N201" s="3" t="s">
        <v>489</v>
      </c>
      <c r="O201">
        <v>1800</v>
      </c>
      <c r="P201">
        <v>968</v>
      </c>
      <c r="Q201" t="s">
        <v>22</v>
      </c>
      <c r="R201" s="4">
        <f t="shared" si="16"/>
        <v>53.78</v>
      </c>
      <c r="S201">
        <v>13</v>
      </c>
      <c r="T201" s="4">
        <f t="shared" si="17"/>
        <v>74.461538461538467</v>
      </c>
      <c r="U201" t="s">
        <v>31</v>
      </c>
      <c r="V201" t="s">
        <v>32</v>
      </c>
      <c r="W201">
        <v>1436245200</v>
      </c>
      <c r="X201" s="5">
        <f t="shared" si="18"/>
        <v>42192.208333333328</v>
      </c>
      <c r="Y201">
        <v>1436590800</v>
      </c>
      <c r="Z201" s="6">
        <f t="shared" si="19"/>
        <v>42196.208333333328</v>
      </c>
      <c r="AA201" t="b">
        <v>0</v>
      </c>
      <c r="AB201" t="b">
        <v>0</v>
      </c>
      <c r="AC201" t="s">
        <v>33</v>
      </c>
      <c r="AD201" t="s">
        <v>34</v>
      </c>
      <c r="AE201" t="s">
        <v>35</v>
      </c>
    </row>
    <row r="202" spans="12:31" ht="15" customHeight="1" x14ac:dyDescent="0.35">
      <c r="L202">
        <v>200</v>
      </c>
      <c r="M202" t="s">
        <v>490</v>
      </c>
      <c r="N202" s="3" t="s">
        <v>491</v>
      </c>
      <c r="O202">
        <v>100</v>
      </c>
      <c r="P202">
        <v>2</v>
      </c>
      <c r="Q202" t="s">
        <v>22</v>
      </c>
      <c r="R202" s="4">
        <f t="shared" si="16"/>
        <v>2</v>
      </c>
      <c r="S202">
        <v>1</v>
      </c>
      <c r="T202" s="4">
        <f t="shared" si="17"/>
        <v>2</v>
      </c>
      <c r="U202" t="s">
        <v>23</v>
      </c>
      <c r="V202" t="s">
        <v>24</v>
      </c>
      <c r="W202">
        <v>1269493200</v>
      </c>
      <c r="X202" s="5">
        <f t="shared" si="18"/>
        <v>40262.208333333336</v>
      </c>
      <c r="Y202">
        <v>1270443600</v>
      </c>
      <c r="Z202" s="6">
        <f t="shared" si="19"/>
        <v>40273.208333333336</v>
      </c>
      <c r="AA202" t="b">
        <v>0</v>
      </c>
      <c r="AB202" t="b">
        <v>0</v>
      </c>
      <c r="AC202" t="s">
        <v>47</v>
      </c>
      <c r="AD202" t="s">
        <v>48</v>
      </c>
      <c r="AE202" t="s">
        <v>49</v>
      </c>
    </row>
    <row r="203" spans="12:31" ht="15" customHeight="1" x14ac:dyDescent="0.35">
      <c r="L203">
        <v>201</v>
      </c>
      <c r="M203" t="s">
        <v>492</v>
      </c>
      <c r="N203" s="3" t="s">
        <v>493</v>
      </c>
      <c r="O203">
        <v>2100</v>
      </c>
      <c r="P203">
        <v>14305</v>
      </c>
      <c r="Q203" t="s">
        <v>30</v>
      </c>
      <c r="R203" s="4">
        <f t="shared" si="16"/>
        <v>681.19</v>
      </c>
      <c r="S203">
        <v>157</v>
      </c>
      <c r="T203" s="4">
        <f t="shared" si="17"/>
        <v>91.114649681528661</v>
      </c>
      <c r="U203" t="s">
        <v>31</v>
      </c>
      <c r="V203" t="s">
        <v>32</v>
      </c>
      <c r="W203">
        <v>1406264400</v>
      </c>
      <c r="X203" s="5">
        <f t="shared" si="18"/>
        <v>41845.208333333336</v>
      </c>
      <c r="Y203">
        <v>1407819600</v>
      </c>
      <c r="Z203" s="6">
        <f t="shared" si="19"/>
        <v>41863.208333333336</v>
      </c>
      <c r="AA203" t="b">
        <v>0</v>
      </c>
      <c r="AB203" t="b">
        <v>0</v>
      </c>
      <c r="AC203" t="s">
        <v>40</v>
      </c>
      <c r="AD203" t="s">
        <v>41</v>
      </c>
      <c r="AE203" t="s">
        <v>42</v>
      </c>
    </row>
    <row r="204" spans="12:31" ht="15" customHeight="1" x14ac:dyDescent="0.35">
      <c r="L204">
        <v>202</v>
      </c>
      <c r="M204" t="s">
        <v>494</v>
      </c>
      <c r="N204" s="3" t="s">
        <v>495</v>
      </c>
      <c r="O204">
        <v>8300</v>
      </c>
      <c r="P204">
        <v>6543</v>
      </c>
      <c r="Q204" t="s">
        <v>99</v>
      </c>
      <c r="R204" s="4">
        <f t="shared" si="16"/>
        <v>78.83</v>
      </c>
      <c r="S204">
        <v>82</v>
      </c>
      <c r="T204" s="4">
        <f t="shared" si="17"/>
        <v>79.792682926829272</v>
      </c>
      <c r="U204" t="s">
        <v>31</v>
      </c>
      <c r="V204" t="s">
        <v>32</v>
      </c>
      <c r="W204">
        <v>1317531600</v>
      </c>
      <c r="X204" s="5">
        <f t="shared" si="18"/>
        <v>40818.208333333336</v>
      </c>
      <c r="Y204">
        <v>1317877200</v>
      </c>
      <c r="Z204" s="6">
        <f t="shared" si="19"/>
        <v>40822.208333333336</v>
      </c>
      <c r="AA204" t="b">
        <v>0</v>
      </c>
      <c r="AB204" t="b">
        <v>0</v>
      </c>
      <c r="AC204" t="s">
        <v>25</v>
      </c>
      <c r="AD204" t="s">
        <v>26</v>
      </c>
      <c r="AE204" t="s">
        <v>27</v>
      </c>
    </row>
    <row r="205" spans="12:31" ht="15" customHeight="1" x14ac:dyDescent="0.35">
      <c r="L205">
        <v>203</v>
      </c>
      <c r="M205" t="s">
        <v>496</v>
      </c>
      <c r="N205" s="3" t="s">
        <v>497</v>
      </c>
      <c r="O205">
        <v>143900</v>
      </c>
      <c r="P205">
        <v>193413</v>
      </c>
      <c r="Q205" t="s">
        <v>30</v>
      </c>
      <c r="R205" s="4">
        <f t="shared" si="16"/>
        <v>134.41</v>
      </c>
      <c r="S205">
        <v>4498</v>
      </c>
      <c r="T205" s="4">
        <f t="shared" si="17"/>
        <v>42.999777678968428</v>
      </c>
      <c r="U205" t="s">
        <v>38</v>
      </c>
      <c r="V205" t="s">
        <v>39</v>
      </c>
      <c r="W205">
        <v>1484632800</v>
      </c>
      <c r="X205" s="5">
        <f t="shared" si="18"/>
        <v>42752.25</v>
      </c>
      <c r="Y205">
        <v>1484805600</v>
      </c>
      <c r="Z205" s="6">
        <f t="shared" si="19"/>
        <v>42754.25</v>
      </c>
      <c r="AA205" t="b">
        <v>0</v>
      </c>
      <c r="AB205" t="b">
        <v>0</v>
      </c>
      <c r="AC205" t="s">
        <v>47</v>
      </c>
      <c r="AD205" t="s">
        <v>48</v>
      </c>
      <c r="AE205" t="s">
        <v>49</v>
      </c>
    </row>
    <row r="206" spans="12:31" ht="15" customHeight="1" x14ac:dyDescent="0.35">
      <c r="L206">
        <v>204</v>
      </c>
      <c r="M206" t="s">
        <v>498</v>
      </c>
      <c r="N206" s="3" t="s">
        <v>499</v>
      </c>
      <c r="O206">
        <v>75000</v>
      </c>
      <c r="P206">
        <v>2529</v>
      </c>
      <c r="Q206" t="s">
        <v>22</v>
      </c>
      <c r="R206" s="4">
        <f t="shared" si="16"/>
        <v>3.37</v>
      </c>
      <c r="S206">
        <v>40</v>
      </c>
      <c r="T206" s="4">
        <f t="shared" si="17"/>
        <v>63.225000000000001</v>
      </c>
      <c r="U206" t="s">
        <v>31</v>
      </c>
      <c r="V206" t="s">
        <v>32</v>
      </c>
      <c r="W206">
        <v>1301806800</v>
      </c>
      <c r="X206" s="5">
        <f t="shared" si="18"/>
        <v>40636.208333333336</v>
      </c>
      <c r="Y206">
        <v>1302670800</v>
      </c>
      <c r="Z206" s="6">
        <f t="shared" si="19"/>
        <v>40646.208333333336</v>
      </c>
      <c r="AA206" t="b">
        <v>0</v>
      </c>
      <c r="AB206" t="b">
        <v>0</v>
      </c>
      <c r="AC206" t="s">
        <v>192</v>
      </c>
      <c r="AD206" t="s">
        <v>34</v>
      </c>
      <c r="AE206" t="s">
        <v>193</v>
      </c>
    </row>
    <row r="207" spans="12:31" ht="15" customHeight="1" x14ac:dyDescent="0.35">
      <c r="L207">
        <v>205</v>
      </c>
      <c r="M207" t="s">
        <v>500</v>
      </c>
      <c r="N207" s="3" t="s">
        <v>501</v>
      </c>
      <c r="O207">
        <v>1300</v>
      </c>
      <c r="P207">
        <v>5614</v>
      </c>
      <c r="Q207" t="s">
        <v>30</v>
      </c>
      <c r="R207" s="4">
        <f t="shared" si="16"/>
        <v>431.85</v>
      </c>
      <c r="S207">
        <v>80</v>
      </c>
      <c r="T207" s="4">
        <f t="shared" si="17"/>
        <v>70.174999999999997</v>
      </c>
      <c r="U207" t="s">
        <v>31</v>
      </c>
      <c r="V207" t="s">
        <v>32</v>
      </c>
      <c r="W207">
        <v>1539752400</v>
      </c>
      <c r="X207" s="5">
        <f t="shared" si="18"/>
        <v>43390.208333333328</v>
      </c>
      <c r="Y207">
        <v>1540789200</v>
      </c>
      <c r="Z207" s="6">
        <f t="shared" si="19"/>
        <v>43402.208333333328</v>
      </c>
      <c r="AA207" t="b">
        <v>1</v>
      </c>
      <c r="AB207" t="b">
        <v>0</v>
      </c>
      <c r="AC207" t="s">
        <v>47</v>
      </c>
      <c r="AD207" t="s">
        <v>48</v>
      </c>
      <c r="AE207" t="s">
        <v>49</v>
      </c>
    </row>
    <row r="208" spans="12:31" ht="15" customHeight="1" x14ac:dyDescent="0.35">
      <c r="L208">
        <v>206</v>
      </c>
      <c r="M208" t="s">
        <v>502</v>
      </c>
      <c r="N208" s="3" t="s">
        <v>503</v>
      </c>
      <c r="O208">
        <v>9000</v>
      </c>
      <c r="P208">
        <v>3496</v>
      </c>
      <c r="Q208" t="s">
        <v>99</v>
      </c>
      <c r="R208" s="4">
        <f t="shared" si="16"/>
        <v>38.840000000000003</v>
      </c>
      <c r="S208">
        <v>57</v>
      </c>
      <c r="T208" s="4">
        <f t="shared" si="17"/>
        <v>61.333333333333336</v>
      </c>
      <c r="U208" t="s">
        <v>31</v>
      </c>
      <c r="V208" t="s">
        <v>32</v>
      </c>
      <c r="W208">
        <v>1267250400</v>
      </c>
      <c r="X208" s="5">
        <f t="shared" si="18"/>
        <v>40236.25</v>
      </c>
      <c r="Y208">
        <v>1268028000</v>
      </c>
      <c r="Z208" s="6">
        <f t="shared" si="19"/>
        <v>40245.25</v>
      </c>
      <c r="AA208" t="b">
        <v>0</v>
      </c>
      <c r="AB208" t="b">
        <v>0</v>
      </c>
      <c r="AC208" t="s">
        <v>147</v>
      </c>
      <c r="AD208" t="s">
        <v>91</v>
      </c>
      <c r="AE208" t="s">
        <v>148</v>
      </c>
    </row>
    <row r="209" spans="12:31" ht="15" customHeight="1" x14ac:dyDescent="0.35">
      <c r="L209">
        <v>207</v>
      </c>
      <c r="M209" t="s">
        <v>504</v>
      </c>
      <c r="N209" s="3" t="s">
        <v>505</v>
      </c>
      <c r="O209">
        <v>1000</v>
      </c>
      <c r="P209">
        <v>4257</v>
      </c>
      <c r="Q209" t="s">
        <v>30</v>
      </c>
      <c r="R209" s="4">
        <f t="shared" si="16"/>
        <v>425.7</v>
      </c>
      <c r="S209">
        <v>43</v>
      </c>
      <c r="T209" s="4">
        <f t="shared" si="17"/>
        <v>99</v>
      </c>
      <c r="U209" t="s">
        <v>31</v>
      </c>
      <c r="V209" t="s">
        <v>32</v>
      </c>
      <c r="W209">
        <v>1535432400</v>
      </c>
      <c r="X209" s="5">
        <f t="shared" si="18"/>
        <v>43340.208333333328</v>
      </c>
      <c r="Y209">
        <v>1537160400</v>
      </c>
      <c r="Z209" s="6">
        <f t="shared" si="19"/>
        <v>43360.208333333328</v>
      </c>
      <c r="AA209" t="b">
        <v>0</v>
      </c>
      <c r="AB209" t="b">
        <v>1</v>
      </c>
      <c r="AC209" t="s">
        <v>33</v>
      </c>
      <c r="AD209" t="s">
        <v>34</v>
      </c>
      <c r="AE209" t="s">
        <v>35</v>
      </c>
    </row>
    <row r="210" spans="12:31" ht="15" customHeight="1" x14ac:dyDescent="0.35">
      <c r="L210">
        <v>208</v>
      </c>
      <c r="M210" t="s">
        <v>506</v>
      </c>
      <c r="N210" s="3" t="s">
        <v>507</v>
      </c>
      <c r="O210">
        <v>196900</v>
      </c>
      <c r="P210">
        <v>199110</v>
      </c>
      <c r="Q210" t="s">
        <v>30</v>
      </c>
      <c r="R210" s="4">
        <f t="shared" si="16"/>
        <v>101.12</v>
      </c>
      <c r="S210">
        <v>2053</v>
      </c>
      <c r="T210" s="4">
        <f t="shared" si="17"/>
        <v>96.984900146127615</v>
      </c>
      <c r="U210" t="s">
        <v>31</v>
      </c>
      <c r="V210" t="s">
        <v>32</v>
      </c>
      <c r="W210">
        <v>1510207200</v>
      </c>
      <c r="X210" s="5">
        <f t="shared" si="18"/>
        <v>43048.25</v>
      </c>
      <c r="Y210">
        <v>1512280800</v>
      </c>
      <c r="Z210" s="6">
        <f t="shared" si="19"/>
        <v>43072.25</v>
      </c>
      <c r="AA210" t="b">
        <v>0</v>
      </c>
      <c r="AB210" t="b">
        <v>0</v>
      </c>
      <c r="AC210" t="s">
        <v>58</v>
      </c>
      <c r="AD210" t="s">
        <v>59</v>
      </c>
      <c r="AE210" t="s">
        <v>60</v>
      </c>
    </row>
    <row r="211" spans="12:31" ht="15" customHeight="1" x14ac:dyDescent="0.35">
      <c r="L211">
        <v>209</v>
      </c>
      <c r="M211" t="s">
        <v>508</v>
      </c>
      <c r="N211" s="3" t="s">
        <v>509</v>
      </c>
      <c r="O211">
        <v>194500</v>
      </c>
      <c r="P211">
        <v>41212</v>
      </c>
      <c r="Q211" t="s">
        <v>65</v>
      </c>
      <c r="R211" s="4">
        <f t="shared" si="16"/>
        <v>21.19</v>
      </c>
      <c r="S211">
        <v>808</v>
      </c>
      <c r="T211" s="4">
        <f t="shared" si="17"/>
        <v>51.004950495049506</v>
      </c>
      <c r="U211" t="s">
        <v>38</v>
      </c>
      <c r="V211" t="s">
        <v>39</v>
      </c>
      <c r="W211">
        <v>1462510800</v>
      </c>
      <c r="X211" s="5">
        <f t="shared" si="18"/>
        <v>42496.208333333328</v>
      </c>
      <c r="Y211">
        <v>1463115600</v>
      </c>
      <c r="Z211" s="6">
        <f t="shared" si="19"/>
        <v>42503.208333333328</v>
      </c>
      <c r="AA211" t="b">
        <v>0</v>
      </c>
      <c r="AB211" t="b">
        <v>0</v>
      </c>
      <c r="AC211" t="s">
        <v>58</v>
      </c>
      <c r="AD211" t="s">
        <v>59</v>
      </c>
      <c r="AE211" t="s">
        <v>60</v>
      </c>
    </row>
    <row r="212" spans="12:31" ht="15" customHeight="1" x14ac:dyDescent="0.35">
      <c r="L212">
        <v>210</v>
      </c>
      <c r="M212" t="s">
        <v>510</v>
      </c>
      <c r="N212" s="3" t="s">
        <v>511</v>
      </c>
      <c r="O212">
        <v>9400</v>
      </c>
      <c r="P212">
        <v>6338</v>
      </c>
      <c r="Q212" t="s">
        <v>22</v>
      </c>
      <c r="R212" s="4">
        <f t="shared" si="16"/>
        <v>67.430000000000007</v>
      </c>
      <c r="S212">
        <v>226</v>
      </c>
      <c r="T212" s="4">
        <f t="shared" si="17"/>
        <v>28.044247787610619</v>
      </c>
      <c r="U212" t="s">
        <v>52</v>
      </c>
      <c r="V212" t="s">
        <v>53</v>
      </c>
      <c r="W212">
        <v>1488520800</v>
      </c>
      <c r="X212" s="5">
        <f t="shared" si="18"/>
        <v>42797.25</v>
      </c>
      <c r="Y212">
        <v>1490850000</v>
      </c>
      <c r="Z212" s="6">
        <f t="shared" si="19"/>
        <v>42824.208333333328</v>
      </c>
      <c r="AA212" t="b">
        <v>0</v>
      </c>
      <c r="AB212" t="b">
        <v>0</v>
      </c>
      <c r="AC212" t="s">
        <v>512</v>
      </c>
      <c r="AD212" t="s">
        <v>59</v>
      </c>
      <c r="AE212" t="s">
        <v>513</v>
      </c>
    </row>
    <row r="213" spans="12:31" ht="15" customHeight="1" x14ac:dyDescent="0.35">
      <c r="L213">
        <v>211</v>
      </c>
      <c r="M213" t="s">
        <v>514</v>
      </c>
      <c r="N213" s="3" t="s">
        <v>515</v>
      </c>
      <c r="O213">
        <v>104400</v>
      </c>
      <c r="P213">
        <v>99100</v>
      </c>
      <c r="Q213" t="s">
        <v>22</v>
      </c>
      <c r="R213" s="4">
        <f t="shared" si="16"/>
        <v>94.92</v>
      </c>
      <c r="S213">
        <v>1625</v>
      </c>
      <c r="T213" s="4">
        <f t="shared" si="17"/>
        <v>60.984615384615381</v>
      </c>
      <c r="U213" t="s">
        <v>31</v>
      </c>
      <c r="V213" t="s">
        <v>32</v>
      </c>
      <c r="W213">
        <v>1377579600</v>
      </c>
      <c r="X213" s="5">
        <f t="shared" si="18"/>
        <v>41513.208333333336</v>
      </c>
      <c r="Y213">
        <v>1379653200</v>
      </c>
      <c r="Z213" s="6">
        <f t="shared" si="19"/>
        <v>41537.208333333336</v>
      </c>
      <c r="AA213" t="b">
        <v>0</v>
      </c>
      <c r="AB213" t="b">
        <v>0</v>
      </c>
      <c r="AC213" t="s">
        <v>47</v>
      </c>
      <c r="AD213" t="s">
        <v>48</v>
      </c>
      <c r="AE213" t="s">
        <v>49</v>
      </c>
    </row>
    <row r="214" spans="12:31" ht="15" customHeight="1" x14ac:dyDescent="0.35">
      <c r="L214">
        <v>212</v>
      </c>
      <c r="M214" t="s">
        <v>516</v>
      </c>
      <c r="N214" s="3" t="s">
        <v>517</v>
      </c>
      <c r="O214">
        <v>8100</v>
      </c>
      <c r="P214">
        <v>12300</v>
      </c>
      <c r="Q214" t="s">
        <v>30</v>
      </c>
      <c r="R214" s="4">
        <f t="shared" si="16"/>
        <v>151.85</v>
      </c>
      <c r="S214">
        <v>168</v>
      </c>
      <c r="T214" s="4">
        <f t="shared" si="17"/>
        <v>73.214285714285708</v>
      </c>
      <c r="U214" t="s">
        <v>31</v>
      </c>
      <c r="V214" t="s">
        <v>32</v>
      </c>
      <c r="W214">
        <v>1576389600</v>
      </c>
      <c r="X214" s="5">
        <f t="shared" si="18"/>
        <v>43814.25</v>
      </c>
      <c r="Y214">
        <v>1580364000</v>
      </c>
      <c r="Z214" s="6">
        <f t="shared" si="19"/>
        <v>43860.25</v>
      </c>
      <c r="AA214" t="b">
        <v>0</v>
      </c>
      <c r="AB214" t="b">
        <v>0</v>
      </c>
      <c r="AC214" t="s">
        <v>47</v>
      </c>
      <c r="AD214" t="s">
        <v>48</v>
      </c>
      <c r="AE214" t="s">
        <v>49</v>
      </c>
    </row>
    <row r="215" spans="12:31" ht="15" customHeight="1" x14ac:dyDescent="0.35">
      <c r="L215">
        <v>213</v>
      </c>
      <c r="M215" t="s">
        <v>518</v>
      </c>
      <c r="N215" s="3" t="s">
        <v>519</v>
      </c>
      <c r="O215">
        <v>87900</v>
      </c>
      <c r="P215">
        <v>171549</v>
      </c>
      <c r="Q215" t="s">
        <v>30</v>
      </c>
      <c r="R215" s="4">
        <f t="shared" si="16"/>
        <v>195.16</v>
      </c>
      <c r="S215">
        <v>4289</v>
      </c>
      <c r="T215" s="4">
        <f t="shared" si="17"/>
        <v>39.997435299603637</v>
      </c>
      <c r="U215" t="s">
        <v>31</v>
      </c>
      <c r="V215" t="s">
        <v>32</v>
      </c>
      <c r="W215">
        <v>1289019600</v>
      </c>
      <c r="X215" s="5">
        <f t="shared" si="18"/>
        <v>40488.208333333336</v>
      </c>
      <c r="Y215">
        <v>1289714400</v>
      </c>
      <c r="Z215" s="6">
        <f t="shared" si="19"/>
        <v>40496.25</v>
      </c>
      <c r="AA215" t="b">
        <v>0</v>
      </c>
      <c r="AB215" t="b">
        <v>1</v>
      </c>
      <c r="AC215" t="s">
        <v>80</v>
      </c>
      <c r="AD215" t="s">
        <v>34</v>
      </c>
      <c r="AE215" t="s">
        <v>81</v>
      </c>
    </row>
    <row r="216" spans="12:31" ht="15" customHeight="1" x14ac:dyDescent="0.35">
      <c r="L216">
        <v>214</v>
      </c>
      <c r="M216" t="s">
        <v>520</v>
      </c>
      <c r="N216" s="3" t="s">
        <v>521</v>
      </c>
      <c r="O216">
        <v>1400</v>
      </c>
      <c r="P216">
        <v>14324</v>
      </c>
      <c r="Q216" t="s">
        <v>30</v>
      </c>
      <c r="R216" s="4">
        <f t="shared" si="16"/>
        <v>1023.14</v>
      </c>
      <c r="S216">
        <v>165</v>
      </c>
      <c r="T216" s="4">
        <f t="shared" si="17"/>
        <v>86.812121212121212</v>
      </c>
      <c r="U216" t="s">
        <v>31</v>
      </c>
      <c r="V216" t="s">
        <v>32</v>
      </c>
      <c r="W216">
        <v>1282194000</v>
      </c>
      <c r="X216" s="5">
        <f t="shared" si="18"/>
        <v>40409.208333333336</v>
      </c>
      <c r="Y216">
        <v>1282712400</v>
      </c>
      <c r="Z216" s="6">
        <f t="shared" si="19"/>
        <v>40415.208333333336</v>
      </c>
      <c r="AA216" t="b">
        <v>0</v>
      </c>
      <c r="AB216" t="b">
        <v>0</v>
      </c>
      <c r="AC216" t="s">
        <v>33</v>
      </c>
      <c r="AD216" t="s">
        <v>34</v>
      </c>
      <c r="AE216" t="s">
        <v>35</v>
      </c>
    </row>
    <row r="217" spans="12:31" ht="15" customHeight="1" x14ac:dyDescent="0.35">
      <c r="L217">
        <v>215</v>
      </c>
      <c r="M217" t="s">
        <v>522</v>
      </c>
      <c r="N217" s="3" t="s">
        <v>523</v>
      </c>
      <c r="O217">
        <v>156800</v>
      </c>
      <c r="P217">
        <v>6024</v>
      </c>
      <c r="Q217" t="s">
        <v>22</v>
      </c>
      <c r="R217" s="4">
        <f t="shared" si="16"/>
        <v>3.84</v>
      </c>
      <c r="S217">
        <v>143</v>
      </c>
      <c r="T217" s="4">
        <f t="shared" si="17"/>
        <v>42.125874125874127</v>
      </c>
      <c r="U217" t="s">
        <v>31</v>
      </c>
      <c r="V217" t="s">
        <v>32</v>
      </c>
      <c r="W217">
        <v>1550037600</v>
      </c>
      <c r="X217" s="5">
        <f t="shared" si="18"/>
        <v>43509.25</v>
      </c>
      <c r="Y217">
        <v>1550210400</v>
      </c>
      <c r="Z217" s="6">
        <f t="shared" si="19"/>
        <v>43511.25</v>
      </c>
      <c r="AA217" t="b">
        <v>0</v>
      </c>
      <c r="AB217" t="b">
        <v>0</v>
      </c>
      <c r="AC217" t="s">
        <v>47</v>
      </c>
      <c r="AD217" t="s">
        <v>48</v>
      </c>
      <c r="AE217" t="s">
        <v>49</v>
      </c>
    </row>
    <row r="218" spans="12:31" ht="15" customHeight="1" x14ac:dyDescent="0.35">
      <c r="L218">
        <v>216</v>
      </c>
      <c r="M218" t="s">
        <v>524</v>
      </c>
      <c r="N218" s="3" t="s">
        <v>525</v>
      </c>
      <c r="O218">
        <v>121700</v>
      </c>
      <c r="P218">
        <v>188721</v>
      </c>
      <c r="Q218" t="s">
        <v>30</v>
      </c>
      <c r="R218" s="4">
        <f t="shared" si="16"/>
        <v>155.07</v>
      </c>
      <c r="S218">
        <v>1815</v>
      </c>
      <c r="T218" s="4">
        <f t="shared" si="17"/>
        <v>103.97851239669421</v>
      </c>
      <c r="U218" t="s">
        <v>31</v>
      </c>
      <c r="V218" t="s">
        <v>32</v>
      </c>
      <c r="W218">
        <v>1321941600</v>
      </c>
      <c r="X218" s="5">
        <f t="shared" si="18"/>
        <v>40869.25</v>
      </c>
      <c r="Y218">
        <v>1322114400</v>
      </c>
      <c r="Z218" s="6">
        <f t="shared" si="19"/>
        <v>40871.25</v>
      </c>
      <c r="AA218" t="b">
        <v>0</v>
      </c>
      <c r="AB218" t="b">
        <v>0</v>
      </c>
      <c r="AC218" t="s">
        <v>47</v>
      </c>
      <c r="AD218" t="s">
        <v>48</v>
      </c>
      <c r="AE218" t="s">
        <v>49</v>
      </c>
    </row>
    <row r="219" spans="12:31" ht="15" customHeight="1" x14ac:dyDescent="0.35">
      <c r="L219">
        <v>217</v>
      </c>
      <c r="M219" t="s">
        <v>526</v>
      </c>
      <c r="N219" s="3" t="s">
        <v>527</v>
      </c>
      <c r="O219">
        <v>129400</v>
      </c>
      <c r="P219">
        <v>57911</v>
      </c>
      <c r="Q219" t="s">
        <v>22</v>
      </c>
      <c r="R219" s="4">
        <f t="shared" si="16"/>
        <v>44.75</v>
      </c>
      <c r="S219">
        <v>934</v>
      </c>
      <c r="T219" s="4">
        <f t="shared" si="17"/>
        <v>62.003211991434689</v>
      </c>
      <c r="U219" t="s">
        <v>31</v>
      </c>
      <c r="V219" t="s">
        <v>32</v>
      </c>
      <c r="W219">
        <v>1556427600</v>
      </c>
      <c r="X219" s="5">
        <f t="shared" si="18"/>
        <v>43583.208333333328</v>
      </c>
      <c r="Y219">
        <v>1557205200</v>
      </c>
      <c r="Z219" s="6">
        <f t="shared" si="19"/>
        <v>43592.208333333328</v>
      </c>
      <c r="AA219" t="b">
        <v>0</v>
      </c>
      <c r="AB219" t="b">
        <v>0</v>
      </c>
      <c r="AC219" t="s">
        <v>512</v>
      </c>
      <c r="AD219" t="s">
        <v>59</v>
      </c>
      <c r="AE219" t="s">
        <v>513</v>
      </c>
    </row>
    <row r="220" spans="12:31" ht="15" customHeight="1" x14ac:dyDescent="0.35">
      <c r="L220">
        <v>218</v>
      </c>
      <c r="M220" t="s">
        <v>528</v>
      </c>
      <c r="N220" s="3" t="s">
        <v>529</v>
      </c>
      <c r="O220">
        <v>5700</v>
      </c>
      <c r="P220">
        <v>12309</v>
      </c>
      <c r="Q220" t="s">
        <v>30</v>
      </c>
      <c r="R220" s="4">
        <f t="shared" si="16"/>
        <v>215.95</v>
      </c>
      <c r="S220">
        <v>397</v>
      </c>
      <c r="T220" s="4">
        <f t="shared" si="17"/>
        <v>31.005037783375315</v>
      </c>
      <c r="U220" t="s">
        <v>56</v>
      </c>
      <c r="V220" t="s">
        <v>57</v>
      </c>
      <c r="W220">
        <v>1320991200</v>
      </c>
      <c r="X220" s="5">
        <f t="shared" si="18"/>
        <v>40858.25</v>
      </c>
      <c r="Y220">
        <v>1323928800</v>
      </c>
      <c r="Z220" s="6">
        <f t="shared" si="19"/>
        <v>40892.25</v>
      </c>
      <c r="AA220" t="b">
        <v>0</v>
      </c>
      <c r="AB220" t="b">
        <v>1</v>
      </c>
      <c r="AC220" t="s">
        <v>127</v>
      </c>
      <c r="AD220" t="s">
        <v>59</v>
      </c>
      <c r="AE220" t="s">
        <v>128</v>
      </c>
    </row>
    <row r="221" spans="12:31" ht="15" customHeight="1" x14ac:dyDescent="0.35">
      <c r="L221">
        <v>219</v>
      </c>
      <c r="M221" t="s">
        <v>530</v>
      </c>
      <c r="N221" s="3" t="s">
        <v>531</v>
      </c>
      <c r="O221">
        <v>41700</v>
      </c>
      <c r="P221">
        <v>138497</v>
      </c>
      <c r="Q221" t="s">
        <v>30</v>
      </c>
      <c r="R221" s="4">
        <f t="shared" si="16"/>
        <v>332.13</v>
      </c>
      <c r="S221">
        <v>1539</v>
      </c>
      <c r="T221" s="4">
        <f t="shared" si="17"/>
        <v>89.991552956465242</v>
      </c>
      <c r="U221" t="s">
        <v>31</v>
      </c>
      <c r="V221" t="s">
        <v>32</v>
      </c>
      <c r="W221">
        <v>1345093200</v>
      </c>
      <c r="X221" s="5">
        <f t="shared" si="18"/>
        <v>41137.208333333336</v>
      </c>
      <c r="Y221">
        <v>1346130000</v>
      </c>
      <c r="Z221" s="6">
        <f t="shared" si="19"/>
        <v>41149.208333333336</v>
      </c>
      <c r="AA221" t="b">
        <v>0</v>
      </c>
      <c r="AB221" t="b">
        <v>0</v>
      </c>
      <c r="AC221" t="s">
        <v>95</v>
      </c>
      <c r="AD221" t="s">
        <v>59</v>
      </c>
      <c r="AE221" t="s">
        <v>96</v>
      </c>
    </row>
    <row r="222" spans="12:31" ht="15" customHeight="1" x14ac:dyDescent="0.35">
      <c r="L222">
        <v>220</v>
      </c>
      <c r="M222" t="s">
        <v>532</v>
      </c>
      <c r="N222" s="3" t="s">
        <v>533</v>
      </c>
      <c r="O222">
        <v>7900</v>
      </c>
      <c r="P222">
        <v>667</v>
      </c>
      <c r="Q222" t="s">
        <v>22</v>
      </c>
      <c r="R222" s="4">
        <f t="shared" si="16"/>
        <v>8.44</v>
      </c>
      <c r="S222">
        <v>17</v>
      </c>
      <c r="T222" s="4">
        <f t="shared" si="17"/>
        <v>39.235294117647058</v>
      </c>
      <c r="U222" t="s">
        <v>31</v>
      </c>
      <c r="V222" t="s">
        <v>32</v>
      </c>
      <c r="W222">
        <v>1309496400</v>
      </c>
      <c r="X222" s="5">
        <f t="shared" si="18"/>
        <v>40725.208333333336</v>
      </c>
      <c r="Y222">
        <v>1311051600</v>
      </c>
      <c r="Z222" s="6">
        <f t="shared" si="19"/>
        <v>40743.208333333336</v>
      </c>
      <c r="AA222" t="b">
        <v>1</v>
      </c>
      <c r="AB222" t="b">
        <v>0</v>
      </c>
      <c r="AC222" t="s">
        <v>47</v>
      </c>
      <c r="AD222" t="s">
        <v>48</v>
      </c>
      <c r="AE222" t="s">
        <v>49</v>
      </c>
    </row>
    <row r="223" spans="12:31" ht="15" customHeight="1" x14ac:dyDescent="0.35">
      <c r="L223">
        <v>221</v>
      </c>
      <c r="M223" t="s">
        <v>534</v>
      </c>
      <c r="N223" s="3" t="s">
        <v>535</v>
      </c>
      <c r="O223">
        <v>121500</v>
      </c>
      <c r="P223">
        <v>119830</v>
      </c>
      <c r="Q223" t="s">
        <v>22</v>
      </c>
      <c r="R223" s="4">
        <f t="shared" si="16"/>
        <v>98.63</v>
      </c>
      <c r="S223">
        <v>2179</v>
      </c>
      <c r="T223" s="4">
        <f t="shared" si="17"/>
        <v>54.993116108306566</v>
      </c>
      <c r="U223" t="s">
        <v>31</v>
      </c>
      <c r="V223" t="s">
        <v>32</v>
      </c>
      <c r="W223">
        <v>1340254800</v>
      </c>
      <c r="X223" s="5">
        <f t="shared" si="18"/>
        <v>41081.208333333336</v>
      </c>
      <c r="Y223">
        <v>1340427600</v>
      </c>
      <c r="Z223" s="6">
        <f t="shared" si="19"/>
        <v>41083.208333333336</v>
      </c>
      <c r="AA223" t="b">
        <v>1</v>
      </c>
      <c r="AB223" t="b">
        <v>0</v>
      </c>
      <c r="AC223" t="s">
        <v>25</v>
      </c>
      <c r="AD223" t="s">
        <v>26</v>
      </c>
      <c r="AE223" t="s">
        <v>27</v>
      </c>
    </row>
    <row r="224" spans="12:31" ht="15" customHeight="1" x14ac:dyDescent="0.35">
      <c r="L224">
        <v>222</v>
      </c>
      <c r="M224" t="s">
        <v>536</v>
      </c>
      <c r="N224" s="3" t="s">
        <v>537</v>
      </c>
      <c r="O224">
        <v>4800</v>
      </c>
      <c r="P224">
        <v>6623</v>
      </c>
      <c r="Q224" t="s">
        <v>30</v>
      </c>
      <c r="R224" s="4">
        <f t="shared" si="16"/>
        <v>137.97999999999999</v>
      </c>
      <c r="S224">
        <v>138</v>
      </c>
      <c r="T224" s="4">
        <f t="shared" si="17"/>
        <v>47.992753623188406</v>
      </c>
      <c r="U224" t="s">
        <v>31</v>
      </c>
      <c r="V224" t="s">
        <v>32</v>
      </c>
      <c r="W224">
        <v>1412226000</v>
      </c>
      <c r="X224" s="5">
        <f t="shared" si="18"/>
        <v>41914.208333333336</v>
      </c>
      <c r="Y224">
        <v>1412312400</v>
      </c>
      <c r="Z224" s="6">
        <f t="shared" si="19"/>
        <v>41915.208333333336</v>
      </c>
      <c r="AA224" t="b">
        <v>0</v>
      </c>
      <c r="AB224" t="b">
        <v>0</v>
      </c>
      <c r="AC224" t="s">
        <v>151</v>
      </c>
      <c r="AD224" t="s">
        <v>152</v>
      </c>
      <c r="AE224" t="s">
        <v>153</v>
      </c>
    </row>
    <row r="225" spans="12:31" ht="15" customHeight="1" x14ac:dyDescent="0.35">
      <c r="L225">
        <v>223</v>
      </c>
      <c r="M225" t="s">
        <v>538</v>
      </c>
      <c r="N225" s="3" t="s">
        <v>539</v>
      </c>
      <c r="O225">
        <v>87300</v>
      </c>
      <c r="P225">
        <v>81897</v>
      </c>
      <c r="Q225" t="s">
        <v>22</v>
      </c>
      <c r="R225" s="4">
        <f t="shared" si="16"/>
        <v>93.81</v>
      </c>
      <c r="S225">
        <v>931</v>
      </c>
      <c r="T225" s="4">
        <f t="shared" si="17"/>
        <v>87.966702470461868</v>
      </c>
      <c r="U225" t="s">
        <v>31</v>
      </c>
      <c r="V225" t="s">
        <v>32</v>
      </c>
      <c r="W225">
        <v>1458104400</v>
      </c>
      <c r="X225" s="5">
        <f t="shared" si="18"/>
        <v>42445.208333333328</v>
      </c>
      <c r="Y225">
        <v>1459314000</v>
      </c>
      <c r="Z225" s="6">
        <f t="shared" si="19"/>
        <v>42459.208333333328</v>
      </c>
      <c r="AA225" t="b">
        <v>0</v>
      </c>
      <c r="AB225" t="b">
        <v>0</v>
      </c>
      <c r="AC225" t="s">
        <v>47</v>
      </c>
      <c r="AD225" t="s">
        <v>48</v>
      </c>
      <c r="AE225" t="s">
        <v>49</v>
      </c>
    </row>
    <row r="226" spans="12:31" ht="15" customHeight="1" x14ac:dyDescent="0.35">
      <c r="L226">
        <v>224</v>
      </c>
      <c r="M226" t="s">
        <v>540</v>
      </c>
      <c r="N226" s="3" t="s">
        <v>541</v>
      </c>
      <c r="O226">
        <v>46300</v>
      </c>
      <c r="P226">
        <v>186885</v>
      </c>
      <c r="Q226" t="s">
        <v>30</v>
      </c>
      <c r="R226" s="4">
        <f t="shared" si="16"/>
        <v>403.64</v>
      </c>
      <c r="S226">
        <v>3594</v>
      </c>
      <c r="T226" s="4">
        <f t="shared" si="17"/>
        <v>51.999165275459099</v>
      </c>
      <c r="U226" t="s">
        <v>31</v>
      </c>
      <c r="V226" t="s">
        <v>32</v>
      </c>
      <c r="W226">
        <v>1411534800</v>
      </c>
      <c r="X226" s="5">
        <f t="shared" si="18"/>
        <v>41906.208333333336</v>
      </c>
      <c r="Y226">
        <v>1415426400</v>
      </c>
      <c r="Z226" s="6">
        <f t="shared" si="19"/>
        <v>41951.25</v>
      </c>
      <c r="AA226" t="b">
        <v>0</v>
      </c>
      <c r="AB226" t="b">
        <v>0</v>
      </c>
      <c r="AC226" t="s">
        <v>512</v>
      </c>
      <c r="AD226" t="s">
        <v>59</v>
      </c>
      <c r="AE226" t="s">
        <v>513</v>
      </c>
    </row>
    <row r="227" spans="12:31" ht="15" customHeight="1" x14ac:dyDescent="0.35">
      <c r="L227">
        <v>225</v>
      </c>
      <c r="M227" t="s">
        <v>542</v>
      </c>
      <c r="N227" s="3" t="s">
        <v>543</v>
      </c>
      <c r="O227">
        <v>67800</v>
      </c>
      <c r="P227">
        <v>176398</v>
      </c>
      <c r="Q227" t="s">
        <v>30</v>
      </c>
      <c r="R227" s="4">
        <f t="shared" si="16"/>
        <v>260.17</v>
      </c>
      <c r="S227">
        <v>5880</v>
      </c>
      <c r="T227" s="4">
        <f t="shared" si="17"/>
        <v>29.999659863945578</v>
      </c>
      <c r="U227" t="s">
        <v>31</v>
      </c>
      <c r="V227" t="s">
        <v>32</v>
      </c>
      <c r="W227">
        <v>1399093200</v>
      </c>
      <c r="X227" s="5">
        <f t="shared" si="18"/>
        <v>41762.208333333336</v>
      </c>
      <c r="Y227">
        <v>1399093200</v>
      </c>
      <c r="Z227" s="6">
        <f t="shared" si="19"/>
        <v>41762.208333333336</v>
      </c>
      <c r="AA227" t="b">
        <v>1</v>
      </c>
      <c r="AB227" t="b">
        <v>0</v>
      </c>
      <c r="AC227" t="s">
        <v>33</v>
      </c>
      <c r="AD227" t="s">
        <v>34</v>
      </c>
      <c r="AE227" t="s">
        <v>35</v>
      </c>
    </row>
    <row r="228" spans="12:31" ht="15" customHeight="1" x14ac:dyDescent="0.35">
      <c r="L228">
        <v>226</v>
      </c>
      <c r="M228" t="s">
        <v>288</v>
      </c>
      <c r="N228" s="3" t="s">
        <v>544</v>
      </c>
      <c r="O228">
        <v>3000</v>
      </c>
      <c r="P228">
        <v>10999</v>
      </c>
      <c r="Q228" t="s">
        <v>30</v>
      </c>
      <c r="R228" s="4">
        <f t="shared" si="16"/>
        <v>366.63</v>
      </c>
      <c r="S228">
        <v>112</v>
      </c>
      <c r="T228" s="4">
        <f t="shared" si="17"/>
        <v>98.205357142857139</v>
      </c>
      <c r="U228" t="s">
        <v>31</v>
      </c>
      <c r="V228" t="s">
        <v>32</v>
      </c>
      <c r="W228">
        <v>1270702800</v>
      </c>
      <c r="X228" s="5">
        <f t="shared" si="18"/>
        <v>40276.208333333336</v>
      </c>
      <c r="Y228">
        <v>1273899600</v>
      </c>
      <c r="Z228" s="6">
        <f t="shared" si="19"/>
        <v>40313.208333333336</v>
      </c>
      <c r="AA228" t="b">
        <v>0</v>
      </c>
      <c r="AB228" t="b">
        <v>0</v>
      </c>
      <c r="AC228" t="s">
        <v>151</v>
      </c>
      <c r="AD228" t="s">
        <v>152</v>
      </c>
      <c r="AE228" t="s">
        <v>153</v>
      </c>
    </row>
    <row r="229" spans="12:31" ht="15" customHeight="1" x14ac:dyDescent="0.35">
      <c r="L229">
        <v>227</v>
      </c>
      <c r="M229" t="s">
        <v>545</v>
      </c>
      <c r="N229" s="3" t="s">
        <v>546</v>
      </c>
      <c r="O229">
        <v>60900</v>
      </c>
      <c r="P229">
        <v>102751</v>
      </c>
      <c r="Q229" t="s">
        <v>30</v>
      </c>
      <c r="R229" s="4">
        <f t="shared" si="16"/>
        <v>168.72</v>
      </c>
      <c r="S229">
        <v>943</v>
      </c>
      <c r="T229" s="4">
        <f t="shared" si="17"/>
        <v>108.96182396606575</v>
      </c>
      <c r="U229" t="s">
        <v>31</v>
      </c>
      <c r="V229" t="s">
        <v>32</v>
      </c>
      <c r="W229">
        <v>1431666000</v>
      </c>
      <c r="X229" s="5">
        <f t="shared" si="18"/>
        <v>42139.208333333328</v>
      </c>
      <c r="Y229">
        <v>1432184400</v>
      </c>
      <c r="Z229" s="6">
        <f t="shared" si="19"/>
        <v>42145.208333333328</v>
      </c>
      <c r="AA229" t="b">
        <v>0</v>
      </c>
      <c r="AB229" t="b">
        <v>0</v>
      </c>
      <c r="AC229" t="s">
        <v>328</v>
      </c>
      <c r="AD229" t="s">
        <v>115</v>
      </c>
      <c r="AE229" t="s">
        <v>329</v>
      </c>
    </row>
    <row r="230" spans="12:31" ht="15" customHeight="1" x14ac:dyDescent="0.35">
      <c r="L230">
        <v>228</v>
      </c>
      <c r="M230" t="s">
        <v>547</v>
      </c>
      <c r="N230" s="3" t="s">
        <v>548</v>
      </c>
      <c r="O230">
        <v>137900</v>
      </c>
      <c r="P230">
        <v>165352</v>
      </c>
      <c r="Q230" t="s">
        <v>30</v>
      </c>
      <c r="R230" s="4">
        <f t="shared" si="16"/>
        <v>119.91</v>
      </c>
      <c r="S230">
        <v>2468</v>
      </c>
      <c r="T230" s="4">
        <f t="shared" si="17"/>
        <v>66.998379254457049</v>
      </c>
      <c r="U230" t="s">
        <v>31</v>
      </c>
      <c r="V230" t="s">
        <v>32</v>
      </c>
      <c r="W230">
        <v>1472619600</v>
      </c>
      <c r="X230" s="5">
        <f t="shared" si="18"/>
        <v>42613.208333333328</v>
      </c>
      <c r="Y230">
        <v>1474779600</v>
      </c>
      <c r="Z230" s="6">
        <f t="shared" si="19"/>
        <v>42638.208333333328</v>
      </c>
      <c r="AA230" t="b">
        <v>0</v>
      </c>
      <c r="AB230" t="b">
        <v>0</v>
      </c>
      <c r="AC230" t="s">
        <v>95</v>
      </c>
      <c r="AD230" t="s">
        <v>59</v>
      </c>
      <c r="AE230" t="s">
        <v>96</v>
      </c>
    </row>
    <row r="231" spans="12:31" ht="15" customHeight="1" x14ac:dyDescent="0.35">
      <c r="L231">
        <v>229</v>
      </c>
      <c r="M231" t="s">
        <v>549</v>
      </c>
      <c r="N231" s="3" t="s">
        <v>550</v>
      </c>
      <c r="O231">
        <v>85600</v>
      </c>
      <c r="P231">
        <v>165798</v>
      </c>
      <c r="Q231" t="s">
        <v>30</v>
      </c>
      <c r="R231" s="4">
        <f t="shared" si="16"/>
        <v>193.69</v>
      </c>
      <c r="S231">
        <v>2551</v>
      </c>
      <c r="T231" s="4">
        <f t="shared" si="17"/>
        <v>64.99333594668758</v>
      </c>
      <c r="U231" t="s">
        <v>31</v>
      </c>
      <c r="V231" t="s">
        <v>32</v>
      </c>
      <c r="W231">
        <v>1496293200</v>
      </c>
      <c r="X231" s="5">
        <f t="shared" si="18"/>
        <v>42887.208333333328</v>
      </c>
      <c r="Y231">
        <v>1500440400</v>
      </c>
      <c r="Z231" s="6">
        <f t="shared" si="19"/>
        <v>42935.208333333328</v>
      </c>
      <c r="AA231" t="b">
        <v>0</v>
      </c>
      <c r="AB231" t="b">
        <v>1</v>
      </c>
      <c r="AC231" t="s">
        <v>328</v>
      </c>
      <c r="AD231" t="s">
        <v>115</v>
      </c>
      <c r="AE231" t="s">
        <v>329</v>
      </c>
    </row>
    <row r="232" spans="12:31" ht="15" customHeight="1" x14ac:dyDescent="0.35">
      <c r="L232">
        <v>230</v>
      </c>
      <c r="M232" t="s">
        <v>551</v>
      </c>
      <c r="N232" s="3" t="s">
        <v>552</v>
      </c>
      <c r="O232">
        <v>2400</v>
      </c>
      <c r="P232">
        <v>10084</v>
      </c>
      <c r="Q232" t="s">
        <v>30</v>
      </c>
      <c r="R232" s="4">
        <f t="shared" si="16"/>
        <v>420.17</v>
      </c>
      <c r="S232">
        <v>101</v>
      </c>
      <c r="T232" s="4">
        <f t="shared" si="17"/>
        <v>99.841584158415841</v>
      </c>
      <c r="U232" t="s">
        <v>31</v>
      </c>
      <c r="V232" t="s">
        <v>32</v>
      </c>
      <c r="W232">
        <v>1575612000</v>
      </c>
      <c r="X232" s="5">
        <f t="shared" si="18"/>
        <v>43805.25</v>
      </c>
      <c r="Y232">
        <v>1575612000</v>
      </c>
      <c r="Z232" s="6">
        <f t="shared" si="19"/>
        <v>43805.25</v>
      </c>
      <c r="AA232" t="b">
        <v>0</v>
      </c>
      <c r="AB232" t="b">
        <v>0</v>
      </c>
      <c r="AC232" t="s">
        <v>114</v>
      </c>
      <c r="AD232" t="s">
        <v>115</v>
      </c>
      <c r="AE232" t="s">
        <v>116</v>
      </c>
    </row>
    <row r="233" spans="12:31" ht="15" customHeight="1" x14ac:dyDescent="0.35">
      <c r="L233">
        <v>231</v>
      </c>
      <c r="M233" t="s">
        <v>553</v>
      </c>
      <c r="N233" s="3" t="s">
        <v>554</v>
      </c>
      <c r="O233">
        <v>7200</v>
      </c>
      <c r="P233">
        <v>5523</v>
      </c>
      <c r="Q233" t="s">
        <v>99</v>
      </c>
      <c r="R233" s="4">
        <f t="shared" si="16"/>
        <v>76.709999999999994</v>
      </c>
      <c r="S233">
        <v>67</v>
      </c>
      <c r="T233" s="4">
        <f t="shared" si="17"/>
        <v>82.432835820895519</v>
      </c>
      <c r="U233" t="s">
        <v>31</v>
      </c>
      <c r="V233" t="s">
        <v>32</v>
      </c>
      <c r="W233">
        <v>1369112400</v>
      </c>
      <c r="X233" s="5">
        <f t="shared" si="18"/>
        <v>41415.208333333336</v>
      </c>
      <c r="Y233">
        <v>1374123600</v>
      </c>
      <c r="Z233" s="6">
        <f t="shared" si="19"/>
        <v>41473.208333333336</v>
      </c>
      <c r="AA233" t="b">
        <v>0</v>
      </c>
      <c r="AB233" t="b">
        <v>0</v>
      </c>
      <c r="AC233" t="s">
        <v>47</v>
      </c>
      <c r="AD233" t="s">
        <v>48</v>
      </c>
      <c r="AE233" t="s">
        <v>49</v>
      </c>
    </row>
    <row r="234" spans="12:31" ht="15" customHeight="1" x14ac:dyDescent="0.35">
      <c r="L234">
        <v>232</v>
      </c>
      <c r="M234" t="s">
        <v>555</v>
      </c>
      <c r="N234" s="3" t="s">
        <v>556</v>
      </c>
      <c r="O234">
        <v>3400</v>
      </c>
      <c r="P234">
        <v>5823</v>
      </c>
      <c r="Q234" t="s">
        <v>30</v>
      </c>
      <c r="R234" s="4">
        <f t="shared" si="16"/>
        <v>171.26</v>
      </c>
      <c r="S234">
        <v>92</v>
      </c>
      <c r="T234" s="4">
        <f t="shared" si="17"/>
        <v>63.293478260869563</v>
      </c>
      <c r="U234" t="s">
        <v>31</v>
      </c>
      <c r="V234" t="s">
        <v>32</v>
      </c>
      <c r="W234">
        <v>1469422800</v>
      </c>
      <c r="X234" s="5">
        <f t="shared" si="18"/>
        <v>42576.208333333328</v>
      </c>
      <c r="Y234">
        <v>1469509200</v>
      </c>
      <c r="Z234" s="6">
        <f t="shared" si="19"/>
        <v>42577.208333333328</v>
      </c>
      <c r="AA234" t="b">
        <v>0</v>
      </c>
      <c r="AB234" t="b">
        <v>0</v>
      </c>
      <c r="AC234" t="s">
        <v>47</v>
      </c>
      <c r="AD234" t="s">
        <v>48</v>
      </c>
      <c r="AE234" t="s">
        <v>49</v>
      </c>
    </row>
    <row r="235" spans="12:31" ht="15" customHeight="1" x14ac:dyDescent="0.35">
      <c r="L235">
        <v>233</v>
      </c>
      <c r="M235" t="s">
        <v>557</v>
      </c>
      <c r="N235" s="3" t="s">
        <v>558</v>
      </c>
      <c r="O235">
        <v>3800</v>
      </c>
      <c r="P235">
        <v>6000</v>
      </c>
      <c r="Q235" t="s">
        <v>30</v>
      </c>
      <c r="R235" s="4">
        <f t="shared" si="16"/>
        <v>157.88999999999999</v>
      </c>
      <c r="S235">
        <v>62</v>
      </c>
      <c r="T235" s="4">
        <f t="shared" si="17"/>
        <v>96.774193548387103</v>
      </c>
      <c r="U235" t="s">
        <v>31</v>
      </c>
      <c r="V235" t="s">
        <v>32</v>
      </c>
      <c r="W235">
        <v>1307854800</v>
      </c>
      <c r="X235" s="5">
        <f t="shared" si="18"/>
        <v>40706.208333333336</v>
      </c>
      <c r="Y235">
        <v>1309237200</v>
      </c>
      <c r="Z235" s="6">
        <f t="shared" si="19"/>
        <v>40722.208333333336</v>
      </c>
      <c r="AA235" t="b">
        <v>0</v>
      </c>
      <c r="AB235" t="b">
        <v>0</v>
      </c>
      <c r="AC235" t="s">
        <v>95</v>
      </c>
      <c r="AD235" t="s">
        <v>59</v>
      </c>
      <c r="AE235" t="s">
        <v>96</v>
      </c>
    </row>
    <row r="236" spans="12:31" ht="15" customHeight="1" x14ac:dyDescent="0.35">
      <c r="L236">
        <v>234</v>
      </c>
      <c r="M236" t="s">
        <v>559</v>
      </c>
      <c r="N236" s="3" t="s">
        <v>560</v>
      </c>
      <c r="O236">
        <v>7500</v>
      </c>
      <c r="P236">
        <v>8181</v>
      </c>
      <c r="Q236" t="s">
        <v>30</v>
      </c>
      <c r="R236" s="4">
        <f t="shared" si="16"/>
        <v>109.08</v>
      </c>
      <c r="S236">
        <v>149</v>
      </c>
      <c r="T236" s="4">
        <f t="shared" si="17"/>
        <v>54.906040268456373</v>
      </c>
      <c r="U236" t="s">
        <v>135</v>
      </c>
      <c r="V236" t="s">
        <v>136</v>
      </c>
      <c r="W236">
        <v>1503378000</v>
      </c>
      <c r="X236" s="5">
        <f t="shared" si="18"/>
        <v>42969.208333333328</v>
      </c>
      <c r="Y236">
        <v>1503982800</v>
      </c>
      <c r="Z236" s="6">
        <f t="shared" si="19"/>
        <v>42976.208333333328</v>
      </c>
      <c r="AA236" t="b">
        <v>0</v>
      </c>
      <c r="AB236" t="b">
        <v>1</v>
      </c>
      <c r="AC236" t="s">
        <v>114</v>
      </c>
      <c r="AD236" t="s">
        <v>115</v>
      </c>
      <c r="AE236" t="s">
        <v>116</v>
      </c>
    </row>
    <row r="237" spans="12:31" ht="15" customHeight="1" x14ac:dyDescent="0.35">
      <c r="L237">
        <v>235</v>
      </c>
      <c r="M237" t="s">
        <v>561</v>
      </c>
      <c r="N237" s="3" t="s">
        <v>562</v>
      </c>
      <c r="O237">
        <v>8600</v>
      </c>
      <c r="P237">
        <v>3589</v>
      </c>
      <c r="Q237" t="s">
        <v>22</v>
      </c>
      <c r="R237" s="4">
        <f t="shared" si="16"/>
        <v>41.73</v>
      </c>
      <c r="S237">
        <v>92</v>
      </c>
      <c r="T237" s="4">
        <f t="shared" si="17"/>
        <v>39.010869565217391</v>
      </c>
      <c r="U237" t="s">
        <v>31</v>
      </c>
      <c r="V237" t="s">
        <v>32</v>
      </c>
      <c r="W237">
        <v>1486965600</v>
      </c>
      <c r="X237" s="5">
        <f t="shared" si="18"/>
        <v>42779.25</v>
      </c>
      <c r="Y237">
        <v>1487397600</v>
      </c>
      <c r="Z237" s="6">
        <f t="shared" si="19"/>
        <v>42784.25</v>
      </c>
      <c r="AA237" t="b">
        <v>0</v>
      </c>
      <c r="AB237" t="b">
        <v>0</v>
      </c>
      <c r="AC237" t="s">
        <v>95</v>
      </c>
      <c r="AD237" t="s">
        <v>59</v>
      </c>
      <c r="AE237" t="s">
        <v>96</v>
      </c>
    </row>
    <row r="238" spans="12:31" ht="15" customHeight="1" x14ac:dyDescent="0.35">
      <c r="L238">
        <v>236</v>
      </c>
      <c r="M238" t="s">
        <v>563</v>
      </c>
      <c r="N238" s="3" t="s">
        <v>564</v>
      </c>
      <c r="O238">
        <v>39500</v>
      </c>
      <c r="P238">
        <v>4323</v>
      </c>
      <c r="Q238" t="s">
        <v>22</v>
      </c>
      <c r="R238" s="4">
        <f t="shared" si="16"/>
        <v>10.94</v>
      </c>
      <c r="S238">
        <v>57</v>
      </c>
      <c r="T238" s="4">
        <f t="shared" si="17"/>
        <v>75.84210526315789</v>
      </c>
      <c r="U238" t="s">
        <v>38</v>
      </c>
      <c r="V238" t="s">
        <v>39</v>
      </c>
      <c r="W238">
        <v>1561438800</v>
      </c>
      <c r="X238" s="5">
        <f t="shared" si="18"/>
        <v>43641.208333333328</v>
      </c>
      <c r="Y238">
        <v>1562043600</v>
      </c>
      <c r="Z238" s="6">
        <f t="shared" si="19"/>
        <v>43648.208333333328</v>
      </c>
      <c r="AA238" t="b">
        <v>0</v>
      </c>
      <c r="AB238" t="b">
        <v>1</v>
      </c>
      <c r="AC238" t="s">
        <v>33</v>
      </c>
      <c r="AD238" t="s">
        <v>34</v>
      </c>
      <c r="AE238" t="s">
        <v>35</v>
      </c>
    </row>
    <row r="239" spans="12:31" ht="15" customHeight="1" x14ac:dyDescent="0.35">
      <c r="L239">
        <v>237</v>
      </c>
      <c r="M239" t="s">
        <v>565</v>
      </c>
      <c r="N239" s="3" t="s">
        <v>566</v>
      </c>
      <c r="O239">
        <v>9300</v>
      </c>
      <c r="P239">
        <v>14822</v>
      </c>
      <c r="Q239" t="s">
        <v>30</v>
      </c>
      <c r="R239" s="4">
        <f t="shared" si="16"/>
        <v>159.38</v>
      </c>
      <c r="S239">
        <v>329</v>
      </c>
      <c r="T239" s="4">
        <f t="shared" si="17"/>
        <v>45.051671732522799</v>
      </c>
      <c r="U239" t="s">
        <v>31</v>
      </c>
      <c r="V239" t="s">
        <v>32</v>
      </c>
      <c r="W239">
        <v>1398402000</v>
      </c>
      <c r="X239" s="5">
        <f t="shared" si="18"/>
        <v>41754.208333333336</v>
      </c>
      <c r="Y239">
        <v>1398574800</v>
      </c>
      <c r="Z239" s="6">
        <f t="shared" si="19"/>
        <v>41756.208333333336</v>
      </c>
      <c r="AA239" t="b">
        <v>0</v>
      </c>
      <c r="AB239" t="b">
        <v>0</v>
      </c>
      <c r="AC239" t="s">
        <v>95</v>
      </c>
      <c r="AD239" t="s">
        <v>59</v>
      </c>
      <c r="AE239" t="s">
        <v>96</v>
      </c>
    </row>
    <row r="240" spans="12:31" ht="15" customHeight="1" x14ac:dyDescent="0.35">
      <c r="L240">
        <v>238</v>
      </c>
      <c r="M240" t="s">
        <v>567</v>
      </c>
      <c r="N240" s="3" t="s">
        <v>568</v>
      </c>
      <c r="O240">
        <v>2400</v>
      </c>
      <c r="P240">
        <v>10138</v>
      </c>
      <c r="Q240" t="s">
        <v>30</v>
      </c>
      <c r="R240" s="4">
        <f t="shared" si="16"/>
        <v>422.42</v>
      </c>
      <c r="S240">
        <v>97</v>
      </c>
      <c r="T240" s="4">
        <f t="shared" si="17"/>
        <v>104.51546391752578</v>
      </c>
      <c r="U240" t="s">
        <v>52</v>
      </c>
      <c r="V240" t="s">
        <v>53</v>
      </c>
      <c r="W240">
        <v>1513231200</v>
      </c>
      <c r="X240" s="5">
        <f t="shared" si="18"/>
        <v>43083.25</v>
      </c>
      <c r="Y240">
        <v>1515391200</v>
      </c>
      <c r="Z240" s="6">
        <f t="shared" si="19"/>
        <v>43108.25</v>
      </c>
      <c r="AA240" t="b">
        <v>0</v>
      </c>
      <c r="AB240" t="b">
        <v>1</v>
      </c>
      <c r="AC240" t="s">
        <v>47</v>
      </c>
      <c r="AD240" t="s">
        <v>48</v>
      </c>
      <c r="AE240" t="s">
        <v>49</v>
      </c>
    </row>
    <row r="241" spans="12:31" ht="15" customHeight="1" x14ac:dyDescent="0.35">
      <c r="L241">
        <v>239</v>
      </c>
      <c r="M241" t="s">
        <v>569</v>
      </c>
      <c r="N241" s="3" t="s">
        <v>570</v>
      </c>
      <c r="O241">
        <v>3200</v>
      </c>
      <c r="P241">
        <v>3127</v>
      </c>
      <c r="Q241" t="s">
        <v>22</v>
      </c>
      <c r="R241" s="4">
        <f t="shared" si="16"/>
        <v>97.72</v>
      </c>
      <c r="S241">
        <v>41</v>
      </c>
      <c r="T241" s="4">
        <f t="shared" si="17"/>
        <v>76.268292682926827</v>
      </c>
      <c r="U241" t="s">
        <v>31</v>
      </c>
      <c r="V241" t="s">
        <v>32</v>
      </c>
      <c r="W241">
        <v>1440824400</v>
      </c>
      <c r="X241" s="5">
        <f t="shared" si="18"/>
        <v>42245.208333333328</v>
      </c>
      <c r="Y241">
        <v>1441170000</v>
      </c>
      <c r="Z241" s="6">
        <f t="shared" si="19"/>
        <v>42249.208333333328</v>
      </c>
      <c r="AA241" t="b">
        <v>0</v>
      </c>
      <c r="AB241" t="b">
        <v>0</v>
      </c>
      <c r="AC241" t="s">
        <v>86</v>
      </c>
      <c r="AD241" t="s">
        <v>41</v>
      </c>
      <c r="AE241" t="s">
        <v>87</v>
      </c>
    </row>
    <row r="242" spans="12:31" ht="15" customHeight="1" x14ac:dyDescent="0.35">
      <c r="L242">
        <v>240</v>
      </c>
      <c r="M242" t="s">
        <v>571</v>
      </c>
      <c r="N242" s="3" t="s">
        <v>572</v>
      </c>
      <c r="O242">
        <v>29400</v>
      </c>
      <c r="P242">
        <v>123124</v>
      </c>
      <c r="Q242" t="s">
        <v>30</v>
      </c>
      <c r="R242" s="4">
        <f t="shared" si="16"/>
        <v>418.79</v>
      </c>
      <c r="S242">
        <v>1784</v>
      </c>
      <c r="T242" s="4">
        <f t="shared" si="17"/>
        <v>69.015695067264573</v>
      </c>
      <c r="U242" t="s">
        <v>31</v>
      </c>
      <c r="V242" t="s">
        <v>32</v>
      </c>
      <c r="W242">
        <v>1281070800</v>
      </c>
      <c r="X242" s="5">
        <f t="shared" si="18"/>
        <v>40396.208333333336</v>
      </c>
      <c r="Y242">
        <v>1281157200</v>
      </c>
      <c r="Z242" s="6">
        <f t="shared" si="19"/>
        <v>40397.208333333336</v>
      </c>
      <c r="AA242" t="b">
        <v>0</v>
      </c>
      <c r="AB242" t="b">
        <v>0</v>
      </c>
      <c r="AC242" t="s">
        <v>47</v>
      </c>
      <c r="AD242" t="s">
        <v>48</v>
      </c>
      <c r="AE242" t="s">
        <v>49</v>
      </c>
    </row>
    <row r="243" spans="12:31" ht="15" customHeight="1" x14ac:dyDescent="0.35">
      <c r="L243">
        <v>241</v>
      </c>
      <c r="M243" t="s">
        <v>573</v>
      </c>
      <c r="N243" s="3" t="s">
        <v>574</v>
      </c>
      <c r="O243">
        <v>168500</v>
      </c>
      <c r="P243">
        <v>171729</v>
      </c>
      <c r="Q243" t="s">
        <v>30</v>
      </c>
      <c r="R243" s="4">
        <f t="shared" si="16"/>
        <v>101.92</v>
      </c>
      <c r="S243">
        <v>1684</v>
      </c>
      <c r="T243" s="4">
        <f t="shared" si="17"/>
        <v>101.97684085510689</v>
      </c>
      <c r="U243" t="s">
        <v>38</v>
      </c>
      <c r="V243" t="s">
        <v>39</v>
      </c>
      <c r="W243">
        <v>1397365200</v>
      </c>
      <c r="X243" s="5">
        <f t="shared" si="18"/>
        <v>41742.208333333336</v>
      </c>
      <c r="Y243">
        <v>1398229200</v>
      </c>
      <c r="Z243" s="6">
        <f t="shared" si="19"/>
        <v>41752.208333333336</v>
      </c>
      <c r="AA243" t="b">
        <v>0</v>
      </c>
      <c r="AB243" t="b">
        <v>1</v>
      </c>
      <c r="AC243" t="s">
        <v>90</v>
      </c>
      <c r="AD243" t="s">
        <v>91</v>
      </c>
      <c r="AE243" t="s">
        <v>92</v>
      </c>
    </row>
    <row r="244" spans="12:31" ht="15" customHeight="1" x14ac:dyDescent="0.35">
      <c r="L244">
        <v>242</v>
      </c>
      <c r="M244" t="s">
        <v>575</v>
      </c>
      <c r="N244" s="3" t="s">
        <v>576</v>
      </c>
      <c r="O244">
        <v>8400</v>
      </c>
      <c r="P244">
        <v>10729</v>
      </c>
      <c r="Q244" t="s">
        <v>30</v>
      </c>
      <c r="R244" s="4">
        <f t="shared" si="16"/>
        <v>127.73</v>
      </c>
      <c r="S244">
        <v>250</v>
      </c>
      <c r="T244" s="4">
        <f t="shared" si="17"/>
        <v>42.915999999999997</v>
      </c>
      <c r="U244" t="s">
        <v>31</v>
      </c>
      <c r="V244" t="s">
        <v>32</v>
      </c>
      <c r="W244">
        <v>1494392400</v>
      </c>
      <c r="X244" s="5">
        <f t="shared" si="18"/>
        <v>42865.208333333328</v>
      </c>
      <c r="Y244">
        <v>1495256400</v>
      </c>
      <c r="Z244" s="6">
        <f t="shared" si="19"/>
        <v>42875.208333333328</v>
      </c>
      <c r="AA244" t="b">
        <v>0</v>
      </c>
      <c r="AB244" t="b">
        <v>1</v>
      </c>
      <c r="AC244" t="s">
        <v>33</v>
      </c>
      <c r="AD244" t="s">
        <v>34</v>
      </c>
      <c r="AE244" t="s">
        <v>35</v>
      </c>
    </row>
    <row r="245" spans="12:31" ht="15" customHeight="1" x14ac:dyDescent="0.35">
      <c r="L245">
        <v>243</v>
      </c>
      <c r="M245" t="s">
        <v>577</v>
      </c>
      <c r="N245" s="3" t="s">
        <v>578</v>
      </c>
      <c r="O245">
        <v>2300</v>
      </c>
      <c r="P245">
        <v>10240</v>
      </c>
      <c r="Q245" t="s">
        <v>30</v>
      </c>
      <c r="R245" s="4">
        <f t="shared" si="16"/>
        <v>445.22</v>
      </c>
      <c r="S245">
        <v>238</v>
      </c>
      <c r="T245" s="4">
        <f t="shared" si="17"/>
        <v>43.025210084033617</v>
      </c>
      <c r="U245" t="s">
        <v>31</v>
      </c>
      <c r="V245" t="s">
        <v>32</v>
      </c>
      <c r="W245">
        <v>1520143200</v>
      </c>
      <c r="X245" s="5">
        <f t="shared" si="18"/>
        <v>43163.25</v>
      </c>
      <c r="Y245">
        <v>1520402400</v>
      </c>
      <c r="Z245" s="6">
        <f t="shared" si="19"/>
        <v>43166.25</v>
      </c>
      <c r="AA245" t="b">
        <v>0</v>
      </c>
      <c r="AB245" t="b">
        <v>0</v>
      </c>
      <c r="AC245" t="s">
        <v>47</v>
      </c>
      <c r="AD245" t="s">
        <v>48</v>
      </c>
      <c r="AE245" t="s">
        <v>49</v>
      </c>
    </row>
    <row r="246" spans="12:31" ht="15" customHeight="1" x14ac:dyDescent="0.35">
      <c r="L246">
        <v>244</v>
      </c>
      <c r="M246" t="s">
        <v>579</v>
      </c>
      <c r="N246" s="3" t="s">
        <v>580</v>
      </c>
      <c r="O246">
        <v>700</v>
      </c>
      <c r="P246">
        <v>3988</v>
      </c>
      <c r="Q246" t="s">
        <v>30</v>
      </c>
      <c r="R246" s="4">
        <f t="shared" si="16"/>
        <v>569.71</v>
      </c>
      <c r="S246">
        <v>53</v>
      </c>
      <c r="T246" s="4">
        <f t="shared" si="17"/>
        <v>75.245283018867923</v>
      </c>
      <c r="U246" t="s">
        <v>31</v>
      </c>
      <c r="V246" t="s">
        <v>32</v>
      </c>
      <c r="W246">
        <v>1405314000</v>
      </c>
      <c r="X246" s="5">
        <f t="shared" si="18"/>
        <v>41834.208333333336</v>
      </c>
      <c r="Y246">
        <v>1409806800</v>
      </c>
      <c r="Z246" s="6">
        <f t="shared" si="19"/>
        <v>41886.208333333336</v>
      </c>
      <c r="AA246" t="b">
        <v>0</v>
      </c>
      <c r="AB246" t="b">
        <v>0</v>
      </c>
      <c r="AC246" t="s">
        <v>47</v>
      </c>
      <c r="AD246" t="s">
        <v>48</v>
      </c>
      <c r="AE246" t="s">
        <v>49</v>
      </c>
    </row>
    <row r="247" spans="12:31" ht="15" customHeight="1" x14ac:dyDescent="0.35">
      <c r="L247">
        <v>245</v>
      </c>
      <c r="M247" t="s">
        <v>581</v>
      </c>
      <c r="N247" s="3" t="s">
        <v>582</v>
      </c>
      <c r="O247">
        <v>2900</v>
      </c>
      <c r="P247">
        <v>14771</v>
      </c>
      <c r="Q247" t="s">
        <v>30</v>
      </c>
      <c r="R247" s="4">
        <f t="shared" si="16"/>
        <v>509.34</v>
      </c>
      <c r="S247">
        <v>214</v>
      </c>
      <c r="T247" s="4">
        <f t="shared" si="17"/>
        <v>69.023364485981304</v>
      </c>
      <c r="U247" t="s">
        <v>31</v>
      </c>
      <c r="V247" t="s">
        <v>32</v>
      </c>
      <c r="W247">
        <v>1396846800</v>
      </c>
      <c r="X247" s="5">
        <f t="shared" si="18"/>
        <v>41736.208333333336</v>
      </c>
      <c r="Y247">
        <v>1396933200</v>
      </c>
      <c r="Z247" s="6">
        <f t="shared" si="19"/>
        <v>41737.208333333336</v>
      </c>
      <c r="AA247" t="b">
        <v>0</v>
      </c>
      <c r="AB247" t="b">
        <v>0</v>
      </c>
      <c r="AC247" t="s">
        <v>47</v>
      </c>
      <c r="AD247" t="s">
        <v>48</v>
      </c>
      <c r="AE247" t="s">
        <v>49</v>
      </c>
    </row>
    <row r="248" spans="12:31" ht="15" customHeight="1" x14ac:dyDescent="0.35">
      <c r="L248">
        <v>246</v>
      </c>
      <c r="M248" t="s">
        <v>583</v>
      </c>
      <c r="N248" s="3" t="s">
        <v>584</v>
      </c>
      <c r="O248">
        <v>4500</v>
      </c>
      <c r="P248">
        <v>14649</v>
      </c>
      <c r="Q248" t="s">
        <v>30</v>
      </c>
      <c r="R248" s="4">
        <f t="shared" si="16"/>
        <v>325.52999999999997</v>
      </c>
      <c r="S248">
        <v>222</v>
      </c>
      <c r="T248" s="4">
        <f t="shared" si="17"/>
        <v>65.986486486486484</v>
      </c>
      <c r="U248" t="s">
        <v>31</v>
      </c>
      <c r="V248" t="s">
        <v>32</v>
      </c>
      <c r="W248">
        <v>1375678800</v>
      </c>
      <c r="X248" s="5">
        <f t="shared" si="18"/>
        <v>41491.208333333336</v>
      </c>
      <c r="Y248">
        <v>1376024400</v>
      </c>
      <c r="Z248" s="6">
        <f t="shared" si="19"/>
        <v>41495.208333333336</v>
      </c>
      <c r="AA248" t="b">
        <v>0</v>
      </c>
      <c r="AB248" t="b">
        <v>0</v>
      </c>
      <c r="AC248" t="s">
        <v>40</v>
      </c>
      <c r="AD248" t="s">
        <v>41</v>
      </c>
      <c r="AE248" t="s">
        <v>42</v>
      </c>
    </row>
    <row r="249" spans="12:31" ht="15" customHeight="1" x14ac:dyDescent="0.35">
      <c r="L249">
        <v>247</v>
      </c>
      <c r="M249" t="s">
        <v>585</v>
      </c>
      <c r="N249" s="3" t="s">
        <v>586</v>
      </c>
      <c r="O249">
        <v>19800</v>
      </c>
      <c r="P249">
        <v>184658</v>
      </c>
      <c r="Q249" t="s">
        <v>30</v>
      </c>
      <c r="R249" s="4">
        <f t="shared" si="16"/>
        <v>932.62</v>
      </c>
      <c r="S249">
        <v>1884</v>
      </c>
      <c r="T249" s="4">
        <f t="shared" si="17"/>
        <v>98.013800424628457</v>
      </c>
      <c r="U249" t="s">
        <v>31</v>
      </c>
      <c r="V249" t="s">
        <v>32</v>
      </c>
      <c r="W249">
        <v>1482386400</v>
      </c>
      <c r="X249" s="5">
        <f t="shared" si="18"/>
        <v>42726.25</v>
      </c>
      <c r="Y249">
        <v>1483682400</v>
      </c>
      <c r="Z249" s="6">
        <f t="shared" si="19"/>
        <v>42741.25</v>
      </c>
      <c r="AA249" t="b">
        <v>0</v>
      </c>
      <c r="AB249" t="b">
        <v>1</v>
      </c>
      <c r="AC249" t="s">
        <v>147</v>
      </c>
      <c r="AD249" t="s">
        <v>91</v>
      </c>
      <c r="AE249" t="s">
        <v>148</v>
      </c>
    </row>
    <row r="250" spans="12:31" ht="15" customHeight="1" x14ac:dyDescent="0.35">
      <c r="L250">
        <v>248</v>
      </c>
      <c r="M250" t="s">
        <v>587</v>
      </c>
      <c r="N250" s="3" t="s">
        <v>588</v>
      </c>
      <c r="O250">
        <v>6200</v>
      </c>
      <c r="P250">
        <v>13103</v>
      </c>
      <c r="Q250" t="s">
        <v>30</v>
      </c>
      <c r="R250" s="4">
        <f t="shared" si="16"/>
        <v>211.34</v>
      </c>
      <c r="S250">
        <v>218</v>
      </c>
      <c r="T250" s="4">
        <f t="shared" si="17"/>
        <v>60.105504587155963</v>
      </c>
      <c r="U250" t="s">
        <v>38</v>
      </c>
      <c r="V250" t="s">
        <v>39</v>
      </c>
      <c r="W250">
        <v>1420005600</v>
      </c>
      <c r="X250" s="5">
        <f t="shared" si="18"/>
        <v>42004.25</v>
      </c>
      <c r="Y250">
        <v>1420437600</v>
      </c>
      <c r="Z250" s="6">
        <f t="shared" si="19"/>
        <v>42009.25</v>
      </c>
      <c r="AA250" t="b">
        <v>0</v>
      </c>
      <c r="AB250" t="b">
        <v>0</v>
      </c>
      <c r="AC250" t="s">
        <v>328</v>
      </c>
      <c r="AD250" t="s">
        <v>115</v>
      </c>
      <c r="AE250" t="s">
        <v>329</v>
      </c>
    </row>
    <row r="251" spans="12:31" ht="15" customHeight="1" x14ac:dyDescent="0.35">
      <c r="L251">
        <v>249</v>
      </c>
      <c r="M251" t="s">
        <v>589</v>
      </c>
      <c r="N251" s="3" t="s">
        <v>590</v>
      </c>
      <c r="O251">
        <v>61500</v>
      </c>
      <c r="P251">
        <v>168095</v>
      </c>
      <c r="Q251" t="s">
        <v>30</v>
      </c>
      <c r="R251" s="4">
        <f t="shared" si="16"/>
        <v>273.33</v>
      </c>
      <c r="S251">
        <v>6465</v>
      </c>
      <c r="T251" s="4">
        <f t="shared" si="17"/>
        <v>26.000773395204948</v>
      </c>
      <c r="U251" t="s">
        <v>31</v>
      </c>
      <c r="V251" t="s">
        <v>32</v>
      </c>
      <c r="W251">
        <v>1420178400</v>
      </c>
      <c r="X251" s="5">
        <f t="shared" si="18"/>
        <v>42006.25</v>
      </c>
      <c r="Y251">
        <v>1420783200</v>
      </c>
      <c r="Z251" s="6">
        <f t="shared" si="19"/>
        <v>42013.25</v>
      </c>
      <c r="AA251" t="b">
        <v>0</v>
      </c>
      <c r="AB251" t="b">
        <v>0</v>
      </c>
      <c r="AC251" t="s">
        <v>240</v>
      </c>
      <c r="AD251" t="s">
        <v>91</v>
      </c>
      <c r="AE251" t="s">
        <v>241</v>
      </c>
    </row>
    <row r="252" spans="12:31" ht="15" customHeight="1" x14ac:dyDescent="0.35">
      <c r="L252">
        <v>250</v>
      </c>
      <c r="M252" t="s">
        <v>591</v>
      </c>
      <c r="N252" s="3" t="s">
        <v>592</v>
      </c>
      <c r="O252">
        <v>100</v>
      </c>
      <c r="P252">
        <v>3</v>
      </c>
      <c r="Q252" t="s">
        <v>22</v>
      </c>
      <c r="R252" s="4">
        <f t="shared" si="16"/>
        <v>3</v>
      </c>
      <c r="S252">
        <v>1</v>
      </c>
      <c r="T252" s="4">
        <f t="shared" si="17"/>
        <v>3</v>
      </c>
      <c r="U252" t="s">
        <v>31</v>
      </c>
      <c r="V252" t="s">
        <v>32</v>
      </c>
      <c r="W252">
        <v>1264399200</v>
      </c>
      <c r="X252" s="5">
        <f t="shared" si="18"/>
        <v>40203.25</v>
      </c>
      <c r="Y252">
        <v>1267423200</v>
      </c>
      <c r="Z252" s="6">
        <f t="shared" si="19"/>
        <v>40238.25</v>
      </c>
      <c r="AA252" t="b">
        <v>0</v>
      </c>
      <c r="AB252" t="b">
        <v>0</v>
      </c>
      <c r="AC252" t="s">
        <v>33</v>
      </c>
      <c r="AD252" t="s">
        <v>34</v>
      </c>
      <c r="AE252" t="s">
        <v>35</v>
      </c>
    </row>
    <row r="253" spans="12:31" ht="15" customHeight="1" x14ac:dyDescent="0.35">
      <c r="L253">
        <v>251</v>
      </c>
      <c r="M253" t="s">
        <v>593</v>
      </c>
      <c r="N253" s="3" t="s">
        <v>594</v>
      </c>
      <c r="O253">
        <v>7100</v>
      </c>
      <c r="P253">
        <v>3840</v>
      </c>
      <c r="Q253" t="s">
        <v>22</v>
      </c>
      <c r="R253" s="4">
        <f t="shared" si="16"/>
        <v>54.08</v>
      </c>
      <c r="S253">
        <v>101</v>
      </c>
      <c r="T253" s="4">
        <f t="shared" si="17"/>
        <v>38.019801980198018</v>
      </c>
      <c r="U253" t="s">
        <v>31</v>
      </c>
      <c r="V253" t="s">
        <v>32</v>
      </c>
      <c r="W253">
        <v>1355032800</v>
      </c>
      <c r="X253" s="5">
        <f t="shared" si="18"/>
        <v>41252.25</v>
      </c>
      <c r="Y253">
        <v>1355205600</v>
      </c>
      <c r="Z253" s="6">
        <f t="shared" si="19"/>
        <v>41254.25</v>
      </c>
      <c r="AA253" t="b">
        <v>0</v>
      </c>
      <c r="AB253" t="b">
        <v>0</v>
      </c>
      <c r="AC253" t="s">
        <v>47</v>
      </c>
      <c r="AD253" t="s">
        <v>48</v>
      </c>
      <c r="AE253" t="s">
        <v>49</v>
      </c>
    </row>
    <row r="254" spans="12:31" ht="15" customHeight="1" x14ac:dyDescent="0.35">
      <c r="L254">
        <v>252</v>
      </c>
      <c r="M254" t="s">
        <v>595</v>
      </c>
      <c r="N254" s="3" t="s">
        <v>596</v>
      </c>
      <c r="O254">
        <v>1000</v>
      </c>
      <c r="P254">
        <v>6263</v>
      </c>
      <c r="Q254" t="s">
        <v>30</v>
      </c>
      <c r="R254" s="4">
        <f t="shared" si="16"/>
        <v>626.29999999999995</v>
      </c>
      <c r="S254">
        <v>59</v>
      </c>
      <c r="T254" s="4">
        <f t="shared" si="17"/>
        <v>106.15254237288136</v>
      </c>
      <c r="U254" t="s">
        <v>31</v>
      </c>
      <c r="V254" t="s">
        <v>32</v>
      </c>
      <c r="W254">
        <v>1382677200</v>
      </c>
      <c r="X254" s="5">
        <f t="shared" si="18"/>
        <v>41572.208333333336</v>
      </c>
      <c r="Y254">
        <v>1383109200</v>
      </c>
      <c r="Z254" s="6">
        <f t="shared" si="19"/>
        <v>41577.208333333336</v>
      </c>
      <c r="AA254" t="b">
        <v>0</v>
      </c>
      <c r="AB254" t="b">
        <v>0</v>
      </c>
      <c r="AC254" t="s">
        <v>47</v>
      </c>
      <c r="AD254" t="s">
        <v>48</v>
      </c>
      <c r="AE254" t="s">
        <v>49</v>
      </c>
    </row>
    <row r="255" spans="12:31" ht="15" customHeight="1" x14ac:dyDescent="0.35">
      <c r="L255">
        <v>253</v>
      </c>
      <c r="M255" t="s">
        <v>597</v>
      </c>
      <c r="N255" s="3" t="s">
        <v>598</v>
      </c>
      <c r="O255">
        <v>121500</v>
      </c>
      <c r="P255">
        <v>108161</v>
      </c>
      <c r="Q255" t="s">
        <v>22</v>
      </c>
      <c r="R255" s="4">
        <f t="shared" si="16"/>
        <v>89.02</v>
      </c>
      <c r="S255">
        <v>1335</v>
      </c>
      <c r="T255" s="4">
        <f t="shared" si="17"/>
        <v>81.019475655430711</v>
      </c>
      <c r="U255" t="s">
        <v>23</v>
      </c>
      <c r="V255" t="s">
        <v>24</v>
      </c>
      <c r="W255">
        <v>1302238800</v>
      </c>
      <c r="X255" s="5">
        <f t="shared" si="18"/>
        <v>40641.208333333336</v>
      </c>
      <c r="Y255">
        <v>1303275600</v>
      </c>
      <c r="Z255" s="6">
        <f t="shared" si="19"/>
        <v>40653.208333333336</v>
      </c>
      <c r="AA255" t="b">
        <v>0</v>
      </c>
      <c r="AB255" t="b">
        <v>0</v>
      </c>
      <c r="AC255" t="s">
        <v>72</v>
      </c>
      <c r="AD255" t="s">
        <v>59</v>
      </c>
      <c r="AE255" t="s">
        <v>73</v>
      </c>
    </row>
    <row r="256" spans="12:31" ht="15" customHeight="1" x14ac:dyDescent="0.35">
      <c r="L256">
        <v>254</v>
      </c>
      <c r="M256" t="s">
        <v>599</v>
      </c>
      <c r="N256" s="3" t="s">
        <v>600</v>
      </c>
      <c r="O256">
        <v>4600</v>
      </c>
      <c r="P256">
        <v>8505</v>
      </c>
      <c r="Q256" t="s">
        <v>30</v>
      </c>
      <c r="R256" s="4">
        <f t="shared" si="16"/>
        <v>184.89</v>
      </c>
      <c r="S256">
        <v>88</v>
      </c>
      <c r="T256" s="4">
        <f t="shared" si="17"/>
        <v>96.647727272727266</v>
      </c>
      <c r="U256" t="s">
        <v>31</v>
      </c>
      <c r="V256" t="s">
        <v>32</v>
      </c>
      <c r="W256">
        <v>1487656800</v>
      </c>
      <c r="X256" s="5">
        <f t="shared" si="18"/>
        <v>42787.25</v>
      </c>
      <c r="Y256">
        <v>1487829600</v>
      </c>
      <c r="Z256" s="6">
        <f t="shared" si="19"/>
        <v>42789.25</v>
      </c>
      <c r="AA256" t="b">
        <v>0</v>
      </c>
      <c r="AB256" t="b">
        <v>0</v>
      </c>
      <c r="AC256" t="s">
        <v>90</v>
      </c>
      <c r="AD256" t="s">
        <v>91</v>
      </c>
      <c r="AE256" t="s">
        <v>92</v>
      </c>
    </row>
    <row r="257" spans="12:31" ht="15" customHeight="1" x14ac:dyDescent="0.35">
      <c r="L257">
        <v>255</v>
      </c>
      <c r="M257" t="s">
        <v>601</v>
      </c>
      <c r="N257" s="3" t="s">
        <v>602</v>
      </c>
      <c r="O257">
        <v>80500</v>
      </c>
      <c r="P257">
        <v>96735</v>
      </c>
      <c r="Q257" t="s">
        <v>30</v>
      </c>
      <c r="R257" s="4">
        <f t="shared" si="16"/>
        <v>120.17</v>
      </c>
      <c r="S257">
        <v>1697</v>
      </c>
      <c r="T257" s="4">
        <f t="shared" si="17"/>
        <v>57.003535651149086</v>
      </c>
      <c r="U257" t="s">
        <v>31</v>
      </c>
      <c r="V257" t="s">
        <v>32</v>
      </c>
      <c r="W257">
        <v>1297836000</v>
      </c>
      <c r="X257" s="5">
        <f t="shared" si="18"/>
        <v>40590.25</v>
      </c>
      <c r="Y257">
        <v>1298268000</v>
      </c>
      <c r="Z257" s="6">
        <f t="shared" si="19"/>
        <v>40595.25</v>
      </c>
      <c r="AA257" t="b">
        <v>0</v>
      </c>
      <c r="AB257" t="b">
        <v>1</v>
      </c>
      <c r="AC257" t="s">
        <v>33</v>
      </c>
      <c r="AD257" t="s">
        <v>34</v>
      </c>
      <c r="AE257" t="s">
        <v>35</v>
      </c>
    </row>
    <row r="258" spans="12:31" ht="15" customHeight="1" x14ac:dyDescent="0.35">
      <c r="L258">
        <v>256</v>
      </c>
      <c r="M258" t="s">
        <v>603</v>
      </c>
      <c r="N258" s="3" t="s">
        <v>604</v>
      </c>
      <c r="O258">
        <v>4100</v>
      </c>
      <c r="P258">
        <v>959</v>
      </c>
      <c r="Q258" t="s">
        <v>22</v>
      </c>
      <c r="R258" s="4">
        <f t="shared" ref="R258:R321" si="20">ROUND(P258/O258*100,2)</f>
        <v>23.39</v>
      </c>
      <c r="S258">
        <v>15</v>
      </c>
      <c r="T258" s="4">
        <f t="shared" ref="T258:T321" si="21">IF(S258&lt;=0,0,P258/S258)</f>
        <v>63.93333333333333</v>
      </c>
      <c r="U258" t="s">
        <v>56</v>
      </c>
      <c r="V258" t="s">
        <v>57</v>
      </c>
      <c r="W258">
        <v>1453615200</v>
      </c>
      <c r="X258" s="5">
        <f t="shared" si="18"/>
        <v>42393.25</v>
      </c>
      <c r="Y258">
        <v>1456812000</v>
      </c>
      <c r="Z258" s="6">
        <f t="shared" si="19"/>
        <v>42430.25</v>
      </c>
      <c r="AA258" t="b">
        <v>0</v>
      </c>
      <c r="AB258" t="b">
        <v>0</v>
      </c>
      <c r="AC258" t="s">
        <v>33</v>
      </c>
      <c r="AD258" t="s">
        <v>34</v>
      </c>
      <c r="AE258" t="s">
        <v>35</v>
      </c>
    </row>
    <row r="259" spans="12:31" ht="15" customHeight="1" x14ac:dyDescent="0.35">
      <c r="L259">
        <v>257</v>
      </c>
      <c r="M259" t="s">
        <v>605</v>
      </c>
      <c r="N259" s="3" t="s">
        <v>606</v>
      </c>
      <c r="O259">
        <v>5700</v>
      </c>
      <c r="P259">
        <v>8322</v>
      </c>
      <c r="Q259" t="s">
        <v>30</v>
      </c>
      <c r="R259" s="4">
        <f t="shared" si="20"/>
        <v>146</v>
      </c>
      <c r="S259">
        <v>92</v>
      </c>
      <c r="T259" s="4">
        <f t="shared" si="21"/>
        <v>90.456521739130437</v>
      </c>
      <c r="U259" t="s">
        <v>31</v>
      </c>
      <c r="V259" t="s">
        <v>32</v>
      </c>
      <c r="W259">
        <v>1362463200</v>
      </c>
      <c r="X259" s="5">
        <f t="shared" ref="X259:X322" si="22">(W259/86400)+DATE(1970,1,1)</f>
        <v>41338.25</v>
      </c>
      <c r="Y259">
        <v>1363669200</v>
      </c>
      <c r="Z259" s="6">
        <f t="shared" si="19"/>
        <v>41352.208333333336</v>
      </c>
      <c r="AA259" t="b">
        <v>0</v>
      </c>
      <c r="AB259" t="b">
        <v>0</v>
      </c>
      <c r="AC259" t="s">
        <v>47</v>
      </c>
      <c r="AD259" t="s">
        <v>48</v>
      </c>
      <c r="AE259" t="s">
        <v>49</v>
      </c>
    </row>
    <row r="260" spans="12:31" ht="15" customHeight="1" x14ac:dyDescent="0.35">
      <c r="L260">
        <v>258</v>
      </c>
      <c r="M260" t="s">
        <v>607</v>
      </c>
      <c r="N260" s="3" t="s">
        <v>608</v>
      </c>
      <c r="O260">
        <v>5000</v>
      </c>
      <c r="P260">
        <v>13424</v>
      </c>
      <c r="Q260" t="s">
        <v>30</v>
      </c>
      <c r="R260" s="4">
        <f t="shared" si="20"/>
        <v>268.48</v>
      </c>
      <c r="S260">
        <v>186</v>
      </c>
      <c r="T260" s="4">
        <f t="shared" si="21"/>
        <v>72.172043010752688</v>
      </c>
      <c r="U260" t="s">
        <v>31</v>
      </c>
      <c r="V260" t="s">
        <v>32</v>
      </c>
      <c r="W260">
        <v>1481176800</v>
      </c>
      <c r="X260" s="5">
        <f t="shared" si="22"/>
        <v>42712.25</v>
      </c>
      <c r="Y260">
        <v>1482904800</v>
      </c>
      <c r="Z260" s="6">
        <f t="shared" ref="Z260:Z323" si="23">(Y260/86400)+DATE(1970,1,1)</f>
        <v>42732.25</v>
      </c>
      <c r="AA260" t="b">
        <v>0</v>
      </c>
      <c r="AB260" t="b">
        <v>1</v>
      </c>
      <c r="AC260" t="s">
        <v>47</v>
      </c>
      <c r="AD260" t="s">
        <v>48</v>
      </c>
      <c r="AE260" t="s">
        <v>49</v>
      </c>
    </row>
    <row r="261" spans="12:31" ht="15" customHeight="1" x14ac:dyDescent="0.35">
      <c r="L261">
        <v>259</v>
      </c>
      <c r="M261" t="s">
        <v>609</v>
      </c>
      <c r="N261" s="3" t="s">
        <v>610</v>
      </c>
      <c r="O261">
        <v>1800</v>
      </c>
      <c r="P261">
        <v>10755</v>
      </c>
      <c r="Q261" t="s">
        <v>30</v>
      </c>
      <c r="R261" s="4">
        <f t="shared" si="20"/>
        <v>597.5</v>
      </c>
      <c r="S261">
        <v>138</v>
      </c>
      <c r="T261" s="4">
        <f t="shared" si="21"/>
        <v>77.934782608695656</v>
      </c>
      <c r="U261" t="s">
        <v>31</v>
      </c>
      <c r="V261" t="s">
        <v>32</v>
      </c>
      <c r="W261">
        <v>1354946400</v>
      </c>
      <c r="X261" s="5">
        <f t="shared" si="22"/>
        <v>41251.25</v>
      </c>
      <c r="Y261">
        <v>1356588000</v>
      </c>
      <c r="Z261" s="6">
        <f t="shared" si="23"/>
        <v>41270.25</v>
      </c>
      <c r="AA261" t="b">
        <v>1</v>
      </c>
      <c r="AB261" t="b">
        <v>0</v>
      </c>
      <c r="AC261" t="s">
        <v>151</v>
      </c>
      <c r="AD261" t="s">
        <v>152</v>
      </c>
      <c r="AE261" t="s">
        <v>153</v>
      </c>
    </row>
    <row r="262" spans="12:31" ht="15" customHeight="1" x14ac:dyDescent="0.35">
      <c r="L262">
        <v>260</v>
      </c>
      <c r="M262" t="s">
        <v>611</v>
      </c>
      <c r="N262" s="3" t="s">
        <v>612</v>
      </c>
      <c r="O262">
        <v>6300</v>
      </c>
      <c r="P262">
        <v>9935</v>
      </c>
      <c r="Q262" t="s">
        <v>30</v>
      </c>
      <c r="R262" s="4">
        <f t="shared" si="20"/>
        <v>157.69999999999999</v>
      </c>
      <c r="S262">
        <v>261</v>
      </c>
      <c r="T262" s="4">
        <f t="shared" si="21"/>
        <v>38.065134099616856</v>
      </c>
      <c r="U262" t="s">
        <v>31</v>
      </c>
      <c r="V262" t="s">
        <v>32</v>
      </c>
      <c r="W262">
        <v>1348808400</v>
      </c>
      <c r="X262" s="5">
        <f t="shared" si="22"/>
        <v>41180.208333333336</v>
      </c>
      <c r="Y262">
        <v>1349845200</v>
      </c>
      <c r="Z262" s="6">
        <f t="shared" si="23"/>
        <v>41192.208333333336</v>
      </c>
      <c r="AA262" t="b">
        <v>0</v>
      </c>
      <c r="AB262" t="b">
        <v>0</v>
      </c>
      <c r="AC262" t="s">
        <v>33</v>
      </c>
      <c r="AD262" t="s">
        <v>34</v>
      </c>
      <c r="AE262" t="s">
        <v>35</v>
      </c>
    </row>
    <row r="263" spans="12:31" ht="15" customHeight="1" x14ac:dyDescent="0.35">
      <c r="L263">
        <v>261</v>
      </c>
      <c r="M263" t="s">
        <v>613</v>
      </c>
      <c r="N263" s="3" t="s">
        <v>614</v>
      </c>
      <c r="O263">
        <v>84300</v>
      </c>
      <c r="P263">
        <v>26303</v>
      </c>
      <c r="Q263" t="s">
        <v>22</v>
      </c>
      <c r="R263" s="4">
        <f t="shared" si="20"/>
        <v>31.2</v>
      </c>
      <c r="S263">
        <v>454</v>
      </c>
      <c r="T263" s="4">
        <f t="shared" si="21"/>
        <v>57.936123348017624</v>
      </c>
      <c r="U263" t="s">
        <v>31</v>
      </c>
      <c r="V263" t="s">
        <v>32</v>
      </c>
      <c r="W263">
        <v>1282712400</v>
      </c>
      <c r="X263" s="5">
        <f t="shared" si="22"/>
        <v>40415.208333333336</v>
      </c>
      <c r="Y263">
        <v>1283058000</v>
      </c>
      <c r="Z263" s="6">
        <f t="shared" si="23"/>
        <v>40419.208333333336</v>
      </c>
      <c r="AA263" t="b">
        <v>0</v>
      </c>
      <c r="AB263" t="b">
        <v>1</v>
      </c>
      <c r="AC263" t="s">
        <v>33</v>
      </c>
      <c r="AD263" t="s">
        <v>34</v>
      </c>
      <c r="AE263" t="s">
        <v>35</v>
      </c>
    </row>
    <row r="264" spans="12:31" ht="15" customHeight="1" x14ac:dyDescent="0.35">
      <c r="L264">
        <v>262</v>
      </c>
      <c r="M264" t="s">
        <v>615</v>
      </c>
      <c r="N264" s="3" t="s">
        <v>616</v>
      </c>
      <c r="O264">
        <v>1700</v>
      </c>
      <c r="P264">
        <v>5328</v>
      </c>
      <c r="Q264" t="s">
        <v>30</v>
      </c>
      <c r="R264" s="4">
        <f t="shared" si="20"/>
        <v>313.41000000000003</v>
      </c>
      <c r="S264">
        <v>107</v>
      </c>
      <c r="T264" s="4">
        <f t="shared" si="21"/>
        <v>49.794392523364486</v>
      </c>
      <c r="U264" t="s">
        <v>31</v>
      </c>
      <c r="V264" t="s">
        <v>32</v>
      </c>
      <c r="W264">
        <v>1301979600</v>
      </c>
      <c r="X264" s="5">
        <f t="shared" si="22"/>
        <v>40638.208333333336</v>
      </c>
      <c r="Y264">
        <v>1304226000</v>
      </c>
      <c r="Z264" s="6">
        <f t="shared" si="23"/>
        <v>40664.208333333336</v>
      </c>
      <c r="AA264" t="b">
        <v>0</v>
      </c>
      <c r="AB264" t="b">
        <v>1</v>
      </c>
      <c r="AC264" t="s">
        <v>80</v>
      </c>
      <c r="AD264" t="s">
        <v>34</v>
      </c>
      <c r="AE264" t="s">
        <v>81</v>
      </c>
    </row>
    <row r="265" spans="12:31" ht="15" customHeight="1" x14ac:dyDescent="0.35">
      <c r="L265">
        <v>263</v>
      </c>
      <c r="M265" t="s">
        <v>617</v>
      </c>
      <c r="N265" s="3" t="s">
        <v>618</v>
      </c>
      <c r="O265">
        <v>2900</v>
      </c>
      <c r="P265">
        <v>10756</v>
      </c>
      <c r="Q265" t="s">
        <v>30</v>
      </c>
      <c r="R265" s="4">
        <f t="shared" si="20"/>
        <v>370.9</v>
      </c>
      <c r="S265">
        <v>199</v>
      </c>
      <c r="T265" s="4">
        <f t="shared" si="21"/>
        <v>54.050251256281406</v>
      </c>
      <c r="U265" t="s">
        <v>31</v>
      </c>
      <c r="V265" t="s">
        <v>32</v>
      </c>
      <c r="W265">
        <v>1263016800</v>
      </c>
      <c r="X265" s="5">
        <f t="shared" si="22"/>
        <v>40187.25</v>
      </c>
      <c r="Y265">
        <v>1263016800</v>
      </c>
      <c r="Z265" s="6">
        <f t="shared" si="23"/>
        <v>40187.25</v>
      </c>
      <c r="AA265" t="b">
        <v>0</v>
      </c>
      <c r="AB265" t="b">
        <v>0</v>
      </c>
      <c r="AC265" t="s">
        <v>151</v>
      </c>
      <c r="AD265" t="s">
        <v>152</v>
      </c>
      <c r="AE265" t="s">
        <v>153</v>
      </c>
    </row>
    <row r="266" spans="12:31" ht="15" customHeight="1" x14ac:dyDescent="0.35">
      <c r="L266">
        <v>264</v>
      </c>
      <c r="M266" t="s">
        <v>619</v>
      </c>
      <c r="N266" s="3" t="s">
        <v>620</v>
      </c>
      <c r="O266">
        <v>45600</v>
      </c>
      <c r="P266">
        <v>165375</v>
      </c>
      <c r="Q266" t="s">
        <v>30</v>
      </c>
      <c r="R266" s="4">
        <f t="shared" si="20"/>
        <v>362.66</v>
      </c>
      <c r="S266">
        <v>5512</v>
      </c>
      <c r="T266" s="4">
        <f t="shared" si="21"/>
        <v>30.002721335268504</v>
      </c>
      <c r="U266" t="s">
        <v>31</v>
      </c>
      <c r="V266" t="s">
        <v>32</v>
      </c>
      <c r="W266">
        <v>1360648800</v>
      </c>
      <c r="X266" s="5">
        <f t="shared" si="22"/>
        <v>41317.25</v>
      </c>
      <c r="Y266">
        <v>1362031200</v>
      </c>
      <c r="Z266" s="6">
        <f t="shared" si="23"/>
        <v>41333.25</v>
      </c>
      <c r="AA266" t="b">
        <v>0</v>
      </c>
      <c r="AB266" t="b">
        <v>0</v>
      </c>
      <c r="AC266" t="s">
        <v>47</v>
      </c>
      <c r="AD266" t="s">
        <v>48</v>
      </c>
      <c r="AE266" t="s">
        <v>49</v>
      </c>
    </row>
    <row r="267" spans="12:31" ht="15" customHeight="1" x14ac:dyDescent="0.35">
      <c r="L267">
        <v>265</v>
      </c>
      <c r="M267" t="s">
        <v>621</v>
      </c>
      <c r="N267" s="3" t="s">
        <v>622</v>
      </c>
      <c r="O267">
        <v>4900</v>
      </c>
      <c r="P267">
        <v>6031</v>
      </c>
      <c r="Q267" t="s">
        <v>30</v>
      </c>
      <c r="R267" s="4">
        <f t="shared" si="20"/>
        <v>123.08</v>
      </c>
      <c r="S267">
        <v>86</v>
      </c>
      <c r="T267" s="4">
        <f t="shared" si="21"/>
        <v>70.127906976744185</v>
      </c>
      <c r="U267" t="s">
        <v>31</v>
      </c>
      <c r="V267" t="s">
        <v>32</v>
      </c>
      <c r="W267">
        <v>1451800800</v>
      </c>
      <c r="X267" s="5">
        <f t="shared" si="22"/>
        <v>42372.25</v>
      </c>
      <c r="Y267">
        <v>1455602400</v>
      </c>
      <c r="Z267" s="6">
        <f t="shared" si="23"/>
        <v>42416.25</v>
      </c>
      <c r="AA267" t="b">
        <v>0</v>
      </c>
      <c r="AB267" t="b">
        <v>0</v>
      </c>
      <c r="AC267" t="s">
        <v>47</v>
      </c>
      <c r="AD267" t="s">
        <v>48</v>
      </c>
      <c r="AE267" t="s">
        <v>49</v>
      </c>
    </row>
    <row r="268" spans="12:31" ht="15" customHeight="1" x14ac:dyDescent="0.35">
      <c r="L268">
        <v>266</v>
      </c>
      <c r="M268" t="s">
        <v>623</v>
      </c>
      <c r="N268" s="3" t="s">
        <v>624</v>
      </c>
      <c r="O268">
        <v>111900</v>
      </c>
      <c r="P268">
        <v>85902</v>
      </c>
      <c r="Q268" t="s">
        <v>22</v>
      </c>
      <c r="R268" s="4">
        <f t="shared" si="20"/>
        <v>76.77</v>
      </c>
      <c r="S268">
        <v>3182</v>
      </c>
      <c r="T268" s="4">
        <f t="shared" si="21"/>
        <v>26.996228786926462</v>
      </c>
      <c r="U268" t="s">
        <v>135</v>
      </c>
      <c r="V268" t="s">
        <v>136</v>
      </c>
      <c r="W268">
        <v>1415340000</v>
      </c>
      <c r="X268" s="5">
        <f t="shared" si="22"/>
        <v>41950.25</v>
      </c>
      <c r="Y268">
        <v>1418191200</v>
      </c>
      <c r="Z268" s="6">
        <f t="shared" si="23"/>
        <v>41983.25</v>
      </c>
      <c r="AA268" t="b">
        <v>0</v>
      </c>
      <c r="AB268" t="b">
        <v>1</v>
      </c>
      <c r="AC268" t="s">
        <v>192</v>
      </c>
      <c r="AD268" t="s">
        <v>34</v>
      </c>
      <c r="AE268" t="s">
        <v>193</v>
      </c>
    </row>
    <row r="269" spans="12:31" ht="15" customHeight="1" x14ac:dyDescent="0.35">
      <c r="L269">
        <v>267</v>
      </c>
      <c r="M269" t="s">
        <v>625</v>
      </c>
      <c r="N269" s="3" t="s">
        <v>626</v>
      </c>
      <c r="O269">
        <v>61600</v>
      </c>
      <c r="P269">
        <v>143910</v>
      </c>
      <c r="Q269" t="s">
        <v>30</v>
      </c>
      <c r="R269" s="4">
        <f t="shared" si="20"/>
        <v>233.62</v>
      </c>
      <c r="S269">
        <v>2768</v>
      </c>
      <c r="T269" s="4">
        <f t="shared" si="21"/>
        <v>51.990606936416185</v>
      </c>
      <c r="U269" t="s">
        <v>38</v>
      </c>
      <c r="V269" t="s">
        <v>39</v>
      </c>
      <c r="W269">
        <v>1351054800</v>
      </c>
      <c r="X269" s="5">
        <f t="shared" si="22"/>
        <v>41206.208333333336</v>
      </c>
      <c r="Y269">
        <v>1352440800</v>
      </c>
      <c r="Z269" s="6">
        <f t="shared" si="23"/>
        <v>41222.25</v>
      </c>
      <c r="AA269" t="b">
        <v>0</v>
      </c>
      <c r="AB269" t="b">
        <v>0</v>
      </c>
      <c r="AC269" t="s">
        <v>47</v>
      </c>
      <c r="AD269" t="s">
        <v>48</v>
      </c>
      <c r="AE269" t="s">
        <v>49</v>
      </c>
    </row>
    <row r="270" spans="12:31" ht="15" customHeight="1" x14ac:dyDescent="0.35">
      <c r="L270">
        <v>268</v>
      </c>
      <c r="M270" t="s">
        <v>627</v>
      </c>
      <c r="N270" s="3" t="s">
        <v>628</v>
      </c>
      <c r="O270">
        <v>1500</v>
      </c>
      <c r="P270">
        <v>2708</v>
      </c>
      <c r="Q270" t="s">
        <v>30</v>
      </c>
      <c r="R270" s="4">
        <f t="shared" si="20"/>
        <v>180.53</v>
      </c>
      <c r="S270">
        <v>48</v>
      </c>
      <c r="T270" s="4">
        <f t="shared" si="21"/>
        <v>56.416666666666664</v>
      </c>
      <c r="U270" t="s">
        <v>31</v>
      </c>
      <c r="V270" t="s">
        <v>32</v>
      </c>
      <c r="W270">
        <v>1349326800</v>
      </c>
      <c r="X270" s="5">
        <f t="shared" si="22"/>
        <v>41186.208333333336</v>
      </c>
      <c r="Y270">
        <v>1353304800</v>
      </c>
      <c r="Z270" s="6">
        <f t="shared" si="23"/>
        <v>41232.25</v>
      </c>
      <c r="AA270" t="b">
        <v>0</v>
      </c>
      <c r="AB270" t="b">
        <v>0</v>
      </c>
      <c r="AC270" t="s">
        <v>58</v>
      </c>
      <c r="AD270" t="s">
        <v>59</v>
      </c>
      <c r="AE270" t="s">
        <v>60</v>
      </c>
    </row>
    <row r="271" spans="12:31" ht="15" customHeight="1" x14ac:dyDescent="0.35">
      <c r="L271">
        <v>269</v>
      </c>
      <c r="M271" t="s">
        <v>629</v>
      </c>
      <c r="N271" s="3" t="s">
        <v>630</v>
      </c>
      <c r="O271">
        <v>3500</v>
      </c>
      <c r="P271">
        <v>8842</v>
      </c>
      <c r="Q271" t="s">
        <v>30</v>
      </c>
      <c r="R271" s="4">
        <f t="shared" si="20"/>
        <v>252.63</v>
      </c>
      <c r="S271">
        <v>87</v>
      </c>
      <c r="T271" s="4">
        <f t="shared" si="21"/>
        <v>101.63218390804597</v>
      </c>
      <c r="U271" t="s">
        <v>31</v>
      </c>
      <c r="V271" t="s">
        <v>32</v>
      </c>
      <c r="W271">
        <v>1548914400</v>
      </c>
      <c r="X271" s="5">
        <f t="shared" si="22"/>
        <v>43496.25</v>
      </c>
      <c r="Y271">
        <v>1550728800</v>
      </c>
      <c r="Z271" s="6">
        <f t="shared" si="23"/>
        <v>43517.25</v>
      </c>
      <c r="AA271" t="b">
        <v>0</v>
      </c>
      <c r="AB271" t="b">
        <v>0</v>
      </c>
      <c r="AC271" t="s">
        <v>304</v>
      </c>
      <c r="AD271" t="s">
        <v>59</v>
      </c>
      <c r="AE271" t="s">
        <v>305</v>
      </c>
    </row>
    <row r="272" spans="12:31" ht="15" customHeight="1" x14ac:dyDescent="0.35">
      <c r="L272">
        <v>270</v>
      </c>
      <c r="M272" t="s">
        <v>631</v>
      </c>
      <c r="N272" s="3" t="s">
        <v>632</v>
      </c>
      <c r="O272">
        <v>173900</v>
      </c>
      <c r="P272">
        <v>47260</v>
      </c>
      <c r="Q272" t="s">
        <v>99</v>
      </c>
      <c r="R272" s="4">
        <f t="shared" si="20"/>
        <v>27.18</v>
      </c>
      <c r="S272">
        <v>1890</v>
      </c>
      <c r="T272" s="4">
        <f t="shared" si="21"/>
        <v>25.005291005291006</v>
      </c>
      <c r="U272" t="s">
        <v>31</v>
      </c>
      <c r="V272" t="s">
        <v>32</v>
      </c>
      <c r="W272">
        <v>1291269600</v>
      </c>
      <c r="X272" s="5">
        <f t="shared" si="22"/>
        <v>40514.25</v>
      </c>
      <c r="Y272">
        <v>1291442400</v>
      </c>
      <c r="Z272" s="6">
        <f t="shared" si="23"/>
        <v>40516.25</v>
      </c>
      <c r="AA272" t="b">
        <v>0</v>
      </c>
      <c r="AB272" t="b">
        <v>0</v>
      </c>
      <c r="AC272" t="s">
        <v>114</v>
      </c>
      <c r="AD272" t="s">
        <v>115</v>
      </c>
      <c r="AE272" t="s">
        <v>116</v>
      </c>
    </row>
    <row r="273" spans="12:31" ht="15" customHeight="1" x14ac:dyDescent="0.35">
      <c r="L273">
        <v>271</v>
      </c>
      <c r="M273" t="s">
        <v>633</v>
      </c>
      <c r="N273" s="3" t="s">
        <v>634</v>
      </c>
      <c r="O273">
        <v>153700</v>
      </c>
      <c r="P273">
        <v>1953</v>
      </c>
      <c r="Q273" t="s">
        <v>65</v>
      </c>
      <c r="R273" s="4">
        <f t="shared" si="20"/>
        <v>1.27</v>
      </c>
      <c r="S273">
        <v>61</v>
      </c>
      <c r="T273" s="4">
        <f t="shared" si="21"/>
        <v>32.016393442622949</v>
      </c>
      <c r="U273" t="s">
        <v>31</v>
      </c>
      <c r="V273" t="s">
        <v>32</v>
      </c>
      <c r="W273">
        <v>1449468000</v>
      </c>
      <c r="X273" s="5">
        <f t="shared" si="22"/>
        <v>42345.25</v>
      </c>
      <c r="Y273">
        <v>1452146400</v>
      </c>
      <c r="Z273" s="6">
        <f t="shared" si="23"/>
        <v>42376.25</v>
      </c>
      <c r="AA273" t="b">
        <v>0</v>
      </c>
      <c r="AB273" t="b">
        <v>0</v>
      </c>
      <c r="AC273" t="s">
        <v>151</v>
      </c>
      <c r="AD273" t="s">
        <v>152</v>
      </c>
      <c r="AE273" t="s">
        <v>153</v>
      </c>
    </row>
    <row r="274" spans="12:31" ht="15" customHeight="1" x14ac:dyDescent="0.35">
      <c r="L274">
        <v>272</v>
      </c>
      <c r="M274" t="s">
        <v>635</v>
      </c>
      <c r="N274" s="3" t="s">
        <v>636</v>
      </c>
      <c r="O274">
        <v>51100</v>
      </c>
      <c r="P274">
        <v>155349</v>
      </c>
      <c r="Q274" t="s">
        <v>30</v>
      </c>
      <c r="R274" s="4">
        <f t="shared" si="20"/>
        <v>304.01</v>
      </c>
      <c r="S274">
        <v>1894</v>
      </c>
      <c r="T274" s="4">
        <f t="shared" si="21"/>
        <v>82.021647307286173</v>
      </c>
      <c r="U274" t="s">
        <v>31</v>
      </c>
      <c r="V274" t="s">
        <v>32</v>
      </c>
      <c r="W274">
        <v>1562734800</v>
      </c>
      <c r="X274" s="5">
        <f t="shared" si="22"/>
        <v>43656.208333333328</v>
      </c>
      <c r="Y274">
        <v>1564894800</v>
      </c>
      <c r="Z274" s="6">
        <f t="shared" si="23"/>
        <v>43681.208333333328</v>
      </c>
      <c r="AA274" t="b">
        <v>0</v>
      </c>
      <c r="AB274" t="b">
        <v>1</v>
      </c>
      <c r="AC274" t="s">
        <v>47</v>
      </c>
      <c r="AD274" t="s">
        <v>48</v>
      </c>
      <c r="AE274" t="s">
        <v>49</v>
      </c>
    </row>
    <row r="275" spans="12:31" ht="15" customHeight="1" x14ac:dyDescent="0.35">
      <c r="L275">
        <v>273</v>
      </c>
      <c r="M275" t="s">
        <v>637</v>
      </c>
      <c r="N275" s="3" t="s">
        <v>638</v>
      </c>
      <c r="O275">
        <v>7800</v>
      </c>
      <c r="P275">
        <v>10704</v>
      </c>
      <c r="Q275" t="s">
        <v>30</v>
      </c>
      <c r="R275" s="4">
        <f t="shared" si="20"/>
        <v>137.22999999999999</v>
      </c>
      <c r="S275">
        <v>282</v>
      </c>
      <c r="T275" s="4">
        <f t="shared" si="21"/>
        <v>37.957446808510639</v>
      </c>
      <c r="U275" t="s">
        <v>23</v>
      </c>
      <c r="V275" t="s">
        <v>24</v>
      </c>
      <c r="W275">
        <v>1505624400</v>
      </c>
      <c r="X275" s="5">
        <f t="shared" si="22"/>
        <v>42995.208333333328</v>
      </c>
      <c r="Y275">
        <v>1505883600</v>
      </c>
      <c r="Z275" s="6">
        <f t="shared" si="23"/>
        <v>42998.208333333328</v>
      </c>
      <c r="AA275" t="b">
        <v>0</v>
      </c>
      <c r="AB275" t="b">
        <v>0</v>
      </c>
      <c r="AC275" t="s">
        <v>47</v>
      </c>
      <c r="AD275" t="s">
        <v>48</v>
      </c>
      <c r="AE275" t="s">
        <v>49</v>
      </c>
    </row>
    <row r="276" spans="12:31" ht="15" customHeight="1" x14ac:dyDescent="0.35">
      <c r="L276">
        <v>274</v>
      </c>
      <c r="M276" t="s">
        <v>639</v>
      </c>
      <c r="N276" s="3" t="s">
        <v>640</v>
      </c>
      <c r="O276">
        <v>2400</v>
      </c>
      <c r="P276">
        <v>773</v>
      </c>
      <c r="Q276" t="s">
        <v>22</v>
      </c>
      <c r="R276" s="4">
        <f t="shared" si="20"/>
        <v>32.21</v>
      </c>
      <c r="S276">
        <v>15</v>
      </c>
      <c r="T276" s="4">
        <f t="shared" si="21"/>
        <v>51.533333333333331</v>
      </c>
      <c r="U276" t="s">
        <v>31</v>
      </c>
      <c r="V276" t="s">
        <v>32</v>
      </c>
      <c r="W276">
        <v>1509948000</v>
      </c>
      <c r="X276" s="5">
        <f t="shared" si="22"/>
        <v>43045.25</v>
      </c>
      <c r="Y276">
        <v>1510380000</v>
      </c>
      <c r="Z276" s="6">
        <f t="shared" si="23"/>
        <v>43050.25</v>
      </c>
      <c r="AA276" t="b">
        <v>0</v>
      </c>
      <c r="AB276" t="b">
        <v>0</v>
      </c>
      <c r="AC276" t="s">
        <v>47</v>
      </c>
      <c r="AD276" t="s">
        <v>48</v>
      </c>
      <c r="AE276" t="s">
        <v>49</v>
      </c>
    </row>
    <row r="277" spans="12:31" ht="15" customHeight="1" x14ac:dyDescent="0.35">
      <c r="L277">
        <v>275</v>
      </c>
      <c r="M277" t="s">
        <v>641</v>
      </c>
      <c r="N277" s="3" t="s">
        <v>642</v>
      </c>
      <c r="O277">
        <v>3900</v>
      </c>
      <c r="P277">
        <v>9419</v>
      </c>
      <c r="Q277" t="s">
        <v>30</v>
      </c>
      <c r="R277" s="4">
        <f t="shared" si="20"/>
        <v>241.51</v>
      </c>
      <c r="S277">
        <v>116</v>
      </c>
      <c r="T277" s="4">
        <f t="shared" si="21"/>
        <v>81.198275862068968</v>
      </c>
      <c r="U277" t="s">
        <v>31</v>
      </c>
      <c r="V277" t="s">
        <v>32</v>
      </c>
      <c r="W277">
        <v>1554526800</v>
      </c>
      <c r="X277" s="5">
        <f t="shared" si="22"/>
        <v>43561.208333333328</v>
      </c>
      <c r="Y277">
        <v>1555218000</v>
      </c>
      <c r="Z277" s="6">
        <f t="shared" si="23"/>
        <v>43569.208333333328</v>
      </c>
      <c r="AA277" t="b">
        <v>0</v>
      </c>
      <c r="AB277" t="b">
        <v>0</v>
      </c>
      <c r="AC277" t="s">
        <v>240</v>
      </c>
      <c r="AD277" t="s">
        <v>91</v>
      </c>
      <c r="AE277" t="s">
        <v>241</v>
      </c>
    </row>
    <row r="278" spans="12:31" ht="15" customHeight="1" x14ac:dyDescent="0.35">
      <c r="L278">
        <v>276</v>
      </c>
      <c r="M278" t="s">
        <v>643</v>
      </c>
      <c r="N278" s="3" t="s">
        <v>644</v>
      </c>
      <c r="O278">
        <v>5500</v>
      </c>
      <c r="P278">
        <v>5324</v>
      </c>
      <c r="Q278" t="s">
        <v>22</v>
      </c>
      <c r="R278" s="4">
        <f t="shared" si="20"/>
        <v>96.8</v>
      </c>
      <c r="S278">
        <v>133</v>
      </c>
      <c r="T278" s="4">
        <f t="shared" si="21"/>
        <v>40.030075187969928</v>
      </c>
      <c r="U278" t="s">
        <v>31</v>
      </c>
      <c r="V278" t="s">
        <v>32</v>
      </c>
      <c r="W278">
        <v>1334811600</v>
      </c>
      <c r="X278" s="5">
        <f t="shared" si="22"/>
        <v>41018.208333333336</v>
      </c>
      <c r="Y278">
        <v>1335243600</v>
      </c>
      <c r="Z278" s="6">
        <f t="shared" si="23"/>
        <v>41023.208333333336</v>
      </c>
      <c r="AA278" t="b">
        <v>0</v>
      </c>
      <c r="AB278" t="b">
        <v>1</v>
      </c>
      <c r="AC278" t="s">
        <v>114</v>
      </c>
      <c r="AD278" t="s">
        <v>115</v>
      </c>
      <c r="AE278" t="s">
        <v>116</v>
      </c>
    </row>
    <row r="279" spans="12:31" ht="15" customHeight="1" x14ac:dyDescent="0.35">
      <c r="L279">
        <v>277</v>
      </c>
      <c r="M279" t="s">
        <v>645</v>
      </c>
      <c r="N279" s="3" t="s">
        <v>646</v>
      </c>
      <c r="O279">
        <v>700</v>
      </c>
      <c r="P279">
        <v>7465</v>
      </c>
      <c r="Q279" t="s">
        <v>30</v>
      </c>
      <c r="R279" s="4">
        <f t="shared" si="20"/>
        <v>1066.43</v>
      </c>
      <c r="S279">
        <v>83</v>
      </c>
      <c r="T279" s="4">
        <f t="shared" si="21"/>
        <v>89.939759036144579</v>
      </c>
      <c r="U279" t="s">
        <v>31</v>
      </c>
      <c r="V279" t="s">
        <v>32</v>
      </c>
      <c r="W279">
        <v>1279515600</v>
      </c>
      <c r="X279" s="5">
        <f t="shared" si="22"/>
        <v>40378.208333333336</v>
      </c>
      <c r="Y279">
        <v>1279688400</v>
      </c>
      <c r="Z279" s="6">
        <f t="shared" si="23"/>
        <v>40380.208333333336</v>
      </c>
      <c r="AA279" t="b">
        <v>0</v>
      </c>
      <c r="AB279" t="b">
        <v>0</v>
      </c>
      <c r="AC279" t="s">
        <v>47</v>
      </c>
      <c r="AD279" t="s">
        <v>48</v>
      </c>
      <c r="AE279" t="s">
        <v>49</v>
      </c>
    </row>
    <row r="280" spans="12:31" ht="15" customHeight="1" x14ac:dyDescent="0.35">
      <c r="L280">
        <v>278</v>
      </c>
      <c r="M280" t="s">
        <v>647</v>
      </c>
      <c r="N280" s="3" t="s">
        <v>648</v>
      </c>
      <c r="O280">
        <v>2700</v>
      </c>
      <c r="P280">
        <v>8799</v>
      </c>
      <c r="Q280" t="s">
        <v>30</v>
      </c>
      <c r="R280" s="4">
        <f t="shared" si="20"/>
        <v>325.89</v>
      </c>
      <c r="S280">
        <v>91</v>
      </c>
      <c r="T280" s="4">
        <f t="shared" si="21"/>
        <v>96.692307692307693</v>
      </c>
      <c r="U280" t="s">
        <v>31</v>
      </c>
      <c r="V280" t="s">
        <v>32</v>
      </c>
      <c r="W280">
        <v>1353909600</v>
      </c>
      <c r="X280" s="5">
        <f t="shared" si="22"/>
        <v>41239.25</v>
      </c>
      <c r="Y280">
        <v>1356069600</v>
      </c>
      <c r="Z280" s="6">
        <f t="shared" si="23"/>
        <v>41264.25</v>
      </c>
      <c r="AA280" t="b">
        <v>0</v>
      </c>
      <c r="AB280" t="b">
        <v>0</v>
      </c>
      <c r="AC280" t="s">
        <v>40</v>
      </c>
      <c r="AD280" t="s">
        <v>41</v>
      </c>
      <c r="AE280" t="s">
        <v>42</v>
      </c>
    </row>
    <row r="281" spans="12:31" ht="15" customHeight="1" x14ac:dyDescent="0.35">
      <c r="L281">
        <v>279</v>
      </c>
      <c r="M281" t="s">
        <v>649</v>
      </c>
      <c r="N281" s="3" t="s">
        <v>650</v>
      </c>
      <c r="O281">
        <v>8000</v>
      </c>
      <c r="P281">
        <v>13656</v>
      </c>
      <c r="Q281" t="s">
        <v>30</v>
      </c>
      <c r="R281" s="4">
        <f t="shared" si="20"/>
        <v>170.7</v>
      </c>
      <c r="S281">
        <v>546</v>
      </c>
      <c r="T281" s="4">
        <f t="shared" si="21"/>
        <v>25.010989010989011</v>
      </c>
      <c r="U281" t="s">
        <v>31</v>
      </c>
      <c r="V281" t="s">
        <v>32</v>
      </c>
      <c r="W281">
        <v>1535950800</v>
      </c>
      <c r="X281" s="5">
        <f t="shared" si="22"/>
        <v>43346.208333333328</v>
      </c>
      <c r="Y281">
        <v>1536210000</v>
      </c>
      <c r="Z281" s="6">
        <f t="shared" si="23"/>
        <v>43349.208333333328</v>
      </c>
      <c r="AA281" t="b">
        <v>0</v>
      </c>
      <c r="AB281" t="b">
        <v>0</v>
      </c>
      <c r="AC281" t="s">
        <v>47</v>
      </c>
      <c r="AD281" t="s">
        <v>48</v>
      </c>
      <c r="AE281" t="s">
        <v>49</v>
      </c>
    </row>
    <row r="282" spans="12:31" ht="15" customHeight="1" x14ac:dyDescent="0.35">
      <c r="L282">
        <v>280</v>
      </c>
      <c r="M282" t="s">
        <v>651</v>
      </c>
      <c r="N282" s="3" t="s">
        <v>652</v>
      </c>
      <c r="O282">
        <v>2500</v>
      </c>
      <c r="P282">
        <v>14536</v>
      </c>
      <c r="Q282" t="s">
        <v>30</v>
      </c>
      <c r="R282" s="4">
        <f t="shared" si="20"/>
        <v>581.44000000000005</v>
      </c>
      <c r="S282">
        <v>393</v>
      </c>
      <c r="T282" s="4">
        <f t="shared" si="21"/>
        <v>36.987277353689571</v>
      </c>
      <c r="U282" t="s">
        <v>31</v>
      </c>
      <c r="V282" t="s">
        <v>32</v>
      </c>
      <c r="W282">
        <v>1511244000</v>
      </c>
      <c r="X282" s="5">
        <f t="shared" si="22"/>
        <v>43060.25</v>
      </c>
      <c r="Y282">
        <v>1511762400</v>
      </c>
      <c r="Z282" s="6">
        <f t="shared" si="23"/>
        <v>43066.25</v>
      </c>
      <c r="AA282" t="b">
        <v>0</v>
      </c>
      <c r="AB282" t="b">
        <v>0</v>
      </c>
      <c r="AC282" t="s">
        <v>95</v>
      </c>
      <c r="AD282" t="s">
        <v>59</v>
      </c>
      <c r="AE282" t="s">
        <v>96</v>
      </c>
    </row>
    <row r="283" spans="12:31" ht="15" customHeight="1" x14ac:dyDescent="0.35">
      <c r="L283">
        <v>281</v>
      </c>
      <c r="M283" t="s">
        <v>653</v>
      </c>
      <c r="N283" s="3" t="s">
        <v>654</v>
      </c>
      <c r="O283">
        <v>164500</v>
      </c>
      <c r="P283">
        <v>150552</v>
      </c>
      <c r="Q283" t="s">
        <v>22</v>
      </c>
      <c r="R283" s="4">
        <f t="shared" si="20"/>
        <v>91.52</v>
      </c>
      <c r="S283">
        <v>2062</v>
      </c>
      <c r="T283" s="4">
        <f t="shared" si="21"/>
        <v>73.012609117361791</v>
      </c>
      <c r="U283" t="s">
        <v>31</v>
      </c>
      <c r="V283" t="s">
        <v>32</v>
      </c>
      <c r="W283">
        <v>1331445600</v>
      </c>
      <c r="X283" s="5">
        <f t="shared" si="22"/>
        <v>40979.25</v>
      </c>
      <c r="Y283">
        <v>1333256400</v>
      </c>
      <c r="Z283" s="6">
        <f t="shared" si="23"/>
        <v>41000.208333333336</v>
      </c>
      <c r="AA283" t="b">
        <v>0</v>
      </c>
      <c r="AB283" t="b">
        <v>1</v>
      </c>
      <c r="AC283" t="s">
        <v>47</v>
      </c>
      <c r="AD283" t="s">
        <v>48</v>
      </c>
      <c r="AE283" t="s">
        <v>49</v>
      </c>
    </row>
    <row r="284" spans="12:31" ht="15" customHeight="1" x14ac:dyDescent="0.35">
      <c r="L284">
        <v>282</v>
      </c>
      <c r="M284" t="s">
        <v>655</v>
      </c>
      <c r="N284" s="3" t="s">
        <v>656</v>
      </c>
      <c r="O284">
        <v>8400</v>
      </c>
      <c r="P284">
        <v>9076</v>
      </c>
      <c r="Q284" t="s">
        <v>30</v>
      </c>
      <c r="R284" s="4">
        <f t="shared" si="20"/>
        <v>108.05</v>
      </c>
      <c r="S284">
        <v>133</v>
      </c>
      <c r="T284" s="4">
        <f t="shared" si="21"/>
        <v>68.240601503759393</v>
      </c>
      <c r="U284" t="s">
        <v>31</v>
      </c>
      <c r="V284" t="s">
        <v>32</v>
      </c>
      <c r="W284">
        <v>1480226400</v>
      </c>
      <c r="X284" s="5">
        <f t="shared" si="22"/>
        <v>42701.25</v>
      </c>
      <c r="Y284">
        <v>1480744800</v>
      </c>
      <c r="Z284" s="6">
        <f t="shared" si="23"/>
        <v>42707.25</v>
      </c>
      <c r="AA284" t="b">
        <v>0</v>
      </c>
      <c r="AB284" t="b">
        <v>1</v>
      </c>
      <c r="AC284" t="s">
        <v>304</v>
      </c>
      <c r="AD284" t="s">
        <v>59</v>
      </c>
      <c r="AE284" t="s">
        <v>305</v>
      </c>
    </row>
    <row r="285" spans="12:31" ht="15" customHeight="1" x14ac:dyDescent="0.35">
      <c r="L285">
        <v>283</v>
      </c>
      <c r="M285" t="s">
        <v>657</v>
      </c>
      <c r="N285" s="3" t="s">
        <v>658</v>
      </c>
      <c r="O285">
        <v>8100</v>
      </c>
      <c r="P285">
        <v>1517</v>
      </c>
      <c r="Q285" t="s">
        <v>22</v>
      </c>
      <c r="R285" s="4">
        <f t="shared" si="20"/>
        <v>18.73</v>
      </c>
      <c r="S285">
        <v>29</v>
      </c>
      <c r="T285" s="4">
        <f t="shared" si="21"/>
        <v>52.310344827586206</v>
      </c>
      <c r="U285" t="s">
        <v>52</v>
      </c>
      <c r="V285" t="s">
        <v>53</v>
      </c>
      <c r="W285">
        <v>1464584400</v>
      </c>
      <c r="X285" s="5">
        <f t="shared" si="22"/>
        <v>42520.208333333328</v>
      </c>
      <c r="Y285">
        <v>1465016400</v>
      </c>
      <c r="Z285" s="6">
        <f t="shared" si="23"/>
        <v>42525.208333333328</v>
      </c>
      <c r="AA285" t="b">
        <v>0</v>
      </c>
      <c r="AB285" t="b">
        <v>0</v>
      </c>
      <c r="AC285" t="s">
        <v>33</v>
      </c>
      <c r="AD285" t="s">
        <v>34</v>
      </c>
      <c r="AE285" t="s">
        <v>35</v>
      </c>
    </row>
    <row r="286" spans="12:31" ht="15" customHeight="1" x14ac:dyDescent="0.35">
      <c r="L286">
        <v>284</v>
      </c>
      <c r="M286" t="s">
        <v>659</v>
      </c>
      <c r="N286" s="3" t="s">
        <v>660</v>
      </c>
      <c r="O286">
        <v>9800</v>
      </c>
      <c r="P286">
        <v>8153</v>
      </c>
      <c r="Q286" t="s">
        <v>22</v>
      </c>
      <c r="R286" s="4">
        <f t="shared" si="20"/>
        <v>83.19</v>
      </c>
      <c r="S286">
        <v>132</v>
      </c>
      <c r="T286" s="4">
        <f t="shared" si="21"/>
        <v>61.765151515151516</v>
      </c>
      <c r="U286" t="s">
        <v>31</v>
      </c>
      <c r="V286" t="s">
        <v>32</v>
      </c>
      <c r="W286">
        <v>1335848400</v>
      </c>
      <c r="X286" s="5">
        <f t="shared" si="22"/>
        <v>41030.208333333336</v>
      </c>
      <c r="Y286">
        <v>1336280400</v>
      </c>
      <c r="Z286" s="6">
        <f t="shared" si="23"/>
        <v>41035.208333333336</v>
      </c>
      <c r="AA286" t="b">
        <v>0</v>
      </c>
      <c r="AB286" t="b">
        <v>0</v>
      </c>
      <c r="AC286" t="s">
        <v>40</v>
      </c>
      <c r="AD286" t="s">
        <v>41</v>
      </c>
      <c r="AE286" t="s">
        <v>42</v>
      </c>
    </row>
    <row r="287" spans="12:31" ht="15" customHeight="1" x14ac:dyDescent="0.35">
      <c r="L287">
        <v>285</v>
      </c>
      <c r="M287" t="s">
        <v>661</v>
      </c>
      <c r="N287" s="3" t="s">
        <v>662</v>
      </c>
      <c r="O287">
        <v>900</v>
      </c>
      <c r="P287">
        <v>6357</v>
      </c>
      <c r="Q287" t="s">
        <v>30</v>
      </c>
      <c r="R287" s="4">
        <f t="shared" si="20"/>
        <v>706.33</v>
      </c>
      <c r="S287">
        <v>254</v>
      </c>
      <c r="T287" s="4">
        <f t="shared" si="21"/>
        <v>25.027559055118111</v>
      </c>
      <c r="U287" t="s">
        <v>31</v>
      </c>
      <c r="V287" t="s">
        <v>32</v>
      </c>
      <c r="W287">
        <v>1473483600</v>
      </c>
      <c r="X287" s="5">
        <f t="shared" si="22"/>
        <v>42623.208333333328</v>
      </c>
      <c r="Y287">
        <v>1476766800</v>
      </c>
      <c r="Z287" s="6">
        <f t="shared" si="23"/>
        <v>42661.208333333328</v>
      </c>
      <c r="AA287" t="b">
        <v>0</v>
      </c>
      <c r="AB287" t="b">
        <v>0</v>
      </c>
      <c r="AC287" t="s">
        <v>47</v>
      </c>
      <c r="AD287" t="s">
        <v>48</v>
      </c>
      <c r="AE287" t="s">
        <v>49</v>
      </c>
    </row>
    <row r="288" spans="12:31" ht="15" customHeight="1" x14ac:dyDescent="0.35">
      <c r="L288">
        <v>286</v>
      </c>
      <c r="M288" t="s">
        <v>663</v>
      </c>
      <c r="N288" s="3" t="s">
        <v>664</v>
      </c>
      <c r="O288">
        <v>112100</v>
      </c>
      <c r="P288">
        <v>19557</v>
      </c>
      <c r="Q288" t="s">
        <v>99</v>
      </c>
      <c r="R288" s="4">
        <f t="shared" si="20"/>
        <v>17.45</v>
      </c>
      <c r="S288">
        <v>184</v>
      </c>
      <c r="T288" s="4">
        <f t="shared" si="21"/>
        <v>106.28804347826087</v>
      </c>
      <c r="U288" t="s">
        <v>31</v>
      </c>
      <c r="V288" t="s">
        <v>32</v>
      </c>
      <c r="W288">
        <v>1479880800</v>
      </c>
      <c r="X288" s="5">
        <f t="shared" si="22"/>
        <v>42697.25</v>
      </c>
      <c r="Y288">
        <v>1480485600</v>
      </c>
      <c r="Z288" s="6">
        <f t="shared" si="23"/>
        <v>42704.25</v>
      </c>
      <c r="AA288" t="b">
        <v>0</v>
      </c>
      <c r="AB288" t="b">
        <v>0</v>
      </c>
      <c r="AC288" t="s">
        <v>47</v>
      </c>
      <c r="AD288" t="s">
        <v>48</v>
      </c>
      <c r="AE288" t="s">
        <v>49</v>
      </c>
    </row>
    <row r="289" spans="12:31" ht="15" customHeight="1" x14ac:dyDescent="0.35">
      <c r="L289">
        <v>287</v>
      </c>
      <c r="M289" t="s">
        <v>665</v>
      </c>
      <c r="N289" s="3" t="s">
        <v>666</v>
      </c>
      <c r="O289">
        <v>6300</v>
      </c>
      <c r="P289">
        <v>13213</v>
      </c>
      <c r="Q289" t="s">
        <v>30</v>
      </c>
      <c r="R289" s="4">
        <f t="shared" si="20"/>
        <v>209.73</v>
      </c>
      <c r="S289">
        <v>176</v>
      </c>
      <c r="T289" s="4">
        <f t="shared" si="21"/>
        <v>75.07386363636364</v>
      </c>
      <c r="U289" t="s">
        <v>31</v>
      </c>
      <c r="V289" t="s">
        <v>32</v>
      </c>
      <c r="W289">
        <v>1430197200</v>
      </c>
      <c r="X289" s="5">
        <f t="shared" si="22"/>
        <v>42122.208333333328</v>
      </c>
      <c r="Y289">
        <v>1430197200</v>
      </c>
      <c r="Z289" s="6">
        <f t="shared" si="23"/>
        <v>42122.208333333328</v>
      </c>
      <c r="AA289" t="b">
        <v>0</v>
      </c>
      <c r="AB289" t="b">
        <v>0</v>
      </c>
      <c r="AC289" t="s">
        <v>68</v>
      </c>
      <c r="AD289" t="s">
        <v>34</v>
      </c>
      <c r="AE289" t="s">
        <v>69</v>
      </c>
    </row>
    <row r="290" spans="12:31" ht="15" customHeight="1" x14ac:dyDescent="0.35">
      <c r="L290">
        <v>288</v>
      </c>
      <c r="M290" t="s">
        <v>667</v>
      </c>
      <c r="N290" s="3" t="s">
        <v>668</v>
      </c>
      <c r="O290">
        <v>5600</v>
      </c>
      <c r="P290">
        <v>5476</v>
      </c>
      <c r="Q290" t="s">
        <v>22</v>
      </c>
      <c r="R290" s="4">
        <f t="shared" si="20"/>
        <v>97.79</v>
      </c>
      <c r="S290">
        <v>137</v>
      </c>
      <c r="T290" s="4">
        <f t="shared" si="21"/>
        <v>39.970802919708028</v>
      </c>
      <c r="U290" t="s">
        <v>52</v>
      </c>
      <c r="V290" t="s">
        <v>53</v>
      </c>
      <c r="W290">
        <v>1331701200</v>
      </c>
      <c r="X290" s="5">
        <f t="shared" si="22"/>
        <v>40982.208333333336</v>
      </c>
      <c r="Y290">
        <v>1331787600</v>
      </c>
      <c r="Z290" s="6">
        <f t="shared" si="23"/>
        <v>40983.208333333336</v>
      </c>
      <c r="AA290" t="b">
        <v>0</v>
      </c>
      <c r="AB290" t="b">
        <v>1</v>
      </c>
      <c r="AC290" t="s">
        <v>180</v>
      </c>
      <c r="AD290" t="s">
        <v>34</v>
      </c>
      <c r="AE290" t="s">
        <v>181</v>
      </c>
    </row>
    <row r="291" spans="12:31" ht="15" customHeight="1" x14ac:dyDescent="0.35">
      <c r="L291">
        <v>289</v>
      </c>
      <c r="M291" t="s">
        <v>669</v>
      </c>
      <c r="N291" s="3" t="s">
        <v>670</v>
      </c>
      <c r="O291">
        <v>800</v>
      </c>
      <c r="P291">
        <v>13474</v>
      </c>
      <c r="Q291" t="s">
        <v>30</v>
      </c>
      <c r="R291" s="4">
        <f t="shared" si="20"/>
        <v>1684.25</v>
      </c>
      <c r="S291">
        <v>337</v>
      </c>
      <c r="T291" s="4">
        <f t="shared" si="21"/>
        <v>39.982195845697326</v>
      </c>
      <c r="U291" t="s">
        <v>23</v>
      </c>
      <c r="V291" t="s">
        <v>24</v>
      </c>
      <c r="W291">
        <v>1438578000</v>
      </c>
      <c r="X291" s="5">
        <f t="shared" si="22"/>
        <v>42219.208333333328</v>
      </c>
      <c r="Y291">
        <v>1438837200</v>
      </c>
      <c r="Z291" s="6">
        <f t="shared" si="23"/>
        <v>42222.208333333328</v>
      </c>
      <c r="AA291" t="b">
        <v>0</v>
      </c>
      <c r="AB291" t="b">
        <v>0</v>
      </c>
      <c r="AC291" t="s">
        <v>47</v>
      </c>
      <c r="AD291" t="s">
        <v>48</v>
      </c>
      <c r="AE291" t="s">
        <v>49</v>
      </c>
    </row>
    <row r="292" spans="12:31" ht="15" customHeight="1" x14ac:dyDescent="0.35">
      <c r="L292">
        <v>290</v>
      </c>
      <c r="M292" t="s">
        <v>671</v>
      </c>
      <c r="N292" s="3" t="s">
        <v>672</v>
      </c>
      <c r="O292">
        <v>168600</v>
      </c>
      <c r="P292">
        <v>91722</v>
      </c>
      <c r="Q292" t="s">
        <v>22</v>
      </c>
      <c r="R292" s="4">
        <f t="shared" si="20"/>
        <v>54.4</v>
      </c>
      <c r="S292">
        <v>908</v>
      </c>
      <c r="T292" s="4">
        <f t="shared" si="21"/>
        <v>101.01541850220265</v>
      </c>
      <c r="U292" t="s">
        <v>31</v>
      </c>
      <c r="V292" t="s">
        <v>32</v>
      </c>
      <c r="W292">
        <v>1368162000</v>
      </c>
      <c r="X292" s="5">
        <f t="shared" si="22"/>
        <v>41404.208333333336</v>
      </c>
      <c r="Y292">
        <v>1370926800</v>
      </c>
      <c r="Z292" s="6">
        <f t="shared" si="23"/>
        <v>41436.208333333336</v>
      </c>
      <c r="AA292" t="b">
        <v>0</v>
      </c>
      <c r="AB292" t="b">
        <v>1</v>
      </c>
      <c r="AC292" t="s">
        <v>58</v>
      </c>
      <c r="AD292" t="s">
        <v>59</v>
      </c>
      <c r="AE292" t="s">
        <v>60</v>
      </c>
    </row>
    <row r="293" spans="12:31" ht="15" customHeight="1" x14ac:dyDescent="0.35">
      <c r="L293">
        <v>291</v>
      </c>
      <c r="M293" t="s">
        <v>673</v>
      </c>
      <c r="N293" s="3" t="s">
        <v>674</v>
      </c>
      <c r="O293">
        <v>1800</v>
      </c>
      <c r="P293">
        <v>8219</v>
      </c>
      <c r="Q293" t="s">
        <v>30</v>
      </c>
      <c r="R293" s="4">
        <f t="shared" si="20"/>
        <v>456.61</v>
      </c>
      <c r="S293">
        <v>107</v>
      </c>
      <c r="T293" s="4">
        <f t="shared" si="21"/>
        <v>76.813084112149539</v>
      </c>
      <c r="U293" t="s">
        <v>31</v>
      </c>
      <c r="V293" t="s">
        <v>32</v>
      </c>
      <c r="W293">
        <v>1318654800</v>
      </c>
      <c r="X293" s="5">
        <f t="shared" si="22"/>
        <v>40831.208333333336</v>
      </c>
      <c r="Y293">
        <v>1319000400</v>
      </c>
      <c r="Z293" s="6">
        <f t="shared" si="23"/>
        <v>40835.208333333336</v>
      </c>
      <c r="AA293" t="b">
        <v>1</v>
      </c>
      <c r="AB293" t="b">
        <v>0</v>
      </c>
      <c r="AC293" t="s">
        <v>40</v>
      </c>
      <c r="AD293" t="s">
        <v>41</v>
      </c>
      <c r="AE293" t="s">
        <v>42</v>
      </c>
    </row>
    <row r="294" spans="12:31" ht="15" customHeight="1" x14ac:dyDescent="0.35">
      <c r="L294">
        <v>292</v>
      </c>
      <c r="M294" t="s">
        <v>675</v>
      </c>
      <c r="N294" s="3" t="s">
        <v>676</v>
      </c>
      <c r="O294">
        <v>7300</v>
      </c>
      <c r="P294">
        <v>717</v>
      </c>
      <c r="Q294" t="s">
        <v>22</v>
      </c>
      <c r="R294" s="4">
        <f t="shared" si="20"/>
        <v>9.82</v>
      </c>
      <c r="S294">
        <v>10</v>
      </c>
      <c r="T294" s="4">
        <f t="shared" si="21"/>
        <v>71.7</v>
      </c>
      <c r="U294" t="s">
        <v>31</v>
      </c>
      <c r="V294" t="s">
        <v>32</v>
      </c>
      <c r="W294">
        <v>1331874000</v>
      </c>
      <c r="X294" s="5">
        <f t="shared" si="22"/>
        <v>40984.208333333336</v>
      </c>
      <c r="Y294">
        <v>1333429200</v>
      </c>
      <c r="Z294" s="6">
        <f t="shared" si="23"/>
        <v>41002.208333333336</v>
      </c>
      <c r="AA294" t="b">
        <v>0</v>
      </c>
      <c r="AB294" t="b">
        <v>0</v>
      </c>
      <c r="AC294" t="s">
        <v>25</v>
      </c>
      <c r="AD294" t="s">
        <v>26</v>
      </c>
      <c r="AE294" t="s">
        <v>27</v>
      </c>
    </row>
    <row r="295" spans="12:31" ht="15" customHeight="1" x14ac:dyDescent="0.35">
      <c r="L295">
        <v>293</v>
      </c>
      <c r="M295" t="s">
        <v>677</v>
      </c>
      <c r="N295" s="3" t="s">
        <v>678</v>
      </c>
      <c r="O295">
        <v>6500</v>
      </c>
      <c r="P295">
        <v>1065</v>
      </c>
      <c r="Q295" t="s">
        <v>99</v>
      </c>
      <c r="R295" s="4">
        <f t="shared" si="20"/>
        <v>16.38</v>
      </c>
      <c r="S295">
        <v>32</v>
      </c>
      <c r="T295" s="4">
        <f t="shared" si="21"/>
        <v>33.28125</v>
      </c>
      <c r="U295" t="s">
        <v>135</v>
      </c>
      <c r="V295" t="s">
        <v>136</v>
      </c>
      <c r="W295">
        <v>1286254800</v>
      </c>
      <c r="X295" s="5">
        <f t="shared" si="22"/>
        <v>40456.208333333336</v>
      </c>
      <c r="Y295">
        <v>1287032400</v>
      </c>
      <c r="Z295" s="6">
        <f t="shared" si="23"/>
        <v>40465.208333333336</v>
      </c>
      <c r="AA295" t="b">
        <v>0</v>
      </c>
      <c r="AB295" t="b">
        <v>0</v>
      </c>
      <c r="AC295" t="s">
        <v>47</v>
      </c>
      <c r="AD295" t="s">
        <v>48</v>
      </c>
      <c r="AE295" t="s">
        <v>49</v>
      </c>
    </row>
    <row r="296" spans="12:31" ht="15" customHeight="1" x14ac:dyDescent="0.35">
      <c r="L296">
        <v>294</v>
      </c>
      <c r="M296" t="s">
        <v>679</v>
      </c>
      <c r="N296" s="3" t="s">
        <v>680</v>
      </c>
      <c r="O296">
        <v>600</v>
      </c>
      <c r="P296">
        <v>8038</v>
      </c>
      <c r="Q296" t="s">
        <v>30</v>
      </c>
      <c r="R296" s="4">
        <f t="shared" si="20"/>
        <v>1339.67</v>
      </c>
      <c r="S296">
        <v>183</v>
      </c>
      <c r="T296" s="4">
        <f t="shared" si="21"/>
        <v>43.923497267759565</v>
      </c>
      <c r="U296" t="s">
        <v>31</v>
      </c>
      <c r="V296" t="s">
        <v>32</v>
      </c>
      <c r="W296">
        <v>1540530000</v>
      </c>
      <c r="X296" s="5">
        <f t="shared" si="22"/>
        <v>43399.208333333328</v>
      </c>
      <c r="Y296">
        <v>1541570400</v>
      </c>
      <c r="Z296" s="6">
        <f t="shared" si="23"/>
        <v>43411.25</v>
      </c>
      <c r="AA296" t="b">
        <v>0</v>
      </c>
      <c r="AB296" t="b">
        <v>0</v>
      </c>
      <c r="AC296" t="s">
        <v>47</v>
      </c>
      <c r="AD296" t="s">
        <v>48</v>
      </c>
      <c r="AE296" t="s">
        <v>49</v>
      </c>
    </row>
    <row r="297" spans="12:31" ht="15" customHeight="1" x14ac:dyDescent="0.35">
      <c r="L297">
        <v>295</v>
      </c>
      <c r="M297" t="s">
        <v>681</v>
      </c>
      <c r="N297" s="3" t="s">
        <v>682</v>
      </c>
      <c r="O297">
        <v>192900</v>
      </c>
      <c r="P297">
        <v>68769</v>
      </c>
      <c r="Q297" t="s">
        <v>22</v>
      </c>
      <c r="R297" s="4">
        <f t="shared" si="20"/>
        <v>35.65</v>
      </c>
      <c r="S297">
        <v>1910</v>
      </c>
      <c r="T297" s="4">
        <f t="shared" si="21"/>
        <v>36.004712041884815</v>
      </c>
      <c r="U297" t="s">
        <v>125</v>
      </c>
      <c r="V297" t="s">
        <v>126</v>
      </c>
      <c r="W297">
        <v>1381813200</v>
      </c>
      <c r="X297" s="5">
        <f t="shared" si="22"/>
        <v>41562.208333333336</v>
      </c>
      <c r="Y297">
        <v>1383976800</v>
      </c>
      <c r="Z297" s="6">
        <f t="shared" si="23"/>
        <v>41587.25</v>
      </c>
      <c r="AA297" t="b">
        <v>0</v>
      </c>
      <c r="AB297" t="b">
        <v>0</v>
      </c>
      <c r="AC297" t="s">
        <v>47</v>
      </c>
      <c r="AD297" t="s">
        <v>48</v>
      </c>
      <c r="AE297" t="s">
        <v>49</v>
      </c>
    </row>
    <row r="298" spans="12:31" ht="15" customHeight="1" x14ac:dyDescent="0.35">
      <c r="L298">
        <v>296</v>
      </c>
      <c r="M298" t="s">
        <v>683</v>
      </c>
      <c r="N298" s="3" t="s">
        <v>684</v>
      </c>
      <c r="O298">
        <v>6100</v>
      </c>
      <c r="P298">
        <v>3352</v>
      </c>
      <c r="Q298" t="s">
        <v>22</v>
      </c>
      <c r="R298" s="4">
        <f t="shared" si="20"/>
        <v>54.95</v>
      </c>
      <c r="S298">
        <v>38</v>
      </c>
      <c r="T298" s="4">
        <f t="shared" si="21"/>
        <v>88.21052631578948</v>
      </c>
      <c r="U298" t="s">
        <v>38</v>
      </c>
      <c r="V298" t="s">
        <v>39</v>
      </c>
      <c r="W298">
        <v>1548655200</v>
      </c>
      <c r="X298" s="5">
        <f t="shared" si="22"/>
        <v>43493.25</v>
      </c>
      <c r="Y298">
        <v>1550556000</v>
      </c>
      <c r="Z298" s="6">
        <f t="shared" si="23"/>
        <v>43515.25</v>
      </c>
      <c r="AA298" t="b">
        <v>0</v>
      </c>
      <c r="AB298" t="b">
        <v>0</v>
      </c>
      <c r="AC298" t="s">
        <v>47</v>
      </c>
      <c r="AD298" t="s">
        <v>48</v>
      </c>
      <c r="AE298" t="s">
        <v>49</v>
      </c>
    </row>
    <row r="299" spans="12:31" ht="15" customHeight="1" x14ac:dyDescent="0.35">
      <c r="L299">
        <v>297</v>
      </c>
      <c r="M299" t="s">
        <v>685</v>
      </c>
      <c r="N299" s="3" t="s">
        <v>686</v>
      </c>
      <c r="O299">
        <v>7200</v>
      </c>
      <c r="P299">
        <v>6785</v>
      </c>
      <c r="Q299" t="s">
        <v>22</v>
      </c>
      <c r="R299" s="4">
        <f t="shared" si="20"/>
        <v>94.24</v>
      </c>
      <c r="S299">
        <v>104</v>
      </c>
      <c r="T299" s="4">
        <f t="shared" si="21"/>
        <v>65.240384615384613</v>
      </c>
      <c r="U299" t="s">
        <v>38</v>
      </c>
      <c r="V299" t="s">
        <v>39</v>
      </c>
      <c r="W299">
        <v>1389679200</v>
      </c>
      <c r="X299" s="5">
        <f t="shared" si="22"/>
        <v>41653.25</v>
      </c>
      <c r="Y299">
        <v>1390456800</v>
      </c>
      <c r="Z299" s="6">
        <f t="shared" si="23"/>
        <v>41662.25</v>
      </c>
      <c r="AA299" t="b">
        <v>0</v>
      </c>
      <c r="AB299" t="b">
        <v>1</v>
      </c>
      <c r="AC299" t="s">
        <v>47</v>
      </c>
      <c r="AD299" t="s">
        <v>48</v>
      </c>
      <c r="AE299" t="s">
        <v>49</v>
      </c>
    </row>
    <row r="300" spans="12:31" ht="15" customHeight="1" x14ac:dyDescent="0.35">
      <c r="L300">
        <v>298</v>
      </c>
      <c r="M300" t="s">
        <v>687</v>
      </c>
      <c r="N300" s="3" t="s">
        <v>688</v>
      </c>
      <c r="O300">
        <v>3500</v>
      </c>
      <c r="P300">
        <v>5037</v>
      </c>
      <c r="Q300" t="s">
        <v>30</v>
      </c>
      <c r="R300" s="4">
        <f t="shared" si="20"/>
        <v>143.91</v>
      </c>
      <c r="S300">
        <v>72</v>
      </c>
      <c r="T300" s="4">
        <f t="shared" si="21"/>
        <v>69.958333333333329</v>
      </c>
      <c r="U300" t="s">
        <v>31</v>
      </c>
      <c r="V300" t="s">
        <v>32</v>
      </c>
      <c r="W300">
        <v>1456466400</v>
      </c>
      <c r="X300" s="5">
        <f t="shared" si="22"/>
        <v>42426.25</v>
      </c>
      <c r="Y300">
        <v>1458018000</v>
      </c>
      <c r="Z300" s="6">
        <f t="shared" si="23"/>
        <v>42444.208333333328</v>
      </c>
      <c r="AA300" t="b">
        <v>0</v>
      </c>
      <c r="AB300" t="b">
        <v>1</v>
      </c>
      <c r="AC300" t="s">
        <v>33</v>
      </c>
      <c r="AD300" t="s">
        <v>34</v>
      </c>
      <c r="AE300" t="s">
        <v>35</v>
      </c>
    </row>
    <row r="301" spans="12:31" ht="15" customHeight="1" x14ac:dyDescent="0.35">
      <c r="L301">
        <v>299</v>
      </c>
      <c r="M301" t="s">
        <v>689</v>
      </c>
      <c r="N301" s="3" t="s">
        <v>690</v>
      </c>
      <c r="O301">
        <v>3800</v>
      </c>
      <c r="P301">
        <v>1954</v>
      </c>
      <c r="Q301" t="s">
        <v>22</v>
      </c>
      <c r="R301" s="4">
        <f t="shared" si="20"/>
        <v>51.42</v>
      </c>
      <c r="S301">
        <v>49</v>
      </c>
      <c r="T301" s="4">
        <f t="shared" si="21"/>
        <v>39.877551020408163</v>
      </c>
      <c r="U301" t="s">
        <v>31</v>
      </c>
      <c r="V301" t="s">
        <v>32</v>
      </c>
      <c r="W301">
        <v>1456984800</v>
      </c>
      <c r="X301" s="5">
        <f t="shared" si="22"/>
        <v>42432.25</v>
      </c>
      <c r="Y301">
        <v>1461819600</v>
      </c>
      <c r="Z301" s="6">
        <f t="shared" si="23"/>
        <v>42488.208333333328</v>
      </c>
      <c r="AA301" t="b">
        <v>0</v>
      </c>
      <c r="AB301" t="b">
        <v>0</v>
      </c>
      <c r="AC301" t="s">
        <v>25</v>
      </c>
      <c r="AD301" t="s">
        <v>26</v>
      </c>
      <c r="AE301" t="s">
        <v>27</v>
      </c>
    </row>
    <row r="302" spans="12:31" ht="15" customHeight="1" x14ac:dyDescent="0.35">
      <c r="L302">
        <v>300</v>
      </c>
      <c r="M302" t="s">
        <v>691</v>
      </c>
      <c r="N302" s="3" t="s">
        <v>692</v>
      </c>
      <c r="O302">
        <v>100</v>
      </c>
      <c r="P302">
        <v>5</v>
      </c>
      <c r="Q302" t="s">
        <v>22</v>
      </c>
      <c r="R302" s="4">
        <f t="shared" si="20"/>
        <v>5</v>
      </c>
      <c r="S302">
        <v>1</v>
      </c>
      <c r="T302" s="4">
        <f t="shared" si="21"/>
        <v>5</v>
      </c>
      <c r="U302" t="s">
        <v>52</v>
      </c>
      <c r="V302" t="s">
        <v>53</v>
      </c>
      <c r="W302">
        <v>1504069200</v>
      </c>
      <c r="X302" s="5">
        <f t="shared" si="22"/>
        <v>42977.208333333328</v>
      </c>
      <c r="Y302">
        <v>1504155600</v>
      </c>
      <c r="Z302" s="6">
        <f t="shared" si="23"/>
        <v>42978.208333333328</v>
      </c>
      <c r="AA302" t="b">
        <v>0</v>
      </c>
      <c r="AB302" t="b">
        <v>1</v>
      </c>
      <c r="AC302" t="s">
        <v>90</v>
      </c>
      <c r="AD302" t="s">
        <v>91</v>
      </c>
      <c r="AE302" t="s">
        <v>92</v>
      </c>
    </row>
    <row r="303" spans="12:31" ht="15" customHeight="1" x14ac:dyDescent="0.35">
      <c r="L303">
        <v>301</v>
      </c>
      <c r="M303" t="s">
        <v>693</v>
      </c>
      <c r="N303" s="3" t="s">
        <v>694</v>
      </c>
      <c r="O303">
        <v>900</v>
      </c>
      <c r="P303">
        <v>12102</v>
      </c>
      <c r="Q303" t="s">
        <v>30</v>
      </c>
      <c r="R303" s="4">
        <f t="shared" si="20"/>
        <v>1344.67</v>
      </c>
      <c r="S303">
        <v>295</v>
      </c>
      <c r="T303" s="4">
        <f t="shared" si="21"/>
        <v>41.023728813559323</v>
      </c>
      <c r="U303" t="s">
        <v>31</v>
      </c>
      <c r="V303" t="s">
        <v>32</v>
      </c>
      <c r="W303">
        <v>1424930400</v>
      </c>
      <c r="X303" s="5">
        <f t="shared" si="22"/>
        <v>42061.25</v>
      </c>
      <c r="Y303">
        <v>1426395600</v>
      </c>
      <c r="Z303" s="6">
        <f t="shared" si="23"/>
        <v>42078.208333333328</v>
      </c>
      <c r="AA303" t="b">
        <v>0</v>
      </c>
      <c r="AB303" t="b">
        <v>0</v>
      </c>
      <c r="AC303" t="s">
        <v>58</v>
      </c>
      <c r="AD303" t="s">
        <v>59</v>
      </c>
      <c r="AE303" t="s">
        <v>60</v>
      </c>
    </row>
    <row r="304" spans="12:31" ht="15" customHeight="1" x14ac:dyDescent="0.35">
      <c r="L304">
        <v>302</v>
      </c>
      <c r="M304" t="s">
        <v>695</v>
      </c>
      <c r="N304" s="3" t="s">
        <v>696</v>
      </c>
      <c r="O304">
        <v>76100</v>
      </c>
      <c r="P304">
        <v>24234</v>
      </c>
      <c r="Q304" t="s">
        <v>22</v>
      </c>
      <c r="R304" s="4">
        <f t="shared" si="20"/>
        <v>31.84</v>
      </c>
      <c r="S304">
        <v>245</v>
      </c>
      <c r="T304" s="4">
        <f t="shared" si="21"/>
        <v>98.914285714285711</v>
      </c>
      <c r="U304" t="s">
        <v>31</v>
      </c>
      <c r="V304" t="s">
        <v>32</v>
      </c>
      <c r="W304">
        <v>1535864400</v>
      </c>
      <c r="X304" s="5">
        <f t="shared" si="22"/>
        <v>43345.208333333328</v>
      </c>
      <c r="Y304">
        <v>1537074000</v>
      </c>
      <c r="Z304" s="6">
        <f t="shared" si="23"/>
        <v>43359.208333333328</v>
      </c>
      <c r="AA304" t="b">
        <v>0</v>
      </c>
      <c r="AB304" t="b">
        <v>0</v>
      </c>
      <c r="AC304" t="s">
        <v>47</v>
      </c>
      <c r="AD304" t="s">
        <v>48</v>
      </c>
      <c r="AE304" t="s">
        <v>49</v>
      </c>
    </row>
    <row r="305" spans="12:31" ht="15" customHeight="1" x14ac:dyDescent="0.35">
      <c r="L305">
        <v>303</v>
      </c>
      <c r="M305" t="s">
        <v>697</v>
      </c>
      <c r="N305" s="3" t="s">
        <v>698</v>
      </c>
      <c r="O305">
        <v>3400</v>
      </c>
      <c r="P305">
        <v>2809</v>
      </c>
      <c r="Q305" t="s">
        <v>22</v>
      </c>
      <c r="R305" s="4">
        <f t="shared" si="20"/>
        <v>82.62</v>
      </c>
      <c r="S305">
        <v>32</v>
      </c>
      <c r="T305" s="4">
        <f t="shared" si="21"/>
        <v>87.78125</v>
      </c>
      <c r="U305" t="s">
        <v>31</v>
      </c>
      <c r="V305" t="s">
        <v>32</v>
      </c>
      <c r="W305">
        <v>1452146400</v>
      </c>
      <c r="X305" s="5">
        <f t="shared" si="22"/>
        <v>42376.25</v>
      </c>
      <c r="Y305">
        <v>1452578400</v>
      </c>
      <c r="Z305" s="6">
        <f t="shared" si="23"/>
        <v>42381.25</v>
      </c>
      <c r="AA305" t="b">
        <v>0</v>
      </c>
      <c r="AB305" t="b">
        <v>0</v>
      </c>
      <c r="AC305" t="s">
        <v>80</v>
      </c>
      <c r="AD305" t="s">
        <v>34</v>
      </c>
      <c r="AE305" t="s">
        <v>81</v>
      </c>
    </row>
    <row r="306" spans="12:31" ht="15" customHeight="1" x14ac:dyDescent="0.35">
      <c r="L306">
        <v>304</v>
      </c>
      <c r="M306" t="s">
        <v>699</v>
      </c>
      <c r="N306" s="3" t="s">
        <v>700</v>
      </c>
      <c r="O306">
        <v>2100</v>
      </c>
      <c r="P306">
        <v>11469</v>
      </c>
      <c r="Q306" t="s">
        <v>30</v>
      </c>
      <c r="R306" s="4">
        <f t="shared" si="20"/>
        <v>546.14</v>
      </c>
      <c r="S306">
        <v>142</v>
      </c>
      <c r="T306" s="4">
        <f t="shared" si="21"/>
        <v>80.767605633802816</v>
      </c>
      <c r="U306" t="s">
        <v>31</v>
      </c>
      <c r="V306" t="s">
        <v>32</v>
      </c>
      <c r="W306">
        <v>1470546000</v>
      </c>
      <c r="X306" s="5">
        <f t="shared" si="22"/>
        <v>42589.208333333328</v>
      </c>
      <c r="Y306">
        <v>1474088400</v>
      </c>
      <c r="Z306" s="6">
        <f t="shared" si="23"/>
        <v>42630.208333333328</v>
      </c>
      <c r="AA306" t="b">
        <v>0</v>
      </c>
      <c r="AB306" t="b">
        <v>0</v>
      </c>
      <c r="AC306" t="s">
        <v>58</v>
      </c>
      <c r="AD306" t="s">
        <v>59</v>
      </c>
      <c r="AE306" t="s">
        <v>60</v>
      </c>
    </row>
    <row r="307" spans="12:31" ht="15" customHeight="1" x14ac:dyDescent="0.35">
      <c r="L307">
        <v>305</v>
      </c>
      <c r="M307" t="s">
        <v>701</v>
      </c>
      <c r="N307" s="3" t="s">
        <v>702</v>
      </c>
      <c r="O307">
        <v>2800</v>
      </c>
      <c r="P307">
        <v>8014</v>
      </c>
      <c r="Q307" t="s">
        <v>30</v>
      </c>
      <c r="R307" s="4">
        <f t="shared" si="20"/>
        <v>286.20999999999998</v>
      </c>
      <c r="S307">
        <v>85</v>
      </c>
      <c r="T307" s="4">
        <f t="shared" si="21"/>
        <v>94.28235294117647</v>
      </c>
      <c r="U307" t="s">
        <v>31</v>
      </c>
      <c r="V307" t="s">
        <v>32</v>
      </c>
      <c r="W307">
        <v>1458363600</v>
      </c>
      <c r="X307" s="5">
        <f t="shared" si="22"/>
        <v>42448.208333333328</v>
      </c>
      <c r="Y307">
        <v>1461906000</v>
      </c>
      <c r="Z307" s="6">
        <f t="shared" si="23"/>
        <v>42489.208333333328</v>
      </c>
      <c r="AA307" t="b">
        <v>0</v>
      </c>
      <c r="AB307" t="b">
        <v>0</v>
      </c>
      <c r="AC307" t="s">
        <v>47</v>
      </c>
      <c r="AD307" t="s">
        <v>48</v>
      </c>
      <c r="AE307" t="s">
        <v>49</v>
      </c>
    </row>
    <row r="308" spans="12:31" ht="15" customHeight="1" x14ac:dyDescent="0.35">
      <c r="L308">
        <v>306</v>
      </c>
      <c r="M308" t="s">
        <v>703</v>
      </c>
      <c r="N308" s="3" t="s">
        <v>704</v>
      </c>
      <c r="O308">
        <v>6500</v>
      </c>
      <c r="P308">
        <v>514</v>
      </c>
      <c r="Q308" t="s">
        <v>22</v>
      </c>
      <c r="R308" s="4">
        <f t="shared" si="20"/>
        <v>7.91</v>
      </c>
      <c r="S308">
        <v>7</v>
      </c>
      <c r="T308" s="4">
        <f t="shared" si="21"/>
        <v>73.428571428571431</v>
      </c>
      <c r="U308" t="s">
        <v>31</v>
      </c>
      <c r="V308" t="s">
        <v>32</v>
      </c>
      <c r="W308">
        <v>1500008400</v>
      </c>
      <c r="X308" s="5">
        <f t="shared" si="22"/>
        <v>42930.208333333328</v>
      </c>
      <c r="Y308">
        <v>1500267600</v>
      </c>
      <c r="Z308" s="6">
        <f t="shared" si="23"/>
        <v>42933.208333333328</v>
      </c>
      <c r="AA308" t="b">
        <v>0</v>
      </c>
      <c r="AB308" t="b">
        <v>1</v>
      </c>
      <c r="AC308" t="s">
        <v>47</v>
      </c>
      <c r="AD308" t="s">
        <v>48</v>
      </c>
      <c r="AE308" t="s">
        <v>49</v>
      </c>
    </row>
    <row r="309" spans="12:31" ht="15" customHeight="1" x14ac:dyDescent="0.35">
      <c r="L309">
        <v>307</v>
      </c>
      <c r="M309" t="s">
        <v>705</v>
      </c>
      <c r="N309" s="3" t="s">
        <v>706</v>
      </c>
      <c r="O309">
        <v>32900</v>
      </c>
      <c r="P309">
        <v>43473</v>
      </c>
      <c r="Q309" t="s">
        <v>30</v>
      </c>
      <c r="R309" s="4">
        <f t="shared" si="20"/>
        <v>132.13999999999999</v>
      </c>
      <c r="S309">
        <v>659</v>
      </c>
      <c r="T309" s="4">
        <f t="shared" si="21"/>
        <v>65.968133535660087</v>
      </c>
      <c r="U309" t="s">
        <v>52</v>
      </c>
      <c r="V309" t="s">
        <v>53</v>
      </c>
      <c r="W309">
        <v>1338958800</v>
      </c>
      <c r="X309" s="5">
        <f t="shared" si="22"/>
        <v>41066.208333333336</v>
      </c>
      <c r="Y309">
        <v>1340686800</v>
      </c>
      <c r="Z309" s="6">
        <f t="shared" si="23"/>
        <v>41086.208333333336</v>
      </c>
      <c r="AA309" t="b">
        <v>0</v>
      </c>
      <c r="AB309" t="b">
        <v>1</v>
      </c>
      <c r="AC309" t="s">
        <v>147</v>
      </c>
      <c r="AD309" t="s">
        <v>91</v>
      </c>
      <c r="AE309" t="s">
        <v>148</v>
      </c>
    </row>
    <row r="310" spans="12:31" ht="15" customHeight="1" x14ac:dyDescent="0.35">
      <c r="L310">
        <v>308</v>
      </c>
      <c r="M310" t="s">
        <v>707</v>
      </c>
      <c r="N310" s="3" t="s">
        <v>708</v>
      </c>
      <c r="O310">
        <v>118200</v>
      </c>
      <c r="P310">
        <v>87560</v>
      </c>
      <c r="Q310" t="s">
        <v>22</v>
      </c>
      <c r="R310" s="4">
        <f t="shared" si="20"/>
        <v>74.08</v>
      </c>
      <c r="S310">
        <v>803</v>
      </c>
      <c r="T310" s="4">
        <f t="shared" si="21"/>
        <v>109.04109589041096</v>
      </c>
      <c r="U310" t="s">
        <v>31</v>
      </c>
      <c r="V310" t="s">
        <v>32</v>
      </c>
      <c r="W310">
        <v>1303102800</v>
      </c>
      <c r="X310" s="5">
        <f t="shared" si="22"/>
        <v>40651.208333333336</v>
      </c>
      <c r="Y310">
        <v>1303189200</v>
      </c>
      <c r="Z310" s="6">
        <f t="shared" si="23"/>
        <v>40652.208333333336</v>
      </c>
      <c r="AA310" t="b">
        <v>0</v>
      </c>
      <c r="AB310" t="b">
        <v>0</v>
      </c>
      <c r="AC310" t="s">
        <v>47</v>
      </c>
      <c r="AD310" t="s">
        <v>48</v>
      </c>
      <c r="AE310" t="s">
        <v>49</v>
      </c>
    </row>
    <row r="311" spans="12:31" ht="15" customHeight="1" x14ac:dyDescent="0.35">
      <c r="L311">
        <v>309</v>
      </c>
      <c r="M311" t="s">
        <v>709</v>
      </c>
      <c r="N311" s="3" t="s">
        <v>710</v>
      </c>
      <c r="O311">
        <v>4100</v>
      </c>
      <c r="P311">
        <v>3087</v>
      </c>
      <c r="Q311" t="s">
        <v>99</v>
      </c>
      <c r="R311" s="4">
        <f t="shared" si="20"/>
        <v>75.290000000000006</v>
      </c>
      <c r="S311">
        <v>75</v>
      </c>
      <c r="T311" s="4">
        <f t="shared" si="21"/>
        <v>41.16</v>
      </c>
      <c r="U311" t="s">
        <v>31</v>
      </c>
      <c r="V311" t="s">
        <v>32</v>
      </c>
      <c r="W311">
        <v>1316581200</v>
      </c>
      <c r="X311" s="5">
        <f t="shared" si="22"/>
        <v>40807.208333333336</v>
      </c>
      <c r="Y311">
        <v>1318309200</v>
      </c>
      <c r="Z311" s="6">
        <f t="shared" si="23"/>
        <v>40827.208333333336</v>
      </c>
      <c r="AA311" t="b">
        <v>0</v>
      </c>
      <c r="AB311" t="b">
        <v>1</v>
      </c>
      <c r="AC311" t="s">
        <v>80</v>
      </c>
      <c r="AD311" t="s">
        <v>34</v>
      </c>
      <c r="AE311" t="s">
        <v>81</v>
      </c>
    </row>
    <row r="312" spans="12:31" ht="15" customHeight="1" x14ac:dyDescent="0.35">
      <c r="L312">
        <v>310</v>
      </c>
      <c r="M312" t="s">
        <v>711</v>
      </c>
      <c r="N312" s="3" t="s">
        <v>712</v>
      </c>
      <c r="O312">
        <v>7800</v>
      </c>
      <c r="P312">
        <v>1586</v>
      </c>
      <c r="Q312" t="s">
        <v>22</v>
      </c>
      <c r="R312" s="4">
        <f t="shared" si="20"/>
        <v>20.329999999999998</v>
      </c>
      <c r="S312">
        <v>16</v>
      </c>
      <c r="T312" s="4">
        <f t="shared" si="21"/>
        <v>99.125</v>
      </c>
      <c r="U312" t="s">
        <v>31</v>
      </c>
      <c r="V312" t="s">
        <v>32</v>
      </c>
      <c r="W312">
        <v>1270789200</v>
      </c>
      <c r="X312" s="5">
        <f t="shared" si="22"/>
        <v>40277.208333333336</v>
      </c>
      <c r="Y312">
        <v>1272171600</v>
      </c>
      <c r="Z312" s="6">
        <f t="shared" si="23"/>
        <v>40293.208333333336</v>
      </c>
      <c r="AA312" t="b">
        <v>0</v>
      </c>
      <c r="AB312" t="b">
        <v>0</v>
      </c>
      <c r="AC312" t="s">
        <v>114</v>
      </c>
      <c r="AD312" t="s">
        <v>115</v>
      </c>
      <c r="AE312" t="s">
        <v>116</v>
      </c>
    </row>
    <row r="313" spans="12:31" ht="15" customHeight="1" x14ac:dyDescent="0.35">
      <c r="L313">
        <v>311</v>
      </c>
      <c r="M313" t="s">
        <v>713</v>
      </c>
      <c r="N313" s="3" t="s">
        <v>714</v>
      </c>
      <c r="O313">
        <v>6300</v>
      </c>
      <c r="P313">
        <v>12812</v>
      </c>
      <c r="Q313" t="s">
        <v>30</v>
      </c>
      <c r="R313" s="4">
        <f t="shared" si="20"/>
        <v>203.37</v>
      </c>
      <c r="S313">
        <v>121</v>
      </c>
      <c r="T313" s="4">
        <f t="shared" si="21"/>
        <v>105.88429752066116</v>
      </c>
      <c r="U313" t="s">
        <v>31</v>
      </c>
      <c r="V313" t="s">
        <v>32</v>
      </c>
      <c r="W313">
        <v>1297836000</v>
      </c>
      <c r="X313" s="5">
        <f t="shared" si="22"/>
        <v>40590.25</v>
      </c>
      <c r="Y313">
        <v>1298872800</v>
      </c>
      <c r="Z313" s="6">
        <f t="shared" si="23"/>
        <v>40602.25</v>
      </c>
      <c r="AA313" t="b">
        <v>0</v>
      </c>
      <c r="AB313" t="b">
        <v>0</v>
      </c>
      <c r="AC313" t="s">
        <v>47</v>
      </c>
      <c r="AD313" t="s">
        <v>48</v>
      </c>
      <c r="AE313" t="s">
        <v>49</v>
      </c>
    </row>
    <row r="314" spans="12:31" ht="15" customHeight="1" x14ac:dyDescent="0.35">
      <c r="L314">
        <v>312</v>
      </c>
      <c r="M314" t="s">
        <v>715</v>
      </c>
      <c r="N314" s="3" t="s">
        <v>716</v>
      </c>
      <c r="O314">
        <v>59100</v>
      </c>
      <c r="P314">
        <v>183345</v>
      </c>
      <c r="Q314" t="s">
        <v>30</v>
      </c>
      <c r="R314" s="4">
        <f t="shared" si="20"/>
        <v>310.23</v>
      </c>
      <c r="S314">
        <v>3742</v>
      </c>
      <c r="T314" s="4">
        <f t="shared" si="21"/>
        <v>48.996525921966864</v>
      </c>
      <c r="U314" t="s">
        <v>31</v>
      </c>
      <c r="V314" t="s">
        <v>32</v>
      </c>
      <c r="W314">
        <v>1382677200</v>
      </c>
      <c r="X314" s="5">
        <f t="shared" si="22"/>
        <v>41572.208333333336</v>
      </c>
      <c r="Y314">
        <v>1383282000</v>
      </c>
      <c r="Z314" s="6">
        <f t="shared" si="23"/>
        <v>41579.208333333336</v>
      </c>
      <c r="AA314" t="b">
        <v>0</v>
      </c>
      <c r="AB314" t="b">
        <v>0</v>
      </c>
      <c r="AC314" t="s">
        <v>47</v>
      </c>
      <c r="AD314" t="s">
        <v>48</v>
      </c>
      <c r="AE314" t="s">
        <v>49</v>
      </c>
    </row>
    <row r="315" spans="12:31" ht="15" customHeight="1" x14ac:dyDescent="0.35">
      <c r="L315">
        <v>313</v>
      </c>
      <c r="M315" t="s">
        <v>717</v>
      </c>
      <c r="N315" s="3" t="s">
        <v>718</v>
      </c>
      <c r="O315">
        <v>2200</v>
      </c>
      <c r="P315">
        <v>8697</v>
      </c>
      <c r="Q315" t="s">
        <v>30</v>
      </c>
      <c r="R315" s="4">
        <f t="shared" si="20"/>
        <v>395.32</v>
      </c>
      <c r="S315">
        <v>223</v>
      </c>
      <c r="T315" s="4">
        <f t="shared" si="21"/>
        <v>39</v>
      </c>
      <c r="U315" t="s">
        <v>31</v>
      </c>
      <c r="V315" t="s">
        <v>32</v>
      </c>
      <c r="W315">
        <v>1330322400</v>
      </c>
      <c r="X315" s="5">
        <f t="shared" si="22"/>
        <v>40966.25</v>
      </c>
      <c r="Y315">
        <v>1330495200</v>
      </c>
      <c r="Z315" s="6">
        <f t="shared" si="23"/>
        <v>40968.25</v>
      </c>
      <c r="AA315" t="b">
        <v>0</v>
      </c>
      <c r="AB315" t="b">
        <v>0</v>
      </c>
      <c r="AC315" t="s">
        <v>33</v>
      </c>
      <c r="AD315" t="s">
        <v>34</v>
      </c>
      <c r="AE315" t="s">
        <v>35</v>
      </c>
    </row>
    <row r="316" spans="12:31" ht="15" customHeight="1" x14ac:dyDescent="0.35">
      <c r="L316">
        <v>314</v>
      </c>
      <c r="M316" t="s">
        <v>719</v>
      </c>
      <c r="N316" s="3" t="s">
        <v>720</v>
      </c>
      <c r="O316">
        <v>1400</v>
      </c>
      <c r="P316">
        <v>4126</v>
      </c>
      <c r="Q316" t="s">
        <v>30</v>
      </c>
      <c r="R316" s="4">
        <f t="shared" si="20"/>
        <v>294.70999999999998</v>
      </c>
      <c r="S316">
        <v>133</v>
      </c>
      <c r="T316" s="4">
        <f t="shared" si="21"/>
        <v>31.022556390977442</v>
      </c>
      <c r="U316" t="s">
        <v>31</v>
      </c>
      <c r="V316" t="s">
        <v>32</v>
      </c>
      <c r="W316">
        <v>1552366800</v>
      </c>
      <c r="X316" s="5">
        <f t="shared" si="22"/>
        <v>43536.208333333328</v>
      </c>
      <c r="Y316">
        <v>1552798800</v>
      </c>
      <c r="Z316" s="6">
        <f t="shared" si="23"/>
        <v>43541.208333333328</v>
      </c>
      <c r="AA316" t="b">
        <v>0</v>
      </c>
      <c r="AB316" t="b">
        <v>1</v>
      </c>
      <c r="AC316" t="s">
        <v>58</v>
      </c>
      <c r="AD316" t="s">
        <v>59</v>
      </c>
      <c r="AE316" t="s">
        <v>60</v>
      </c>
    </row>
    <row r="317" spans="12:31" ht="15" customHeight="1" x14ac:dyDescent="0.35">
      <c r="L317">
        <v>315</v>
      </c>
      <c r="M317" t="s">
        <v>721</v>
      </c>
      <c r="N317" s="3" t="s">
        <v>722</v>
      </c>
      <c r="O317">
        <v>9500</v>
      </c>
      <c r="P317">
        <v>3220</v>
      </c>
      <c r="Q317" t="s">
        <v>22</v>
      </c>
      <c r="R317" s="4">
        <f t="shared" si="20"/>
        <v>33.89</v>
      </c>
      <c r="S317">
        <v>31</v>
      </c>
      <c r="T317" s="4">
        <f t="shared" si="21"/>
        <v>103.87096774193549</v>
      </c>
      <c r="U317" t="s">
        <v>31</v>
      </c>
      <c r="V317" t="s">
        <v>32</v>
      </c>
      <c r="W317">
        <v>1400907600</v>
      </c>
      <c r="X317" s="5">
        <f t="shared" si="22"/>
        <v>41783.208333333336</v>
      </c>
      <c r="Y317">
        <v>1403413200</v>
      </c>
      <c r="Z317" s="6">
        <f t="shared" si="23"/>
        <v>41812.208333333336</v>
      </c>
      <c r="AA317" t="b">
        <v>0</v>
      </c>
      <c r="AB317" t="b">
        <v>0</v>
      </c>
      <c r="AC317" t="s">
        <v>47</v>
      </c>
      <c r="AD317" t="s">
        <v>48</v>
      </c>
      <c r="AE317" t="s">
        <v>49</v>
      </c>
    </row>
    <row r="318" spans="12:31" ht="15" customHeight="1" x14ac:dyDescent="0.35">
      <c r="L318">
        <v>316</v>
      </c>
      <c r="M318" t="s">
        <v>723</v>
      </c>
      <c r="N318" s="3" t="s">
        <v>724</v>
      </c>
      <c r="O318">
        <v>9600</v>
      </c>
      <c r="P318">
        <v>6401</v>
      </c>
      <c r="Q318" t="s">
        <v>22</v>
      </c>
      <c r="R318" s="4">
        <f t="shared" si="20"/>
        <v>66.680000000000007</v>
      </c>
      <c r="S318">
        <v>108</v>
      </c>
      <c r="T318" s="4">
        <f t="shared" si="21"/>
        <v>59.268518518518519</v>
      </c>
      <c r="U318" t="s">
        <v>135</v>
      </c>
      <c r="V318" t="s">
        <v>136</v>
      </c>
      <c r="W318">
        <v>1574143200</v>
      </c>
      <c r="X318" s="5">
        <f t="shared" si="22"/>
        <v>43788.25</v>
      </c>
      <c r="Y318">
        <v>1574229600</v>
      </c>
      <c r="Z318" s="6">
        <f t="shared" si="23"/>
        <v>43789.25</v>
      </c>
      <c r="AA318" t="b">
        <v>0</v>
      </c>
      <c r="AB318" t="b">
        <v>1</v>
      </c>
      <c r="AC318" t="s">
        <v>25</v>
      </c>
      <c r="AD318" t="s">
        <v>26</v>
      </c>
      <c r="AE318" t="s">
        <v>27</v>
      </c>
    </row>
    <row r="319" spans="12:31" ht="15" customHeight="1" x14ac:dyDescent="0.35">
      <c r="L319">
        <v>317</v>
      </c>
      <c r="M319" t="s">
        <v>725</v>
      </c>
      <c r="N319" s="3" t="s">
        <v>726</v>
      </c>
      <c r="O319">
        <v>6600</v>
      </c>
      <c r="P319">
        <v>1269</v>
      </c>
      <c r="Q319" t="s">
        <v>22</v>
      </c>
      <c r="R319" s="4">
        <f t="shared" si="20"/>
        <v>19.23</v>
      </c>
      <c r="S319">
        <v>30</v>
      </c>
      <c r="T319" s="4">
        <f t="shared" si="21"/>
        <v>42.3</v>
      </c>
      <c r="U319" t="s">
        <v>31</v>
      </c>
      <c r="V319" t="s">
        <v>32</v>
      </c>
      <c r="W319">
        <v>1494738000</v>
      </c>
      <c r="X319" s="5">
        <f t="shared" si="22"/>
        <v>42869.208333333328</v>
      </c>
      <c r="Y319">
        <v>1495861200</v>
      </c>
      <c r="Z319" s="6">
        <f t="shared" si="23"/>
        <v>42882.208333333328</v>
      </c>
      <c r="AA319" t="b">
        <v>0</v>
      </c>
      <c r="AB319" t="b">
        <v>0</v>
      </c>
      <c r="AC319" t="s">
        <v>47</v>
      </c>
      <c r="AD319" t="s">
        <v>48</v>
      </c>
      <c r="AE319" t="s">
        <v>49</v>
      </c>
    </row>
    <row r="320" spans="12:31" ht="15" customHeight="1" x14ac:dyDescent="0.35">
      <c r="L320">
        <v>318</v>
      </c>
      <c r="M320" t="s">
        <v>727</v>
      </c>
      <c r="N320" s="3" t="s">
        <v>728</v>
      </c>
      <c r="O320">
        <v>5700</v>
      </c>
      <c r="P320">
        <v>903</v>
      </c>
      <c r="Q320" t="s">
        <v>22</v>
      </c>
      <c r="R320" s="4">
        <f t="shared" si="20"/>
        <v>15.84</v>
      </c>
      <c r="S320">
        <v>17</v>
      </c>
      <c r="T320" s="4">
        <f t="shared" si="21"/>
        <v>53.117647058823529</v>
      </c>
      <c r="U320" t="s">
        <v>31</v>
      </c>
      <c r="V320" t="s">
        <v>32</v>
      </c>
      <c r="W320">
        <v>1392357600</v>
      </c>
      <c r="X320" s="5">
        <f t="shared" si="22"/>
        <v>41684.25</v>
      </c>
      <c r="Y320">
        <v>1392530400</v>
      </c>
      <c r="Z320" s="6">
        <f t="shared" si="23"/>
        <v>41686.25</v>
      </c>
      <c r="AA320" t="b">
        <v>0</v>
      </c>
      <c r="AB320" t="b">
        <v>0</v>
      </c>
      <c r="AC320" t="s">
        <v>33</v>
      </c>
      <c r="AD320" t="s">
        <v>34</v>
      </c>
      <c r="AE320" t="s">
        <v>35</v>
      </c>
    </row>
    <row r="321" spans="12:31" ht="15" customHeight="1" x14ac:dyDescent="0.35">
      <c r="L321">
        <v>319</v>
      </c>
      <c r="M321" t="s">
        <v>729</v>
      </c>
      <c r="N321" s="3" t="s">
        <v>730</v>
      </c>
      <c r="O321">
        <v>8400</v>
      </c>
      <c r="P321">
        <v>3251</v>
      </c>
      <c r="Q321" t="s">
        <v>99</v>
      </c>
      <c r="R321" s="4">
        <f t="shared" si="20"/>
        <v>38.700000000000003</v>
      </c>
      <c r="S321">
        <v>64</v>
      </c>
      <c r="T321" s="4">
        <f t="shared" si="21"/>
        <v>50.796875</v>
      </c>
      <c r="U321" t="s">
        <v>31</v>
      </c>
      <c r="V321" t="s">
        <v>32</v>
      </c>
      <c r="W321">
        <v>1281589200</v>
      </c>
      <c r="X321" s="5">
        <f t="shared" si="22"/>
        <v>40402.208333333336</v>
      </c>
      <c r="Y321">
        <v>1283662800</v>
      </c>
      <c r="Z321" s="6">
        <f t="shared" si="23"/>
        <v>40426.208333333336</v>
      </c>
      <c r="AA321" t="b">
        <v>0</v>
      </c>
      <c r="AB321" t="b">
        <v>0</v>
      </c>
      <c r="AC321" t="s">
        <v>40</v>
      </c>
      <c r="AD321" t="s">
        <v>41</v>
      </c>
      <c r="AE321" t="s">
        <v>42</v>
      </c>
    </row>
    <row r="322" spans="12:31" ht="15" customHeight="1" x14ac:dyDescent="0.35">
      <c r="L322">
        <v>320</v>
      </c>
      <c r="M322" t="s">
        <v>731</v>
      </c>
      <c r="N322" s="3" t="s">
        <v>732</v>
      </c>
      <c r="O322">
        <v>84400</v>
      </c>
      <c r="P322">
        <v>8092</v>
      </c>
      <c r="Q322" t="s">
        <v>22</v>
      </c>
      <c r="R322" s="4">
        <f t="shared" ref="R322:R385" si="24">ROUND(P322/O322*100,2)</f>
        <v>9.59</v>
      </c>
      <c r="S322">
        <v>80</v>
      </c>
      <c r="T322" s="4">
        <f t="shared" ref="T322:T385" si="25">IF(S322&lt;=0,0,P322/S322)</f>
        <v>101.15</v>
      </c>
      <c r="U322" t="s">
        <v>31</v>
      </c>
      <c r="V322" t="s">
        <v>32</v>
      </c>
      <c r="W322">
        <v>1305003600</v>
      </c>
      <c r="X322" s="5">
        <f t="shared" si="22"/>
        <v>40673.208333333336</v>
      </c>
      <c r="Y322">
        <v>1305781200</v>
      </c>
      <c r="Z322" s="6">
        <f t="shared" si="23"/>
        <v>40682.208333333336</v>
      </c>
      <c r="AA322" t="b">
        <v>0</v>
      </c>
      <c r="AB322" t="b">
        <v>0</v>
      </c>
      <c r="AC322" t="s">
        <v>147</v>
      </c>
      <c r="AD322" t="s">
        <v>91</v>
      </c>
      <c r="AE322" t="s">
        <v>148</v>
      </c>
    </row>
    <row r="323" spans="12:31" ht="15" customHeight="1" x14ac:dyDescent="0.35">
      <c r="L323">
        <v>321</v>
      </c>
      <c r="M323" t="s">
        <v>733</v>
      </c>
      <c r="N323" s="3" t="s">
        <v>734</v>
      </c>
      <c r="O323">
        <v>170400</v>
      </c>
      <c r="P323">
        <v>160422</v>
      </c>
      <c r="Q323" t="s">
        <v>22</v>
      </c>
      <c r="R323" s="4">
        <f t="shared" si="24"/>
        <v>94.14</v>
      </c>
      <c r="S323">
        <v>2468</v>
      </c>
      <c r="T323" s="4">
        <f t="shared" si="25"/>
        <v>65.000810372771468</v>
      </c>
      <c r="U323" t="s">
        <v>31</v>
      </c>
      <c r="V323" t="s">
        <v>32</v>
      </c>
      <c r="W323">
        <v>1301634000</v>
      </c>
      <c r="X323" s="5">
        <f t="shared" ref="X323:X386" si="26">(W323/86400)+DATE(1970,1,1)</f>
        <v>40634.208333333336</v>
      </c>
      <c r="Y323">
        <v>1302325200</v>
      </c>
      <c r="Z323" s="6">
        <f t="shared" si="23"/>
        <v>40642.208333333336</v>
      </c>
      <c r="AA323" t="b">
        <v>0</v>
      </c>
      <c r="AB323" t="b">
        <v>0</v>
      </c>
      <c r="AC323" t="s">
        <v>127</v>
      </c>
      <c r="AD323" t="s">
        <v>59</v>
      </c>
      <c r="AE323" t="s">
        <v>128</v>
      </c>
    </row>
    <row r="324" spans="12:31" ht="15" customHeight="1" x14ac:dyDescent="0.35">
      <c r="L324">
        <v>322</v>
      </c>
      <c r="M324" t="s">
        <v>735</v>
      </c>
      <c r="N324" s="3" t="s">
        <v>736</v>
      </c>
      <c r="O324">
        <v>117900</v>
      </c>
      <c r="P324">
        <v>196377</v>
      </c>
      <c r="Q324" t="s">
        <v>30</v>
      </c>
      <c r="R324" s="4">
        <f t="shared" si="24"/>
        <v>166.56</v>
      </c>
      <c r="S324">
        <v>5168</v>
      </c>
      <c r="T324" s="4">
        <f t="shared" si="25"/>
        <v>37.998645510835914</v>
      </c>
      <c r="U324" t="s">
        <v>31</v>
      </c>
      <c r="V324" t="s">
        <v>32</v>
      </c>
      <c r="W324">
        <v>1290664800</v>
      </c>
      <c r="X324" s="5">
        <f t="shared" si="26"/>
        <v>40507.25</v>
      </c>
      <c r="Y324">
        <v>1291788000</v>
      </c>
      <c r="Z324" s="6">
        <f t="shared" ref="Z324:Z387" si="27">(Y324/86400)+DATE(1970,1,1)</f>
        <v>40520.25</v>
      </c>
      <c r="AA324" t="b">
        <v>0</v>
      </c>
      <c r="AB324" t="b">
        <v>0</v>
      </c>
      <c r="AC324" t="s">
        <v>47</v>
      </c>
      <c r="AD324" t="s">
        <v>48</v>
      </c>
      <c r="AE324" t="s">
        <v>49</v>
      </c>
    </row>
    <row r="325" spans="12:31" ht="15" customHeight="1" x14ac:dyDescent="0.35">
      <c r="L325">
        <v>323</v>
      </c>
      <c r="M325" t="s">
        <v>737</v>
      </c>
      <c r="N325" s="3" t="s">
        <v>738</v>
      </c>
      <c r="O325">
        <v>8900</v>
      </c>
      <c r="P325">
        <v>2148</v>
      </c>
      <c r="Q325" t="s">
        <v>22</v>
      </c>
      <c r="R325" s="4">
        <f t="shared" si="24"/>
        <v>24.13</v>
      </c>
      <c r="S325">
        <v>26</v>
      </c>
      <c r="T325" s="4">
        <f t="shared" si="25"/>
        <v>82.615384615384613</v>
      </c>
      <c r="U325" t="s">
        <v>56</v>
      </c>
      <c r="V325" t="s">
        <v>57</v>
      </c>
      <c r="W325">
        <v>1395896400</v>
      </c>
      <c r="X325" s="5">
        <f t="shared" si="26"/>
        <v>41725.208333333336</v>
      </c>
      <c r="Y325">
        <v>1396069200</v>
      </c>
      <c r="Z325" s="6">
        <f t="shared" si="27"/>
        <v>41727.208333333336</v>
      </c>
      <c r="AA325" t="b">
        <v>0</v>
      </c>
      <c r="AB325" t="b">
        <v>0</v>
      </c>
      <c r="AC325" t="s">
        <v>58</v>
      </c>
      <c r="AD325" t="s">
        <v>59</v>
      </c>
      <c r="AE325" t="s">
        <v>60</v>
      </c>
    </row>
    <row r="326" spans="12:31" ht="15" customHeight="1" x14ac:dyDescent="0.35">
      <c r="L326">
        <v>324</v>
      </c>
      <c r="M326" t="s">
        <v>739</v>
      </c>
      <c r="N326" s="3" t="s">
        <v>740</v>
      </c>
      <c r="O326">
        <v>7100</v>
      </c>
      <c r="P326">
        <v>11648</v>
      </c>
      <c r="Q326" t="s">
        <v>30</v>
      </c>
      <c r="R326" s="4">
        <f t="shared" si="24"/>
        <v>164.06</v>
      </c>
      <c r="S326">
        <v>307</v>
      </c>
      <c r="T326" s="4">
        <f t="shared" si="25"/>
        <v>37.941368078175898</v>
      </c>
      <c r="U326" t="s">
        <v>31</v>
      </c>
      <c r="V326" t="s">
        <v>32</v>
      </c>
      <c r="W326">
        <v>1434862800</v>
      </c>
      <c r="X326" s="5">
        <f t="shared" si="26"/>
        <v>42176.208333333328</v>
      </c>
      <c r="Y326">
        <v>1435899600</v>
      </c>
      <c r="Z326" s="6">
        <f t="shared" si="27"/>
        <v>42188.208333333328</v>
      </c>
      <c r="AA326" t="b">
        <v>0</v>
      </c>
      <c r="AB326" t="b">
        <v>1</v>
      </c>
      <c r="AC326" t="s">
        <v>47</v>
      </c>
      <c r="AD326" t="s">
        <v>48</v>
      </c>
      <c r="AE326" t="s">
        <v>49</v>
      </c>
    </row>
    <row r="327" spans="12:31" ht="15" customHeight="1" x14ac:dyDescent="0.35">
      <c r="L327">
        <v>325</v>
      </c>
      <c r="M327" t="s">
        <v>741</v>
      </c>
      <c r="N327" s="3" t="s">
        <v>742</v>
      </c>
      <c r="O327">
        <v>6500</v>
      </c>
      <c r="P327">
        <v>5897</v>
      </c>
      <c r="Q327" t="s">
        <v>22</v>
      </c>
      <c r="R327" s="4">
        <f t="shared" si="24"/>
        <v>90.72</v>
      </c>
      <c r="S327">
        <v>73</v>
      </c>
      <c r="T327" s="4">
        <f t="shared" si="25"/>
        <v>80.780821917808225</v>
      </c>
      <c r="U327" t="s">
        <v>31</v>
      </c>
      <c r="V327" t="s">
        <v>32</v>
      </c>
      <c r="W327">
        <v>1529125200</v>
      </c>
      <c r="X327" s="5">
        <f t="shared" si="26"/>
        <v>43267.208333333328</v>
      </c>
      <c r="Y327">
        <v>1531112400</v>
      </c>
      <c r="Z327" s="6">
        <f t="shared" si="27"/>
        <v>43290.208333333328</v>
      </c>
      <c r="AA327" t="b">
        <v>0</v>
      </c>
      <c r="AB327" t="b">
        <v>1</v>
      </c>
      <c r="AC327" t="s">
        <v>47</v>
      </c>
      <c r="AD327" t="s">
        <v>48</v>
      </c>
      <c r="AE327" t="s">
        <v>49</v>
      </c>
    </row>
    <row r="328" spans="12:31" ht="15" customHeight="1" x14ac:dyDescent="0.35">
      <c r="L328">
        <v>326</v>
      </c>
      <c r="M328" t="s">
        <v>743</v>
      </c>
      <c r="N328" s="3" t="s">
        <v>744</v>
      </c>
      <c r="O328">
        <v>7200</v>
      </c>
      <c r="P328">
        <v>3326</v>
      </c>
      <c r="Q328" t="s">
        <v>22</v>
      </c>
      <c r="R328" s="4">
        <f t="shared" si="24"/>
        <v>46.19</v>
      </c>
      <c r="S328">
        <v>128</v>
      </c>
      <c r="T328" s="4">
        <f t="shared" si="25"/>
        <v>25.984375</v>
      </c>
      <c r="U328" t="s">
        <v>31</v>
      </c>
      <c r="V328" t="s">
        <v>32</v>
      </c>
      <c r="W328">
        <v>1451109600</v>
      </c>
      <c r="X328" s="5">
        <f t="shared" si="26"/>
        <v>42364.25</v>
      </c>
      <c r="Y328">
        <v>1451628000</v>
      </c>
      <c r="Z328" s="6">
        <f t="shared" si="27"/>
        <v>42370.25</v>
      </c>
      <c r="AA328" t="b">
        <v>0</v>
      </c>
      <c r="AB328" t="b">
        <v>0</v>
      </c>
      <c r="AC328" t="s">
        <v>95</v>
      </c>
      <c r="AD328" t="s">
        <v>59</v>
      </c>
      <c r="AE328" t="s">
        <v>96</v>
      </c>
    </row>
    <row r="329" spans="12:31" ht="15" customHeight="1" x14ac:dyDescent="0.35">
      <c r="L329">
        <v>327</v>
      </c>
      <c r="M329" t="s">
        <v>745</v>
      </c>
      <c r="N329" s="3" t="s">
        <v>746</v>
      </c>
      <c r="O329">
        <v>2600</v>
      </c>
      <c r="P329">
        <v>1002</v>
      </c>
      <c r="Q329" t="s">
        <v>22</v>
      </c>
      <c r="R329" s="4">
        <f t="shared" si="24"/>
        <v>38.54</v>
      </c>
      <c r="S329">
        <v>33</v>
      </c>
      <c r="T329" s="4">
        <f t="shared" si="25"/>
        <v>30.363636363636363</v>
      </c>
      <c r="U329" t="s">
        <v>31</v>
      </c>
      <c r="V329" t="s">
        <v>32</v>
      </c>
      <c r="W329">
        <v>1566968400</v>
      </c>
      <c r="X329" s="5">
        <f t="shared" si="26"/>
        <v>43705.208333333328</v>
      </c>
      <c r="Y329">
        <v>1567314000</v>
      </c>
      <c r="Z329" s="6">
        <f t="shared" si="27"/>
        <v>43709.208333333328</v>
      </c>
      <c r="AA329" t="b">
        <v>0</v>
      </c>
      <c r="AB329" t="b">
        <v>1</v>
      </c>
      <c r="AC329" t="s">
        <v>47</v>
      </c>
      <c r="AD329" t="s">
        <v>48</v>
      </c>
      <c r="AE329" t="s">
        <v>49</v>
      </c>
    </row>
    <row r="330" spans="12:31" ht="15" customHeight="1" x14ac:dyDescent="0.35">
      <c r="L330">
        <v>328</v>
      </c>
      <c r="M330" t="s">
        <v>747</v>
      </c>
      <c r="N330" s="3" t="s">
        <v>748</v>
      </c>
      <c r="O330">
        <v>98700</v>
      </c>
      <c r="P330">
        <v>131826</v>
      </c>
      <c r="Q330" t="s">
        <v>30</v>
      </c>
      <c r="R330" s="4">
        <f t="shared" si="24"/>
        <v>133.56</v>
      </c>
      <c r="S330">
        <v>2441</v>
      </c>
      <c r="T330" s="4">
        <f t="shared" si="25"/>
        <v>54.004916018025398</v>
      </c>
      <c r="U330" t="s">
        <v>31</v>
      </c>
      <c r="V330" t="s">
        <v>32</v>
      </c>
      <c r="W330">
        <v>1543557600</v>
      </c>
      <c r="X330" s="5">
        <f t="shared" si="26"/>
        <v>43434.25</v>
      </c>
      <c r="Y330">
        <v>1544508000</v>
      </c>
      <c r="Z330" s="6">
        <f t="shared" si="27"/>
        <v>43445.25</v>
      </c>
      <c r="AA330" t="b">
        <v>0</v>
      </c>
      <c r="AB330" t="b">
        <v>0</v>
      </c>
      <c r="AC330" t="s">
        <v>33</v>
      </c>
      <c r="AD330" t="s">
        <v>34</v>
      </c>
      <c r="AE330" t="s">
        <v>35</v>
      </c>
    </row>
    <row r="331" spans="12:31" ht="15" customHeight="1" x14ac:dyDescent="0.35">
      <c r="L331">
        <v>329</v>
      </c>
      <c r="M331" t="s">
        <v>749</v>
      </c>
      <c r="N331" s="3" t="s">
        <v>750</v>
      </c>
      <c r="O331">
        <v>93800</v>
      </c>
      <c r="P331">
        <v>21477</v>
      </c>
      <c r="Q331" t="s">
        <v>65</v>
      </c>
      <c r="R331" s="4">
        <f t="shared" si="24"/>
        <v>22.9</v>
      </c>
      <c r="S331">
        <v>211</v>
      </c>
      <c r="T331" s="4">
        <f t="shared" si="25"/>
        <v>101.78672985781991</v>
      </c>
      <c r="U331" t="s">
        <v>31</v>
      </c>
      <c r="V331" t="s">
        <v>32</v>
      </c>
      <c r="W331">
        <v>1481522400</v>
      </c>
      <c r="X331" s="5">
        <f t="shared" si="26"/>
        <v>42716.25</v>
      </c>
      <c r="Y331">
        <v>1482472800</v>
      </c>
      <c r="Z331" s="6">
        <f t="shared" si="27"/>
        <v>42727.25</v>
      </c>
      <c r="AA331" t="b">
        <v>0</v>
      </c>
      <c r="AB331" t="b">
        <v>0</v>
      </c>
      <c r="AC331" t="s">
        <v>114</v>
      </c>
      <c r="AD331" t="s">
        <v>115</v>
      </c>
      <c r="AE331" t="s">
        <v>116</v>
      </c>
    </row>
    <row r="332" spans="12:31" ht="15" customHeight="1" x14ac:dyDescent="0.35">
      <c r="L332">
        <v>330</v>
      </c>
      <c r="M332" t="s">
        <v>751</v>
      </c>
      <c r="N332" s="3" t="s">
        <v>752</v>
      </c>
      <c r="O332">
        <v>33700</v>
      </c>
      <c r="P332">
        <v>62330</v>
      </c>
      <c r="Q332" t="s">
        <v>30</v>
      </c>
      <c r="R332" s="4">
        <f t="shared" si="24"/>
        <v>184.96</v>
      </c>
      <c r="S332">
        <v>1385</v>
      </c>
      <c r="T332" s="4">
        <f t="shared" si="25"/>
        <v>45.003610108303249</v>
      </c>
      <c r="U332" t="s">
        <v>56</v>
      </c>
      <c r="V332" t="s">
        <v>57</v>
      </c>
      <c r="W332">
        <v>1512712800</v>
      </c>
      <c r="X332" s="5">
        <f t="shared" si="26"/>
        <v>43077.25</v>
      </c>
      <c r="Y332">
        <v>1512799200</v>
      </c>
      <c r="Z332" s="6">
        <f t="shared" si="27"/>
        <v>43078.25</v>
      </c>
      <c r="AA332" t="b">
        <v>0</v>
      </c>
      <c r="AB332" t="b">
        <v>0</v>
      </c>
      <c r="AC332" t="s">
        <v>58</v>
      </c>
      <c r="AD332" t="s">
        <v>59</v>
      </c>
      <c r="AE332" t="s">
        <v>60</v>
      </c>
    </row>
    <row r="333" spans="12:31" ht="15" customHeight="1" x14ac:dyDescent="0.35">
      <c r="L333">
        <v>331</v>
      </c>
      <c r="M333" t="s">
        <v>753</v>
      </c>
      <c r="N333" s="3" t="s">
        <v>754</v>
      </c>
      <c r="O333">
        <v>3300</v>
      </c>
      <c r="P333">
        <v>14643</v>
      </c>
      <c r="Q333" t="s">
        <v>30</v>
      </c>
      <c r="R333" s="4">
        <f t="shared" si="24"/>
        <v>443.73</v>
      </c>
      <c r="S333">
        <v>190</v>
      </c>
      <c r="T333" s="4">
        <f t="shared" si="25"/>
        <v>77.068421052631578</v>
      </c>
      <c r="U333" t="s">
        <v>31</v>
      </c>
      <c r="V333" t="s">
        <v>32</v>
      </c>
      <c r="W333">
        <v>1324274400</v>
      </c>
      <c r="X333" s="5">
        <f t="shared" si="26"/>
        <v>40896.25</v>
      </c>
      <c r="Y333">
        <v>1324360800</v>
      </c>
      <c r="Z333" s="6">
        <f t="shared" si="27"/>
        <v>40897.25</v>
      </c>
      <c r="AA333" t="b">
        <v>0</v>
      </c>
      <c r="AB333" t="b">
        <v>0</v>
      </c>
      <c r="AC333" t="s">
        <v>25</v>
      </c>
      <c r="AD333" t="s">
        <v>26</v>
      </c>
      <c r="AE333" t="s">
        <v>27</v>
      </c>
    </row>
    <row r="334" spans="12:31" ht="15" customHeight="1" x14ac:dyDescent="0.35">
      <c r="L334">
        <v>332</v>
      </c>
      <c r="M334" t="s">
        <v>755</v>
      </c>
      <c r="N334" s="3" t="s">
        <v>756</v>
      </c>
      <c r="O334">
        <v>20700</v>
      </c>
      <c r="P334">
        <v>41396</v>
      </c>
      <c r="Q334" t="s">
        <v>30</v>
      </c>
      <c r="R334" s="4">
        <f t="shared" si="24"/>
        <v>199.98</v>
      </c>
      <c r="S334">
        <v>470</v>
      </c>
      <c r="T334" s="4">
        <f t="shared" si="25"/>
        <v>88.076595744680844</v>
      </c>
      <c r="U334" t="s">
        <v>31</v>
      </c>
      <c r="V334" t="s">
        <v>32</v>
      </c>
      <c r="W334">
        <v>1364446800</v>
      </c>
      <c r="X334" s="5">
        <f t="shared" si="26"/>
        <v>41361.208333333336</v>
      </c>
      <c r="Y334">
        <v>1364533200</v>
      </c>
      <c r="Z334" s="6">
        <f t="shared" si="27"/>
        <v>41362.208333333336</v>
      </c>
      <c r="AA334" t="b">
        <v>0</v>
      </c>
      <c r="AB334" t="b">
        <v>0</v>
      </c>
      <c r="AC334" t="s">
        <v>86</v>
      </c>
      <c r="AD334" t="s">
        <v>41</v>
      </c>
      <c r="AE334" t="s">
        <v>87</v>
      </c>
    </row>
    <row r="335" spans="12:31" ht="15" customHeight="1" x14ac:dyDescent="0.35">
      <c r="L335">
        <v>333</v>
      </c>
      <c r="M335" t="s">
        <v>757</v>
      </c>
      <c r="N335" s="3" t="s">
        <v>758</v>
      </c>
      <c r="O335">
        <v>9600</v>
      </c>
      <c r="P335">
        <v>11900</v>
      </c>
      <c r="Q335" t="s">
        <v>30</v>
      </c>
      <c r="R335" s="4">
        <f t="shared" si="24"/>
        <v>123.96</v>
      </c>
      <c r="S335">
        <v>253</v>
      </c>
      <c r="T335" s="4">
        <f t="shared" si="25"/>
        <v>47.035573122529641</v>
      </c>
      <c r="U335" t="s">
        <v>31</v>
      </c>
      <c r="V335" t="s">
        <v>32</v>
      </c>
      <c r="W335">
        <v>1542693600</v>
      </c>
      <c r="X335" s="5">
        <f t="shared" si="26"/>
        <v>43424.25</v>
      </c>
      <c r="Y335">
        <v>1545112800</v>
      </c>
      <c r="Z335" s="6">
        <f t="shared" si="27"/>
        <v>43452.25</v>
      </c>
      <c r="AA335" t="b">
        <v>0</v>
      </c>
      <c r="AB335" t="b">
        <v>0</v>
      </c>
      <c r="AC335" t="s">
        <v>47</v>
      </c>
      <c r="AD335" t="s">
        <v>48</v>
      </c>
      <c r="AE335" t="s">
        <v>49</v>
      </c>
    </row>
    <row r="336" spans="12:31" ht="15" customHeight="1" x14ac:dyDescent="0.35">
      <c r="L336">
        <v>334</v>
      </c>
      <c r="M336" t="s">
        <v>759</v>
      </c>
      <c r="N336" s="3" t="s">
        <v>760</v>
      </c>
      <c r="O336">
        <v>66200</v>
      </c>
      <c r="P336">
        <v>123538</v>
      </c>
      <c r="Q336" t="s">
        <v>30</v>
      </c>
      <c r="R336" s="4">
        <f t="shared" si="24"/>
        <v>186.61</v>
      </c>
      <c r="S336">
        <v>1113</v>
      </c>
      <c r="T336" s="4">
        <f t="shared" si="25"/>
        <v>110.99550763701707</v>
      </c>
      <c r="U336" t="s">
        <v>31</v>
      </c>
      <c r="V336" t="s">
        <v>32</v>
      </c>
      <c r="W336">
        <v>1515564000</v>
      </c>
      <c r="X336" s="5">
        <f t="shared" si="26"/>
        <v>43110.25</v>
      </c>
      <c r="Y336">
        <v>1516168800</v>
      </c>
      <c r="Z336" s="6">
        <f t="shared" si="27"/>
        <v>43117.25</v>
      </c>
      <c r="AA336" t="b">
        <v>0</v>
      </c>
      <c r="AB336" t="b">
        <v>0</v>
      </c>
      <c r="AC336" t="s">
        <v>33</v>
      </c>
      <c r="AD336" t="s">
        <v>34</v>
      </c>
      <c r="AE336" t="s">
        <v>35</v>
      </c>
    </row>
    <row r="337" spans="12:31" ht="15" customHeight="1" x14ac:dyDescent="0.35">
      <c r="L337">
        <v>335</v>
      </c>
      <c r="M337" t="s">
        <v>761</v>
      </c>
      <c r="N337" s="3" t="s">
        <v>762</v>
      </c>
      <c r="O337">
        <v>173800</v>
      </c>
      <c r="P337">
        <v>198628</v>
      </c>
      <c r="Q337" t="s">
        <v>30</v>
      </c>
      <c r="R337" s="4">
        <f t="shared" si="24"/>
        <v>114.29</v>
      </c>
      <c r="S337">
        <v>2283</v>
      </c>
      <c r="T337" s="4">
        <f t="shared" si="25"/>
        <v>87.003066141042481</v>
      </c>
      <c r="U337" t="s">
        <v>31</v>
      </c>
      <c r="V337" t="s">
        <v>32</v>
      </c>
      <c r="W337">
        <v>1573797600</v>
      </c>
      <c r="X337" s="5">
        <f t="shared" si="26"/>
        <v>43784.25</v>
      </c>
      <c r="Y337">
        <v>1574920800</v>
      </c>
      <c r="Z337" s="6">
        <f t="shared" si="27"/>
        <v>43797.25</v>
      </c>
      <c r="AA337" t="b">
        <v>0</v>
      </c>
      <c r="AB337" t="b">
        <v>0</v>
      </c>
      <c r="AC337" t="s">
        <v>33</v>
      </c>
      <c r="AD337" t="s">
        <v>34</v>
      </c>
      <c r="AE337" t="s">
        <v>35</v>
      </c>
    </row>
    <row r="338" spans="12:31" ht="15" customHeight="1" x14ac:dyDescent="0.35">
      <c r="L338">
        <v>336</v>
      </c>
      <c r="M338" t="s">
        <v>763</v>
      </c>
      <c r="N338" s="3" t="s">
        <v>764</v>
      </c>
      <c r="O338">
        <v>70700</v>
      </c>
      <c r="P338">
        <v>68602</v>
      </c>
      <c r="Q338" t="s">
        <v>22</v>
      </c>
      <c r="R338" s="4">
        <f t="shared" si="24"/>
        <v>97.03</v>
      </c>
      <c r="S338">
        <v>1072</v>
      </c>
      <c r="T338" s="4">
        <f t="shared" si="25"/>
        <v>63.994402985074629</v>
      </c>
      <c r="U338" t="s">
        <v>31</v>
      </c>
      <c r="V338" t="s">
        <v>32</v>
      </c>
      <c r="W338">
        <v>1292392800</v>
      </c>
      <c r="X338" s="5">
        <f t="shared" si="26"/>
        <v>40527.25</v>
      </c>
      <c r="Y338">
        <v>1292479200</v>
      </c>
      <c r="Z338" s="6">
        <f t="shared" si="27"/>
        <v>40528.25</v>
      </c>
      <c r="AA338" t="b">
        <v>0</v>
      </c>
      <c r="AB338" t="b">
        <v>1</v>
      </c>
      <c r="AC338" t="s">
        <v>33</v>
      </c>
      <c r="AD338" t="s">
        <v>34</v>
      </c>
      <c r="AE338" t="s">
        <v>35</v>
      </c>
    </row>
    <row r="339" spans="12:31" ht="15" customHeight="1" x14ac:dyDescent="0.35">
      <c r="L339">
        <v>337</v>
      </c>
      <c r="M339" t="s">
        <v>765</v>
      </c>
      <c r="N339" s="3" t="s">
        <v>766</v>
      </c>
      <c r="O339">
        <v>94500</v>
      </c>
      <c r="P339">
        <v>116064</v>
      </c>
      <c r="Q339" t="s">
        <v>30</v>
      </c>
      <c r="R339" s="4">
        <f t="shared" si="24"/>
        <v>122.82</v>
      </c>
      <c r="S339">
        <v>1095</v>
      </c>
      <c r="T339" s="4">
        <f t="shared" si="25"/>
        <v>105.9945205479452</v>
      </c>
      <c r="U339" t="s">
        <v>31</v>
      </c>
      <c r="V339" t="s">
        <v>32</v>
      </c>
      <c r="W339">
        <v>1573452000</v>
      </c>
      <c r="X339" s="5">
        <f t="shared" si="26"/>
        <v>43780.25</v>
      </c>
      <c r="Y339">
        <v>1573538400</v>
      </c>
      <c r="Z339" s="6">
        <f t="shared" si="27"/>
        <v>43781.25</v>
      </c>
      <c r="AA339" t="b">
        <v>0</v>
      </c>
      <c r="AB339" t="b">
        <v>0</v>
      </c>
      <c r="AC339" t="s">
        <v>47</v>
      </c>
      <c r="AD339" t="s">
        <v>48</v>
      </c>
      <c r="AE339" t="s">
        <v>49</v>
      </c>
    </row>
    <row r="340" spans="12:31" ht="15" customHeight="1" x14ac:dyDescent="0.35">
      <c r="L340">
        <v>338</v>
      </c>
      <c r="M340" t="s">
        <v>767</v>
      </c>
      <c r="N340" s="3" t="s">
        <v>768</v>
      </c>
      <c r="O340">
        <v>69800</v>
      </c>
      <c r="P340">
        <v>125042</v>
      </c>
      <c r="Q340" t="s">
        <v>30</v>
      </c>
      <c r="R340" s="4">
        <f t="shared" si="24"/>
        <v>179.14</v>
      </c>
      <c r="S340">
        <v>1690</v>
      </c>
      <c r="T340" s="4">
        <f t="shared" si="25"/>
        <v>73.989349112426041</v>
      </c>
      <c r="U340" t="s">
        <v>31</v>
      </c>
      <c r="V340" t="s">
        <v>32</v>
      </c>
      <c r="W340">
        <v>1317790800</v>
      </c>
      <c r="X340" s="5">
        <f t="shared" si="26"/>
        <v>40821.208333333336</v>
      </c>
      <c r="Y340">
        <v>1320382800</v>
      </c>
      <c r="Z340" s="6">
        <f t="shared" si="27"/>
        <v>40851.208333333336</v>
      </c>
      <c r="AA340" t="b">
        <v>0</v>
      </c>
      <c r="AB340" t="b">
        <v>0</v>
      </c>
      <c r="AC340" t="s">
        <v>47</v>
      </c>
      <c r="AD340" t="s">
        <v>48</v>
      </c>
      <c r="AE340" t="s">
        <v>49</v>
      </c>
    </row>
    <row r="341" spans="12:31" ht="15" customHeight="1" x14ac:dyDescent="0.35">
      <c r="L341">
        <v>339</v>
      </c>
      <c r="M341" t="s">
        <v>769</v>
      </c>
      <c r="N341" s="3" t="s">
        <v>770</v>
      </c>
      <c r="O341">
        <v>136300</v>
      </c>
      <c r="P341">
        <v>108974</v>
      </c>
      <c r="Q341" t="s">
        <v>99</v>
      </c>
      <c r="R341" s="4">
        <f t="shared" si="24"/>
        <v>79.95</v>
      </c>
      <c r="S341">
        <v>1297</v>
      </c>
      <c r="T341" s="4">
        <f t="shared" si="25"/>
        <v>84.02004626060139</v>
      </c>
      <c r="U341" t="s">
        <v>23</v>
      </c>
      <c r="V341" t="s">
        <v>24</v>
      </c>
      <c r="W341">
        <v>1501650000</v>
      </c>
      <c r="X341" s="5">
        <f t="shared" si="26"/>
        <v>42949.208333333328</v>
      </c>
      <c r="Y341">
        <v>1502859600</v>
      </c>
      <c r="Z341" s="6">
        <f t="shared" si="27"/>
        <v>42963.208333333328</v>
      </c>
      <c r="AA341" t="b">
        <v>0</v>
      </c>
      <c r="AB341" t="b">
        <v>0</v>
      </c>
      <c r="AC341" t="s">
        <v>47</v>
      </c>
      <c r="AD341" t="s">
        <v>48</v>
      </c>
      <c r="AE341" t="s">
        <v>49</v>
      </c>
    </row>
    <row r="342" spans="12:31" ht="15" customHeight="1" x14ac:dyDescent="0.35">
      <c r="L342">
        <v>340</v>
      </c>
      <c r="M342" t="s">
        <v>771</v>
      </c>
      <c r="N342" s="3" t="s">
        <v>772</v>
      </c>
      <c r="O342">
        <v>37100</v>
      </c>
      <c r="P342">
        <v>34964</v>
      </c>
      <c r="Q342" t="s">
        <v>22</v>
      </c>
      <c r="R342" s="4">
        <f t="shared" si="24"/>
        <v>94.24</v>
      </c>
      <c r="S342">
        <v>393</v>
      </c>
      <c r="T342" s="4">
        <f t="shared" si="25"/>
        <v>88.966921119592882</v>
      </c>
      <c r="U342" t="s">
        <v>31</v>
      </c>
      <c r="V342" t="s">
        <v>32</v>
      </c>
      <c r="W342">
        <v>1323669600</v>
      </c>
      <c r="X342" s="5">
        <f t="shared" si="26"/>
        <v>40889.25</v>
      </c>
      <c r="Y342">
        <v>1323756000</v>
      </c>
      <c r="Z342" s="6">
        <f t="shared" si="27"/>
        <v>40890.25</v>
      </c>
      <c r="AA342" t="b">
        <v>0</v>
      </c>
      <c r="AB342" t="b">
        <v>0</v>
      </c>
      <c r="AC342" t="s">
        <v>151</v>
      </c>
      <c r="AD342" t="s">
        <v>152</v>
      </c>
      <c r="AE342" t="s">
        <v>153</v>
      </c>
    </row>
    <row r="343" spans="12:31" ht="15" customHeight="1" x14ac:dyDescent="0.35">
      <c r="L343">
        <v>341</v>
      </c>
      <c r="M343" t="s">
        <v>773</v>
      </c>
      <c r="N343" s="3" t="s">
        <v>774</v>
      </c>
      <c r="O343">
        <v>114300</v>
      </c>
      <c r="P343">
        <v>96777</v>
      </c>
      <c r="Q343" t="s">
        <v>22</v>
      </c>
      <c r="R343" s="4">
        <f t="shared" si="24"/>
        <v>84.67</v>
      </c>
      <c r="S343">
        <v>1257</v>
      </c>
      <c r="T343" s="4">
        <f t="shared" si="25"/>
        <v>76.990453460620529</v>
      </c>
      <c r="U343" t="s">
        <v>31</v>
      </c>
      <c r="V343" t="s">
        <v>32</v>
      </c>
      <c r="W343">
        <v>1440738000</v>
      </c>
      <c r="X343" s="5">
        <f t="shared" si="26"/>
        <v>42244.208333333328</v>
      </c>
      <c r="Y343">
        <v>1441342800</v>
      </c>
      <c r="Z343" s="6">
        <f t="shared" si="27"/>
        <v>42251.208333333328</v>
      </c>
      <c r="AA343" t="b">
        <v>0</v>
      </c>
      <c r="AB343" t="b">
        <v>0</v>
      </c>
      <c r="AC343" t="s">
        <v>80</v>
      </c>
      <c r="AD343" t="s">
        <v>34</v>
      </c>
      <c r="AE343" t="s">
        <v>81</v>
      </c>
    </row>
    <row r="344" spans="12:31" ht="15" customHeight="1" x14ac:dyDescent="0.35">
      <c r="L344">
        <v>342</v>
      </c>
      <c r="M344" t="s">
        <v>775</v>
      </c>
      <c r="N344" s="3" t="s">
        <v>776</v>
      </c>
      <c r="O344">
        <v>47900</v>
      </c>
      <c r="P344">
        <v>31864</v>
      </c>
      <c r="Q344" t="s">
        <v>22</v>
      </c>
      <c r="R344" s="4">
        <f t="shared" si="24"/>
        <v>66.52</v>
      </c>
      <c r="S344">
        <v>328</v>
      </c>
      <c r="T344" s="4">
        <f t="shared" si="25"/>
        <v>97.146341463414629</v>
      </c>
      <c r="U344" t="s">
        <v>31</v>
      </c>
      <c r="V344" t="s">
        <v>32</v>
      </c>
      <c r="W344">
        <v>1374296400</v>
      </c>
      <c r="X344" s="5">
        <f t="shared" si="26"/>
        <v>41475.208333333336</v>
      </c>
      <c r="Y344">
        <v>1375333200</v>
      </c>
      <c r="Z344" s="6">
        <f t="shared" si="27"/>
        <v>41487.208333333336</v>
      </c>
      <c r="AA344" t="b">
        <v>0</v>
      </c>
      <c r="AB344" t="b">
        <v>0</v>
      </c>
      <c r="AC344" t="s">
        <v>47</v>
      </c>
      <c r="AD344" t="s">
        <v>48</v>
      </c>
      <c r="AE344" t="s">
        <v>49</v>
      </c>
    </row>
    <row r="345" spans="12:31" ht="15" customHeight="1" x14ac:dyDescent="0.35">
      <c r="L345">
        <v>343</v>
      </c>
      <c r="M345" t="s">
        <v>777</v>
      </c>
      <c r="N345" s="3" t="s">
        <v>778</v>
      </c>
      <c r="O345">
        <v>9000</v>
      </c>
      <c r="P345">
        <v>4853</v>
      </c>
      <c r="Q345" t="s">
        <v>22</v>
      </c>
      <c r="R345" s="4">
        <f t="shared" si="24"/>
        <v>53.92</v>
      </c>
      <c r="S345">
        <v>147</v>
      </c>
      <c r="T345" s="4">
        <f t="shared" si="25"/>
        <v>33.013605442176868</v>
      </c>
      <c r="U345" t="s">
        <v>31</v>
      </c>
      <c r="V345" t="s">
        <v>32</v>
      </c>
      <c r="W345">
        <v>1384840800</v>
      </c>
      <c r="X345" s="5">
        <f t="shared" si="26"/>
        <v>41597.25</v>
      </c>
      <c r="Y345">
        <v>1389420000</v>
      </c>
      <c r="Z345" s="6">
        <f t="shared" si="27"/>
        <v>41650.25</v>
      </c>
      <c r="AA345" t="b">
        <v>0</v>
      </c>
      <c r="AB345" t="b">
        <v>0</v>
      </c>
      <c r="AC345" t="s">
        <v>47</v>
      </c>
      <c r="AD345" t="s">
        <v>48</v>
      </c>
      <c r="AE345" t="s">
        <v>49</v>
      </c>
    </row>
    <row r="346" spans="12:31" ht="15" customHeight="1" x14ac:dyDescent="0.35">
      <c r="L346">
        <v>344</v>
      </c>
      <c r="M346" t="s">
        <v>779</v>
      </c>
      <c r="N346" s="3" t="s">
        <v>780</v>
      </c>
      <c r="O346">
        <v>197600</v>
      </c>
      <c r="P346">
        <v>82959</v>
      </c>
      <c r="Q346" t="s">
        <v>22</v>
      </c>
      <c r="R346" s="4">
        <f t="shared" si="24"/>
        <v>41.98</v>
      </c>
      <c r="S346">
        <v>830</v>
      </c>
      <c r="T346" s="4">
        <f t="shared" si="25"/>
        <v>99.950602409638549</v>
      </c>
      <c r="U346" t="s">
        <v>31</v>
      </c>
      <c r="V346" t="s">
        <v>32</v>
      </c>
      <c r="W346">
        <v>1516600800</v>
      </c>
      <c r="X346" s="5">
        <f t="shared" si="26"/>
        <v>43122.25</v>
      </c>
      <c r="Y346">
        <v>1520056800</v>
      </c>
      <c r="Z346" s="6">
        <f t="shared" si="27"/>
        <v>43162.25</v>
      </c>
      <c r="AA346" t="b">
        <v>0</v>
      </c>
      <c r="AB346" t="b">
        <v>0</v>
      </c>
      <c r="AC346" t="s">
        <v>114</v>
      </c>
      <c r="AD346" t="s">
        <v>115</v>
      </c>
      <c r="AE346" t="s">
        <v>116</v>
      </c>
    </row>
    <row r="347" spans="12:31" ht="15" customHeight="1" x14ac:dyDescent="0.35">
      <c r="L347">
        <v>345</v>
      </c>
      <c r="M347" t="s">
        <v>781</v>
      </c>
      <c r="N347" s="3" t="s">
        <v>782</v>
      </c>
      <c r="O347">
        <v>157600</v>
      </c>
      <c r="P347">
        <v>23159</v>
      </c>
      <c r="Q347" t="s">
        <v>22</v>
      </c>
      <c r="R347" s="4">
        <f t="shared" si="24"/>
        <v>14.69</v>
      </c>
      <c r="S347">
        <v>331</v>
      </c>
      <c r="T347" s="4">
        <f t="shared" si="25"/>
        <v>69.966767371601208</v>
      </c>
      <c r="U347" t="s">
        <v>56</v>
      </c>
      <c r="V347" t="s">
        <v>57</v>
      </c>
      <c r="W347">
        <v>1436418000</v>
      </c>
      <c r="X347" s="5">
        <f t="shared" si="26"/>
        <v>42194.208333333328</v>
      </c>
      <c r="Y347">
        <v>1436504400</v>
      </c>
      <c r="Z347" s="6">
        <f t="shared" si="27"/>
        <v>42195.208333333328</v>
      </c>
      <c r="AA347" t="b">
        <v>0</v>
      </c>
      <c r="AB347" t="b">
        <v>0</v>
      </c>
      <c r="AC347" t="s">
        <v>72</v>
      </c>
      <c r="AD347" t="s">
        <v>59</v>
      </c>
      <c r="AE347" t="s">
        <v>73</v>
      </c>
    </row>
    <row r="348" spans="12:31" ht="15" customHeight="1" x14ac:dyDescent="0.35">
      <c r="L348">
        <v>346</v>
      </c>
      <c r="M348" t="s">
        <v>783</v>
      </c>
      <c r="N348" s="3" t="s">
        <v>784</v>
      </c>
      <c r="O348">
        <v>8000</v>
      </c>
      <c r="P348">
        <v>2758</v>
      </c>
      <c r="Q348" t="s">
        <v>22</v>
      </c>
      <c r="R348" s="4">
        <f t="shared" si="24"/>
        <v>34.479999999999997</v>
      </c>
      <c r="S348">
        <v>25</v>
      </c>
      <c r="T348" s="4">
        <f t="shared" si="25"/>
        <v>110.32</v>
      </c>
      <c r="U348" t="s">
        <v>31</v>
      </c>
      <c r="V348" t="s">
        <v>32</v>
      </c>
      <c r="W348">
        <v>1503550800</v>
      </c>
      <c r="X348" s="5">
        <f t="shared" si="26"/>
        <v>42971.208333333328</v>
      </c>
      <c r="Y348">
        <v>1508302800</v>
      </c>
      <c r="Z348" s="6">
        <f t="shared" si="27"/>
        <v>43026.208333333328</v>
      </c>
      <c r="AA348" t="b">
        <v>0</v>
      </c>
      <c r="AB348" t="b">
        <v>1</v>
      </c>
      <c r="AC348" t="s">
        <v>80</v>
      </c>
      <c r="AD348" t="s">
        <v>34</v>
      </c>
      <c r="AE348" t="s">
        <v>81</v>
      </c>
    </row>
    <row r="349" spans="12:31" ht="15" customHeight="1" x14ac:dyDescent="0.35">
      <c r="L349">
        <v>347</v>
      </c>
      <c r="M349" t="s">
        <v>785</v>
      </c>
      <c r="N349" s="3" t="s">
        <v>786</v>
      </c>
      <c r="O349">
        <v>900</v>
      </c>
      <c r="P349">
        <v>12607</v>
      </c>
      <c r="Q349" t="s">
        <v>30</v>
      </c>
      <c r="R349" s="4">
        <f t="shared" si="24"/>
        <v>1400.78</v>
      </c>
      <c r="S349">
        <v>191</v>
      </c>
      <c r="T349" s="4">
        <f t="shared" si="25"/>
        <v>66.005235602094245</v>
      </c>
      <c r="U349" t="s">
        <v>31</v>
      </c>
      <c r="V349" t="s">
        <v>32</v>
      </c>
      <c r="W349">
        <v>1423634400</v>
      </c>
      <c r="X349" s="5">
        <f t="shared" si="26"/>
        <v>42046.25</v>
      </c>
      <c r="Y349">
        <v>1425708000</v>
      </c>
      <c r="Z349" s="6">
        <f t="shared" si="27"/>
        <v>42070.25</v>
      </c>
      <c r="AA349" t="b">
        <v>0</v>
      </c>
      <c r="AB349" t="b">
        <v>0</v>
      </c>
      <c r="AC349" t="s">
        <v>40</v>
      </c>
      <c r="AD349" t="s">
        <v>41</v>
      </c>
      <c r="AE349" t="s">
        <v>42</v>
      </c>
    </row>
    <row r="350" spans="12:31" ht="15" customHeight="1" x14ac:dyDescent="0.35">
      <c r="L350">
        <v>348</v>
      </c>
      <c r="M350" t="s">
        <v>787</v>
      </c>
      <c r="N350" s="3" t="s">
        <v>788</v>
      </c>
      <c r="O350">
        <v>199000</v>
      </c>
      <c r="P350">
        <v>142823</v>
      </c>
      <c r="Q350" t="s">
        <v>22</v>
      </c>
      <c r="R350" s="4">
        <f t="shared" si="24"/>
        <v>71.77</v>
      </c>
      <c r="S350">
        <v>3483</v>
      </c>
      <c r="T350" s="4">
        <f t="shared" si="25"/>
        <v>41.005742176284812</v>
      </c>
      <c r="U350" t="s">
        <v>31</v>
      </c>
      <c r="V350" t="s">
        <v>32</v>
      </c>
      <c r="W350">
        <v>1487224800</v>
      </c>
      <c r="X350" s="5">
        <f t="shared" si="26"/>
        <v>42782.25</v>
      </c>
      <c r="Y350">
        <v>1488348000</v>
      </c>
      <c r="Z350" s="6">
        <f t="shared" si="27"/>
        <v>42795.25</v>
      </c>
      <c r="AA350" t="b">
        <v>0</v>
      </c>
      <c r="AB350" t="b">
        <v>0</v>
      </c>
      <c r="AC350" t="s">
        <v>25</v>
      </c>
      <c r="AD350" t="s">
        <v>26</v>
      </c>
      <c r="AE350" t="s">
        <v>27</v>
      </c>
    </row>
    <row r="351" spans="12:31" ht="15" customHeight="1" x14ac:dyDescent="0.35">
      <c r="L351">
        <v>349</v>
      </c>
      <c r="M351" t="s">
        <v>789</v>
      </c>
      <c r="N351" s="3" t="s">
        <v>790</v>
      </c>
      <c r="O351">
        <v>180800</v>
      </c>
      <c r="P351">
        <v>95958</v>
      </c>
      <c r="Q351" t="s">
        <v>22</v>
      </c>
      <c r="R351" s="4">
        <f t="shared" si="24"/>
        <v>53.07</v>
      </c>
      <c r="S351">
        <v>923</v>
      </c>
      <c r="T351" s="4">
        <f t="shared" si="25"/>
        <v>103.96316359696641</v>
      </c>
      <c r="U351" t="s">
        <v>31</v>
      </c>
      <c r="V351" t="s">
        <v>32</v>
      </c>
      <c r="W351">
        <v>1500008400</v>
      </c>
      <c r="X351" s="5">
        <f t="shared" si="26"/>
        <v>42930.208333333328</v>
      </c>
      <c r="Y351">
        <v>1502600400</v>
      </c>
      <c r="Z351" s="6">
        <f t="shared" si="27"/>
        <v>42960.208333333328</v>
      </c>
      <c r="AA351" t="b">
        <v>0</v>
      </c>
      <c r="AB351" t="b">
        <v>0</v>
      </c>
      <c r="AC351" t="s">
        <v>47</v>
      </c>
      <c r="AD351" t="s">
        <v>48</v>
      </c>
      <c r="AE351" t="s">
        <v>49</v>
      </c>
    </row>
    <row r="352" spans="12:31" ht="15" customHeight="1" x14ac:dyDescent="0.35">
      <c r="L352">
        <v>350</v>
      </c>
      <c r="M352" t="s">
        <v>791</v>
      </c>
      <c r="N352" s="3" t="s">
        <v>792</v>
      </c>
      <c r="O352">
        <v>100</v>
      </c>
      <c r="P352">
        <v>5</v>
      </c>
      <c r="Q352" t="s">
        <v>22</v>
      </c>
      <c r="R352" s="4">
        <f t="shared" si="24"/>
        <v>5</v>
      </c>
      <c r="S352">
        <v>1</v>
      </c>
      <c r="T352" s="4">
        <f t="shared" si="25"/>
        <v>5</v>
      </c>
      <c r="U352" t="s">
        <v>31</v>
      </c>
      <c r="V352" t="s">
        <v>32</v>
      </c>
      <c r="W352">
        <v>1432098000</v>
      </c>
      <c r="X352" s="5">
        <f t="shared" si="26"/>
        <v>42144.208333333328</v>
      </c>
      <c r="Y352">
        <v>1433653200</v>
      </c>
      <c r="Z352" s="6">
        <f t="shared" si="27"/>
        <v>42162.208333333328</v>
      </c>
      <c r="AA352" t="b">
        <v>0</v>
      </c>
      <c r="AB352" t="b">
        <v>1</v>
      </c>
      <c r="AC352" t="s">
        <v>192</v>
      </c>
      <c r="AD352" t="s">
        <v>34</v>
      </c>
      <c r="AE352" t="s">
        <v>193</v>
      </c>
    </row>
    <row r="353" spans="12:31" ht="15" customHeight="1" x14ac:dyDescent="0.35">
      <c r="L353">
        <v>351</v>
      </c>
      <c r="M353" t="s">
        <v>793</v>
      </c>
      <c r="N353" s="3" t="s">
        <v>794</v>
      </c>
      <c r="O353">
        <v>74100</v>
      </c>
      <c r="P353">
        <v>94631</v>
      </c>
      <c r="Q353" t="s">
        <v>30</v>
      </c>
      <c r="R353" s="4">
        <f t="shared" si="24"/>
        <v>127.71</v>
      </c>
      <c r="S353">
        <v>2013</v>
      </c>
      <c r="T353" s="4">
        <f t="shared" si="25"/>
        <v>47.009935419771487</v>
      </c>
      <c r="U353" t="s">
        <v>31</v>
      </c>
      <c r="V353" t="s">
        <v>32</v>
      </c>
      <c r="W353">
        <v>1440392400</v>
      </c>
      <c r="X353" s="5">
        <f t="shared" si="26"/>
        <v>42240.208333333328</v>
      </c>
      <c r="Y353">
        <v>1441602000</v>
      </c>
      <c r="Z353" s="6">
        <f t="shared" si="27"/>
        <v>42254.208333333328</v>
      </c>
      <c r="AA353" t="b">
        <v>0</v>
      </c>
      <c r="AB353" t="b">
        <v>0</v>
      </c>
      <c r="AC353" t="s">
        <v>33</v>
      </c>
      <c r="AD353" t="s">
        <v>34</v>
      </c>
      <c r="AE353" t="s">
        <v>35</v>
      </c>
    </row>
    <row r="354" spans="12:31" ht="15" customHeight="1" x14ac:dyDescent="0.35">
      <c r="L354">
        <v>352</v>
      </c>
      <c r="M354" t="s">
        <v>795</v>
      </c>
      <c r="N354" s="3" t="s">
        <v>796</v>
      </c>
      <c r="O354">
        <v>2800</v>
      </c>
      <c r="P354">
        <v>977</v>
      </c>
      <c r="Q354" t="s">
        <v>22</v>
      </c>
      <c r="R354" s="4">
        <f t="shared" si="24"/>
        <v>34.89</v>
      </c>
      <c r="S354">
        <v>33</v>
      </c>
      <c r="T354" s="4">
        <f t="shared" si="25"/>
        <v>29.606060606060606</v>
      </c>
      <c r="U354" t="s">
        <v>23</v>
      </c>
      <c r="V354" t="s">
        <v>24</v>
      </c>
      <c r="W354">
        <v>1446876000</v>
      </c>
      <c r="X354" s="5">
        <f t="shared" si="26"/>
        <v>42315.25</v>
      </c>
      <c r="Y354">
        <v>1447567200</v>
      </c>
      <c r="Z354" s="6">
        <f t="shared" si="27"/>
        <v>42323.25</v>
      </c>
      <c r="AA354" t="b">
        <v>0</v>
      </c>
      <c r="AB354" t="b">
        <v>0</v>
      </c>
      <c r="AC354" t="s">
        <v>47</v>
      </c>
      <c r="AD354" t="s">
        <v>48</v>
      </c>
      <c r="AE354" t="s">
        <v>49</v>
      </c>
    </row>
    <row r="355" spans="12:31" ht="15" customHeight="1" x14ac:dyDescent="0.35">
      <c r="L355">
        <v>353</v>
      </c>
      <c r="M355" t="s">
        <v>797</v>
      </c>
      <c r="N355" s="3" t="s">
        <v>798</v>
      </c>
      <c r="O355">
        <v>33600</v>
      </c>
      <c r="P355">
        <v>137961</v>
      </c>
      <c r="Q355" t="s">
        <v>30</v>
      </c>
      <c r="R355" s="4">
        <f t="shared" si="24"/>
        <v>410.6</v>
      </c>
      <c r="S355">
        <v>1703</v>
      </c>
      <c r="T355" s="4">
        <f t="shared" si="25"/>
        <v>81.010569583088667</v>
      </c>
      <c r="U355" t="s">
        <v>31</v>
      </c>
      <c r="V355" t="s">
        <v>32</v>
      </c>
      <c r="W355">
        <v>1562302800</v>
      </c>
      <c r="X355" s="5">
        <f t="shared" si="26"/>
        <v>43651.208333333328</v>
      </c>
      <c r="Y355">
        <v>1562389200</v>
      </c>
      <c r="Z355" s="6">
        <f t="shared" si="27"/>
        <v>43652.208333333328</v>
      </c>
      <c r="AA355" t="b">
        <v>0</v>
      </c>
      <c r="AB355" t="b">
        <v>0</v>
      </c>
      <c r="AC355" t="s">
        <v>47</v>
      </c>
      <c r="AD355" t="s">
        <v>48</v>
      </c>
      <c r="AE355" t="s">
        <v>49</v>
      </c>
    </row>
    <row r="356" spans="12:31" ht="15" customHeight="1" x14ac:dyDescent="0.35">
      <c r="L356">
        <v>354</v>
      </c>
      <c r="M356" t="s">
        <v>799</v>
      </c>
      <c r="N356" s="3" t="s">
        <v>800</v>
      </c>
      <c r="O356">
        <v>6100</v>
      </c>
      <c r="P356">
        <v>7548</v>
      </c>
      <c r="Q356" t="s">
        <v>30</v>
      </c>
      <c r="R356" s="4">
        <f t="shared" si="24"/>
        <v>123.74</v>
      </c>
      <c r="S356">
        <v>80</v>
      </c>
      <c r="T356" s="4">
        <f t="shared" si="25"/>
        <v>94.35</v>
      </c>
      <c r="U356" t="s">
        <v>52</v>
      </c>
      <c r="V356" t="s">
        <v>53</v>
      </c>
      <c r="W356">
        <v>1378184400</v>
      </c>
      <c r="X356" s="5">
        <f t="shared" si="26"/>
        <v>41520.208333333336</v>
      </c>
      <c r="Y356">
        <v>1378789200</v>
      </c>
      <c r="Z356" s="6">
        <f t="shared" si="27"/>
        <v>41527.208333333336</v>
      </c>
      <c r="AA356" t="b">
        <v>0</v>
      </c>
      <c r="AB356" t="b">
        <v>0</v>
      </c>
      <c r="AC356" t="s">
        <v>58</v>
      </c>
      <c r="AD356" t="s">
        <v>59</v>
      </c>
      <c r="AE356" t="s">
        <v>60</v>
      </c>
    </row>
    <row r="357" spans="12:31" ht="15" customHeight="1" x14ac:dyDescent="0.35">
      <c r="L357">
        <v>355</v>
      </c>
      <c r="M357" t="s">
        <v>801</v>
      </c>
      <c r="N357" s="3" t="s">
        <v>802</v>
      </c>
      <c r="O357">
        <v>3800</v>
      </c>
      <c r="P357">
        <v>2241</v>
      </c>
      <c r="Q357" t="s">
        <v>65</v>
      </c>
      <c r="R357" s="4">
        <f t="shared" si="24"/>
        <v>58.97</v>
      </c>
      <c r="S357">
        <v>86</v>
      </c>
      <c r="T357" s="4">
        <f t="shared" si="25"/>
        <v>26.058139534883722</v>
      </c>
      <c r="U357" t="s">
        <v>31</v>
      </c>
      <c r="V357" t="s">
        <v>32</v>
      </c>
      <c r="W357">
        <v>1485064800</v>
      </c>
      <c r="X357" s="5">
        <f t="shared" si="26"/>
        <v>42757.25</v>
      </c>
      <c r="Y357">
        <v>1488520800</v>
      </c>
      <c r="Z357" s="6">
        <f t="shared" si="27"/>
        <v>42797.25</v>
      </c>
      <c r="AA357" t="b">
        <v>0</v>
      </c>
      <c r="AB357" t="b">
        <v>0</v>
      </c>
      <c r="AC357" t="s">
        <v>86</v>
      </c>
      <c r="AD357" t="s">
        <v>41</v>
      </c>
      <c r="AE357" t="s">
        <v>87</v>
      </c>
    </row>
    <row r="358" spans="12:31" ht="15" customHeight="1" x14ac:dyDescent="0.35">
      <c r="L358">
        <v>356</v>
      </c>
      <c r="M358" t="s">
        <v>803</v>
      </c>
      <c r="N358" s="3" t="s">
        <v>804</v>
      </c>
      <c r="O358">
        <v>9300</v>
      </c>
      <c r="P358">
        <v>3431</v>
      </c>
      <c r="Q358" t="s">
        <v>22</v>
      </c>
      <c r="R358" s="4">
        <f t="shared" si="24"/>
        <v>36.89</v>
      </c>
      <c r="S358">
        <v>40</v>
      </c>
      <c r="T358" s="4">
        <f t="shared" si="25"/>
        <v>85.775000000000006</v>
      </c>
      <c r="U358" t="s">
        <v>135</v>
      </c>
      <c r="V358" t="s">
        <v>136</v>
      </c>
      <c r="W358">
        <v>1326520800</v>
      </c>
      <c r="X358" s="5">
        <f t="shared" si="26"/>
        <v>40922.25</v>
      </c>
      <c r="Y358">
        <v>1327298400</v>
      </c>
      <c r="Z358" s="6">
        <f t="shared" si="27"/>
        <v>40931.25</v>
      </c>
      <c r="AA358" t="b">
        <v>0</v>
      </c>
      <c r="AB358" t="b">
        <v>0</v>
      </c>
      <c r="AC358" t="s">
        <v>47</v>
      </c>
      <c r="AD358" t="s">
        <v>48</v>
      </c>
      <c r="AE358" t="s">
        <v>49</v>
      </c>
    </row>
    <row r="359" spans="12:31" ht="15" customHeight="1" x14ac:dyDescent="0.35">
      <c r="L359">
        <v>357</v>
      </c>
      <c r="M359" t="s">
        <v>805</v>
      </c>
      <c r="N359" s="3" t="s">
        <v>806</v>
      </c>
      <c r="O359">
        <v>2300</v>
      </c>
      <c r="P359">
        <v>4253</v>
      </c>
      <c r="Q359" t="s">
        <v>30</v>
      </c>
      <c r="R359" s="4">
        <f t="shared" si="24"/>
        <v>184.91</v>
      </c>
      <c r="S359">
        <v>41</v>
      </c>
      <c r="T359" s="4">
        <f t="shared" si="25"/>
        <v>103.73170731707317</v>
      </c>
      <c r="U359" t="s">
        <v>31</v>
      </c>
      <c r="V359" t="s">
        <v>32</v>
      </c>
      <c r="W359">
        <v>1441256400</v>
      </c>
      <c r="X359" s="5">
        <f t="shared" si="26"/>
        <v>42250.208333333328</v>
      </c>
      <c r="Y359">
        <v>1443416400</v>
      </c>
      <c r="Z359" s="6">
        <f t="shared" si="27"/>
        <v>42275.208333333328</v>
      </c>
      <c r="AA359" t="b">
        <v>0</v>
      </c>
      <c r="AB359" t="b">
        <v>0</v>
      </c>
      <c r="AC359" t="s">
        <v>114</v>
      </c>
      <c r="AD359" t="s">
        <v>115</v>
      </c>
      <c r="AE359" t="s">
        <v>116</v>
      </c>
    </row>
    <row r="360" spans="12:31" ht="15" customHeight="1" x14ac:dyDescent="0.35">
      <c r="L360">
        <v>358</v>
      </c>
      <c r="M360" t="s">
        <v>807</v>
      </c>
      <c r="N360" s="3" t="s">
        <v>808</v>
      </c>
      <c r="O360">
        <v>9700</v>
      </c>
      <c r="P360">
        <v>1146</v>
      </c>
      <c r="Q360" t="s">
        <v>22</v>
      </c>
      <c r="R360" s="4">
        <f t="shared" si="24"/>
        <v>11.81</v>
      </c>
      <c r="S360">
        <v>23</v>
      </c>
      <c r="T360" s="4">
        <f t="shared" si="25"/>
        <v>49.826086956521742</v>
      </c>
      <c r="U360" t="s">
        <v>23</v>
      </c>
      <c r="V360" t="s">
        <v>24</v>
      </c>
      <c r="W360">
        <v>1533877200</v>
      </c>
      <c r="X360" s="5">
        <f t="shared" si="26"/>
        <v>43322.208333333328</v>
      </c>
      <c r="Y360">
        <v>1534136400</v>
      </c>
      <c r="Z360" s="6">
        <f t="shared" si="27"/>
        <v>43325.208333333328</v>
      </c>
      <c r="AA360" t="b">
        <v>1</v>
      </c>
      <c r="AB360" t="b">
        <v>0</v>
      </c>
      <c r="AC360" t="s">
        <v>151</v>
      </c>
      <c r="AD360" t="s">
        <v>152</v>
      </c>
      <c r="AE360" t="s">
        <v>153</v>
      </c>
    </row>
    <row r="361" spans="12:31" ht="15" customHeight="1" x14ac:dyDescent="0.35">
      <c r="L361">
        <v>359</v>
      </c>
      <c r="M361" t="s">
        <v>809</v>
      </c>
      <c r="N361" s="3" t="s">
        <v>810</v>
      </c>
      <c r="O361">
        <v>4000</v>
      </c>
      <c r="P361">
        <v>11948</v>
      </c>
      <c r="Q361" t="s">
        <v>30</v>
      </c>
      <c r="R361" s="4">
        <f t="shared" si="24"/>
        <v>298.7</v>
      </c>
      <c r="S361">
        <v>187</v>
      </c>
      <c r="T361" s="4">
        <f t="shared" si="25"/>
        <v>63.893048128342244</v>
      </c>
      <c r="U361" t="s">
        <v>31</v>
      </c>
      <c r="V361" t="s">
        <v>32</v>
      </c>
      <c r="W361">
        <v>1314421200</v>
      </c>
      <c r="X361" s="5">
        <f t="shared" si="26"/>
        <v>40782.208333333336</v>
      </c>
      <c r="Y361">
        <v>1315026000</v>
      </c>
      <c r="Z361" s="6">
        <f t="shared" si="27"/>
        <v>40789.208333333336</v>
      </c>
      <c r="AA361" t="b">
        <v>0</v>
      </c>
      <c r="AB361" t="b">
        <v>0</v>
      </c>
      <c r="AC361" t="s">
        <v>95</v>
      </c>
      <c r="AD361" t="s">
        <v>59</v>
      </c>
      <c r="AE361" t="s">
        <v>96</v>
      </c>
    </row>
    <row r="362" spans="12:31" ht="15" customHeight="1" x14ac:dyDescent="0.35">
      <c r="L362">
        <v>360</v>
      </c>
      <c r="M362" t="s">
        <v>811</v>
      </c>
      <c r="N362" s="3" t="s">
        <v>812</v>
      </c>
      <c r="O362">
        <v>59700</v>
      </c>
      <c r="P362">
        <v>135132</v>
      </c>
      <c r="Q362" t="s">
        <v>30</v>
      </c>
      <c r="R362" s="4">
        <f t="shared" si="24"/>
        <v>226.35</v>
      </c>
      <c r="S362">
        <v>2875</v>
      </c>
      <c r="T362" s="4">
        <f t="shared" si="25"/>
        <v>47.002434782608695</v>
      </c>
      <c r="U362" t="s">
        <v>56</v>
      </c>
      <c r="V362" t="s">
        <v>57</v>
      </c>
      <c r="W362">
        <v>1293861600</v>
      </c>
      <c r="X362" s="5">
        <f t="shared" si="26"/>
        <v>40544.25</v>
      </c>
      <c r="Y362">
        <v>1295071200</v>
      </c>
      <c r="Z362" s="6">
        <f t="shared" si="27"/>
        <v>40558.25</v>
      </c>
      <c r="AA362" t="b">
        <v>0</v>
      </c>
      <c r="AB362" t="b">
        <v>1</v>
      </c>
      <c r="AC362" t="s">
        <v>47</v>
      </c>
      <c r="AD362" t="s">
        <v>48</v>
      </c>
      <c r="AE362" t="s">
        <v>49</v>
      </c>
    </row>
    <row r="363" spans="12:31" ht="15" customHeight="1" x14ac:dyDescent="0.35">
      <c r="L363">
        <v>361</v>
      </c>
      <c r="M363" t="s">
        <v>813</v>
      </c>
      <c r="N363" s="3" t="s">
        <v>814</v>
      </c>
      <c r="O363">
        <v>5500</v>
      </c>
      <c r="P363">
        <v>9546</v>
      </c>
      <c r="Q363" t="s">
        <v>30</v>
      </c>
      <c r="R363" s="4">
        <f t="shared" si="24"/>
        <v>173.56</v>
      </c>
      <c r="S363">
        <v>88</v>
      </c>
      <c r="T363" s="4">
        <f t="shared" si="25"/>
        <v>108.47727272727273</v>
      </c>
      <c r="U363" t="s">
        <v>31</v>
      </c>
      <c r="V363" t="s">
        <v>32</v>
      </c>
      <c r="W363">
        <v>1507352400</v>
      </c>
      <c r="X363" s="5">
        <f t="shared" si="26"/>
        <v>43015.208333333328</v>
      </c>
      <c r="Y363">
        <v>1509426000</v>
      </c>
      <c r="Z363" s="6">
        <f t="shared" si="27"/>
        <v>43039.208333333328</v>
      </c>
      <c r="AA363" t="b">
        <v>0</v>
      </c>
      <c r="AB363" t="b">
        <v>0</v>
      </c>
      <c r="AC363" t="s">
        <v>47</v>
      </c>
      <c r="AD363" t="s">
        <v>48</v>
      </c>
      <c r="AE363" t="s">
        <v>49</v>
      </c>
    </row>
    <row r="364" spans="12:31" ht="15" customHeight="1" x14ac:dyDescent="0.35">
      <c r="L364">
        <v>362</v>
      </c>
      <c r="M364" t="s">
        <v>815</v>
      </c>
      <c r="N364" s="3" t="s">
        <v>816</v>
      </c>
      <c r="O364">
        <v>3700</v>
      </c>
      <c r="P364">
        <v>13755</v>
      </c>
      <c r="Q364" t="s">
        <v>30</v>
      </c>
      <c r="R364" s="4">
        <f t="shared" si="24"/>
        <v>371.76</v>
      </c>
      <c r="S364">
        <v>191</v>
      </c>
      <c r="T364" s="4">
        <f t="shared" si="25"/>
        <v>72.015706806282722</v>
      </c>
      <c r="U364" t="s">
        <v>31</v>
      </c>
      <c r="V364" t="s">
        <v>32</v>
      </c>
      <c r="W364">
        <v>1296108000</v>
      </c>
      <c r="X364" s="5">
        <f t="shared" si="26"/>
        <v>40570.25</v>
      </c>
      <c r="Y364">
        <v>1299391200</v>
      </c>
      <c r="Z364" s="6">
        <f t="shared" si="27"/>
        <v>40608.25</v>
      </c>
      <c r="AA364" t="b">
        <v>0</v>
      </c>
      <c r="AB364" t="b">
        <v>0</v>
      </c>
      <c r="AC364" t="s">
        <v>33</v>
      </c>
      <c r="AD364" t="s">
        <v>34</v>
      </c>
      <c r="AE364" t="s">
        <v>35</v>
      </c>
    </row>
    <row r="365" spans="12:31" ht="15" customHeight="1" x14ac:dyDescent="0.35">
      <c r="L365">
        <v>363</v>
      </c>
      <c r="M365" t="s">
        <v>817</v>
      </c>
      <c r="N365" s="3" t="s">
        <v>818</v>
      </c>
      <c r="O365">
        <v>5200</v>
      </c>
      <c r="P365">
        <v>8330</v>
      </c>
      <c r="Q365" t="s">
        <v>30</v>
      </c>
      <c r="R365" s="4">
        <f t="shared" si="24"/>
        <v>160.19</v>
      </c>
      <c r="S365">
        <v>139</v>
      </c>
      <c r="T365" s="4">
        <f t="shared" si="25"/>
        <v>59.928057553956833</v>
      </c>
      <c r="U365" t="s">
        <v>31</v>
      </c>
      <c r="V365" t="s">
        <v>32</v>
      </c>
      <c r="W365">
        <v>1324965600</v>
      </c>
      <c r="X365" s="5">
        <f t="shared" si="26"/>
        <v>40904.25</v>
      </c>
      <c r="Y365">
        <v>1325052000</v>
      </c>
      <c r="Z365" s="6">
        <f t="shared" si="27"/>
        <v>40905.25</v>
      </c>
      <c r="AA365" t="b">
        <v>0</v>
      </c>
      <c r="AB365" t="b">
        <v>0</v>
      </c>
      <c r="AC365" t="s">
        <v>33</v>
      </c>
      <c r="AD365" t="s">
        <v>34</v>
      </c>
      <c r="AE365" t="s">
        <v>35</v>
      </c>
    </row>
    <row r="366" spans="12:31" ht="15" customHeight="1" x14ac:dyDescent="0.35">
      <c r="L366">
        <v>364</v>
      </c>
      <c r="M366" t="s">
        <v>819</v>
      </c>
      <c r="N366" s="3" t="s">
        <v>820</v>
      </c>
      <c r="O366">
        <v>900</v>
      </c>
      <c r="P366">
        <v>14547</v>
      </c>
      <c r="Q366" t="s">
        <v>30</v>
      </c>
      <c r="R366" s="4">
        <f t="shared" si="24"/>
        <v>1616.33</v>
      </c>
      <c r="S366">
        <v>186</v>
      </c>
      <c r="T366" s="4">
        <f t="shared" si="25"/>
        <v>78.209677419354833</v>
      </c>
      <c r="U366" t="s">
        <v>31</v>
      </c>
      <c r="V366" t="s">
        <v>32</v>
      </c>
      <c r="W366">
        <v>1520229600</v>
      </c>
      <c r="X366" s="5">
        <f t="shared" si="26"/>
        <v>43164.25</v>
      </c>
      <c r="Y366">
        <v>1522818000</v>
      </c>
      <c r="Z366" s="6">
        <f t="shared" si="27"/>
        <v>43194.208333333328</v>
      </c>
      <c r="AA366" t="b">
        <v>0</v>
      </c>
      <c r="AB366" t="b">
        <v>0</v>
      </c>
      <c r="AC366" t="s">
        <v>80</v>
      </c>
      <c r="AD366" t="s">
        <v>34</v>
      </c>
      <c r="AE366" t="s">
        <v>81</v>
      </c>
    </row>
    <row r="367" spans="12:31" ht="15" customHeight="1" x14ac:dyDescent="0.35">
      <c r="L367">
        <v>365</v>
      </c>
      <c r="M367" t="s">
        <v>821</v>
      </c>
      <c r="N367" s="3" t="s">
        <v>822</v>
      </c>
      <c r="O367">
        <v>1600</v>
      </c>
      <c r="P367">
        <v>11735</v>
      </c>
      <c r="Q367" t="s">
        <v>30</v>
      </c>
      <c r="R367" s="4">
        <f t="shared" si="24"/>
        <v>733.44</v>
      </c>
      <c r="S367">
        <v>112</v>
      </c>
      <c r="T367" s="4">
        <f t="shared" si="25"/>
        <v>104.77678571428571</v>
      </c>
      <c r="U367" t="s">
        <v>38</v>
      </c>
      <c r="V367" t="s">
        <v>39</v>
      </c>
      <c r="W367">
        <v>1482991200</v>
      </c>
      <c r="X367" s="5">
        <f t="shared" si="26"/>
        <v>42733.25</v>
      </c>
      <c r="Y367">
        <v>1485324000</v>
      </c>
      <c r="Z367" s="6">
        <f t="shared" si="27"/>
        <v>42760.25</v>
      </c>
      <c r="AA367" t="b">
        <v>0</v>
      </c>
      <c r="AB367" t="b">
        <v>0</v>
      </c>
      <c r="AC367" t="s">
        <v>47</v>
      </c>
      <c r="AD367" t="s">
        <v>48</v>
      </c>
      <c r="AE367" t="s">
        <v>49</v>
      </c>
    </row>
    <row r="368" spans="12:31" ht="15" customHeight="1" x14ac:dyDescent="0.35">
      <c r="L368">
        <v>366</v>
      </c>
      <c r="M368" t="s">
        <v>823</v>
      </c>
      <c r="N368" s="3" t="s">
        <v>824</v>
      </c>
      <c r="O368">
        <v>1800</v>
      </c>
      <c r="P368">
        <v>10658</v>
      </c>
      <c r="Q368" t="s">
        <v>30</v>
      </c>
      <c r="R368" s="4">
        <f t="shared" si="24"/>
        <v>592.11</v>
      </c>
      <c r="S368">
        <v>101</v>
      </c>
      <c r="T368" s="4">
        <f t="shared" si="25"/>
        <v>105.52475247524752</v>
      </c>
      <c r="U368" t="s">
        <v>31</v>
      </c>
      <c r="V368" t="s">
        <v>32</v>
      </c>
      <c r="W368">
        <v>1294034400</v>
      </c>
      <c r="X368" s="5">
        <f t="shared" si="26"/>
        <v>40546.25</v>
      </c>
      <c r="Y368">
        <v>1294120800</v>
      </c>
      <c r="Z368" s="6">
        <f t="shared" si="27"/>
        <v>40547.25</v>
      </c>
      <c r="AA368" t="b">
        <v>0</v>
      </c>
      <c r="AB368" t="b">
        <v>1</v>
      </c>
      <c r="AC368" t="s">
        <v>47</v>
      </c>
      <c r="AD368" t="s">
        <v>48</v>
      </c>
      <c r="AE368" t="s">
        <v>49</v>
      </c>
    </row>
    <row r="369" spans="12:31" ht="15" customHeight="1" x14ac:dyDescent="0.35">
      <c r="L369">
        <v>367</v>
      </c>
      <c r="M369" t="s">
        <v>825</v>
      </c>
      <c r="N369" s="3" t="s">
        <v>826</v>
      </c>
      <c r="O369">
        <v>9900</v>
      </c>
      <c r="P369">
        <v>1870</v>
      </c>
      <c r="Q369" t="s">
        <v>22</v>
      </c>
      <c r="R369" s="4">
        <f t="shared" si="24"/>
        <v>18.89</v>
      </c>
      <c r="S369">
        <v>75</v>
      </c>
      <c r="T369" s="4">
        <f t="shared" si="25"/>
        <v>24.933333333333334</v>
      </c>
      <c r="U369" t="s">
        <v>31</v>
      </c>
      <c r="V369" t="s">
        <v>32</v>
      </c>
      <c r="W369">
        <v>1413608400</v>
      </c>
      <c r="X369" s="5">
        <f t="shared" si="26"/>
        <v>41930.208333333336</v>
      </c>
      <c r="Y369">
        <v>1415685600</v>
      </c>
      <c r="Z369" s="6">
        <f t="shared" si="27"/>
        <v>41954.25</v>
      </c>
      <c r="AA369" t="b">
        <v>0</v>
      </c>
      <c r="AB369" t="b">
        <v>1</v>
      </c>
      <c r="AC369" t="s">
        <v>47</v>
      </c>
      <c r="AD369" t="s">
        <v>48</v>
      </c>
      <c r="AE369" t="s">
        <v>49</v>
      </c>
    </row>
    <row r="370" spans="12:31" ht="15" customHeight="1" x14ac:dyDescent="0.35">
      <c r="L370">
        <v>368</v>
      </c>
      <c r="M370" t="s">
        <v>827</v>
      </c>
      <c r="N370" s="3" t="s">
        <v>828</v>
      </c>
      <c r="O370">
        <v>5200</v>
      </c>
      <c r="P370">
        <v>14394</v>
      </c>
      <c r="Q370" t="s">
        <v>30</v>
      </c>
      <c r="R370" s="4">
        <f t="shared" si="24"/>
        <v>276.81</v>
      </c>
      <c r="S370">
        <v>206</v>
      </c>
      <c r="T370" s="4">
        <f t="shared" si="25"/>
        <v>69.873786407766985</v>
      </c>
      <c r="U370" t="s">
        <v>56</v>
      </c>
      <c r="V370" t="s">
        <v>57</v>
      </c>
      <c r="W370">
        <v>1286946000</v>
      </c>
      <c r="X370" s="5">
        <f t="shared" si="26"/>
        <v>40464.208333333336</v>
      </c>
      <c r="Y370">
        <v>1288933200</v>
      </c>
      <c r="Z370" s="6">
        <f t="shared" si="27"/>
        <v>40487.208333333336</v>
      </c>
      <c r="AA370" t="b">
        <v>0</v>
      </c>
      <c r="AB370" t="b">
        <v>1</v>
      </c>
      <c r="AC370" t="s">
        <v>58</v>
      </c>
      <c r="AD370" t="s">
        <v>59</v>
      </c>
      <c r="AE370" t="s">
        <v>60</v>
      </c>
    </row>
    <row r="371" spans="12:31" ht="15" customHeight="1" x14ac:dyDescent="0.35">
      <c r="L371">
        <v>369</v>
      </c>
      <c r="M371" t="s">
        <v>829</v>
      </c>
      <c r="N371" s="3" t="s">
        <v>830</v>
      </c>
      <c r="O371">
        <v>5400</v>
      </c>
      <c r="P371">
        <v>14743</v>
      </c>
      <c r="Q371" t="s">
        <v>30</v>
      </c>
      <c r="R371" s="4">
        <f t="shared" si="24"/>
        <v>273.02</v>
      </c>
      <c r="S371">
        <v>154</v>
      </c>
      <c r="T371" s="4">
        <f t="shared" si="25"/>
        <v>95.733766233766232</v>
      </c>
      <c r="U371" t="s">
        <v>31</v>
      </c>
      <c r="V371" t="s">
        <v>32</v>
      </c>
      <c r="W371">
        <v>1359871200</v>
      </c>
      <c r="X371" s="5">
        <f t="shared" si="26"/>
        <v>41308.25</v>
      </c>
      <c r="Y371">
        <v>1363237200</v>
      </c>
      <c r="Z371" s="6">
        <f t="shared" si="27"/>
        <v>41347.208333333336</v>
      </c>
      <c r="AA371" t="b">
        <v>0</v>
      </c>
      <c r="AB371" t="b">
        <v>1</v>
      </c>
      <c r="AC371" t="s">
        <v>304</v>
      </c>
      <c r="AD371" t="s">
        <v>59</v>
      </c>
      <c r="AE371" t="s">
        <v>305</v>
      </c>
    </row>
    <row r="372" spans="12:31" ht="15" customHeight="1" x14ac:dyDescent="0.35">
      <c r="L372">
        <v>370</v>
      </c>
      <c r="M372" t="s">
        <v>831</v>
      </c>
      <c r="N372" s="3" t="s">
        <v>832</v>
      </c>
      <c r="O372">
        <v>112300</v>
      </c>
      <c r="P372">
        <v>178965</v>
      </c>
      <c r="Q372" t="s">
        <v>30</v>
      </c>
      <c r="R372" s="4">
        <f t="shared" si="24"/>
        <v>159.36000000000001</v>
      </c>
      <c r="S372">
        <v>5966</v>
      </c>
      <c r="T372" s="4">
        <f t="shared" si="25"/>
        <v>29.997485752598056</v>
      </c>
      <c r="U372" t="s">
        <v>31</v>
      </c>
      <c r="V372" t="s">
        <v>32</v>
      </c>
      <c r="W372">
        <v>1555304400</v>
      </c>
      <c r="X372" s="5">
        <f t="shared" si="26"/>
        <v>43570.208333333328</v>
      </c>
      <c r="Y372">
        <v>1555822800</v>
      </c>
      <c r="Z372" s="6">
        <f t="shared" si="27"/>
        <v>43576.208333333328</v>
      </c>
      <c r="AA372" t="b">
        <v>0</v>
      </c>
      <c r="AB372" t="b">
        <v>0</v>
      </c>
      <c r="AC372" t="s">
        <v>47</v>
      </c>
      <c r="AD372" t="s">
        <v>48</v>
      </c>
      <c r="AE372" t="s">
        <v>49</v>
      </c>
    </row>
    <row r="373" spans="12:31" ht="15" customHeight="1" x14ac:dyDescent="0.35">
      <c r="L373">
        <v>371</v>
      </c>
      <c r="M373" t="s">
        <v>833</v>
      </c>
      <c r="N373" s="3" t="s">
        <v>834</v>
      </c>
      <c r="O373">
        <v>189200</v>
      </c>
      <c r="P373">
        <v>128410</v>
      </c>
      <c r="Q373" t="s">
        <v>22</v>
      </c>
      <c r="R373" s="4">
        <f t="shared" si="24"/>
        <v>67.87</v>
      </c>
      <c r="S373">
        <v>2176</v>
      </c>
      <c r="T373" s="4">
        <f t="shared" si="25"/>
        <v>59.011948529411768</v>
      </c>
      <c r="U373" t="s">
        <v>31</v>
      </c>
      <c r="V373" t="s">
        <v>32</v>
      </c>
      <c r="W373">
        <v>1423375200</v>
      </c>
      <c r="X373" s="5">
        <f t="shared" si="26"/>
        <v>42043.25</v>
      </c>
      <c r="Y373">
        <v>1427778000</v>
      </c>
      <c r="Z373" s="6">
        <f t="shared" si="27"/>
        <v>42094.208333333328</v>
      </c>
      <c r="AA373" t="b">
        <v>0</v>
      </c>
      <c r="AB373" t="b">
        <v>0</v>
      </c>
      <c r="AC373" t="s">
        <v>47</v>
      </c>
      <c r="AD373" t="s">
        <v>48</v>
      </c>
      <c r="AE373" t="s">
        <v>49</v>
      </c>
    </row>
    <row r="374" spans="12:31" ht="15" customHeight="1" x14ac:dyDescent="0.35">
      <c r="L374">
        <v>372</v>
      </c>
      <c r="M374" t="s">
        <v>835</v>
      </c>
      <c r="N374" s="3" t="s">
        <v>836</v>
      </c>
      <c r="O374">
        <v>900</v>
      </c>
      <c r="P374">
        <v>14324</v>
      </c>
      <c r="Q374" t="s">
        <v>30</v>
      </c>
      <c r="R374" s="4">
        <f t="shared" si="24"/>
        <v>1591.56</v>
      </c>
      <c r="S374">
        <v>169</v>
      </c>
      <c r="T374" s="4">
        <f t="shared" si="25"/>
        <v>84.757396449704146</v>
      </c>
      <c r="U374" t="s">
        <v>31</v>
      </c>
      <c r="V374" t="s">
        <v>32</v>
      </c>
      <c r="W374">
        <v>1420696800</v>
      </c>
      <c r="X374" s="5">
        <f t="shared" si="26"/>
        <v>42012.25</v>
      </c>
      <c r="Y374">
        <v>1422424800</v>
      </c>
      <c r="Z374" s="6">
        <f t="shared" si="27"/>
        <v>42032.25</v>
      </c>
      <c r="AA374" t="b">
        <v>0</v>
      </c>
      <c r="AB374" t="b">
        <v>1</v>
      </c>
      <c r="AC374" t="s">
        <v>58</v>
      </c>
      <c r="AD374" t="s">
        <v>59</v>
      </c>
      <c r="AE374" t="s">
        <v>60</v>
      </c>
    </row>
    <row r="375" spans="12:31" ht="15" customHeight="1" x14ac:dyDescent="0.35">
      <c r="L375">
        <v>373</v>
      </c>
      <c r="M375" t="s">
        <v>837</v>
      </c>
      <c r="N375" s="3" t="s">
        <v>838</v>
      </c>
      <c r="O375">
        <v>22500</v>
      </c>
      <c r="P375">
        <v>164291</v>
      </c>
      <c r="Q375" t="s">
        <v>30</v>
      </c>
      <c r="R375" s="4">
        <f t="shared" si="24"/>
        <v>730.18</v>
      </c>
      <c r="S375">
        <v>2106</v>
      </c>
      <c r="T375" s="4">
        <f t="shared" si="25"/>
        <v>78.010921177587846</v>
      </c>
      <c r="U375" t="s">
        <v>31</v>
      </c>
      <c r="V375" t="s">
        <v>32</v>
      </c>
      <c r="W375">
        <v>1502946000</v>
      </c>
      <c r="X375" s="5">
        <f t="shared" si="26"/>
        <v>42964.208333333328</v>
      </c>
      <c r="Y375">
        <v>1503637200</v>
      </c>
      <c r="Z375" s="6">
        <f t="shared" si="27"/>
        <v>42972.208333333328</v>
      </c>
      <c r="AA375" t="b">
        <v>0</v>
      </c>
      <c r="AB375" t="b">
        <v>0</v>
      </c>
      <c r="AC375" t="s">
        <v>47</v>
      </c>
      <c r="AD375" t="s">
        <v>48</v>
      </c>
      <c r="AE375" t="s">
        <v>49</v>
      </c>
    </row>
    <row r="376" spans="12:31" ht="15" customHeight="1" x14ac:dyDescent="0.35">
      <c r="L376">
        <v>374</v>
      </c>
      <c r="M376" t="s">
        <v>839</v>
      </c>
      <c r="N376" s="3" t="s">
        <v>840</v>
      </c>
      <c r="O376">
        <v>167400</v>
      </c>
      <c r="P376">
        <v>22073</v>
      </c>
      <c r="Q376" t="s">
        <v>22</v>
      </c>
      <c r="R376" s="4">
        <f t="shared" si="24"/>
        <v>13.19</v>
      </c>
      <c r="S376">
        <v>441</v>
      </c>
      <c r="T376" s="4">
        <f t="shared" si="25"/>
        <v>50.05215419501134</v>
      </c>
      <c r="U376" t="s">
        <v>31</v>
      </c>
      <c r="V376" t="s">
        <v>32</v>
      </c>
      <c r="W376">
        <v>1547186400</v>
      </c>
      <c r="X376" s="5">
        <f t="shared" si="26"/>
        <v>43476.25</v>
      </c>
      <c r="Y376">
        <v>1547618400</v>
      </c>
      <c r="Z376" s="6">
        <f t="shared" si="27"/>
        <v>43481.25</v>
      </c>
      <c r="AA376" t="b">
        <v>0</v>
      </c>
      <c r="AB376" t="b">
        <v>1</v>
      </c>
      <c r="AC376" t="s">
        <v>58</v>
      </c>
      <c r="AD376" t="s">
        <v>59</v>
      </c>
      <c r="AE376" t="s">
        <v>60</v>
      </c>
    </row>
    <row r="377" spans="12:31" ht="15" customHeight="1" x14ac:dyDescent="0.35">
      <c r="L377">
        <v>375</v>
      </c>
      <c r="M377" t="s">
        <v>841</v>
      </c>
      <c r="N377" s="3" t="s">
        <v>842</v>
      </c>
      <c r="O377">
        <v>2700</v>
      </c>
      <c r="P377">
        <v>1479</v>
      </c>
      <c r="Q377" t="s">
        <v>22</v>
      </c>
      <c r="R377" s="4">
        <f t="shared" si="24"/>
        <v>54.78</v>
      </c>
      <c r="S377">
        <v>25</v>
      </c>
      <c r="T377" s="4">
        <f t="shared" si="25"/>
        <v>59.16</v>
      </c>
      <c r="U377" t="s">
        <v>31</v>
      </c>
      <c r="V377" t="s">
        <v>32</v>
      </c>
      <c r="W377">
        <v>1444971600</v>
      </c>
      <c r="X377" s="5">
        <f t="shared" si="26"/>
        <v>42293.208333333328</v>
      </c>
      <c r="Y377">
        <v>1449900000</v>
      </c>
      <c r="Z377" s="6">
        <f t="shared" si="27"/>
        <v>42350.25</v>
      </c>
      <c r="AA377" t="b">
        <v>0</v>
      </c>
      <c r="AB377" t="b">
        <v>0</v>
      </c>
      <c r="AC377" t="s">
        <v>80</v>
      </c>
      <c r="AD377" t="s">
        <v>34</v>
      </c>
      <c r="AE377" t="s">
        <v>81</v>
      </c>
    </row>
    <row r="378" spans="12:31" ht="15" customHeight="1" x14ac:dyDescent="0.35">
      <c r="L378">
        <v>376</v>
      </c>
      <c r="M378" t="s">
        <v>843</v>
      </c>
      <c r="N378" s="3" t="s">
        <v>844</v>
      </c>
      <c r="O378">
        <v>3400</v>
      </c>
      <c r="P378">
        <v>12275</v>
      </c>
      <c r="Q378" t="s">
        <v>30</v>
      </c>
      <c r="R378" s="4">
        <f t="shared" si="24"/>
        <v>361.03</v>
      </c>
      <c r="S378">
        <v>131</v>
      </c>
      <c r="T378" s="4">
        <f t="shared" si="25"/>
        <v>93.702290076335885</v>
      </c>
      <c r="U378" t="s">
        <v>31</v>
      </c>
      <c r="V378" t="s">
        <v>32</v>
      </c>
      <c r="W378">
        <v>1404622800</v>
      </c>
      <c r="X378" s="5">
        <f t="shared" si="26"/>
        <v>41826.208333333336</v>
      </c>
      <c r="Y378">
        <v>1405141200</v>
      </c>
      <c r="Z378" s="6">
        <f t="shared" si="27"/>
        <v>41832.208333333336</v>
      </c>
      <c r="AA378" t="b">
        <v>0</v>
      </c>
      <c r="AB378" t="b">
        <v>0</v>
      </c>
      <c r="AC378" t="s">
        <v>33</v>
      </c>
      <c r="AD378" t="s">
        <v>34</v>
      </c>
      <c r="AE378" t="s">
        <v>35</v>
      </c>
    </row>
    <row r="379" spans="12:31" ht="15" customHeight="1" x14ac:dyDescent="0.35">
      <c r="L379">
        <v>377</v>
      </c>
      <c r="M379" t="s">
        <v>845</v>
      </c>
      <c r="N379" s="3" t="s">
        <v>846</v>
      </c>
      <c r="O379">
        <v>49700</v>
      </c>
      <c r="P379">
        <v>5098</v>
      </c>
      <c r="Q379" t="s">
        <v>22</v>
      </c>
      <c r="R379" s="4">
        <f t="shared" si="24"/>
        <v>10.26</v>
      </c>
      <c r="S379">
        <v>127</v>
      </c>
      <c r="T379" s="4">
        <f t="shared" si="25"/>
        <v>40.14173228346457</v>
      </c>
      <c r="U379" t="s">
        <v>31</v>
      </c>
      <c r="V379" t="s">
        <v>32</v>
      </c>
      <c r="W379">
        <v>1571720400</v>
      </c>
      <c r="X379" s="5">
        <f t="shared" si="26"/>
        <v>43760.208333333328</v>
      </c>
      <c r="Y379">
        <v>1572933600</v>
      </c>
      <c r="Z379" s="6">
        <f t="shared" si="27"/>
        <v>43774.25</v>
      </c>
      <c r="AA379" t="b">
        <v>0</v>
      </c>
      <c r="AB379" t="b">
        <v>0</v>
      </c>
      <c r="AC379" t="s">
        <v>47</v>
      </c>
      <c r="AD379" t="s">
        <v>48</v>
      </c>
      <c r="AE379" t="s">
        <v>49</v>
      </c>
    </row>
    <row r="380" spans="12:31" ht="15" customHeight="1" x14ac:dyDescent="0.35">
      <c r="L380">
        <v>378</v>
      </c>
      <c r="M380" t="s">
        <v>847</v>
      </c>
      <c r="N380" s="3" t="s">
        <v>848</v>
      </c>
      <c r="O380">
        <v>178200</v>
      </c>
      <c r="P380">
        <v>24882</v>
      </c>
      <c r="Q380" t="s">
        <v>22</v>
      </c>
      <c r="R380" s="4">
        <f t="shared" si="24"/>
        <v>13.96</v>
      </c>
      <c r="S380">
        <v>355</v>
      </c>
      <c r="T380" s="4">
        <f t="shared" si="25"/>
        <v>70.090140845070422</v>
      </c>
      <c r="U380" t="s">
        <v>31</v>
      </c>
      <c r="V380" t="s">
        <v>32</v>
      </c>
      <c r="W380">
        <v>1526878800</v>
      </c>
      <c r="X380" s="5">
        <f t="shared" si="26"/>
        <v>43241.208333333328</v>
      </c>
      <c r="Y380">
        <v>1530162000</v>
      </c>
      <c r="Z380" s="6">
        <f t="shared" si="27"/>
        <v>43279.208333333328</v>
      </c>
      <c r="AA380" t="b">
        <v>0</v>
      </c>
      <c r="AB380" t="b">
        <v>0</v>
      </c>
      <c r="AC380" t="s">
        <v>58</v>
      </c>
      <c r="AD380" t="s">
        <v>59</v>
      </c>
      <c r="AE380" t="s">
        <v>60</v>
      </c>
    </row>
    <row r="381" spans="12:31" ht="15" customHeight="1" x14ac:dyDescent="0.35">
      <c r="L381">
        <v>379</v>
      </c>
      <c r="M381" t="s">
        <v>849</v>
      </c>
      <c r="N381" s="3" t="s">
        <v>850</v>
      </c>
      <c r="O381">
        <v>7200</v>
      </c>
      <c r="P381">
        <v>2912</v>
      </c>
      <c r="Q381" t="s">
        <v>22</v>
      </c>
      <c r="R381" s="4">
        <f t="shared" si="24"/>
        <v>40.44</v>
      </c>
      <c r="S381">
        <v>44</v>
      </c>
      <c r="T381" s="4">
        <f t="shared" si="25"/>
        <v>66.181818181818187</v>
      </c>
      <c r="U381" t="s">
        <v>56</v>
      </c>
      <c r="V381" t="s">
        <v>57</v>
      </c>
      <c r="W381">
        <v>1319691600</v>
      </c>
      <c r="X381" s="5">
        <f t="shared" si="26"/>
        <v>40843.208333333336</v>
      </c>
      <c r="Y381">
        <v>1320904800</v>
      </c>
      <c r="Z381" s="6">
        <f t="shared" si="27"/>
        <v>40857.25</v>
      </c>
      <c r="AA381" t="b">
        <v>0</v>
      </c>
      <c r="AB381" t="b">
        <v>0</v>
      </c>
      <c r="AC381" t="s">
        <v>47</v>
      </c>
      <c r="AD381" t="s">
        <v>48</v>
      </c>
      <c r="AE381" t="s">
        <v>49</v>
      </c>
    </row>
    <row r="382" spans="12:31" ht="15" customHeight="1" x14ac:dyDescent="0.35">
      <c r="L382">
        <v>380</v>
      </c>
      <c r="M382" t="s">
        <v>851</v>
      </c>
      <c r="N382" s="3" t="s">
        <v>852</v>
      </c>
      <c r="O382">
        <v>2500</v>
      </c>
      <c r="P382">
        <v>4008</v>
      </c>
      <c r="Q382" t="s">
        <v>30</v>
      </c>
      <c r="R382" s="4">
        <f t="shared" si="24"/>
        <v>160.32</v>
      </c>
      <c r="S382">
        <v>84</v>
      </c>
      <c r="T382" s="4">
        <f t="shared" si="25"/>
        <v>47.714285714285715</v>
      </c>
      <c r="U382" t="s">
        <v>31</v>
      </c>
      <c r="V382" t="s">
        <v>32</v>
      </c>
      <c r="W382">
        <v>1371963600</v>
      </c>
      <c r="X382" s="5">
        <f t="shared" si="26"/>
        <v>41448.208333333336</v>
      </c>
      <c r="Y382">
        <v>1372395600</v>
      </c>
      <c r="Z382" s="6">
        <f t="shared" si="27"/>
        <v>41453.208333333336</v>
      </c>
      <c r="AA382" t="b">
        <v>0</v>
      </c>
      <c r="AB382" t="b">
        <v>0</v>
      </c>
      <c r="AC382" t="s">
        <v>47</v>
      </c>
      <c r="AD382" t="s">
        <v>48</v>
      </c>
      <c r="AE382" t="s">
        <v>49</v>
      </c>
    </row>
    <row r="383" spans="12:31" ht="15" customHeight="1" x14ac:dyDescent="0.35">
      <c r="L383">
        <v>381</v>
      </c>
      <c r="M383" t="s">
        <v>853</v>
      </c>
      <c r="N383" s="3" t="s">
        <v>854</v>
      </c>
      <c r="O383">
        <v>5300</v>
      </c>
      <c r="P383">
        <v>9749</v>
      </c>
      <c r="Q383" t="s">
        <v>30</v>
      </c>
      <c r="R383" s="4">
        <f t="shared" si="24"/>
        <v>183.94</v>
      </c>
      <c r="S383">
        <v>155</v>
      </c>
      <c r="T383" s="4">
        <f t="shared" si="25"/>
        <v>62.896774193548389</v>
      </c>
      <c r="U383" t="s">
        <v>31</v>
      </c>
      <c r="V383" t="s">
        <v>32</v>
      </c>
      <c r="W383">
        <v>1433739600</v>
      </c>
      <c r="X383" s="5">
        <f t="shared" si="26"/>
        <v>42163.208333333328</v>
      </c>
      <c r="Y383">
        <v>1437714000</v>
      </c>
      <c r="Z383" s="6">
        <f t="shared" si="27"/>
        <v>42209.208333333328</v>
      </c>
      <c r="AA383" t="b">
        <v>0</v>
      </c>
      <c r="AB383" t="b">
        <v>0</v>
      </c>
      <c r="AC383" t="s">
        <v>47</v>
      </c>
      <c r="AD383" t="s">
        <v>48</v>
      </c>
      <c r="AE383" t="s">
        <v>49</v>
      </c>
    </row>
    <row r="384" spans="12:31" ht="15" customHeight="1" x14ac:dyDescent="0.35">
      <c r="L384">
        <v>382</v>
      </c>
      <c r="M384" t="s">
        <v>855</v>
      </c>
      <c r="N384" s="3" t="s">
        <v>856</v>
      </c>
      <c r="O384">
        <v>9100</v>
      </c>
      <c r="P384">
        <v>5803</v>
      </c>
      <c r="Q384" t="s">
        <v>22</v>
      </c>
      <c r="R384" s="4">
        <f t="shared" si="24"/>
        <v>63.77</v>
      </c>
      <c r="S384">
        <v>67</v>
      </c>
      <c r="T384" s="4">
        <f t="shared" si="25"/>
        <v>86.611940298507463</v>
      </c>
      <c r="U384" t="s">
        <v>31</v>
      </c>
      <c r="V384" t="s">
        <v>32</v>
      </c>
      <c r="W384">
        <v>1508130000</v>
      </c>
      <c r="X384" s="5">
        <f t="shared" si="26"/>
        <v>43024.208333333328</v>
      </c>
      <c r="Y384">
        <v>1509771600</v>
      </c>
      <c r="Z384" s="6">
        <f t="shared" si="27"/>
        <v>43043.208333333328</v>
      </c>
      <c r="AA384" t="b">
        <v>0</v>
      </c>
      <c r="AB384" t="b">
        <v>0</v>
      </c>
      <c r="AC384" t="s">
        <v>151</v>
      </c>
      <c r="AD384" t="s">
        <v>152</v>
      </c>
      <c r="AE384" t="s">
        <v>153</v>
      </c>
    </row>
    <row r="385" spans="12:31" ht="15" customHeight="1" x14ac:dyDescent="0.35">
      <c r="L385">
        <v>383</v>
      </c>
      <c r="M385" t="s">
        <v>857</v>
      </c>
      <c r="N385" s="3" t="s">
        <v>858</v>
      </c>
      <c r="O385">
        <v>6300</v>
      </c>
      <c r="P385">
        <v>14199</v>
      </c>
      <c r="Q385" t="s">
        <v>30</v>
      </c>
      <c r="R385" s="4">
        <f t="shared" si="24"/>
        <v>225.38</v>
      </c>
      <c r="S385">
        <v>189</v>
      </c>
      <c r="T385" s="4">
        <f t="shared" si="25"/>
        <v>75.126984126984127</v>
      </c>
      <c r="U385" t="s">
        <v>31</v>
      </c>
      <c r="V385" t="s">
        <v>32</v>
      </c>
      <c r="W385">
        <v>1550037600</v>
      </c>
      <c r="X385" s="5">
        <f t="shared" si="26"/>
        <v>43509.25</v>
      </c>
      <c r="Y385">
        <v>1550556000</v>
      </c>
      <c r="Z385" s="6">
        <f t="shared" si="27"/>
        <v>43515.25</v>
      </c>
      <c r="AA385" t="b">
        <v>0</v>
      </c>
      <c r="AB385" t="b">
        <v>1</v>
      </c>
      <c r="AC385" t="s">
        <v>25</v>
      </c>
      <c r="AD385" t="s">
        <v>26</v>
      </c>
      <c r="AE385" t="s">
        <v>27</v>
      </c>
    </row>
    <row r="386" spans="12:31" ht="15" customHeight="1" x14ac:dyDescent="0.35">
      <c r="L386">
        <v>384</v>
      </c>
      <c r="M386" t="s">
        <v>859</v>
      </c>
      <c r="N386" s="3" t="s">
        <v>860</v>
      </c>
      <c r="O386">
        <v>114400</v>
      </c>
      <c r="P386">
        <v>196779</v>
      </c>
      <c r="Q386" t="s">
        <v>30</v>
      </c>
      <c r="R386" s="4">
        <f t="shared" ref="R386:R449" si="28">ROUND(P386/O386*100,2)</f>
        <v>172.01</v>
      </c>
      <c r="S386">
        <v>4799</v>
      </c>
      <c r="T386" s="4">
        <f t="shared" ref="T386:T449" si="29">IF(S386&lt;=0,0,P386/S386)</f>
        <v>41.004167534903104</v>
      </c>
      <c r="U386" t="s">
        <v>31</v>
      </c>
      <c r="V386" t="s">
        <v>32</v>
      </c>
      <c r="W386">
        <v>1486706400</v>
      </c>
      <c r="X386" s="5">
        <f t="shared" si="26"/>
        <v>42776.25</v>
      </c>
      <c r="Y386">
        <v>1489039200</v>
      </c>
      <c r="Z386" s="6">
        <f t="shared" si="27"/>
        <v>42803.25</v>
      </c>
      <c r="AA386" t="b">
        <v>1</v>
      </c>
      <c r="AB386" t="b">
        <v>1</v>
      </c>
      <c r="AC386" t="s">
        <v>58</v>
      </c>
      <c r="AD386" t="s">
        <v>59</v>
      </c>
      <c r="AE386" t="s">
        <v>60</v>
      </c>
    </row>
    <row r="387" spans="12:31" ht="15" customHeight="1" x14ac:dyDescent="0.35">
      <c r="L387">
        <v>385</v>
      </c>
      <c r="M387" t="s">
        <v>861</v>
      </c>
      <c r="N387" s="3" t="s">
        <v>862</v>
      </c>
      <c r="O387">
        <v>38900</v>
      </c>
      <c r="P387">
        <v>56859</v>
      </c>
      <c r="Q387" t="s">
        <v>30</v>
      </c>
      <c r="R387" s="4">
        <f t="shared" si="28"/>
        <v>146.16999999999999</v>
      </c>
      <c r="S387">
        <v>1137</v>
      </c>
      <c r="T387" s="4">
        <f t="shared" si="29"/>
        <v>50.007915567282325</v>
      </c>
      <c r="U387" t="s">
        <v>31</v>
      </c>
      <c r="V387" t="s">
        <v>32</v>
      </c>
      <c r="W387">
        <v>1553835600</v>
      </c>
      <c r="X387" s="5">
        <f t="shared" ref="X387:X450" si="30">(W387/86400)+DATE(1970,1,1)</f>
        <v>43553.208333333328</v>
      </c>
      <c r="Y387">
        <v>1556600400</v>
      </c>
      <c r="Z387" s="6">
        <f t="shared" si="27"/>
        <v>43585.208333333328</v>
      </c>
      <c r="AA387" t="b">
        <v>0</v>
      </c>
      <c r="AB387" t="b">
        <v>0</v>
      </c>
      <c r="AC387" t="s">
        <v>90</v>
      </c>
      <c r="AD387" t="s">
        <v>91</v>
      </c>
      <c r="AE387" t="s">
        <v>92</v>
      </c>
    </row>
    <row r="388" spans="12:31" ht="15" customHeight="1" x14ac:dyDescent="0.35">
      <c r="L388">
        <v>386</v>
      </c>
      <c r="M388" t="s">
        <v>863</v>
      </c>
      <c r="N388" s="3" t="s">
        <v>864</v>
      </c>
      <c r="O388">
        <v>135500</v>
      </c>
      <c r="P388">
        <v>103554</v>
      </c>
      <c r="Q388" t="s">
        <v>22</v>
      </c>
      <c r="R388" s="4">
        <f t="shared" si="28"/>
        <v>76.42</v>
      </c>
      <c r="S388">
        <v>1068</v>
      </c>
      <c r="T388" s="4">
        <f t="shared" si="29"/>
        <v>96.960674157303373</v>
      </c>
      <c r="U388" t="s">
        <v>31</v>
      </c>
      <c r="V388" t="s">
        <v>32</v>
      </c>
      <c r="W388">
        <v>1277528400</v>
      </c>
      <c r="X388" s="5">
        <f t="shared" si="30"/>
        <v>40355.208333333336</v>
      </c>
      <c r="Y388">
        <v>1278565200</v>
      </c>
      <c r="Z388" s="6">
        <f t="shared" ref="Z388:Z451" si="31">(Y388/86400)+DATE(1970,1,1)</f>
        <v>40367.208333333336</v>
      </c>
      <c r="AA388" t="b">
        <v>0</v>
      </c>
      <c r="AB388" t="b">
        <v>0</v>
      </c>
      <c r="AC388" t="s">
        <v>47</v>
      </c>
      <c r="AD388" t="s">
        <v>48</v>
      </c>
      <c r="AE388" t="s">
        <v>49</v>
      </c>
    </row>
    <row r="389" spans="12:31" ht="15" customHeight="1" x14ac:dyDescent="0.35">
      <c r="L389">
        <v>387</v>
      </c>
      <c r="M389" t="s">
        <v>865</v>
      </c>
      <c r="N389" s="3" t="s">
        <v>866</v>
      </c>
      <c r="O389">
        <v>109000</v>
      </c>
      <c r="P389">
        <v>42795</v>
      </c>
      <c r="Q389" t="s">
        <v>22</v>
      </c>
      <c r="R389" s="4">
        <f t="shared" si="28"/>
        <v>39.26</v>
      </c>
      <c r="S389">
        <v>424</v>
      </c>
      <c r="T389" s="4">
        <f t="shared" si="29"/>
        <v>100.93160377358491</v>
      </c>
      <c r="U389" t="s">
        <v>31</v>
      </c>
      <c r="V389" t="s">
        <v>32</v>
      </c>
      <c r="W389">
        <v>1339477200</v>
      </c>
      <c r="X389" s="5">
        <f t="shared" si="30"/>
        <v>41072.208333333336</v>
      </c>
      <c r="Y389">
        <v>1339909200</v>
      </c>
      <c r="Z389" s="6">
        <f t="shared" si="31"/>
        <v>41077.208333333336</v>
      </c>
      <c r="AA389" t="b">
        <v>0</v>
      </c>
      <c r="AB389" t="b">
        <v>0</v>
      </c>
      <c r="AC389" t="s">
        <v>86</v>
      </c>
      <c r="AD389" t="s">
        <v>41</v>
      </c>
      <c r="AE389" t="s">
        <v>87</v>
      </c>
    </row>
    <row r="390" spans="12:31" ht="15" customHeight="1" x14ac:dyDescent="0.35">
      <c r="L390">
        <v>388</v>
      </c>
      <c r="M390" t="s">
        <v>867</v>
      </c>
      <c r="N390" s="3" t="s">
        <v>868</v>
      </c>
      <c r="O390">
        <v>114800</v>
      </c>
      <c r="P390">
        <v>12938</v>
      </c>
      <c r="Q390" t="s">
        <v>99</v>
      </c>
      <c r="R390" s="4">
        <f t="shared" si="28"/>
        <v>11.27</v>
      </c>
      <c r="S390">
        <v>145</v>
      </c>
      <c r="T390" s="4">
        <f t="shared" si="29"/>
        <v>89.227586206896547</v>
      </c>
      <c r="U390" t="s">
        <v>125</v>
      </c>
      <c r="V390" t="s">
        <v>126</v>
      </c>
      <c r="W390">
        <v>1325656800</v>
      </c>
      <c r="X390" s="5">
        <f t="shared" si="30"/>
        <v>40912.25</v>
      </c>
      <c r="Y390">
        <v>1325829600</v>
      </c>
      <c r="Z390" s="6">
        <f t="shared" si="31"/>
        <v>40914.25</v>
      </c>
      <c r="AA390" t="b">
        <v>0</v>
      </c>
      <c r="AB390" t="b">
        <v>0</v>
      </c>
      <c r="AC390" t="s">
        <v>80</v>
      </c>
      <c r="AD390" t="s">
        <v>34</v>
      </c>
      <c r="AE390" t="s">
        <v>81</v>
      </c>
    </row>
    <row r="391" spans="12:31" ht="15" customHeight="1" x14ac:dyDescent="0.35">
      <c r="L391">
        <v>389</v>
      </c>
      <c r="M391" t="s">
        <v>869</v>
      </c>
      <c r="N391" s="3" t="s">
        <v>870</v>
      </c>
      <c r="O391">
        <v>83000</v>
      </c>
      <c r="P391">
        <v>101352</v>
      </c>
      <c r="Q391" t="s">
        <v>30</v>
      </c>
      <c r="R391" s="4">
        <f t="shared" si="28"/>
        <v>122.11</v>
      </c>
      <c r="S391">
        <v>1152</v>
      </c>
      <c r="T391" s="4">
        <f t="shared" si="29"/>
        <v>87.979166666666671</v>
      </c>
      <c r="U391" t="s">
        <v>31</v>
      </c>
      <c r="V391" t="s">
        <v>32</v>
      </c>
      <c r="W391">
        <v>1288242000</v>
      </c>
      <c r="X391" s="5">
        <f t="shared" si="30"/>
        <v>40479.208333333336</v>
      </c>
      <c r="Y391">
        <v>1290578400</v>
      </c>
      <c r="Z391" s="6">
        <f t="shared" si="31"/>
        <v>40506.25</v>
      </c>
      <c r="AA391" t="b">
        <v>0</v>
      </c>
      <c r="AB391" t="b">
        <v>0</v>
      </c>
      <c r="AC391" t="s">
        <v>47</v>
      </c>
      <c r="AD391" t="s">
        <v>48</v>
      </c>
      <c r="AE391" t="s">
        <v>49</v>
      </c>
    </row>
    <row r="392" spans="12:31" ht="15" customHeight="1" x14ac:dyDescent="0.35">
      <c r="L392">
        <v>390</v>
      </c>
      <c r="M392" t="s">
        <v>871</v>
      </c>
      <c r="N392" s="3" t="s">
        <v>872</v>
      </c>
      <c r="O392">
        <v>2400</v>
      </c>
      <c r="P392">
        <v>4477</v>
      </c>
      <c r="Q392" t="s">
        <v>30</v>
      </c>
      <c r="R392" s="4">
        <f t="shared" si="28"/>
        <v>186.54</v>
      </c>
      <c r="S392">
        <v>50</v>
      </c>
      <c r="T392" s="4">
        <f t="shared" si="29"/>
        <v>89.54</v>
      </c>
      <c r="U392" t="s">
        <v>31</v>
      </c>
      <c r="V392" t="s">
        <v>32</v>
      </c>
      <c r="W392">
        <v>1379048400</v>
      </c>
      <c r="X392" s="5">
        <f t="shared" si="30"/>
        <v>41530.208333333336</v>
      </c>
      <c r="Y392">
        <v>1380344400</v>
      </c>
      <c r="Z392" s="6">
        <f t="shared" si="31"/>
        <v>41545.208333333336</v>
      </c>
      <c r="AA392" t="b">
        <v>0</v>
      </c>
      <c r="AB392" t="b">
        <v>0</v>
      </c>
      <c r="AC392" t="s">
        <v>151</v>
      </c>
      <c r="AD392" t="s">
        <v>152</v>
      </c>
      <c r="AE392" t="s">
        <v>153</v>
      </c>
    </row>
    <row r="393" spans="12:31" ht="15" customHeight="1" x14ac:dyDescent="0.35">
      <c r="L393">
        <v>391</v>
      </c>
      <c r="M393" t="s">
        <v>873</v>
      </c>
      <c r="N393" s="3" t="s">
        <v>874</v>
      </c>
      <c r="O393">
        <v>60400</v>
      </c>
      <c r="P393">
        <v>4393</v>
      </c>
      <c r="Q393" t="s">
        <v>22</v>
      </c>
      <c r="R393" s="4">
        <f t="shared" si="28"/>
        <v>7.27</v>
      </c>
      <c r="S393">
        <v>151</v>
      </c>
      <c r="T393" s="4">
        <f t="shared" si="29"/>
        <v>29.09271523178808</v>
      </c>
      <c r="U393" t="s">
        <v>31</v>
      </c>
      <c r="V393" t="s">
        <v>32</v>
      </c>
      <c r="W393">
        <v>1389679200</v>
      </c>
      <c r="X393" s="5">
        <f t="shared" si="30"/>
        <v>41653.25</v>
      </c>
      <c r="Y393">
        <v>1389852000</v>
      </c>
      <c r="Z393" s="6">
        <f t="shared" si="31"/>
        <v>41655.25</v>
      </c>
      <c r="AA393" t="b">
        <v>0</v>
      </c>
      <c r="AB393" t="b">
        <v>0</v>
      </c>
      <c r="AC393" t="s">
        <v>90</v>
      </c>
      <c r="AD393" t="s">
        <v>91</v>
      </c>
      <c r="AE393" t="s">
        <v>92</v>
      </c>
    </row>
    <row r="394" spans="12:31" ht="15" customHeight="1" x14ac:dyDescent="0.35">
      <c r="L394">
        <v>392</v>
      </c>
      <c r="M394" t="s">
        <v>875</v>
      </c>
      <c r="N394" s="3" t="s">
        <v>876</v>
      </c>
      <c r="O394">
        <v>102900</v>
      </c>
      <c r="P394">
        <v>67546</v>
      </c>
      <c r="Q394" t="s">
        <v>22</v>
      </c>
      <c r="R394" s="4">
        <f t="shared" si="28"/>
        <v>65.64</v>
      </c>
      <c r="S394">
        <v>1608</v>
      </c>
      <c r="T394" s="4">
        <f t="shared" si="29"/>
        <v>42.006218905472636</v>
      </c>
      <c r="U394" t="s">
        <v>31</v>
      </c>
      <c r="V394" t="s">
        <v>32</v>
      </c>
      <c r="W394">
        <v>1294293600</v>
      </c>
      <c r="X394" s="5">
        <f t="shared" si="30"/>
        <v>40549.25</v>
      </c>
      <c r="Y394">
        <v>1294466400</v>
      </c>
      <c r="Z394" s="6">
        <f t="shared" si="31"/>
        <v>40551.25</v>
      </c>
      <c r="AA394" t="b">
        <v>0</v>
      </c>
      <c r="AB394" t="b">
        <v>0</v>
      </c>
      <c r="AC394" t="s">
        <v>86</v>
      </c>
      <c r="AD394" t="s">
        <v>41</v>
      </c>
      <c r="AE394" t="s">
        <v>87</v>
      </c>
    </row>
    <row r="395" spans="12:31" ht="15" customHeight="1" x14ac:dyDescent="0.35">
      <c r="L395">
        <v>393</v>
      </c>
      <c r="M395" t="s">
        <v>877</v>
      </c>
      <c r="N395" s="3" t="s">
        <v>878</v>
      </c>
      <c r="O395">
        <v>62800</v>
      </c>
      <c r="P395">
        <v>143788</v>
      </c>
      <c r="Q395" t="s">
        <v>30</v>
      </c>
      <c r="R395" s="4">
        <f t="shared" si="28"/>
        <v>228.96</v>
      </c>
      <c r="S395">
        <v>3059</v>
      </c>
      <c r="T395" s="4">
        <f t="shared" si="29"/>
        <v>47.004903563255965</v>
      </c>
      <c r="U395" t="s">
        <v>23</v>
      </c>
      <c r="V395" t="s">
        <v>24</v>
      </c>
      <c r="W395">
        <v>1500267600</v>
      </c>
      <c r="X395" s="5">
        <f t="shared" si="30"/>
        <v>42933.208333333328</v>
      </c>
      <c r="Y395">
        <v>1500354000</v>
      </c>
      <c r="Z395" s="6">
        <f t="shared" si="31"/>
        <v>42934.208333333328</v>
      </c>
      <c r="AA395" t="b">
        <v>0</v>
      </c>
      <c r="AB395" t="b">
        <v>0</v>
      </c>
      <c r="AC395" t="s">
        <v>192</v>
      </c>
      <c r="AD395" t="s">
        <v>34</v>
      </c>
      <c r="AE395" t="s">
        <v>193</v>
      </c>
    </row>
    <row r="396" spans="12:31" ht="15" customHeight="1" x14ac:dyDescent="0.35">
      <c r="L396">
        <v>394</v>
      </c>
      <c r="M396" t="s">
        <v>879</v>
      </c>
      <c r="N396" s="3" t="s">
        <v>880</v>
      </c>
      <c r="O396">
        <v>800</v>
      </c>
      <c r="P396">
        <v>3755</v>
      </c>
      <c r="Q396" t="s">
        <v>30</v>
      </c>
      <c r="R396" s="4">
        <f t="shared" si="28"/>
        <v>469.38</v>
      </c>
      <c r="S396">
        <v>34</v>
      </c>
      <c r="T396" s="4">
        <f t="shared" si="29"/>
        <v>110.44117647058823</v>
      </c>
      <c r="U396" t="s">
        <v>31</v>
      </c>
      <c r="V396" t="s">
        <v>32</v>
      </c>
      <c r="W396">
        <v>1375074000</v>
      </c>
      <c r="X396" s="5">
        <f t="shared" si="30"/>
        <v>41484.208333333336</v>
      </c>
      <c r="Y396">
        <v>1375938000</v>
      </c>
      <c r="Z396" s="6">
        <f t="shared" si="31"/>
        <v>41494.208333333336</v>
      </c>
      <c r="AA396" t="b">
        <v>0</v>
      </c>
      <c r="AB396" t="b">
        <v>1</v>
      </c>
      <c r="AC396" t="s">
        <v>58</v>
      </c>
      <c r="AD396" t="s">
        <v>59</v>
      </c>
      <c r="AE396" t="s">
        <v>60</v>
      </c>
    </row>
    <row r="397" spans="12:31" ht="15" customHeight="1" x14ac:dyDescent="0.35">
      <c r="L397">
        <v>395</v>
      </c>
      <c r="M397" t="s">
        <v>332</v>
      </c>
      <c r="N397" s="3" t="s">
        <v>881</v>
      </c>
      <c r="O397">
        <v>7100</v>
      </c>
      <c r="P397">
        <v>9238</v>
      </c>
      <c r="Q397" t="s">
        <v>30</v>
      </c>
      <c r="R397" s="4">
        <f t="shared" si="28"/>
        <v>130.11000000000001</v>
      </c>
      <c r="S397">
        <v>220</v>
      </c>
      <c r="T397" s="4">
        <f t="shared" si="29"/>
        <v>41.990909090909092</v>
      </c>
      <c r="U397" t="s">
        <v>31</v>
      </c>
      <c r="V397" t="s">
        <v>32</v>
      </c>
      <c r="W397">
        <v>1323324000</v>
      </c>
      <c r="X397" s="5">
        <f t="shared" si="30"/>
        <v>40885.25</v>
      </c>
      <c r="Y397">
        <v>1323410400</v>
      </c>
      <c r="Z397" s="6">
        <f t="shared" si="31"/>
        <v>40886.25</v>
      </c>
      <c r="AA397" t="b">
        <v>1</v>
      </c>
      <c r="AB397" t="b">
        <v>0</v>
      </c>
      <c r="AC397" t="s">
        <v>47</v>
      </c>
      <c r="AD397" t="s">
        <v>48</v>
      </c>
      <c r="AE397" t="s">
        <v>49</v>
      </c>
    </row>
    <row r="398" spans="12:31" ht="15" customHeight="1" x14ac:dyDescent="0.35">
      <c r="L398">
        <v>396</v>
      </c>
      <c r="M398" t="s">
        <v>882</v>
      </c>
      <c r="N398" s="3" t="s">
        <v>883</v>
      </c>
      <c r="O398">
        <v>46100</v>
      </c>
      <c r="P398">
        <v>77012</v>
      </c>
      <c r="Q398" t="s">
        <v>30</v>
      </c>
      <c r="R398" s="4">
        <f t="shared" si="28"/>
        <v>167.05</v>
      </c>
      <c r="S398">
        <v>1604</v>
      </c>
      <c r="T398" s="4">
        <f t="shared" si="29"/>
        <v>48.012468827930178</v>
      </c>
      <c r="U398" t="s">
        <v>38</v>
      </c>
      <c r="V398" t="s">
        <v>39</v>
      </c>
      <c r="W398">
        <v>1538715600</v>
      </c>
      <c r="X398" s="5">
        <f t="shared" si="30"/>
        <v>43378.208333333328</v>
      </c>
      <c r="Y398">
        <v>1539406800</v>
      </c>
      <c r="Z398" s="6">
        <f t="shared" si="31"/>
        <v>43386.208333333328</v>
      </c>
      <c r="AA398" t="b">
        <v>0</v>
      </c>
      <c r="AB398" t="b">
        <v>0</v>
      </c>
      <c r="AC398" t="s">
        <v>72</v>
      </c>
      <c r="AD398" t="s">
        <v>59</v>
      </c>
      <c r="AE398" t="s">
        <v>73</v>
      </c>
    </row>
    <row r="399" spans="12:31" ht="15" customHeight="1" x14ac:dyDescent="0.35">
      <c r="L399">
        <v>397</v>
      </c>
      <c r="M399" t="s">
        <v>884</v>
      </c>
      <c r="N399" s="3" t="s">
        <v>885</v>
      </c>
      <c r="O399">
        <v>8100</v>
      </c>
      <c r="P399">
        <v>14083</v>
      </c>
      <c r="Q399" t="s">
        <v>30</v>
      </c>
      <c r="R399" s="4">
        <f t="shared" si="28"/>
        <v>173.86</v>
      </c>
      <c r="S399">
        <v>454</v>
      </c>
      <c r="T399" s="4">
        <f t="shared" si="29"/>
        <v>31.019823788546255</v>
      </c>
      <c r="U399" t="s">
        <v>31</v>
      </c>
      <c r="V399" t="s">
        <v>32</v>
      </c>
      <c r="W399">
        <v>1369285200</v>
      </c>
      <c r="X399" s="5">
        <f t="shared" si="30"/>
        <v>41417.208333333336</v>
      </c>
      <c r="Y399">
        <v>1369803600</v>
      </c>
      <c r="Z399" s="6">
        <f t="shared" si="31"/>
        <v>41423.208333333336</v>
      </c>
      <c r="AA399" t="b">
        <v>0</v>
      </c>
      <c r="AB399" t="b">
        <v>0</v>
      </c>
      <c r="AC399" t="s">
        <v>33</v>
      </c>
      <c r="AD399" t="s">
        <v>34</v>
      </c>
      <c r="AE399" t="s">
        <v>35</v>
      </c>
    </row>
    <row r="400" spans="12:31" ht="15" customHeight="1" x14ac:dyDescent="0.35">
      <c r="L400">
        <v>398</v>
      </c>
      <c r="M400" t="s">
        <v>886</v>
      </c>
      <c r="N400" s="3" t="s">
        <v>887</v>
      </c>
      <c r="O400">
        <v>1700</v>
      </c>
      <c r="P400">
        <v>12202</v>
      </c>
      <c r="Q400" t="s">
        <v>30</v>
      </c>
      <c r="R400" s="4">
        <f t="shared" si="28"/>
        <v>717.76</v>
      </c>
      <c r="S400">
        <v>123</v>
      </c>
      <c r="T400" s="4">
        <f t="shared" si="29"/>
        <v>99.203252032520325</v>
      </c>
      <c r="U400" t="s">
        <v>135</v>
      </c>
      <c r="V400" t="s">
        <v>136</v>
      </c>
      <c r="W400">
        <v>1525755600</v>
      </c>
      <c r="X400" s="5">
        <f t="shared" si="30"/>
        <v>43228.208333333328</v>
      </c>
      <c r="Y400">
        <v>1525928400</v>
      </c>
      <c r="Z400" s="6">
        <f t="shared" si="31"/>
        <v>43230.208333333328</v>
      </c>
      <c r="AA400" t="b">
        <v>0</v>
      </c>
      <c r="AB400" t="b">
        <v>1</v>
      </c>
      <c r="AC400" t="s">
        <v>95</v>
      </c>
      <c r="AD400" t="s">
        <v>59</v>
      </c>
      <c r="AE400" t="s">
        <v>96</v>
      </c>
    </row>
    <row r="401" spans="12:31" ht="15" customHeight="1" x14ac:dyDescent="0.35">
      <c r="L401">
        <v>399</v>
      </c>
      <c r="M401" t="s">
        <v>888</v>
      </c>
      <c r="N401" s="3" t="s">
        <v>889</v>
      </c>
      <c r="O401">
        <v>97300</v>
      </c>
      <c r="P401">
        <v>62127</v>
      </c>
      <c r="Q401" t="s">
        <v>22</v>
      </c>
      <c r="R401" s="4">
        <f t="shared" si="28"/>
        <v>63.85</v>
      </c>
      <c r="S401">
        <v>941</v>
      </c>
      <c r="T401" s="4">
        <f t="shared" si="29"/>
        <v>66.022316684378325</v>
      </c>
      <c r="U401" t="s">
        <v>31</v>
      </c>
      <c r="V401" t="s">
        <v>32</v>
      </c>
      <c r="W401">
        <v>1296626400</v>
      </c>
      <c r="X401" s="5">
        <f t="shared" si="30"/>
        <v>40576.25</v>
      </c>
      <c r="Y401">
        <v>1297231200</v>
      </c>
      <c r="Z401" s="6">
        <f t="shared" si="31"/>
        <v>40583.25</v>
      </c>
      <c r="AA401" t="b">
        <v>0</v>
      </c>
      <c r="AB401" t="b">
        <v>0</v>
      </c>
      <c r="AC401" t="s">
        <v>80</v>
      </c>
      <c r="AD401" t="s">
        <v>34</v>
      </c>
      <c r="AE401" t="s">
        <v>81</v>
      </c>
    </row>
    <row r="402" spans="12:31" ht="15" customHeight="1" x14ac:dyDescent="0.35">
      <c r="L402">
        <v>400</v>
      </c>
      <c r="M402" t="s">
        <v>890</v>
      </c>
      <c r="N402" s="3" t="s">
        <v>891</v>
      </c>
      <c r="O402">
        <v>100</v>
      </c>
      <c r="P402">
        <v>2</v>
      </c>
      <c r="Q402" t="s">
        <v>22</v>
      </c>
      <c r="R402" s="4">
        <f t="shared" si="28"/>
        <v>2</v>
      </c>
      <c r="S402">
        <v>1</v>
      </c>
      <c r="T402" s="4">
        <f t="shared" si="29"/>
        <v>2</v>
      </c>
      <c r="U402" t="s">
        <v>31</v>
      </c>
      <c r="V402" t="s">
        <v>32</v>
      </c>
      <c r="W402">
        <v>1376629200</v>
      </c>
      <c r="X402" s="5">
        <f t="shared" si="30"/>
        <v>41502.208333333336</v>
      </c>
      <c r="Y402">
        <v>1378530000</v>
      </c>
      <c r="Z402" s="6">
        <f t="shared" si="31"/>
        <v>41524.208333333336</v>
      </c>
      <c r="AA402" t="b">
        <v>0</v>
      </c>
      <c r="AB402" t="b">
        <v>1</v>
      </c>
      <c r="AC402" t="s">
        <v>151</v>
      </c>
      <c r="AD402" t="s">
        <v>152</v>
      </c>
      <c r="AE402" t="s">
        <v>153</v>
      </c>
    </row>
    <row r="403" spans="12:31" ht="15" customHeight="1" x14ac:dyDescent="0.35">
      <c r="L403">
        <v>401</v>
      </c>
      <c r="M403" t="s">
        <v>892</v>
      </c>
      <c r="N403" s="3" t="s">
        <v>893</v>
      </c>
      <c r="O403">
        <v>900</v>
      </c>
      <c r="P403">
        <v>13772</v>
      </c>
      <c r="Q403" t="s">
        <v>30</v>
      </c>
      <c r="R403" s="4">
        <f t="shared" si="28"/>
        <v>1530.22</v>
      </c>
      <c r="S403">
        <v>299</v>
      </c>
      <c r="T403" s="4">
        <f t="shared" si="29"/>
        <v>46.060200668896321</v>
      </c>
      <c r="U403" t="s">
        <v>31</v>
      </c>
      <c r="V403" t="s">
        <v>32</v>
      </c>
      <c r="W403">
        <v>1572152400</v>
      </c>
      <c r="X403" s="5">
        <f t="shared" si="30"/>
        <v>43765.208333333328</v>
      </c>
      <c r="Y403">
        <v>1572152400</v>
      </c>
      <c r="Z403" s="6">
        <f t="shared" si="31"/>
        <v>43765.208333333328</v>
      </c>
      <c r="AA403" t="b">
        <v>0</v>
      </c>
      <c r="AB403" t="b">
        <v>0</v>
      </c>
      <c r="AC403" t="s">
        <v>47</v>
      </c>
      <c r="AD403" t="s">
        <v>48</v>
      </c>
      <c r="AE403" t="s">
        <v>49</v>
      </c>
    </row>
    <row r="404" spans="12:31" ht="15" customHeight="1" x14ac:dyDescent="0.35">
      <c r="L404">
        <v>402</v>
      </c>
      <c r="M404" t="s">
        <v>894</v>
      </c>
      <c r="N404" s="3" t="s">
        <v>895</v>
      </c>
      <c r="O404">
        <v>7300</v>
      </c>
      <c r="P404">
        <v>2946</v>
      </c>
      <c r="Q404" t="s">
        <v>22</v>
      </c>
      <c r="R404" s="4">
        <f t="shared" si="28"/>
        <v>40.36</v>
      </c>
      <c r="S404">
        <v>40</v>
      </c>
      <c r="T404" s="4">
        <f t="shared" si="29"/>
        <v>73.650000000000006</v>
      </c>
      <c r="U404" t="s">
        <v>31</v>
      </c>
      <c r="V404" t="s">
        <v>32</v>
      </c>
      <c r="W404">
        <v>1325829600</v>
      </c>
      <c r="X404" s="5">
        <f t="shared" si="30"/>
        <v>40914.25</v>
      </c>
      <c r="Y404">
        <v>1329890400</v>
      </c>
      <c r="Z404" s="6">
        <f t="shared" si="31"/>
        <v>40961.25</v>
      </c>
      <c r="AA404" t="b">
        <v>0</v>
      </c>
      <c r="AB404" t="b">
        <v>1</v>
      </c>
      <c r="AC404" t="s">
        <v>127</v>
      </c>
      <c r="AD404" t="s">
        <v>59</v>
      </c>
      <c r="AE404" t="s">
        <v>128</v>
      </c>
    </row>
    <row r="405" spans="12:31" ht="15" customHeight="1" x14ac:dyDescent="0.35">
      <c r="L405">
        <v>403</v>
      </c>
      <c r="M405" t="s">
        <v>896</v>
      </c>
      <c r="N405" s="3" t="s">
        <v>897</v>
      </c>
      <c r="O405">
        <v>195800</v>
      </c>
      <c r="P405">
        <v>168820</v>
      </c>
      <c r="Q405" t="s">
        <v>22</v>
      </c>
      <c r="R405" s="4">
        <f t="shared" si="28"/>
        <v>86.22</v>
      </c>
      <c r="S405">
        <v>3015</v>
      </c>
      <c r="T405" s="4">
        <f t="shared" si="29"/>
        <v>55.99336650082919</v>
      </c>
      <c r="U405" t="s">
        <v>23</v>
      </c>
      <c r="V405" t="s">
        <v>24</v>
      </c>
      <c r="W405">
        <v>1273640400</v>
      </c>
      <c r="X405" s="5">
        <f t="shared" si="30"/>
        <v>40310.208333333336</v>
      </c>
      <c r="Y405">
        <v>1276750800</v>
      </c>
      <c r="Z405" s="6">
        <f t="shared" si="31"/>
        <v>40346.208333333336</v>
      </c>
      <c r="AA405" t="b">
        <v>0</v>
      </c>
      <c r="AB405" t="b">
        <v>1</v>
      </c>
      <c r="AC405" t="s">
        <v>47</v>
      </c>
      <c r="AD405" t="s">
        <v>48</v>
      </c>
      <c r="AE405" t="s">
        <v>49</v>
      </c>
    </row>
    <row r="406" spans="12:31" ht="15" customHeight="1" x14ac:dyDescent="0.35">
      <c r="L406">
        <v>404</v>
      </c>
      <c r="M406" t="s">
        <v>898</v>
      </c>
      <c r="N406" s="3" t="s">
        <v>899</v>
      </c>
      <c r="O406">
        <v>48900</v>
      </c>
      <c r="P406">
        <v>154321</v>
      </c>
      <c r="Q406" t="s">
        <v>30</v>
      </c>
      <c r="R406" s="4">
        <f t="shared" si="28"/>
        <v>315.58</v>
      </c>
      <c r="S406">
        <v>2237</v>
      </c>
      <c r="T406" s="4">
        <f t="shared" si="29"/>
        <v>68.985695127402778</v>
      </c>
      <c r="U406" t="s">
        <v>31</v>
      </c>
      <c r="V406" t="s">
        <v>32</v>
      </c>
      <c r="W406">
        <v>1510639200</v>
      </c>
      <c r="X406" s="5">
        <f t="shared" si="30"/>
        <v>43053.25</v>
      </c>
      <c r="Y406">
        <v>1510898400</v>
      </c>
      <c r="Z406" s="6">
        <f t="shared" si="31"/>
        <v>43056.25</v>
      </c>
      <c r="AA406" t="b">
        <v>0</v>
      </c>
      <c r="AB406" t="b">
        <v>0</v>
      </c>
      <c r="AC406" t="s">
        <v>47</v>
      </c>
      <c r="AD406" t="s">
        <v>48</v>
      </c>
      <c r="AE406" t="s">
        <v>49</v>
      </c>
    </row>
    <row r="407" spans="12:31" ht="15" customHeight="1" x14ac:dyDescent="0.35">
      <c r="L407">
        <v>405</v>
      </c>
      <c r="M407" t="s">
        <v>900</v>
      </c>
      <c r="N407" s="3" t="s">
        <v>901</v>
      </c>
      <c r="O407">
        <v>29600</v>
      </c>
      <c r="P407">
        <v>26527</v>
      </c>
      <c r="Q407" t="s">
        <v>22</v>
      </c>
      <c r="R407" s="4">
        <f t="shared" si="28"/>
        <v>89.62</v>
      </c>
      <c r="S407">
        <v>435</v>
      </c>
      <c r="T407" s="4">
        <f t="shared" si="29"/>
        <v>60.981609195402299</v>
      </c>
      <c r="U407" t="s">
        <v>31</v>
      </c>
      <c r="V407" t="s">
        <v>32</v>
      </c>
      <c r="W407">
        <v>1528088400</v>
      </c>
      <c r="X407" s="5">
        <f t="shared" si="30"/>
        <v>43255.208333333328</v>
      </c>
      <c r="Y407">
        <v>1532408400</v>
      </c>
      <c r="Z407" s="6">
        <f t="shared" si="31"/>
        <v>43305.208333333328</v>
      </c>
      <c r="AA407" t="b">
        <v>0</v>
      </c>
      <c r="AB407" t="b">
        <v>0</v>
      </c>
      <c r="AC407" t="s">
        <v>47</v>
      </c>
      <c r="AD407" t="s">
        <v>48</v>
      </c>
      <c r="AE407" t="s">
        <v>49</v>
      </c>
    </row>
    <row r="408" spans="12:31" ht="15" customHeight="1" x14ac:dyDescent="0.35">
      <c r="L408">
        <v>406</v>
      </c>
      <c r="M408" t="s">
        <v>902</v>
      </c>
      <c r="N408" s="3" t="s">
        <v>903</v>
      </c>
      <c r="O408">
        <v>39300</v>
      </c>
      <c r="P408">
        <v>71583</v>
      </c>
      <c r="Q408" t="s">
        <v>30</v>
      </c>
      <c r="R408" s="4">
        <f t="shared" si="28"/>
        <v>182.15</v>
      </c>
      <c r="S408">
        <v>645</v>
      </c>
      <c r="T408" s="4">
        <f t="shared" si="29"/>
        <v>110.98139534883721</v>
      </c>
      <c r="U408" t="s">
        <v>31</v>
      </c>
      <c r="V408" t="s">
        <v>32</v>
      </c>
      <c r="W408">
        <v>1359525600</v>
      </c>
      <c r="X408" s="5">
        <f t="shared" si="30"/>
        <v>41304.25</v>
      </c>
      <c r="Y408">
        <v>1360562400</v>
      </c>
      <c r="Z408" s="6">
        <f t="shared" si="31"/>
        <v>41316.25</v>
      </c>
      <c r="AA408" t="b">
        <v>1</v>
      </c>
      <c r="AB408" t="b">
        <v>0</v>
      </c>
      <c r="AC408" t="s">
        <v>58</v>
      </c>
      <c r="AD408" t="s">
        <v>59</v>
      </c>
      <c r="AE408" t="s">
        <v>60</v>
      </c>
    </row>
    <row r="409" spans="12:31" ht="15" customHeight="1" x14ac:dyDescent="0.35">
      <c r="L409">
        <v>407</v>
      </c>
      <c r="M409" t="s">
        <v>904</v>
      </c>
      <c r="N409" s="3" t="s">
        <v>905</v>
      </c>
      <c r="O409">
        <v>3400</v>
      </c>
      <c r="P409">
        <v>12100</v>
      </c>
      <c r="Q409" t="s">
        <v>30</v>
      </c>
      <c r="R409" s="4">
        <f t="shared" si="28"/>
        <v>355.88</v>
      </c>
      <c r="S409">
        <v>484</v>
      </c>
      <c r="T409" s="4">
        <f t="shared" si="29"/>
        <v>25</v>
      </c>
      <c r="U409" t="s">
        <v>52</v>
      </c>
      <c r="V409" t="s">
        <v>53</v>
      </c>
      <c r="W409">
        <v>1570942800</v>
      </c>
      <c r="X409" s="5">
        <f t="shared" si="30"/>
        <v>43751.208333333328</v>
      </c>
      <c r="Y409">
        <v>1571547600</v>
      </c>
      <c r="Z409" s="6">
        <f t="shared" si="31"/>
        <v>43758.208333333328</v>
      </c>
      <c r="AA409" t="b">
        <v>0</v>
      </c>
      <c r="AB409" t="b">
        <v>0</v>
      </c>
      <c r="AC409" t="s">
        <v>47</v>
      </c>
      <c r="AD409" t="s">
        <v>48</v>
      </c>
      <c r="AE409" t="s">
        <v>49</v>
      </c>
    </row>
    <row r="410" spans="12:31" ht="15" customHeight="1" x14ac:dyDescent="0.35">
      <c r="L410">
        <v>408</v>
      </c>
      <c r="M410" t="s">
        <v>906</v>
      </c>
      <c r="N410" s="3" t="s">
        <v>907</v>
      </c>
      <c r="O410">
        <v>9200</v>
      </c>
      <c r="P410">
        <v>12129</v>
      </c>
      <c r="Q410" t="s">
        <v>30</v>
      </c>
      <c r="R410" s="4">
        <f t="shared" si="28"/>
        <v>131.84</v>
      </c>
      <c r="S410">
        <v>154</v>
      </c>
      <c r="T410" s="4">
        <f t="shared" si="29"/>
        <v>78.759740259740255</v>
      </c>
      <c r="U410" t="s">
        <v>23</v>
      </c>
      <c r="V410" t="s">
        <v>24</v>
      </c>
      <c r="W410">
        <v>1466398800</v>
      </c>
      <c r="X410" s="5">
        <f t="shared" si="30"/>
        <v>42541.208333333328</v>
      </c>
      <c r="Y410">
        <v>1468126800</v>
      </c>
      <c r="Z410" s="6">
        <f t="shared" si="31"/>
        <v>42561.208333333328</v>
      </c>
      <c r="AA410" t="b">
        <v>0</v>
      </c>
      <c r="AB410" t="b">
        <v>0</v>
      </c>
      <c r="AC410" t="s">
        <v>58</v>
      </c>
      <c r="AD410" t="s">
        <v>59</v>
      </c>
      <c r="AE410" t="s">
        <v>60</v>
      </c>
    </row>
    <row r="411" spans="12:31" ht="15" customHeight="1" x14ac:dyDescent="0.35">
      <c r="L411">
        <v>409</v>
      </c>
      <c r="M411" t="s">
        <v>278</v>
      </c>
      <c r="N411" s="3" t="s">
        <v>908</v>
      </c>
      <c r="O411">
        <v>135600</v>
      </c>
      <c r="P411">
        <v>62804</v>
      </c>
      <c r="Q411" t="s">
        <v>22</v>
      </c>
      <c r="R411" s="4">
        <f t="shared" si="28"/>
        <v>46.32</v>
      </c>
      <c r="S411">
        <v>714</v>
      </c>
      <c r="T411" s="4">
        <f t="shared" si="29"/>
        <v>87.960784313725483</v>
      </c>
      <c r="U411" t="s">
        <v>31</v>
      </c>
      <c r="V411" t="s">
        <v>32</v>
      </c>
      <c r="W411">
        <v>1492491600</v>
      </c>
      <c r="X411" s="5">
        <f t="shared" si="30"/>
        <v>42843.208333333328</v>
      </c>
      <c r="Y411">
        <v>1492837200</v>
      </c>
      <c r="Z411" s="6">
        <f t="shared" si="31"/>
        <v>42847.208333333328</v>
      </c>
      <c r="AA411" t="b">
        <v>0</v>
      </c>
      <c r="AB411" t="b">
        <v>0</v>
      </c>
      <c r="AC411" t="s">
        <v>33</v>
      </c>
      <c r="AD411" t="s">
        <v>34</v>
      </c>
      <c r="AE411" t="s">
        <v>35</v>
      </c>
    </row>
    <row r="412" spans="12:31" ht="15" customHeight="1" x14ac:dyDescent="0.35">
      <c r="L412">
        <v>410</v>
      </c>
      <c r="M412" t="s">
        <v>909</v>
      </c>
      <c r="N412" s="3" t="s">
        <v>910</v>
      </c>
      <c r="O412">
        <v>153700</v>
      </c>
      <c r="P412">
        <v>55536</v>
      </c>
      <c r="Q412" t="s">
        <v>65</v>
      </c>
      <c r="R412" s="4">
        <f t="shared" si="28"/>
        <v>36.130000000000003</v>
      </c>
      <c r="S412">
        <v>1111</v>
      </c>
      <c r="T412" s="4">
        <f t="shared" si="29"/>
        <v>49.987398739873989</v>
      </c>
      <c r="U412" t="s">
        <v>31</v>
      </c>
      <c r="V412" t="s">
        <v>32</v>
      </c>
      <c r="W412">
        <v>1430197200</v>
      </c>
      <c r="X412" s="5">
        <f t="shared" si="30"/>
        <v>42122.208333333328</v>
      </c>
      <c r="Y412">
        <v>1430197200</v>
      </c>
      <c r="Z412" s="6">
        <f t="shared" si="31"/>
        <v>42122.208333333328</v>
      </c>
      <c r="AA412" t="b">
        <v>0</v>
      </c>
      <c r="AB412" t="b">
        <v>0</v>
      </c>
      <c r="AC412" t="s">
        <v>328</v>
      </c>
      <c r="AD412" t="s">
        <v>115</v>
      </c>
      <c r="AE412" t="s">
        <v>329</v>
      </c>
    </row>
    <row r="413" spans="12:31" ht="15" customHeight="1" x14ac:dyDescent="0.35">
      <c r="L413">
        <v>411</v>
      </c>
      <c r="M413" t="s">
        <v>911</v>
      </c>
      <c r="N413" s="3" t="s">
        <v>912</v>
      </c>
      <c r="O413">
        <v>7800</v>
      </c>
      <c r="P413">
        <v>8161</v>
      </c>
      <c r="Q413" t="s">
        <v>30</v>
      </c>
      <c r="R413" s="4">
        <f t="shared" si="28"/>
        <v>104.63</v>
      </c>
      <c r="S413">
        <v>82</v>
      </c>
      <c r="T413" s="4">
        <f t="shared" si="29"/>
        <v>99.524390243902445</v>
      </c>
      <c r="U413" t="s">
        <v>31</v>
      </c>
      <c r="V413" t="s">
        <v>32</v>
      </c>
      <c r="W413">
        <v>1496034000</v>
      </c>
      <c r="X413" s="5">
        <f t="shared" si="30"/>
        <v>42884.208333333328</v>
      </c>
      <c r="Y413">
        <v>1496206800</v>
      </c>
      <c r="Z413" s="6">
        <f t="shared" si="31"/>
        <v>42886.208333333328</v>
      </c>
      <c r="AA413" t="b">
        <v>0</v>
      </c>
      <c r="AB413" t="b">
        <v>0</v>
      </c>
      <c r="AC413" t="s">
        <v>47</v>
      </c>
      <c r="AD413" t="s">
        <v>48</v>
      </c>
      <c r="AE413" t="s">
        <v>49</v>
      </c>
    </row>
    <row r="414" spans="12:31" ht="15" customHeight="1" x14ac:dyDescent="0.35">
      <c r="L414">
        <v>412</v>
      </c>
      <c r="M414" t="s">
        <v>913</v>
      </c>
      <c r="N414" s="3" t="s">
        <v>914</v>
      </c>
      <c r="O414">
        <v>2100</v>
      </c>
      <c r="P414">
        <v>14046</v>
      </c>
      <c r="Q414" t="s">
        <v>30</v>
      </c>
      <c r="R414" s="4">
        <f t="shared" si="28"/>
        <v>668.86</v>
      </c>
      <c r="S414">
        <v>134</v>
      </c>
      <c r="T414" s="4">
        <f t="shared" si="29"/>
        <v>104.82089552238806</v>
      </c>
      <c r="U414" t="s">
        <v>31</v>
      </c>
      <c r="V414" t="s">
        <v>32</v>
      </c>
      <c r="W414">
        <v>1388728800</v>
      </c>
      <c r="X414" s="5">
        <f t="shared" si="30"/>
        <v>41642.25</v>
      </c>
      <c r="Y414">
        <v>1389592800</v>
      </c>
      <c r="Z414" s="6">
        <f t="shared" si="31"/>
        <v>41652.25</v>
      </c>
      <c r="AA414" t="b">
        <v>0</v>
      </c>
      <c r="AB414" t="b">
        <v>0</v>
      </c>
      <c r="AC414" t="s">
        <v>147</v>
      </c>
      <c r="AD414" t="s">
        <v>91</v>
      </c>
      <c r="AE414" t="s">
        <v>148</v>
      </c>
    </row>
    <row r="415" spans="12:31" ht="15" customHeight="1" x14ac:dyDescent="0.35">
      <c r="L415">
        <v>413</v>
      </c>
      <c r="M415" t="s">
        <v>915</v>
      </c>
      <c r="N415" s="3" t="s">
        <v>916</v>
      </c>
      <c r="O415">
        <v>189500</v>
      </c>
      <c r="P415">
        <v>117628</v>
      </c>
      <c r="Q415" t="s">
        <v>65</v>
      </c>
      <c r="R415" s="4">
        <f t="shared" si="28"/>
        <v>62.07</v>
      </c>
      <c r="S415">
        <v>1089</v>
      </c>
      <c r="T415" s="4">
        <f t="shared" si="29"/>
        <v>108.01469237832875</v>
      </c>
      <c r="U415" t="s">
        <v>31</v>
      </c>
      <c r="V415" t="s">
        <v>32</v>
      </c>
      <c r="W415">
        <v>1543298400</v>
      </c>
      <c r="X415" s="5">
        <f t="shared" si="30"/>
        <v>43431.25</v>
      </c>
      <c r="Y415">
        <v>1545631200</v>
      </c>
      <c r="Z415" s="6">
        <f t="shared" si="31"/>
        <v>43458.25</v>
      </c>
      <c r="AA415" t="b">
        <v>0</v>
      </c>
      <c r="AB415" t="b">
        <v>0</v>
      </c>
      <c r="AC415" t="s">
        <v>95</v>
      </c>
      <c r="AD415" t="s">
        <v>59</v>
      </c>
      <c r="AE415" t="s">
        <v>96</v>
      </c>
    </row>
    <row r="416" spans="12:31" ht="15" customHeight="1" x14ac:dyDescent="0.35">
      <c r="L416">
        <v>414</v>
      </c>
      <c r="M416" t="s">
        <v>917</v>
      </c>
      <c r="N416" s="3" t="s">
        <v>918</v>
      </c>
      <c r="O416">
        <v>188200</v>
      </c>
      <c r="P416">
        <v>159405</v>
      </c>
      <c r="Q416" t="s">
        <v>22</v>
      </c>
      <c r="R416" s="4">
        <f t="shared" si="28"/>
        <v>84.7</v>
      </c>
      <c r="S416">
        <v>5497</v>
      </c>
      <c r="T416" s="4">
        <f t="shared" si="29"/>
        <v>28.998544660724033</v>
      </c>
      <c r="U416" t="s">
        <v>31</v>
      </c>
      <c r="V416" t="s">
        <v>32</v>
      </c>
      <c r="W416">
        <v>1271739600</v>
      </c>
      <c r="X416" s="5">
        <f t="shared" si="30"/>
        <v>40288.208333333336</v>
      </c>
      <c r="Y416">
        <v>1272430800</v>
      </c>
      <c r="Z416" s="6">
        <f t="shared" si="31"/>
        <v>40296.208333333336</v>
      </c>
      <c r="AA416" t="b">
        <v>0</v>
      </c>
      <c r="AB416" t="b">
        <v>1</v>
      </c>
      <c r="AC416" t="s">
        <v>25</v>
      </c>
      <c r="AD416" t="s">
        <v>26</v>
      </c>
      <c r="AE416" t="s">
        <v>27</v>
      </c>
    </row>
    <row r="417" spans="12:31" ht="15" customHeight="1" x14ac:dyDescent="0.35">
      <c r="L417">
        <v>415</v>
      </c>
      <c r="M417" t="s">
        <v>919</v>
      </c>
      <c r="N417" s="3" t="s">
        <v>920</v>
      </c>
      <c r="O417">
        <v>113500</v>
      </c>
      <c r="P417">
        <v>12552</v>
      </c>
      <c r="Q417" t="s">
        <v>22</v>
      </c>
      <c r="R417" s="4">
        <f t="shared" si="28"/>
        <v>11.06</v>
      </c>
      <c r="S417">
        <v>418</v>
      </c>
      <c r="T417" s="4">
        <f t="shared" si="29"/>
        <v>30.028708133971293</v>
      </c>
      <c r="U417" t="s">
        <v>31</v>
      </c>
      <c r="V417" t="s">
        <v>32</v>
      </c>
      <c r="W417">
        <v>1326434400</v>
      </c>
      <c r="X417" s="5">
        <f t="shared" si="30"/>
        <v>40921.25</v>
      </c>
      <c r="Y417">
        <v>1327903200</v>
      </c>
      <c r="Z417" s="6">
        <f t="shared" si="31"/>
        <v>40938.25</v>
      </c>
      <c r="AA417" t="b">
        <v>0</v>
      </c>
      <c r="AB417" t="b">
        <v>0</v>
      </c>
      <c r="AC417" t="s">
        <v>47</v>
      </c>
      <c r="AD417" t="s">
        <v>48</v>
      </c>
      <c r="AE417" t="s">
        <v>49</v>
      </c>
    </row>
    <row r="418" spans="12:31" ht="15" customHeight="1" x14ac:dyDescent="0.35">
      <c r="L418">
        <v>416</v>
      </c>
      <c r="M418" t="s">
        <v>921</v>
      </c>
      <c r="N418" s="3" t="s">
        <v>922</v>
      </c>
      <c r="O418">
        <v>134600</v>
      </c>
      <c r="P418">
        <v>59007</v>
      </c>
      <c r="Q418" t="s">
        <v>22</v>
      </c>
      <c r="R418" s="4">
        <f t="shared" si="28"/>
        <v>43.84</v>
      </c>
      <c r="S418">
        <v>1439</v>
      </c>
      <c r="T418" s="4">
        <f t="shared" si="29"/>
        <v>41.005559416261292</v>
      </c>
      <c r="U418" t="s">
        <v>31</v>
      </c>
      <c r="V418" t="s">
        <v>32</v>
      </c>
      <c r="W418">
        <v>1295244000</v>
      </c>
      <c r="X418" s="5">
        <f t="shared" si="30"/>
        <v>40560.25</v>
      </c>
      <c r="Y418">
        <v>1296021600</v>
      </c>
      <c r="Z418" s="6">
        <f t="shared" si="31"/>
        <v>40569.25</v>
      </c>
      <c r="AA418" t="b">
        <v>0</v>
      </c>
      <c r="AB418" t="b">
        <v>1</v>
      </c>
      <c r="AC418" t="s">
        <v>58</v>
      </c>
      <c r="AD418" t="s">
        <v>59</v>
      </c>
      <c r="AE418" t="s">
        <v>60</v>
      </c>
    </row>
    <row r="419" spans="12:31" ht="15" customHeight="1" x14ac:dyDescent="0.35">
      <c r="L419">
        <v>417</v>
      </c>
      <c r="M419" t="s">
        <v>923</v>
      </c>
      <c r="N419" s="3" t="s">
        <v>924</v>
      </c>
      <c r="O419">
        <v>1700</v>
      </c>
      <c r="P419">
        <v>943</v>
      </c>
      <c r="Q419" t="s">
        <v>22</v>
      </c>
      <c r="R419" s="4">
        <f t="shared" si="28"/>
        <v>55.47</v>
      </c>
      <c r="S419">
        <v>15</v>
      </c>
      <c r="T419" s="4">
        <f t="shared" si="29"/>
        <v>62.866666666666667</v>
      </c>
      <c r="U419" t="s">
        <v>31</v>
      </c>
      <c r="V419" t="s">
        <v>32</v>
      </c>
      <c r="W419">
        <v>1541221200</v>
      </c>
      <c r="X419" s="5">
        <f t="shared" si="30"/>
        <v>43407.208333333328</v>
      </c>
      <c r="Y419">
        <v>1543298400</v>
      </c>
      <c r="Z419" s="6">
        <f t="shared" si="31"/>
        <v>43431.25</v>
      </c>
      <c r="AA419" t="b">
        <v>0</v>
      </c>
      <c r="AB419" t="b">
        <v>0</v>
      </c>
      <c r="AC419" t="s">
        <v>47</v>
      </c>
      <c r="AD419" t="s">
        <v>48</v>
      </c>
      <c r="AE419" t="s">
        <v>49</v>
      </c>
    </row>
    <row r="420" spans="12:31" ht="15" customHeight="1" x14ac:dyDescent="0.35">
      <c r="L420">
        <v>418</v>
      </c>
      <c r="M420" t="s">
        <v>133</v>
      </c>
      <c r="N420" s="3" t="s">
        <v>925</v>
      </c>
      <c r="O420">
        <v>163700</v>
      </c>
      <c r="P420">
        <v>93963</v>
      </c>
      <c r="Q420" t="s">
        <v>22</v>
      </c>
      <c r="R420" s="4">
        <f t="shared" si="28"/>
        <v>57.4</v>
      </c>
      <c r="S420">
        <v>1999</v>
      </c>
      <c r="T420" s="4">
        <f t="shared" si="29"/>
        <v>47.005002501250623</v>
      </c>
      <c r="U420" t="s">
        <v>23</v>
      </c>
      <c r="V420" t="s">
        <v>24</v>
      </c>
      <c r="W420">
        <v>1336280400</v>
      </c>
      <c r="X420" s="5">
        <f t="shared" si="30"/>
        <v>41035.208333333336</v>
      </c>
      <c r="Y420">
        <v>1336366800</v>
      </c>
      <c r="Z420" s="6">
        <f t="shared" si="31"/>
        <v>41036.208333333336</v>
      </c>
      <c r="AA420" t="b">
        <v>0</v>
      </c>
      <c r="AB420" t="b">
        <v>0</v>
      </c>
      <c r="AC420" t="s">
        <v>58</v>
      </c>
      <c r="AD420" t="s">
        <v>59</v>
      </c>
      <c r="AE420" t="s">
        <v>60</v>
      </c>
    </row>
    <row r="421" spans="12:31" ht="15" customHeight="1" x14ac:dyDescent="0.35">
      <c r="L421">
        <v>419</v>
      </c>
      <c r="M421" t="s">
        <v>926</v>
      </c>
      <c r="N421" s="3" t="s">
        <v>927</v>
      </c>
      <c r="O421">
        <v>113800</v>
      </c>
      <c r="P421">
        <v>140469</v>
      </c>
      <c r="Q421" t="s">
        <v>30</v>
      </c>
      <c r="R421" s="4">
        <f t="shared" si="28"/>
        <v>123.43</v>
      </c>
      <c r="S421">
        <v>5203</v>
      </c>
      <c r="T421" s="4">
        <f t="shared" si="29"/>
        <v>26.997693638285604</v>
      </c>
      <c r="U421" t="s">
        <v>31</v>
      </c>
      <c r="V421" t="s">
        <v>32</v>
      </c>
      <c r="W421">
        <v>1324533600</v>
      </c>
      <c r="X421" s="5">
        <f t="shared" si="30"/>
        <v>40899.25</v>
      </c>
      <c r="Y421">
        <v>1325052000</v>
      </c>
      <c r="Z421" s="6">
        <f t="shared" si="31"/>
        <v>40905.25</v>
      </c>
      <c r="AA421" t="b">
        <v>0</v>
      </c>
      <c r="AB421" t="b">
        <v>0</v>
      </c>
      <c r="AC421" t="s">
        <v>40</v>
      </c>
      <c r="AD421" t="s">
        <v>41</v>
      </c>
      <c r="AE421" t="s">
        <v>42</v>
      </c>
    </row>
    <row r="422" spans="12:31" ht="15" customHeight="1" x14ac:dyDescent="0.35">
      <c r="L422">
        <v>420</v>
      </c>
      <c r="M422" t="s">
        <v>928</v>
      </c>
      <c r="N422" s="3" t="s">
        <v>929</v>
      </c>
      <c r="O422">
        <v>5000</v>
      </c>
      <c r="P422">
        <v>6423</v>
      </c>
      <c r="Q422" t="s">
        <v>30</v>
      </c>
      <c r="R422" s="4">
        <f t="shared" si="28"/>
        <v>128.46</v>
      </c>
      <c r="S422">
        <v>94</v>
      </c>
      <c r="T422" s="4">
        <f t="shared" si="29"/>
        <v>68.329787234042556</v>
      </c>
      <c r="U422" t="s">
        <v>31</v>
      </c>
      <c r="V422" t="s">
        <v>32</v>
      </c>
      <c r="W422">
        <v>1498366800</v>
      </c>
      <c r="X422" s="5">
        <f t="shared" si="30"/>
        <v>42911.208333333328</v>
      </c>
      <c r="Y422">
        <v>1499576400</v>
      </c>
      <c r="Z422" s="6">
        <f t="shared" si="31"/>
        <v>42925.208333333328</v>
      </c>
      <c r="AA422" t="b">
        <v>0</v>
      </c>
      <c r="AB422" t="b">
        <v>0</v>
      </c>
      <c r="AC422" t="s">
        <v>47</v>
      </c>
      <c r="AD422" t="s">
        <v>48</v>
      </c>
      <c r="AE422" t="s">
        <v>49</v>
      </c>
    </row>
    <row r="423" spans="12:31" ht="15" customHeight="1" x14ac:dyDescent="0.35">
      <c r="L423">
        <v>421</v>
      </c>
      <c r="M423" t="s">
        <v>930</v>
      </c>
      <c r="N423" s="3" t="s">
        <v>931</v>
      </c>
      <c r="O423">
        <v>9400</v>
      </c>
      <c r="P423">
        <v>6015</v>
      </c>
      <c r="Q423" t="s">
        <v>22</v>
      </c>
      <c r="R423" s="4">
        <f t="shared" si="28"/>
        <v>63.99</v>
      </c>
      <c r="S423">
        <v>118</v>
      </c>
      <c r="T423" s="4">
        <f t="shared" si="29"/>
        <v>50.974576271186443</v>
      </c>
      <c r="U423" t="s">
        <v>31</v>
      </c>
      <c r="V423" t="s">
        <v>32</v>
      </c>
      <c r="W423">
        <v>1498712400</v>
      </c>
      <c r="X423" s="5">
        <f t="shared" si="30"/>
        <v>42915.208333333328</v>
      </c>
      <c r="Y423">
        <v>1501304400</v>
      </c>
      <c r="Z423" s="6">
        <f t="shared" si="31"/>
        <v>42945.208333333328</v>
      </c>
      <c r="AA423" t="b">
        <v>0</v>
      </c>
      <c r="AB423" t="b">
        <v>1</v>
      </c>
      <c r="AC423" t="s">
        <v>86</v>
      </c>
      <c r="AD423" t="s">
        <v>41</v>
      </c>
      <c r="AE423" t="s">
        <v>87</v>
      </c>
    </row>
    <row r="424" spans="12:31" ht="15" customHeight="1" x14ac:dyDescent="0.35">
      <c r="L424">
        <v>422</v>
      </c>
      <c r="M424" t="s">
        <v>932</v>
      </c>
      <c r="N424" s="3" t="s">
        <v>933</v>
      </c>
      <c r="O424">
        <v>8700</v>
      </c>
      <c r="P424">
        <v>11075</v>
      </c>
      <c r="Q424" t="s">
        <v>30</v>
      </c>
      <c r="R424" s="4">
        <f t="shared" si="28"/>
        <v>127.3</v>
      </c>
      <c r="S424">
        <v>205</v>
      </c>
      <c r="T424" s="4">
        <f t="shared" si="29"/>
        <v>54.024390243902438</v>
      </c>
      <c r="U424" t="s">
        <v>31</v>
      </c>
      <c r="V424" t="s">
        <v>32</v>
      </c>
      <c r="W424">
        <v>1271480400</v>
      </c>
      <c r="X424" s="5">
        <f t="shared" si="30"/>
        <v>40285.208333333336</v>
      </c>
      <c r="Y424">
        <v>1273208400</v>
      </c>
      <c r="Z424" s="6">
        <f t="shared" si="31"/>
        <v>40305.208333333336</v>
      </c>
      <c r="AA424" t="b">
        <v>0</v>
      </c>
      <c r="AB424" t="b">
        <v>1</v>
      </c>
      <c r="AC424" t="s">
        <v>47</v>
      </c>
      <c r="AD424" t="s">
        <v>48</v>
      </c>
      <c r="AE424" t="s">
        <v>49</v>
      </c>
    </row>
    <row r="425" spans="12:31" ht="15" customHeight="1" x14ac:dyDescent="0.35">
      <c r="L425">
        <v>423</v>
      </c>
      <c r="M425" t="s">
        <v>934</v>
      </c>
      <c r="N425" s="3" t="s">
        <v>935</v>
      </c>
      <c r="O425">
        <v>147800</v>
      </c>
      <c r="P425">
        <v>15723</v>
      </c>
      <c r="Q425" t="s">
        <v>22</v>
      </c>
      <c r="R425" s="4">
        <f t="shared" si="28"/>
        <v>10.64</v>
      </c>
      <c r="S425">
        <v>162</v>
      </c>
      <c r="T425" s="4">
        <f t="shared" si="29"/>
        <v>97.055555555555557</v>
      </c>
      <c r="U425" t="s">
        <v>31</v>
      </c>
      <c r="V425" t="s">
        <v>32</v>
      </c>
      <c r="W425">
        <v>1316667600</v>
      </c>
      <c r="X425" s="5">
        <f t="shared" si="30"/>
        <v>40808.208333333336</v>
      </c>
      <c r="Y425">
        <v>1316840400</v>
      </c>
      <c r="Z425" s="6">
        <f t="shared" si="31"/>
        <v>40810.208333333336</v>
      </c>
      <c r="AA425" t="b">
        <v>0</v>
      </c>
      <c r="AB425" t="b">
        <v>1</v>
      </c>
      <c r="AC425" t="s">
        <v>25</v>
      </c>
      <c r="AD425" t="s">
        <v>26</v>
      </c>
      <c r="AE425" t="s">
        <v>27</v>
      </c>
    </row>
    <row r="426" spans="12:31" ht="15" customHeight="1" x14ac:dyDescent="0.35">
      <c r="L426">
        <v>424</v>
      </c>
      <c r="M426" t="s">
        <v>936</v>
      </c>
      <c r="N426" s="3" t="s">
        <v>937</v>
      </c>
      <c r="O426">
        <v>5100</v>
      </c>
      <c r="P426">
        <v>2064</v>
      </c>
      <c r="Q426" t="s">
        <v>22</v>
      </c>
      <c r="R426" s="4">
        <f t="shared" si="28"/>
        <v>40.47</v>
      </c>
      <c r="S426">
        <v>83</v>
      </c>
      <c r="T426" s="4">
        <f t="shared" si="29"/>
        <v>24.867469879518072</v>
      </c>
      <c r="U426" t="s">
        <v>31</v>
      </c>
      <c r="V426" t="s">
        <v>32</v>
      </c>
      <c r="W426">
        <v>1524027600</v>
      </c>
      <c r="X426" s="5">
        <f t="shared" si="30"/>
        <v>43208.208333333328</v>
      </c>
      <c r="Y426">
        <v>1524546000</v>
      </c>
      <c r="Z426" s="6">
        <f t="shared" si="31"/>
        <v>43214.208333333328</v>
      </c>
      <c r="AA426" t="b">
        <v>0</v>
      </c>
      <c r="AB426" t="b">
        <v>0</v>
      </c>
      <c r="AC426" t="s">
        <v>80</v>
      </c>
      <c r="AD426" t="s">
        <v>34</v>
      </c>
      <c r="AE426" t="s">
        <v>81</v>
      </c>
    </row>
    <row r="427" spans="12:31" ht="15" customHeight="1" x14ac:dyDescent="0.35">
      <c r="L427">
        <v>425</v>
      </c>
      <c r="M427" t="s">
        <v>938</v>
      </c>
      <c r="N427" s="3" t="s">
        <v>939</v>
      </c>
      <c r="O427">
        <v>2700</v>
      </c>
      <c r="P427">
        <v>7767</v>
      </c>
      <c r="Q427" t="s">
        <v>30</v>
      </c>
      <c r="R427" s="4">
        <f t="shared" si="28"/>
        <v>287.67</v>
      </c>
      <c r="S427">
        <v>92</v>
      </c>
      <c r="T427" s="4">
        <f t="shared" si="29"/>
        <v>84.423913043478265</v>
      </c>
      <c r="U427" t="s">
        <v>31</v>
      </c>
      <c r="V427" t="s">
        <v>32</v>
      </c>
      <c r="W427">
        <v>1438059600</v>
      </c>
      <c r="X427" s="5">
        <f t="shared" si="30"/>
        <v>42213.208333333328</v>
      </c>
      <c r="Y427">
        <v>1438578000</v>
      </c>
      <c r="Z427" s="6">
        <f t="shared" si="31"/>
        <v>42219.208333333328</v>
      </c>
      <c r="AA427" t="b">
        <v>0</v>
      </c>
      <c r="AB427" t="b">
        <v>0</v>
      </c>
      <c r="AC427" t="s">
        <v>151</v>
      </c>
      <c r="AD427" t="s">
        <v>152</v>
      </c>
      <c r="AE427" t="s">
        <v>153</v>
      </c>
    </row>
    <row r="428" spans="12:31" ht="15" customHeight="1" x14ac:dyDescent="0.35">
      <c r="L428">
        <v>426</v>
      </c>
      <c r="M428" t="s">
        <v>940</v>
      </c>
      <c r="N428" s="3" t="s">
        <v>941</v>
      </c>
      <c r="O428">
        <v>1800</v>
      </c>
      <c r="P428">
        <v>10313</v>
      </c>
      <c r="Q428" t="s">
        <v>30</v>
      </c>
      <c r="R428" s="4">
        <f t="shared" si="28"/>
        <v>572.94000000000005</v>
      </c>
      <c r="S428">
        <v>219</v>
      </c>
      <c r="T428" s="4">
        <f t="shared" si="29"/>
        <v>47.091324200913242</v>
      </c>
      <c r="U428" t="s">
        <v>31</v>
      </c>
      <c r="V428" t="s">
        <v>32</v>
      </c>
      <c r="W428">
        <v>1361944800</v>
      </c>
      <c r="X428" s="5">
        <f t="shared" si="30"/>
        <v>41332.25</v>
      </c>
      <c r="Y428">
        <v>1362549600</v>
      </c>
      <c r="Z428" s="6">
        <f t="shared" si="31"/>
        <v>41339.25</v>
      </c>
      <c r="AA428" t="b">
        <v>0</v>
      </c>
      <c r="AB428" t="b">
        <v>0</v>
      </c>
      <c r="AC428" t="s">
        <v>47</v>
      </c>
      <c r="AD428" t="s">
        <v>48</v>
      </c>
      <c r="AE428" t="s">
        <v>49</v>
      </c>
    </row>
    <row r="429" spans="12:31" ht="15" customHeight="1" x14ac:dyDescent="0.35">
      <c r="L429">
        <v>427</v>
      </c>
      <c r="M429" t="s">
        <v>942</v>
      </c>
      <c r="N429" s="3" t="s">
        <v>943</v>
      </c>
      <c r="O429">
        <v>174500</v>
      </c>
      <c r="P429">
        <v>197018</v>
      </c>
      <c r="Q429" t="s">
        <v>30</v>
      </c>
      <c r="R429" s="4">
        <f t="shared" si="28"/>
        <v>112.9</v>
      </c>
      <c r="S429">
        <v>2526</v>
      </c>
      <c r="T429" s="4">
        <f t="shared" si="29"/>
        <v>77.996041171813147</v>
      </c>
      <c r="U429" t="s">
        <v>31</v>
      </c>
      <c r="V429" t="s">
        <v>32</v>
      </c>
      <c r="W429">
        <v>1410584400</v>
      </c>
      <c r="X429" s="5">
        <f t="shared" si="30"/>
        <v>41895.208333333336</v>
      </c>
      <c r="Y429">
        <v>1413349200</v>
      </c>
      <c r="Z429" s="6">
        <f t="shared" si="31"/>
        <v>41927.208333333336</v>
      </c>
      <c r="AA429" t="b">
        <v>0</v>
      </c>
      <c r="AB429" t="b">
        <v>1</v>
      </c>
      <c r="AC429" t="s">
        <v>47</v>
      </c>
      <c r="AD429" t="s">
        <v>48</v>
      </c>
      <c r="AE429" t="s">
        <v>49</v>
      </c>
    </row>
    <row r="430" spans="12:31" ht="15" customHeight="1" x14ac:dyDescent="0.35">
      <c r="L430">
        <v>428</v>
      </c>
      <c r="M430" t="s">
        <v>944</v>
      </c>
      <c r="N430" s="3" t="s">
        <v>945</v>
      </c>
      <c r="O430">
        <v>101400</v>
      </c>
      <c r="P430">
        <v>47037</v>
      </c>
      <c r="Q430" t="s">
        <v>22</v>
      </c>
      <c r="R430" s="4">
        <f t="shared" si="28"/>
        <v>46.39</v>
      </c>
      <c r="S430">
        <v>747</v>
      </c>
      <c r="T430" s="4">
        <f t="shared" si="29"/>
        <v>62.967871485943775</v>
      </c>
      <c r="U430" t="s">
        <v>31</v>
      </c>
      <c r="V430" t="s">
        <v>32</v>
      </c>
      <c r="W430">
        <v>1297404000</v>
      </c>
      <c r="X430" s="5">
        <f t="shared" si="30"/>
        <v>40585.25</v>
      </c>
      <c r="Y430">
        <v>1298008800</v>
      </c>
      <c r="Z430" s="6">
        <f t="shared" si="31"/>
        <v>40592.25</v>
      </c>
      <c r="AA430" t="b">
        <v>0</v>
      </c>
      <c r="AB430" t="b">
        <v>0</v>
      </c>
      <c r="AC430" t="s">
        <v>95</v>
      </c>
      <c r="AD430" t="s">
        <v>59</v>
      </c>
      <c r="AE430" t="s">
        <v>96</v>
      </c>
    </row>
    <row r="431" spans="12:31" ht="15" customHeight="1" x14ac:dyDescent="0.35">
      <c r="L431">
        <v>429</v>
      </c>
      <c r="M431" t="s">
        <v>946</v>
      </c>
      <c r="N431" s="3" t="s">
        <v>947</v>
      </c>
      <c r="O431">
        <v>191000</v>
      </c>
      <c r="P431">
        <v>173191</v>
      </c>
      <c r="Q431" t="s">
        <v>99</v>
      </c>
      <c r="R431" s="4">
        <f t="shared" si="28"/>
        <v>90.68</v>
      </c>
      <c r="S431">
        <v>2138</v>
      </c>
      <c r="T431" s="4">
        <f t="shared" si="29"/>
        <v>81.006080449017773</v>
      </c>
      <c r="U431" t="s">
        <v>31</v>
      </c>
      <c r="V431" t="s">
        <v>32</v>
      </c>
      <c r="W431">
        <v>1392012000</v>
      </c>
      <c r="X431" s="5">
        <f t="shared" si="30"/>
        <v>41680.25</v>
      </c>
      <c r="Y431">
        <v>1394427600</v>
      </c>
      <c r="Z431" s="6">
        <f t="shared" si="31"/>
        <v>41708.208333333336</v>
      </c>
      <c r="AA431" t="b">
        <v>0</v>
      </c>
      <c r="AB431" t="b">
        <v>1</v>
      </c>
      <c r="AC431" t="s">
        <v>151</v>
      </c>
      <c r="AD431" t="s">
        <v>152</v>
      </c>
      <c r="AE431" t="s">
        <v>153</v>
      </c>
    </row>
    <row r="432" spans="12:31" ht="15" customHeight="1" x14ac:dyDescent="0.35">
      <c r="L432">
        <v>430</v>
      </c>
      <c r="M432" t="s">
        <v>948</v>
      </c>
      <c r="N432" s="3" t="s">
        <v>949</v>
      </c>
      <c r="O432">
        <v>8100</v>
      </c>
      <c r="P432">
        <v>5487</v>
      </c>
      <c r="Q432" t="s">
        <v>22</v>
      </c>
      <c r="R432" s="4">
        <f t="shared" si="28"/>
        <v>67.739999999999995</v>
      </c>
      <c r="S432">
        <v>84</v>
      </c>
      <c r="T432" s="4">
        <f t="shared" si="29"/>
        <v>65.321428571428569</v>
      </c>
      <c r="U432" t="s">
        <v>31</v>
      </c>
      <c r="V432" t="s">
        <v>32</v>
      </c>
      <c r="W432">
        <v>1569733200</v>
      </c>
      <c r="X432" s="5">
        <f t="shared" si="30"/>
        <v>43737.208333333328</v>
      </c>
      <c r="Y432">
        <v>1572670800</v>
      </c>
      <c r="Z432" s="6">
        <f t="shared" si="31"/>
        <v>43771.208333333328</v>
      </c>
      <c r="AA432" t="b">
        <v>0</v>
      </c>
      <c r="AB432" t="b">
        <v>0</v>
      </c>
      <c r="AC432" t="s">
        <v>47</v>
      </c>
      <c r="AD432" t="s">
        <v>48</v>
      </c>
      <c r="AE432" t="s">
        <v>49</v>
      </c>
    </row>
    <row r="433" spans="12:31" ht="15" customHeight="1" x14ac:dyDescent="0.35">
      <c r="L433">
        <v>431</v>
      </c>
      <c r="M433" t="s">
        <v>950</v>
      </c>
      <c r="N433" s="3" t="s">
        <v>951</v>
      </c>
      <c r="O433">
        <v>5100</v>
      </c>
      <c r="P433">
        <v>9817</v>
      </c>
      <c r="Q433" t="s">
        <v>30</v>
      </c>
      <c r="R433" s="4">
        <f t="shared" si="28"/>
        <v>192.49</v>
      </c>
      <c r="S433">
        <v>94</v>
      </c>
      <c r="T433" s="4">
        <f t="shared" si="29"/>
        <v>104.43617021276596</v>
      </c>
      <c r="U433" t="s">
        <v>31</v>
      </c>
      <c r="V433" t="s">
        <v>32</v>
      </c>
      <c r="W433">
        <v>1529643600</v>
      </c>
      <c r="X433" s="5">
        <f t="shared" si="30"/>
        <v>43273.208333333328</v>
      </c>
      <c r="Y433">
        <v>1531112400</v>
      </c>
      <c r="Z433" s="6">
        <f t="shared" si="31"/>
        <v>43290.208333333328</v>
      </c>
      <c r="AA433" t="b">
        <v>1</v>
      </c>
      <c r="AB433" t="b">
        <v>0</v>
      </c>
      <c r="AC433" t="s">
        <v>47</v>
      </c>
      <c r="AD433" t="s">
        <v>48</v>
      </c>
      <c r="AE433" t="s">
        <v>49</v>
      </c>
    </row>
    <row r="434" spans="12:31" ht="15" customHeight="1" x14ac:dyDescent="0.35">
      <c r="L434">
        <v>432</v>
      </c>
      <c r="M434" t="s">
        <v>952</v>
      </c>
      <c r="N434" s="3" t="s">
        <v>953</v>
      </c>
      <c r="O434">
        <v>7700</v>
      </c>
      <c r="P434">
        <v>6369</v>
      </c>
      <c r="Q434" t="s">
        <v>22</v>
      </c>
      <c r="R434" s="4">
        <f t="shared" si="28"/>
        <v>82.71</v>
      </c>
      <c r="S434">
        <v>91</v>
      </c>
      <c r="T434" s="4">
        <f t="shared" si="29"/>
        <v>69.989010989010993</v>
      </c>
      <c r="U434" t="s">
        <v>31</v>
      </c>
      <c r="V434" t="s">
        <v>32</v>
      </c>
      <c r="W434">
        <v>1399006800</v>
      </c>
      <c r="X434" s="5">
        <f t="shared" si="30"/>
        <v>41761.208333333336</v>
      </c>
      <c r="Y434">
        <v>1400734800</v>
      </c>
      <c r="Z434" s="6">
        <f t="shared" si="31"/>
        <v>41781.208333333336</v>
      </c>
      <c r="AA434" t="b">
        <v>0</v>
      </c>
      <c r="AB434" t="b">
        <v>0</v>
      </c>
      <c r="AC434" t="s">
        <v>47</v>
      </c>
      <c r="AD434" t="s">
        <v>48</v>
      </c>
      <c r="AE434" t="s">
        <v>49</v>
      </c>
    </row>
    <row r="435" spans="12:31" ht="15" customHeight="1" x14ac:dyDescent="0.35">
      <c r="L435">
        <v>433</v>
      </c>
      <c r="M435" t="s">
        <v>954</v>
      </c>
      <c r="N435" s="3" t="s">
        <v>955</v>
      </c>
      <c r="O435">
        <v>121400</v>
      </c>
      <c r="P435">
        <v>65755</v>
      </c>
      <c r="Q435" t="s">
        <v>22</v>
      </c>
      <c r="R435" s="4">
        <f t="shared" si="28"/>
        <v>54.16</v>
      </c>
      <c r="S435">
        <v>792</v>
      </c>
      <c r="T435" s="4">
        <f t="shared" si="29"/>
        <v>83.023989898989896</v>
      </c>
      <c r="U435" t="s">
        <v>31</v>
      </c>
      <c r="V435" t="s">
        <v>32</v>
      </c>
      <c r="W435">
        <v>1385359200</v>
      </c>
      <c r="X435" s="5">
        <f t="shared" si="30"/>
        <v>41603.25</v>
      </c>
      <c r="Y435">
        <v>1386741600</v>
      </c>
      <c r="Z435" s="6">
        <f t="shared" si="31"/>
        <v>41619.25</v>
      </c>
      <c r="AA435" t="b">
        <v>0</v>
      </c>
      <c r="AB435" t="b">
        <v>1</v>
      </c>
      <c r="AC435" t="s">
        <v>58</v>
      </c>
      <c r="AD435" t="s">
        <v>59</v>
      </c>
      <c r="AE435" t="s">
        <v>60</v>
      </c>
    </row>
    <row r="436" spans="12:31" ht="15" customHeight="1" x14ac:dyDescent="0.35">
      <c r="L436">
        <v>434</v>
      </c>
      <c r="M436" t="s">
        <v>956</v>
      </c>
      <c r="N436" s="3" t="s">
        <v>957</v>
      </c>
      <c r="O436">
        <v>5400</v>
      </c>
      <c r="P436">
        <v>903</v>
      </c>
      <c r="Q436" t="s">
        <v>99</v>
      </c>
      <c r="R436" s="4">
        <f t="shared" si="28"/>
        <v>16.72</v>
      </c>
      <c r="S436">
        <v>10</v>
      </c>
      <c r="T436" s="4">
        <f t="shared" si="29"/>
        <v>90.3</v>
      </c>
      <c r="U436" t="s">
        <v>23</v>
      </c>
      <c r="V436" t="s">
        <v>24</v>
      </c>
      <c r="W436">
        <v>1480572000</v>
      </c>
      <c r="X436" s="5">
        <f t="shared" si="30"/>
        <v>42705.25</v>
      </c>
      <c r="Y436">
        <v>1481781600</v>
      </c>
      <c r="Z436" s="6">
        <f t="shared" si="31"/>
        <v>42719.25</v>
      </c>
      <c r="AA436" t="b">
        <v>1</v>
      </c>
      <c r="AB436" t="b">
        <v>0</v>
      </c>
      <c r="AC436" t="s">
        <v>47</v>
      </c>
      <c r="AD436" t="s">
        <v>48</v>
      </c>
      <c r="AE436" t="s">
        <v>49</v>
      </c>
    </row>
    <row r="437" spans="12:31" ht="15" customHeight="1" x14ac:dyDescent="0.35">
      <c r="L437">
        <v>435</v>
      </c>
      <c r="M437" t="s">
        <v>958</v>
      </c>
      <c r="N437" s="3" t="s">
        <v>959</v>
      </c>
      <c r="O437">
        <v>152400</v>
      </c>
      <c r="P437">
        <v>178120</v>
      </c>
      <c r="Q437" t="s">
        <v>30</v>
      </c>
      <c r="R437" s="4">
        <f t="shared" si="28"/>
        <v>116.88</v>
      </c>
      <c r="S437">
        <v>1713</v>
      </c>
      <c r="T437" s="4">
        <f t="shared" si="29"/>
        <v>103.98131932282546</v>
      </c>
      <c r="U437" t="s">
        <v>135</v>
      </c>
      <c r="V437" t="s">
        <v>136</v>
      </c>
      <c r="W437">
        <v>1418623200</v>
      </c>
      <c r="X437" s="5">
        <f t="shared" si="30"/>
        <v>41988.25</v>
      </c>
      <c r="Y437">
        <v>1419660000</v>
      </c>
      <c r="Z437" s="6">
        <f t="shared" si="31"/>
        <v>42000.25</v>
      </c>
      <c r="AA437" t="b">
        <v>0</v>
      </c>
      <c r="AB437" t="b">
        <v>1</v>
      </c>
      <c r="AC437" t="s">
        <v>47</v>
      </c>
      <c r="AD437" t="s">
        <v>48</v>
      </c>
      <c r="AE437" t="s">
        <v>49</v>
      </c>
    </row>
    <row r="438" spans="12:31" ht="15" customHeight="1" x14ac:dyDescent="0.35">
      <c r="L438">
        <v>436</v>
      </c>
      <c r="M438" t="s">
        <v>960</v>
      </c>
      <c r="N438" s="3" t="s">
        <v>961</v>
      </c>
      <c r="O438">
        <v>1300</v>
      </c>
      <c r="P438">
        <v>13678</v>
      </c>
      <c r="Q438" t="s">
        <v>30</v>
      </c>
      <c r="R438" s="4">
        <f t="shared" si="28"/>
        <v>1052.1500000000001</v>
      </c>
      <c r="S438">
        <v>249</v>
      </c>
      <c r="T438" s="4">
        <f t="shared" si="29"/>
        <v>54.931726907630519</v>
      </c>
      <c r="U438" t="s">
        <v>31</v>
      </c>
      <c r="V438" t="s">
        <v>32</v>
      </c>
      <c r="W438">
        <v>1555736400</v>
      </c>
      <c r="X438" s="5">
        <f t="shared" si="30"/>
        <v>43575.208333333328</v>
      </c>
      <c r="Y438">
        <v>1555822800</v>
      </c>
      <c r="Z438" s="6">
        <f t="shared" si="31"/>
        <v>43576.208333333328</v>
      </c>
      <c r="AA438" t="b">
        <v>0</v>
      </c>
      <c r="AB438" t="b">
        <v>0</v>
      </c>
      <c r="AC438" t="s">
        <v>192</v>
      </c>
      <c r="AD438" t="s">
        <v>34</v>
      </c>
      <c r="AE438" t="s">
        <v>193</v>
      </c>
    </row>
    <row r="439" spans="12:31" ht="15" customHeight="1" x14ac:dyDescent="0.35">
      <c r="L439">
        <v>437</v>
      </c>
      <c r="M439" t="s">
        <v>962</v>
      </c>
      <c r="N439" s="3" t="s">
        <v>963</v>
      </c>
      <c r="O439">
        <v>8100</v>
      </c>
      <c r="P439">
        <v>9969</v>
      </c>
      <c r="Q439" t="s">
        <v>30</v>
      </c>
      <c r="R439" s="4">
        <f t="shared" si="28"/>
        <v>123.07</v>
      </c>
      <c r="S439">
        <v>192</v>
      </c>
      <c r="T439" s="4">
        <f t="shared" si="29"/>
        <v>51.921875</v>
      </c>
      <c r="U439" t="s">
        <v>31</v>
      </c>
      <c r="V439" t="s">
        <v>32</v>
      </c>
      <c r="W439">
        <v>1442120400</v>
      </c>
      <c r="X439" s="5">
        <f t="shared" si="30"/>
        <v>42260.208333333328</v>
      </c>
      <c r="Y439">
        <v>1442379600</v>
      </c>
      <c r="Z439" s="6">
        <f t="shared" si="31"/>
        <v>42263.208333333328</v>
      </c>
      <c r="AA439" t="b">
        <v>0</v>
      </c>
      <c r="AB439" t="b">
        <v>1</v>
      </c>
      <c r="AC439" t="s">
        <v>95</v>
      </c>
      <c r="AD439" t="s">
        <v>59</v>
      </c>
      <c r="AE439" t="s">
        <v>96</v>
      </c>
    </row>
    <row r="440" spans="12:31" ht="15" customHeight="1" x14ac:dyDescent="0.35">
      <c r="L440">
        <v>438</v>
      </c>
      <c r="M440" t="s">
        <v>964</v>
      </c>
      <c r="N440" s="3" t="s">
        <v>965</v>
      </c>
      <c r="O440">
        <v>8300</v>
      </c>
      <c r="P440">
        <v>14827</v>
      </c>
      <c r="Q440" t="s">
        <v>30</v>
      </c>
      <c r="R440" s="4">
        <f t="shared" si="28"/>
        <v>178.64</v>
      </c>
      <c r="S440">
        <v>247</v>
      </c>
      <c r="T440" s="4">
        <f t="shared" si="29"/>
        <v>60.02834008097166</v>
      </c>
      <c r="U440" t="s">
        <v>31</v>
      </c>
      <c r="V440" t="s">
        <v>32</v>
      </c>
      <c r="W440">
        <v>1362376800</v>
      </c>
      <c r="X440" s="5">
        <f t="shared" si="30"/>
        <v>41337.25</v>
      </c>
      <c r="Y440">
        <v>1364965200</v>
      </c>
      <c r="Z440" s="6">
        <f t="shared" si="31"/>
        <v>41367.208333333336</v>
      </c>
      <c r="AA440" t="b">
        <v>0</v>
      </c>
      <c r="AB440" t="b">
        <v>0</v>
      </c>
      <c r="AC440" t="s">
        <v>47</v>
      </c>
      <c r="AD440" t="s">
        <v>48</v>
      </c>
      <c r="AE440" t="s">
        <v>49</v>
      </c>
    </row>
    <row r="441" spans="12:31" ht="15" customHeight="1" x14ac:dyDescent="0.35">
      <c r="L441">
        <v>439</v>
      </c>
      <c r="M441" t="s">
        <v>966</v>
      </c>
      <c r="N441" s="3" t="s">
        <v>967</v>
      </c>
      <c r="O441">
        <v>28400</v>
      </c>
      <c r="P441">
        <v>100900</v>
      </c>
      <c r="Q441" t="s">
        <v>30</v>
      </c>
      <c r="R441" s="4">
        <f t="shared" si="28"/>
        <v>355.28</v>
      </c>
      <c r="S441">
        <v>2293</v>
      </c>
      <c r="T441" s="4">
        <f t="shared" si="29"/>
        <v>44.003488879197555</v>
      </c>
      <c r="U441" t="s">
        <v>31</v>
      </c>
      <c r="V441" t="s">
        <v>32</v>
      </c>
      <c r="W441">
        <v>1478408400</v>
      </c>
      <c r="X441" s="5">
        <f t="shared" si="30"/>
        <v>42680.208333333328</v>
      </c>
      <c r="Y441">
        <v>1479016800</v>
      </c>
      <c r="Z441" s="6">
        <f t="shared" si="31"/>
        <v>42687.25</v>
      </c>
      <c r="AA441" t="b">
        <v>0</v>
      </c>
      <c r="AB441" t="b">
        <v>0</v>
      </c>
      <c r="AC441" t="s">
        <v>512</v>
      </c>
      <c r="AD441" t="s">
        <v>59</v>
      </c>
      <c r="AE441" t="s">
        <v>513</v>
      </c>
    </row>
    <row r="442" spans="12:31" ht="15" customHeight="1" x14ac:dyDescent="0.35">
      <c r="L442">
        <v>440</v>
      </c>
      <c r="M442" t="s">
        <v>968</v>
      </c>
      <c r="N442" s="3" t="s">
        <v>969</v>
      </c>
      <c r="O442">
        <v>102500</v>
      </c>
      <c r="P442">
        <v>165954</v>
      </c>
      <c r="Q442" t="s">
        <v>30</v>
      </c>
      <c r="R442" s="4">
        <f t="shared" si="28"/>
        <v>161.91</v>
      </c>
      <c r="S442">
        <v>3131</v>
      </c>
      <c r="T442" s="4">
        <f t="shared" si="29"/>
        <v>53.003513254551258</v>
      </c>
      <c r="U442" t="s">
        <v>31</v>
      </c>
      <c r="V442" t="s">
        <v>32</v>
      </c>
      <c r="W442">
        <v>1498798800</v>
      </c>
      <c r="X442" s="5">
        <f t="shared" si="30"/>
        <v>42916.208333333328</v>
      </c>
      <c r="Y442">
        <v>1499662800</v>
      </c>
      <c r="Z442" s="6">
        <f t="shared" si="31"/>
        <v>42926.208333333328</v>
      </c>
      <c r="AA442" t="b">
        <v>0</v>
      </c>
      <c r="AB442" t="b">
        <v>0</v>
      </c>
      <c r="AC442" t="s">
        <v>304</v>
      </c>
      <c r="AD442" t="s">
        <v>59</v>
      </c>
      <c r="AE442" t="s">
        <v>305</v>
      </c>
    </row>
    <row r="443" spans="12:31" ht="15" customHeight="1" x14ac:dyDescent="0.35">
      <c r="L443">
        <v>441</v>
      </c>
      <c r="M443" t="s">
        <v>970</v>
      </c>
      <c r="N443" s="3" t="s">
        <v>971</v>
      </c>
      <c r="O443">
        <v>7000</v>
      </c>
      <c r="P443">
        <v>1744</v>
      </c>
      <c r="Q443" t="s">
        <v>22</v>
      </c>
      <c r="R443" s="4">
        <f t="shared" si="28"/>
        <v>24.91</v>
      </c>
      <c r="S443">
        <v>32</v>
      </c>
      <c r="T443" s="4">
        <f t="shared" si="29"/>
        <v>54.5</v>
      </c>
      <c r="U443" t="s">
        <v>31</v>
      </c>
      <c r="V443" t="s">
        <v>32</v>
      </c>
      <c r="W443">
        <v>1335416400</v>
      </c>
      <c r="X443" s="5">
        <f t="shared" si="30"/>
        <v>41025.208333333336</v>
      </c>
      <c r="Y443">
        <v>1337835600</v>
      </c>
      <c r="Z443" s="6">
        <f t="shared" si="31"/>
        <v>41053.208333333336</v>
      </c>
      <c r="AA443" t="b">
        <v>0</v>
      </c>
      <c r="AB443" t="b">
        <v>0</v>
      </c>
      <c r="AC443" t="s">
        <v>86</v>
      </c>
      <c r="AD443" t="s">
        <v>41</v>
      </c>
      <c r="AE443" t="s">
        <v>87</v>
      </c>
    </row>
    <row r="444" spans="12:31" ht="15" customHeight="1" x14ac:dyDescent="0.35">
      <c r="L444">
        <v>442</v>
      </c>
      <c r="M444" t="s">
        <v>972</v>
      </c>
      <c r="N444" s="3" t="s">
        <v>973</v>
      </c>
      <c r="O444">
        <v>5400</v>
      </c>
      <c r="P444">
        <v>10731</v>
      </c>
      <c r="Q444" t="s">
        <v>30</v>
      </c>
      <c r="R444" s="4">
        <f t="shared" si="28"/>
        <v>198.72</v>
      </c>
      <c r="S444">
        <v>143</v>
      </c>
      <c r="T444" s="4">
        <f t="shared" si="29"/>
        <v>75.04195804195804</v>
      </c>
      <c r="U444" t="s">
        <v>135</v>
      </c>
      <c r="V444" t="s">
        <v>136</v>
      </c>
      <c r="W444">
        <v>1504328400</v>
      </c>
      <c r="X444" s="5">
        <f t="shared" si="30"/>
        <v>42980.208333333328</v>
      </c>
      <c r="Y444">
        <v>1505710800</v>
      </c>
      <c r="Z444" s="6">
        <f t="shared" si="31"/>
        <v>42996.208333333328</v>
      </c>
      <c r="AA444" t="b">
        <v>0</v>
      </c>
      <c r="AB444" t="b">
        <v>0</v>
      </c>
      <c r="AC444" t="s">
        <v>47</v>
      </c>
      <c r="AD444" t="s">
        <v>48</v>
      </c>
      <c r="AE444" t="s">
        <v>49</v>
      </c>
    </row>
    <row r="445" spans="12:31" ht="15" customHeight="1" x14ac:dyDescent="0.35">
      <c r="L445">
        <v>443</v>
      </c>
      <c r="M445" t="s">
        <v>974</v>
      </c>
      <c r="N445" s="3" t="s">
        <v>975</v>
      </c>
      <c r="O445">
        <v>9300</v>
      </c>
      <c r="P445">
        <v>3232</v>
      </c>
      <c r="Q445" t="s">
        <v>99</v>
      </c>
      <c r="R445" s="4">
        <f t="shared" si="28"/>
        <v>34.75</v>
      </c>
      <c r="S445">
        <v>90</v>
      </c>
      <c r="T445" s="4">
        <f t="shared" si="29"/>
        <v>35.911111111111111</v>
      </c>
      <c r="U445" t="s">
        <v>31</v>
      </c>
      <c r="V445" t="s">
        <v>32</v>
      </c>
      <c r="W445">
        <v>1285822800</v>
      </c>
      <c r="X445" s="5">
        <f t="shared" si="30"/>
        <v>40451.208333333336</v>
      </c>
      <c r="Y445">
        <v>1287464400</v>
      </c>
      <c r="Z445" s="6">
        <f t="shared" si="31"/>
        <v>40470.208333333336</v>
      </c>
      <c r="AA445" t="b">
        <v>0</v>
      </c>
      <c r="AB445" t="b">
        <v>0</v>
      </c>
      <c r="AC445" t="s">
        <v>47</v>
      </c>
      <c r="AD445" t="s">
        <v>48</v>
      </c>
      <c r="AE445" t="s">
        <v>49</v>
      </c>
    </row>
    <row r="446" spans="12:31" ht="15" customHeight="1" x14ac:dyDescent="0.35">
      <c r="L446">
        <v>444</v>
      </c>
      <c r="M446" t="s">
        <v>787</v>
      </c>
      <c r="N446" s="3" t="s">
        <v>976</v>
      </c>
      <c r="O446">
        <v>6200</v>
      </c>
      <c r="P446">
        <v>10938</v>
      </c>
      <c r="Q446" t="s">
        <v>30</v>
      </c>
      <c r="R446" s="4">
        <f t="shared" si="28"/>
        <v>176.42</v>
      </c>
      <c r="S446">
        <v>296</v>
      </c>
      <c r="T446" s="4">
        <f t="shared" si="29"/>
        <v>36.952702702702702</v>
      </c>
      <c r="U446" t="s">
        <v>31</v>
      </c>
      <c r="V446" t="s">
        <v>32</v>
      </c>
      <c r="W446">
        <v>1311483600</v>
      </c>
      <c r="X446" s="5">
        <f t="shared" si="30"/>
        <v>40748.208333333336</v>
      </c>
      <c r="Y446">
        <v>1311656400</v>
      </c>
      <c r="Z446" s="6">
        <f t="shared" si="31"/>
        <v>40750.208333333336</v>
      </c>
      <c r="AA446" t="b">
        <v>0</v>
      </c>
      <c r="AB446" t="b">
        <v>1</v>
      </c>
      <c r="AC446" t="s">
        <v>80</v>
      </c>
      <c r="AD446" t="s">
        <v>34</v>
      </c>
      <c r="AE446" t="s">
        <v>81</v>
      </c>
    </row>
    <row r="447" spans="12:31" ht="15" customHeight="1" x14ac:dyDescent="0.35">
      <c r="L447">
        <v>445</v>
      </c>
      <c r="M447" t="s">
        <v>977</v>
      </c>
      <c r="N447" s="3" t="s">
        <v>978</v>
      </c>
      <c r="O447">
        <v>2100</v>
      </c>
      <c r="P447">
        <v>10739</v>
      </c>
      <c r="Q447" t="s">
        <v>30</v>
      </c>
      <c r="R447" s="4">
        <f t="shared" si="28"/>
        <v>511.38</v>
      </c>
      <c r="S447">
        <v>170</v>
      </c>
      <c r="T447" s="4">
        <f t="shared" si="29"/>
        <v>63.170588235294119</v>
      </c>
      <c r="U447" t="s">
        <v>31</v>
      </c>
      <c r="V447" t="s">
        <v>32</v>
      </c>
      <c r="W447">
        <v>1291356000</v>
      </c>
      <c r="X447" s="5">
        <f t="shared" si="30"/>
        <v>40515.25</v>
      </c>
      <c r="Y447">
        <v>1293170400</v>
      </c>
      <c r="Z447" s="6">
        <f t="shared" si="31"/>
        <v>40536.25</v>
      </c>
      <c r="AA447" t="b">
        <v>0</v>
      </c>
      <c r="AB447" t="b">
        <v>1</v>
      </c>
      <c r="AC447" t="s">
        <v>47</v>
      </c>
      <c r="AD447" t="s">
        <v>48</v>
      </c>
      <c r="AE447" t="s">
        <v>49</v>
      </c>
    </row>
    <row r="448" spans="12:31" ht="15" customHeight="1" x14ac:dyDescent="0.35">
      <c r="L448">
        <v>446</v>
      </c>
      <c r="M448" t="s">
        <v>979</v>
      </c>
      <c r="N448" s="3" t="s">
        <v>980</v>
      </c>
      <c r="O448">
        <v>6800</v>
      </c>
      <c r="P448">
        <v>5579</v>
      </c>
      <c r="Q448" t="s">
        <v>22</v>
      </c>
      <c r="R448" s="4">
        <f t="shared" si="28"/>
        <v>82.04</v>
      </c>
      <c r="S448">
        <v>186</v>
      </c>
      <c r="T448" s="4">
        <f t="shared" si="29"/>
        <v>29.99462365591398</v>
      </c>
      <c r="U448" t="s">
        <v>31</v>
      </c>
      <c r="V448" t="s">
        <v>32</v>
      </c>
      <c r="W448">
        <v>1355810400</v>
      </c>
      <c r="X448" s="5">
        <f t="shared" si="30"/>
        <v>41261.25</v>
      </c>
      <c r="Y448">
        <v>1355983200</v>
      </c>
      <c r="Z448" s="6">
        <f t="shared" si="31"/>
        <v>41263.25</v>
      </c>
      <c r="AA448" t="b">
        <v>0</v>
      </c>
      <c r="AB448" t="b">
        <v>0</v>
      </c>
      <c r="AC448" t="s">
        <v>86</v>
      </c>
      <c r="AD448" t="s">
        <v>41</v>
      </c>
      <c r="AE448" t="s">
        <v>87</v>
      </c>
    </row>
    <row r="449" spans="12:31" ht="15" customHeight="1" x14ac:dyDescent="0.35">
      <c r="L449">
        <v>447</v>
      </c>
      <c r="M449" t="s">
        <v>981</v>
      </c>
      <c r="N449" s="3" t="s">
        <v>982</v>
      </c>
      <c r="O449">
        <v>155200</v>
      </c>
      <c r="P449">
        <v>37754</v>
      </c>
      <c r="Q449" t="s">
        <v>99</v>
      </c>
      <c r="R449" s="4">
        <f t="shared" si="28"/>
        <v>24.33</v>
      </c>
      <c r="S449">
        <v>439</v>
      </c>
      <c r="T449" s="4">
        <f t="shared" si="29"/>
        <v>86</v>
      </c>
      <c r="U449" t="s">
        <v>56</v>
      </c>
      <c r="V449" t="s">
        <v>57</v>
      </c>
      <c r="W449">
        <v>1513663200</v>
      </c>
      <c r="X449" s="5">
        <f t="shared" si="30"/>
        <v>43088.25</v>
      </c>
      <c r="Y449">
        <v>1515045600</v>
      </c>
      <c r="Z449" s="6">
        <f t="shared" si="31"/>
        <v>43104.25</v>
      </c>
      <c r="AA449" t="b">
        <v>0</v>
      </c>
      <c r="AB449" t="b">
        <v>0</v>
      </c>
      <c r="AC449" t="s">
        <v>304</v>
      </c>
      <c r="AD449" t="s">
        <v>59</v>
      </c>
      <c r="AE449" t="s">
        <v>305</v>
      </c>
    </row>
    <row r="450" spans="12:31" ht="15" customHeight="1" x14ac:dyDescent="0.35">
      <c r="L450">
        <v>448</v>
      </c>
      <c r="M450" t="s">
        <v>983</v>
      </c>
      <c r="N450" s="3" t="s">
        <v>984</v>
      </c>
      <c r="O450">
        <v>89900</v>
      </c>
      <c r="P450">
        <v>45384</v>
      </c>
      <c r="Q450" t="s">
        <v>22</v>
      </c>
      <c r="R450" s="4">
        <f t="shared" ref="R450:R513" si="32">ROUND(P450/O450*100,2)</f>
        <v>50.48</v>
      </c>
      <c r="S450">
        <v>605</v>
      </c>
      <c r="T450" s="4">
        <f t="shared" ref="T450:T513" si="33">IF(S450&lt;=0,0,P450/S450)</f>
        <v>75.014876033057845</v>
      </c>
      <c r="U450" t="s">
        <v>31</v>
      </c>
      <c r="V450" t="s">
        <v>32</v>
      </c>
      <c r="W450">
        <v>1365915600</v>
      </c>
      <c r="X450" s="5">
        <f t="shared" si="30"/>
        <v>41378.208333333336</v>
      </c>
      <c r="Y450">
        <v>1366088400</v>
      </c>
      <c r="Z450" s="6">
        <f t="shared" si="31"/>
        <v>41380.208333333336</v>
      </c>
      <c r="AA450" t="b">
        <v>0</v>
      </c>
      <c r="AB450" t="b">
        <v>1</v>
      </c>
      <c r="AC450" t="s">
        <v>114</v>
      </c>
      <c r="AD450" t="s">
        <v>115</v>
      </c>
      <c r="AE450" t="s">
        <v>116</v>
      </c>
    </row>
    <row r="451" spans="12:31" ht="15" customHeight="1" x14ac:dyDescent="0.35">
      <c r="L451">
        <v>449</v>
      </c>
      <c r="M451" t="s">
        <v>985</v>
      </c>
      <c r="N451" s="3" t="s">
        <v>986</v>
      </c>
      <c r="O451">
        <v>900</v>
      </c>
      <c r="P451">
        <v>8703</v>
      </c>
      <c r="Q451" t="s">
        <v>30</v>
      </c>
      <c r="R451" s="4">
        <f t="shared" si="32"/>
        <v>967</v>
      </c>
      <c r="S451">
        <v>86</v>
      </c>
      <c r="T451" s="4">
        <f t="shared" si="33"/>
        <v>101.19767441860465</v>
      </c>
      <c r="U451" t="s">
        <v>52</v>
      </c>
      <c r="V451" t="s">
        <v>53</v>
      </c>
      <c r="W451">
        <v>1551852000</v>
      </c>
      <c r="X451" s="5">
        <f t="shared" ref="X451:X514" si="34">(W451/86400)+DATE(1970,1,1)</f>
        <v>43530.25</v>
      </c>
      <c r="Y451">
        <v>1553317200</v>
      </c>
      <c r="Z451" s="6">
        <f t="shared" si="31"/>
        <v>43547.208333333328</v>
      </c>
      <c r="AA451" t="b">
        <v>0</v>
      </c>
      <c r="AB451" t="b">
        <v>0</v>
      </c>
      <c r="AC451" t="s">
        <v>114</v>
      </c>
      <c r="AD451" t="s">
        <v>115</v>
      </c>
      <c r="AE451" t="s">
        <v>116</v>
      </c>
    </row>
    <row r="452" spans="12:31" ht="15" customHeight="1" x14ac:dyDescent="0.35">
      <c r="L452">
        <v>450</v>
      </c>
      <c r="M452" t="s">
        <v>987</v>
      </c>
      <c r="N452" s="3" t="s">
        <v>988</v>
      </c>
      <c r="O452">
        <v>100</v>
      </c>
      <c r="P452">
        <v>4</v>
      </c>
      <c r="Q452" t="s">
        <v>22</v>
      </c>
      <c r="R452" s="4">
        <f t="shared" si="32"/>
        <v>4</v>
      </c>
      <c r="S452">
        <v>1</v>
      </c>
      <c r="T452" s="4">
        <f t="shared" si="33"/>
        <v>4</v>
      </c>
      <c r="U452" t="s">
        <v>23</v>
      </c>
      <c r="V452" t="s">
        <v>24</v>
      </c>
      <c r="W452">
        <v>1540098000</v>
      </c>
      <c r="X452" s="5">
        <f t="shared" si="34"/>
        <v>43394.208333333328</v>
      </c>
      <c r="Y452">
        <v>1542088800</v>
      </c>
      <c r="Z452" s="6">
        <f t="shared" ref="Z452:Z515" si="35">(Y452/86400)+DATE(1970,1,1)</f>
        <v>43417.25</v>
      </c>
      <c r="AA452" t="b">
        <v>0</v>
      </c>
      <c r="AB452" t="b">
        <v>0</v>
      </c>
      <c r="AC452" t="s">
        <v>95</v>
      </c>
      <c r="AD452" t="s">
        <v>59</v>
      </c>
      <c r="AE452" t="s">
        <v>96</v>
      </c>
    </row>
    <row r="453" spans="12:31" ht="15" customHeight="1" x14ac:dyDescent="0.35">
      <c r="L453">
        <v>451</v>
      </c>
      <c r="M453" t="s">
        <v>989</v>
      </c>
      <c r="N453" s="3" t="s">
        <v>990</v>
      </c>
      <c r="O453">
        <v>148400</v>
      </c>
      <c r="P453">
        <v>182302</v>
      </c>
      <c r="Q453" t="s">
        <v>30</v>
      </c>
      <c r="R453" s="4">
        <f t="shared" si="32"/>
        <v>122.85</v>
      </c>
      <c r="S453">
        <v>6286</v>
      </c>
      <c r="T453" s="4">
        <f t="shared" si="33"/>
        <v>29.001272669424118</v>
      </c>
      <c r="U453" t="s">
        <v>31</v>
      </c>
      <c r="V453" t="s">
        <v>32</v>
      </c>
      <c r="W453">
        <v>1500440400</v>
      </c>
      <c r="X453" s="5">
        <f t="shared" si="34"/>
        <v>42935.208333333328</v>
      </c>
      <c r="Y453">
        <v>1503118800</v>
      </c>
      <c r="Z453" s="6">
        <f t="shared" si="35"/>
        <v>42966.208333333328</v>
      </c>
      <c r="AA453" t="b">
        <v>0</v>
      </c>
      <c r="AB453" t="b">
        <v>0</v>
      </c>
      <c r="AC453" t="s">
        <v>33</v>
      </c>
      <c r="AD453" t="s">
        <v>34</v>
      </c>
      <c r="AE453" t="s">
        <v>35</v>
      </c>
    </row>
    <row r="454" spans="12:31" ht="15" customHeight="1" x14ac:dyDescent="0.35">
      <c r="L454">
        <v>452</v>
      </c>
      <c r="M454" t="s">
        <v>991</v>
      </c>
      <c r="N454" s="3" t="s">
        <v>992</v>
      </c>
      <c r="O454">
        <v>4800</v>
      </c>
      <c r="P454">
        <v>3045</v>
      </c>
      <c r="Q454" t="s">
        <v>22</v>
      </c>
      <c r="R454" s="4">
        <f t="shared" si="32"/>
        <v>63.44</v>
      </c>
      <c r="S454">
        <v>31</v>
      </c>
      <c r="T454" s="4">
        <f t="shared" si="33"/>
        <v>98.225806451612897</v>
      </c>
      <c r="U454" t="s">
        <v>31</v>
      </c>
      <c r="V454" t="s">
        <v>32</v>
      </c>
      <c r="W454">
        <v>1278392400</v>
      </c>
      <c r="X454" s="5">
        <f t="shared" si="34"/>
        <v>40365.208333333336</v>
      </c>
      <c r="Y454">
        <v>1278478800</v>
      </c>
      <c r="Z454" s="6">
        <f t="shared" si="35"/>
        <v>40366.208333333336</v>
      </c>
      <c r="AA454" t="b">
        <v>0</v>
      </c>
      <c r="AB454" t="b">
        <v>0</v>
      </c>
      <c r="AC454" t="s">
        <v>72</v>
      </c>
      <c r="AD454" t="s">
        <v>59</v>
      </c>
      <c r="AE454" t="s">
        <v>73</v>
      </c>
    </row>
    <row r="455" spans="12:31" ht="15" customHeight="1" x14ac:dyDescent="0.35">
      <c r="L455">
        <v>453</v>
      </c>
      <c r="M455" t="s">
        <v>993</v>
      </c>
      <c r="N455" s="3" t="s">
        <v>994</v>
      </c>
      <c r="O455">
        <v>182400</v>
      </c>
      <c r="P455">
        <v>102749</v>
      </c>
      <c r="Q455" t="s">
        <v>22</v>
      </c>
      <c r="R455" s="4">
        <f t="shared" si="32"/>
        <v>56.33</v>
      </c>
      <c r="S455">
        <v>1181</v>
      </c>
      <c r="T455" s="4">
        <f t="shared" si="33"/>
        <v>87.001693480101608</v>
      </c>
      <c r="U455" t="s">
        <v>31</v>
      </c>
      <c r="V455" t="s">
        <v>32</v>
      </c>
      <c r="W455">
        <v>1480572000</v>
      </c>
      <c r="X455" s="5">
        <f t="shared" si="34"/>
        <v>42705.25</v>
      </c>
      <c r="Y455">
        <v>1484114400</v>
      </c>
      <c r="Z455" s="6">
        <f t="shared" si="35"/>
        <v>42746.25</v>
      </c>
      <c r="AA455" t="b">
        <v>0</v>
      </c>
      <c r="AB455" t="b">
        <v>0</v>
      </c>
      <c r="AC455" t="s">
        <v>512</v>
      </c>
      <c r="AD455" t="s">
        <v>59</v>
      </c>
      <c r="AE455" t="s">
        <v>513</v>
      </c>
    </row>
    <row r="456" spans="12:31" ht="15" customHeight="1" x14ac:dyDescent="0.35">
      <c r="L456">
        <v>454</v>
      </c>
      <c r="M456" t="s">
        <v>995</v>
      </c>
      <c r="N456" s="3" t="s">
        <v>996</v>
      </c>
      <c r="O456">
        <v>4000</v>
      </c>
      <c r="P456">
        <v>1763</v>
      </c>
      <c r="Q456" t="s">
        <v>22</v>
      </c>
      <c r="R456" s="4">
        <f t="shared" si="32"/>
        <v>44.08</v>
      </c>
      <c r="S456">
        <v>39</v>
      </c>
      <c r="T456" s="4">
        <f t="shared" si="33"/>
        <v>45.205128205128204</v>
      </c>
      <c r="U456" t="s">
        <v>31</v>
      </c>
      <c r="V456" t="s">
        <v>32</v>
      </c>
      <c r="W456">
        <v>1382331600</v>
      </c>
      <c r="X456" s="5">
        <f t="shared" si="34"/>
        <v>41568.208333333336</v>
      </c>
      <c r="Y456">
        <v>1385445600</v>
      </c>
      <c r="Z456" s="6">
        <f t="shared" si="35"/>
        <v>41604.25</v>
      </c>
      <c r="AA456" t="b">
        <v>0</v>
      </c>
      <c r="AB456" t="b">
        <v>1</v>
      </c>
      <c r="AC456" t="s">
        <v>72</v>
      </c>
      <c r="AD456" t="s">
        <v>59</v>
      </c>
      <c r="AE456" t="s">
        <v>73</v>
      </c>
    </row>
    <row r="457" spans="12:31" ht="15" customHeight="1" x14ac:dyDescent="0.35">
      <c r="L457">
        <v>455</v>
      </c>
      <c r="M457" t="s">
        <v>997</v>
      </c>
      <c r="N457" s="3" t="s">
        <v>998</v>
      </c>
      <c r="O457">
        <v>116500</v>
      </c>
      <c r="P457">
        <v>137904</v>
      </c>
      <c r="Q457" t="s">
        <v>30</v>
      </c>
      <c r="R457" s="4">
        <f t="shared" si="32"/>
        <v>118.37</v>
      </c>
      <c r="S457">
        <v>3727</v>
      </c>
      <c r="T457" s="4">
        <f t="shared" si="33"/>
        <v>37.001341561577675</v>
      </c>
      <c r="U457" t="s">
        <v>31</v>
      </c>
      <c r="V457" t="s">
        <v>32</v>
      </c>
      <c r="W457">
        <v>1316754000</v>
      </c>
      <c r="X457" s="5">
        <f t="shared" si="34"/>
        <v>40809.208333333336</v>
      </c>
      <c r="Y457">
        <v>1318741200</v>
      </c>
      <c r="Z457" s="6">
        <f t="shared" si="35"/>
        <v>40832.208333333336</v>
      </c>
      <c r="AA457" t="b">
        <v>0</v>
      </c>
      <c r="AB457" t="b">
        <v>0</v>
      </c>
      <c r="AC457" t="s">
        <v>47</v>
      </c>
      <c r="AD457" t="s">
        <v>48</v>
      </c>
      <c r="AE457" t="s">
        <v>49</v>
      </c>
    </row>
    <row r="458" spans="12:31" ht="15" customHeight="1" x14ac:dyDescent="0.35">
      <c r="L458">
        <v>456</v>
      </c>
      <c r="M458" t="s">
        <v>999</v>
      </c>
      <c r="N458" s="3" t="s">
        <v>1000</v>
      </c>
      <c r="O458">
        <v>146400</v>
      </c>
      <c r="P458">
        <v>152438</v>
      </c>
      <c r="Q458" t="s">
        <v>30</v>
      </c>
      <c r="R458" s="4">
        <f t="shared" si="32"/>
        <v>104.12</v>
      </c>
      <c r="S458">
        <v>1605</v>
      </c>
      <c r="T458" s="4">
        <f t="shared" si="33"/>
        <v>94.976947040498445</v>
      </c>
      <c r="U458" t="s">
        <v>31</v>
      </c>
      <c r="V458" t="s">
        <v>32</v>
      </c>
      <c r="W458">
        <v>1518242400</v>
      </c>
      <c r="X458" s="5">
        <f t="shared" si="34"/>
        <v>43141.25</v>
      </c>
      <c r="Y458">
        <v>1518242400</v>
      </c>
      <c r="Z458" s="6">
        <f t="shared" si="35"/>
        <v>43141.25</v>
      </c>
      <c r="AA458" t="b">
        <v>0</v>
      </c>
      <c r="AB458" t="b">
        <v>1</v>
      </c>
      <c r="AC458" t="s">
        <v>80</v>
      </c>
      <c r="AD458" t="s">
        <v>34</v>
      </c>
      <c r="AE458" t="s">
        <v>81</v>
      </c>
    </row>
    <row r="459" spans="12:31" ht="15" customHeight="1" x14ac:dyDescent="0.35">
      <c r="L459">
        <v>457</v>
      </c>
      <c r="M459" t="s">
        <v>1001</v>
      </c>
      <c r="N459" s="3" t="s">
        <v>1002</v>
      </c>
      <c r="O459">
        <v>5000</v>
      </c>
      <c r="P459">
        <v>1332</v>
      </c>
      <c r="Q459" t="s">
        <v>22</v>
      </c>
      <c r="R459" s="4">
        <f t="shared" si="32"/>
        <v>26.64</v>
      </c>
      <c r="S459">
        <v>46</v>
      </c>
      <c r="T459" s="4">
        <f t="shared" si="33"/>
        <v>28.956521739130434</v>
      </c>
      <c r="U459" t="s">
        <v>31</v>
      </c>
      <c r="V459" t="s">
        <v>32</v>
      </c>
      <c r="W459">
        <v>1476421200</v>
      </c>
      <c r="X459" s="5">
        <f t="shared" si="34"/>
        <v>42657.208333333328</v>
      </c>
      <c r="Y459">
        <v>1476594000</v>
      </c>
      <c r="Z459" s="6">
        <f t="shared" si="35"/>
        <v>42659.208333333328</v>
      </c>
      <c r="AA459" t="b">
        <v>0</v>
      </c>
      <c r="AB459" t="b">
        <v>0</v>
      </c>
      <c r="AC459" t="s">
        <v>47</v>
      </c>
      <c r="AD459" t="s">
        <v>48</v>
      </c>
      <c r="AE459" t="s">
        <v>49</v>
      </c>
    </row>
    <row r="460" spans="12:31" ht="15" customHeight="1" x14ac:dyDescent="0.35">
      <c r="L460">
        <v>458</v>
      </c>
      <c r="M460" t="s">
        <v>1003</v>
      </c>
      <c r="N460" s="3" t="s">
        <v>1004</v>
      </c>
      <c r="O460">
        <v>33800</v>
      </c>
      <c r="P460">
        <v>118706</v>
      </c>
      <c r="Q460" t="s">
        <v>30</v>
      </c>
      <c r="R460" s="4">
        <f t="shared" si="32"/>
        <v>351.2</v>
      </c>
      <c r="S460">
        <v>2120</v>
      </c>
      <c r="T460" s="4">
        <f t="shared" si="33"/>
        <v>55.993396226415094</v>
      </c>
      <c r="U460" t="s">
        <v>31</v>
      </c>
      <c r="V460" t="s">
        <v>32</v>
      </c>
      <c r="W460">
        <v>1269752400</v>
      </c>
      <c r="X460" s="5">
        <f t="shared" si="34"/>
        <v>40265.208333333336</v>
      </c>
      <c r="Y460">
        <v>1273554000</v>
      </c>
      <c r="Z460" s="6">
        <f t="shared" si="35"/>
        <v>40309.208333333336</v>
      </c>
      <c r="AA460" t="b">
        <v>0</v>
      </c>
      <c r="AB460" t="b">
        <v>0</v>
      </c>
      <c r="AC460" t="s">
        <v>47</v>
      </c>
      <c r="AD460" t="s">
        <v>48</v>
      </c>
      <c r="AE460" t="s">
        <v>49</v>
      </c>
    </row>
    <row r="461" spans="12:31" ht="15" customHeight="1" x14ac:dyDescent="0.35">
      <c r="L461">
        <v>459</v>
      </c>
      <c r="M461" t="s">
        <v>1005</v>
      </c>
      <c r="N461" s="3" t="s">
        <v>1006</v>
      </c>
      <c r="O461">
        <v>6300</v>
      </c>
      <c r="P461">
        <v>5674</v>
      </c>
      <c r="Q461" t="s">
        <v>22</v>
      </c>
      <c r="R461" s="4">
        <f t="shared" si="32"/>
        <v>90.06</v>
      </c>
      <c r="S461">
        <v>105</v>
      </c>
      <c r="T461" s="4">
        <f t="shared" si="33"/>
        <v>54.038095238095238</v>
      </c>
      <c r="U461" t="s">
        <v>31</v>
      </c>
      <c r="V461" t="s">
        <v>32</v>
      </c>
      <c r="W461">
        <v>1419746400</v>
      </c>
      <c r="X461" s="5">
        <f t="shared" si="34"/>
        <v>42001.25</v>
      </c>
      <c r="Y461">
        <v>1421906400</v>
      </c>
      <c r="Z461" s="6">
        <f t="shared" si="35"/>
        <v>42026.25</v>
      </c>
      <c r="AA461" t="b">
        <v>0</v>
      </c>
      <c r="AB461" t="b">
        <v>0</v>
      </c>
      <c r="AC461" t="s">
        <v>58</v>
      </c>
      <c r="AD461" t="s">
        <v>59</v>
      </c>
      <c r="AE461" t="s">
        <v>60</v>
      </c>
    </row>
    <row r="462" spans="12:31" ht="15" customHeight="1" x14ac:dyDescent="0.35">
      <c r="L462">
        <v>460</v>
      </c>
      <c r="M462" t="s">
        <v>1007</v>
      </c>
      <c r="N462" s="3" t="s">
        <v>1008</v>
      </c>
      <c r="O462">
        <v>2400</v>
      </c>
      <c r="P462">
        <v>4119</v>
      </c>
      <c r="Q462" t="s">
        <v>30</v>
      </c>
      <c r="R462" s="4">
        <f t="shared" si="32"/>
        <v>171.63</v>
      </c>
      <c r="S462">
        <v>50</v>
      </c>
      <c r="T462" s="4">
        <f t="shared" si="33"/>
        <v>82.38</v>
      </c>
      <c r="U462" t="s">
        <v>31</v>
      </c>
      <c r="V462" t="s">
        <v>32</v>
      </c>
      <c r="W462">
        <v>1281330000</v>
      </c>
      <c r="X462" s="5">
        <f t="shared" si="34"/>
        <v>40399.208333333336</v>
      </c>
      <c r="Y462">
        <v>1281589200</v>
      </c>
      <c r="Z462" s="6">
        <f t="shared" si="35"/>
        <v>40402.208333333336</v>
      </c>
      <c r="AA462" t="b">
        <v>0</v>
      </c>
      <c r="AB462" t="b">
        <v>0</v>
      </c>
      <c r="AC462" t="s">
        <v>47</v>
      </c>
      <c r="AD462" t="s">
        <v>48</v>
      </c>
      <c r="AE462" t="s">
        <v>49</v>
      </c>
    </row>
    <row r="463" spans="12:31" ht="15" customHeight="1" x14ac:dyDescent="0.35">
      <c r="L463">
        <v>461</v>
      </c>
      <c r="M463" t="s">
        <v>1009</v>
      </c>
      <c r="N463" s="3" t="s">
        <v>1010</v>
      </c>
      <c r="O463">
        <v>98800</v>
      </c>
      <c r="P463">
        <v>139354</v>
      </c>
      <c r="Q463" t="s">
        <v>30</v>
      </c>
      <c r="R463" s="4">
        <f t="shared" si="32"/>
        <v>141.05000000000001</v>
      </c>
      <c r="S463">
        <v>2080</v>
      </c>
      <c r="T463" s="4">
        <f t="shared" si="33"/>
        <v>66.997115384615384</v>
      </c>
      <c r="U463" t="s">
        <v>31</v>
      </c>
      <c r="V463" t="s">
        <v>32</v>
      </c>
      <c r="W463">
        <v>1398661200</v>
      </c>
      <c r="X463" s="5">
        <f t="shared" si="34"/>
        <v>41757.208333333336</v>
      </c>
      <c r="Y463">
        <v>1400389200</v>
      </c>
      <c r="Z463" s="6">
        <f t="shared" si="35"/>
        <v>41777.208333333336</v>
      </c>
      <c r="AA463" t="b">
        <v>0</v>
      </c>
      <c r="AB463" t="b">
        <v>0</v>
      </c>
      <c r="AC463" t="s">
        <v>72</v>
      </c>
      <c r="AD463" t="s">
        <v>59</v>
      </c>
      <c r="AE463" t="s">
        <v>73</v>
      </c>
    </row>
    <row r="464" spans="12:31" ht="15" customHeight="1" x14ac:dyDescent="0.35">
      <c r="L464">
        <v>462</v>
      </c>
      <c r="M464" t="s">
        <v>1011</v>
      </c>
      <c r="N464" s="3" t="s">
        <v>1012</v>
      </c>
      <c r="O464">
        <v>188800</v>
      </c>
      <c r="P464">
        <v>57734</v>
      </c>
      <c r="Q464" t="s">
        <v>22</v>
      </c>
      <c r="R464" s="4">
        <f t="shared" si="32"/>
        <v>30.58</v>
      </c>
      <c r="S464">
        <v>535</v>
      </c>
      <c r="T464" s="4">
        <f t="shared" si="33"/>
        <v>107.91401869158878</v>
      </c>
      <c r="U464" t="s">
        <v>31</v>
      </c>
      <c r="V464" t="s">
        <v>32</v>
      </c>
      <c r="W464">
        <v>1359525600</v>
      </c>
      <c r="X464" s="5">
        <f t="shared" si="34"/>
        <v>41304.25</v>
      </c>
      <c r="Y464">
        <v>1362808800</v>
      </c>
      <c r="Z464" s="6">
        <f t="shared" si="35"/>
        <v>41342.25</v>
      </c>
      <c r="AA464" t="b">
        <v>0</v>
      </c>
      <c r="AB464" t="b">
        <v>0</v>
      </c>
      <c r="AC464" t="s">
        <v>328</v>
      </c>
      <c r="AD464" t="s">
        <v>115</v>
      </c>
      <c r="AE464" t="s">
        <v>329</v>
      </c>
    </row>
    <row r="465" spans="12:31" ht="15" customHeight="1" x14ac:dyDescent="0.35">
      <c r="L465">
        <v>463</v>
      </c>
      <c r="M465" t="s">
        <v>1013</v>
      </c>
      <c r="N465" s="3" t="s">
        <v>1014</v>
      </c>
      <c r="O465">
        <v>134300</v>
      </c>
      <c r="P465">
        <v>145265</v>
      </c>
      <c r="Q465" t="s">
        <v>30</v>
      </c>
      <c r="R465" s="4">
        <f t="shared" si="32"/>
        <v>108.16</v>
      </c>
      <c r="S465">
        <v>2105</v>
      </c>
      <c r="T465" s="4">
        <f t="shared" si="33"/>
        <v>69.009501187648453</v>
      </c>
      <c r="U465" t="s">
        <v>31</v>
      </c>
      <c r="V465" t="s">
        <v>32</v>
      </c>
      <c r="W465">
        <v>1388469600</v>
      </c>
      <c r="X465" s="5">
        <f t="shared" si="34"/>
        <v>41639.25</v>
      </c>
      <c r="Y465">
        <v>1388815200</v>
      </c>
      <c r="Z465" s="6">
        <f t="shared" si="35"/>
        <v>41643.25</v>
      </c>
      <c r="AA465" t="b">
        <v>0</v>
      </c>
      <c r="AB465" t="b">
        <v>0</v>
      </c>
      <c r="AC465" t="s">
        <v>95</v>
      </c>
      <c r="AD465" t="s">
        <v>59</v>
      </c>
      <c r="AE465" t="s">
        <v>96</v>
      </c>
    </row>
    <row r="466" spans="12:31" ht="15" customHeight="1" x14ac:dyDescent="0.35">
      <c r="L466">
        <v>464</v>
      </c>
      <c r="M466" t="s">
        <v>1015</v>
      </c>
      <c r="N466" s="3" t="s">
        <v>1016</v>
      </c>
      <c r="O466">
        <v>71200</v>
      </c>
      <c r="P466">
        <v>95020</v>
      </c>
      <c r="Q466" t="s">
        <v>30</v>
      </c>
      <c r="R466" s="4">
        <f t="shared" si="32"/>
        <v>133.46</v>
      </c>
      <c r="S466">
        <v>2436</v>
      </c>
      <c r="T466" s="4">
        <f t="shared" si="33"/>
        <v>39.006568144499177</v>
      </c>
      <c r="U466" t="s">
        <v>31</v>
      </c>
      <c r="V466" t="s">
        <v>32</v>
      </c>
      <c r="W466">
        <v>1518328800</v>
      </c>
      <c r="X466" s="5">
        <f t="shared" si="34"/>
        <v>43142.25</v>
      </c>
      <c r="Y466">
        <v>1519538400</v>
      </c>
      <c r="Z466" s="6">
        <f t="shared" si="35"/>
        <v>43156.25</v>
      </c>
      <c r="AA466" t="b">
        <v>0</v>
      </c>
      <c r="AB466" t="b">
        <v>0</v>
      </c>
      <c r="AC466" t="s">
        <v>47</v>
      </c>
      <c r="AD466" t="s">
        <v>48</v>
      </c>
      <c r="AE466" t="s">
        <v>49</v>
      </c>
    </row>
    <row r="467" spans="12:31" ht="15" customHeight="1" x14ac:dyDescent="0.35">
      <c r="L467">
        <v>465</v>
      </c>
      <c r="M467" t="s">
        <v>1017</v>
      </c>
      <c r="N467" s="3" t="s">
        <v>1018</v>
      </c>
      <c r="O467">
        <v>4700</v>
      </c>
      <c r="P467">
        <v>8829</v>
      </c>
      <c r="Q467" t="s">
        <v>30</v>
      </c>
      <c r="R467" s="4">
        <f t="shared" si="32"/>
        <v>187.85</v>
      </c>
      <c r="S467">
        <v>80</v>
      </c>
      <c r="T467" s="4">
        <f t="shared" si="33"/>
        <v>110.3625</v>
      </c>
      <c r="U467" t="s">
        <v>31</v>
      </c>
      <c r="V467" t="s">
        <v>32</v>
      </c>
      <c r="W467">
        <v>1517032800</v>
      </c>
      <c r="X467" s="5">
        <f t="shared" si="34"/>
        <v>43127.25</v>
      </c>
      <c r="Y467">
        <v>1517810400</v>
      </c>
      <c r="Z467" s="6">
        <f t="shared" si="35"/>
        <v>43136.25</v>
      </c>
      <c r="AA467" t="b">
        <v>0</v>
      </c>
      <c r="AB467" t="b">
        <v>0</v>
      </c>
      <c r="AC467" t="s">
        <v>240</v>
      </c>
      <c r="AD467" t="s">
        <v>91</v>
      </c>
      <c r="AE467" t="s">
        <v>241</v>
      </c>
    </row>
    <row r="468" spans="12:31" ht="15" customHeight="1" x14ac:dyDescent="0.35">
      <c r="L468">
        <v>466</v>
      </c>
      <c r="M468" t="s">
        <v>1019</v>
      </c>
      <c r="N468" s="3" t="s">
        <v>1020</v>
      </c>
      <c r="O468">
        <v>1200</v>
      </c>
      <c r="P468">
        <v>3984</v>
      </c>
      <c r="Q468" t="s">
        <v>30</v>
      </c>
      <c r="R468" s="4">
        <f t="shared" si="32"/>
        <v>332</v>
      </c>
      <c r="S468">
        <v>42</v>
      </c>
      <c r="T468" s="4">
        <f t="shared" si="33"/>
        <v>94.857142857142861</v>
      </c>
      <c r="U468" t="s">
        <v>31</v>
      </c>
      <c r="V468" t="s">
        <v>32</v>
      </c>
      <c r="W468">
        <v>1368594000</v>
      </c>
      <c r="X468" s="5">
        <f t="shared" si="34"/>
        <v>41409.208333333336</v>
      </c>
      <c r="Y468">
        <v>1370581200</v>
      </c>
      <c r="Z468" s="6">
        <f t="shared" si="35"/>
        <v>41432.208333333336</v>
      </c>
      <c r="AA468" t="b">
        <v>0</v>
      </c>
      <c r="AB468" t="b">
        <v>1</v>
      </c>
      <c r="AC468" t="s">
        <v>86</v>
      </c>
      <c r="AD468" t="s">
        <v>41</v>
      </c>
      <c r="AE468" t="s">
        <v>87</v>
      </c>
    </row>
    <row r="469" spans="12:31" ht="15" customHeight="1" x14ac:dyDescent="0.35">
      <c r="L469">
        <v>467</v>
      </c>
      <c r="M469" t="s">
        <v>1021</v>
      </c>
      <c r="N469" s="3" t="s">
        <v>1022</v>
      </c>
      <c r="O469">
        <v>1400</v>
      </c>
      <c r="P469">
        <v>8053</v>
      </c>
      <c r="Q469" t="s">
        <v>30</v>
      </c>
      <c r="R469" s="4">
        <f t="shared" si="32"/>
        <v>575.21</v>
      </c>
      <c r="S469">
        <v>139</v>
      </c>
      <c r="T469" s="4">
        <f t="shared" si="33"/>
        <v>57.935251798561154</v>
      </c>
      <c r="U469" t="s">
        <v>23</v>
      </c>
      <c r="V469" t="s">
        <v>24</v>
      </c>
      <c r="W469">
        <v>1448258400</v>
      </c>
      <c r="X469" s="5">
        <f t="shared" si="34"/>
        <v>42331.25</v>
      </c>
      <c r="Y469">
        <v>1448863200</v>
      </c>
      <c r="Z469" s="6">
        <f t="shared" si="35"/>
        <v>42338.25</v>
      </c>
      <c r="AA469" t="b">
        <v>0</v>
      </c>
      <c r="AB469" t="b">
        <v>1</v>
      </c>
      <c r="AC469" t="s">
        <v>40</v>
      </c>
      <c r="AD469" t="s">
        <v>41</v>
      </c>
      <c r="AE469" t="s">
        <v>42</v>
      </c>
    </row>
    <row r="470" spans="12:31" ht="15" customHeight="1" x14ac:dyDescent="0.35">
      <c r="L470">
        <v>468</v>
      </c>
      <c r="M470" t="s">
        <v>1023</v>
      </c>
      <c r="N470" s="3" t="s">
        <v>1024</v>
      </c>
      <c r="O470">
        <v>4000</v>
      </c>
      <c r="P470">
        <v>1620</v>
      </c>
      <c r="Q470" t="s">
        <v>22</v>
      </c>
      <c r="R470" s="4">
        <f t="shared" si="32"/>
        <v>40.5</v>
      </c>
      <c r="S470">
        <v>16</v>
      </c>
      <c r="T470" s="4">
        <f t="shared" si="33"/>
        <v>101.25</v>
      </c>
      <c r="U470" t="s">
        <v>31</v>
      </c>
      <c r="V470" t="s">
        <v>32</v>
      </c>
      <c r="W470">
        <v>1555218000</v>
      </c>
      <c r="X470" s="5">
        <f t="shared" si="34"/>
        <v>43569.208333333328</v>
      </c>
      <c r="Y470">
        <v>1556600400</v>
      </c>
      <c r="Z470" s="6">
        <f t="shared" si="35"/>
        <v>43585.208333333328</v>
      </c>
      <c r="AA470" t="b">
        <v>0</v>
      </c>
      <c r="AB470" t="b">
        <v>0</v>
      </c>
      <c r="AC470" t="s">
        <v>47</v>
      </c>
      <c r="AD470" t="s">
        <v>48</v>
      </c>
      <c r="AE470" t="s">
        <v>49</v>
      </c>
    </row>
    <row r="471" spans="12:31" ht="15" customHeight="1" x14ac:dyDescent="0.35">
      <c r="L471">
        <v>469</v>
      </c>
      <c r="M471" t="s">
        <v>1025</v>
      </c>
      <c r="N471" s="3" t="s">
        <v>1026</v>
      </c>
      <c r="O471">
        <v>5600</v>
      </c>
      <c r="P471">
        <v>10328</v>
      </c>
      <c r="Q471" t="s">
        <v>30</v>
      </c>
      <c r="R471" s="4">
        <f t="shared" si="32"/>
        <v>184.43</v>
      </c>
      <c r="S471">
        <v>159</v>
      </c>
      <c r="T471" s="4">
        <f t="shared" si="33"/>
        <v>64.95597484276729</v>
      </c>
      <c r="U471" t="s">
        <v>31</v>
      </c>
      <c r="V471" t="s">
        <v>32</v>
      </c>
      <c r="W471">
        <v>1431925200</v>
      </c>
      <c r="X471" s="5">
        <f t="shared" si="34"/>
        <v>42142.208333333328</v>
      </c>
      <c r="Y471">
        <v>1432098000</v>
      </c>
      <c r="Z471" s="6">
        <f t="shared" si="35"/>
        <v>42144.208333333328</v>
      </c>
      <c r="AA471" t="b">
        <v>0</v>
      </c>
      <c r="AB471" t="b">
        <v>0</v>
      </c>
      <c r="AC471" t="s">
        <v>72</v>
      </c>
      <c r="AD471" t="s">
        <v>59</v>
      </c>
      <c r="AE471" t="s">
        <v>73</v>
      </c>
    </row>
    <row r="472" spans="12:31" ht="15" customHeight="1" x14ac:dyDescent="0.35">
      <c r="L472">
        <v>470</v>
      </c>
      <c r="M472" t="s">
        <v>1027</v>
      </c>
      <c r="N472" s="3" t="s">
        <v>1028</v>
      </c>
      <c r="O472">
        <v>3600</v>
      </c>
      <c r="P472">
        <v>10289</v>
      </c>
      <c r="Q472" t="s">
        <v>30</v>
      </c>
      <c r="R472" s="4">
        <f t="shared" si="32"/>
        <v>285.81</v>
      </c>
      <c r="S472">
        <v>381</v>
      </c>
      <c r="T472" s="4">
        <f t="shared" si="33"/>
        <v>27.00524934383202</v>
      </c>
      <c r="U472" t="s">
        <v>31</v>
      </c>
      <c r="V472" t="s">
        <v>32</v>
      </c>
      <c r="W472">
        <v>1481522400</v>
      </c>
      <c r="X472" s="5">
        <f t="shared" si="34"/>
        <v>42716.25</v>
      </c>
      <c r="Y472">
        <v>1482127200</v>
      </c>
      <c r="Z472" s="6">
        <f t="shared" si="35"/>
        <v>42723.25</v>
      </c>
      <c r="AA472" t="b">
        <v>0</v>
      </c>
      <c r="AB472" t="b">
        <v>0</v>
      </c>
      <c r="AC472" t="s">
        <v>86</v>
      </c>
      <c r="AD472" t="s">
        <v>41</v>
      </c>
      <c r="AE472" t="s">
        <v>87</v>
      </c>
    </row>
    <row r="473" spans="12:31" ht="15" customHeight="1" x14ac:dyDescent="0.35">
      <c r="L473">
        <v>471</v>
      </c>
      <c r="M473" t="s">
        <v>484</v>
      </c>
      <c r="N473" s="3" t="s">
        <v>1029</v>
      </c>
      <c r="O473">
        <v>3100</v>
      </c>
      <c r="P473">
        <v>9889</v>
      </c>
      <c r="Q473" t="s">
        <v>30</v>
      </c>
      <c r="R473" s="4">
        <f t="shared" si="32"/>
        <v>319</v>
      </c>
      <c r="S473">
        <v>194</v>
      </c>
      <c r="T473" s="4">
        <f t="shared" si="33"/>
        <v>50.97422680412371</v>
      </c>
      <c r="U473" t="s">
        <v>56</v>
      </c>
      <c r="V473" t="s">
        <v>57</v>
      </c>
      <c r="W473">
        <v>1335934800</v>
      </c>
      <c r="X473" s="5">
        <f t="shared" si="34"/>
        <v>41031.208333333336</v>
      </c>
      <c r="Y473">
        <v>1335934800</v>
      </c>
      <c r="Z473" s="6">
        <f t="shared" si="35"/>
        <v>41031.208333333336</v>
      </c>
      <c r="AA473" t="b">
        <v>0</v>
      </c>
      <c r="AB473" t="b">
        <v>1</v>
      </c>
      <c r="AC473" t="s">
        <v>25</v>
      </c>
      <c r="AD473" t="s">
        <v>26</v>
      </c>
      <c r="AE473" t="s">
        <v>27</v>
      </c>
    </row>
    <row r="474" spans="12:31" ht="15" customHeight="1" x14ac:dyDescent="0.35">
      <c r="L474">
        <v>472</v>
      </c>
      <c r="M474" t="s">
        <v>1030</v>
      </c>
      <c r="N474" s="3" t="s">
        <v>1031</v>
      </c>
      <c r="O474">
        <v>153800</v>
      </c>
      <c r="P474">
        <v>60342</v>
      </c>
      <c r="Q474" t="s">
        <v>22</v>
      </c>
      <c r="R474" s="4">
        <f t="shared" si="32"/>
        <v>39.229999999999997</v>
      </c>
      <c r="S474">
        <v>575</v>
      </c>
      <c r="T474" s="4">
        <f t="shared" si="33"/>
        <v>104.94260869565217</v>
      </c>
      <c r="U474" t="s">
        <v>31</v>
      </c>
      <c r="V474" t="s">
        <v>32</v>
      </c>
      <c r="W474">
        <v>1552280400</v>
      </c>
      <c r="X474" s="5">
        <f t="shared" si="34"/>
        <v>43535.208333333328</v>
      </c>
      <c r="Y474">
        <v>1556946000</v>
      </c>
      <c r="Z474" s="6">
        <f t="shared" si="35"/>
        <v>43589.208333333328</v>
      </c>
      <c r="AA474" t="b">
        <v>0</v>
      </c>
      <c r="AB474" t="b">
        <v>0</v>
      </c>
      <c r="AC474" t="s">
        <v>33</v>
      </c>
      <c r="AD474" t="s">
        <v>34</v>
      </c>
      <c r="AE474" t="s">
        <v>35</v>
      </c>
    </row>
    <row r="475" spans="12:31" ht="15" customHeight="1" x14ac:dyDescent="0.35">
      <c r="L475">
        <v>473</v>
      </c>
      <c r="M475" t="s">
        <v>1032</v>
      </c>
      <c r="N475" s="3" t="s">
        <v>1033</v>
      </c>
      <c r="O475">
        <v>5000</v>
      </c>
      <c r="P475">
        <v>8907</v>
      </c>
      <c r="Q475" t="s">
        <v>30</v>
      </c>
      <c r="R475" s="4">
        <f t="shared" si="32"/>
        <v>178.14</v>
      </c>
      <c r="S475">
        <v>106</v>
      </c>
      <c r="T475" s="4">
        <f t="shared" si="33"/>
        <v>84.028301886792448</v>
      </c>
      <c r="U475" t="s">
        <v>31</v>
      </c>
      <c r="V475" t="s">
        <v>32</v>
      </c>
      <c r="W475">
        <v>1529989200</v>
      </c>
      <c r="X475" s="5">
        <f t="shared" si="34"/>
        <v>43277.208333333328</v>
      </c>
      <c r="Y475">
        <v>1530075600</v>
      </c>
      <c r="Z475" s="6">
        <f t="shared" si="35"/>
        <v>43278.208333333328</v>
      </c>
      <c r="AA475" t="b">
        <v>0</v>
      </c>
      <c r="AB475" t="b">
        <v>0</v>
      </c>
      <c r="AC475" t="s">
        <v>68</v>
      </c>
      <c r="AD475" t="s">
        <v>34</v>
      </c>
      <c r="AE475" t="s">
        <v>69</v>
      </c>
    </row>
    <row r="476" spans="12:31" ht="15" customHeight="1" x14ac:dyDescent="0.35">
      <c r="L476">
        <v>474</v>
      </c>
      <c r="M476" t="s">
        <v>1034</v>
      </c>
      <c r="N476" s="3" t="s">
        <v>1035</v>
      </c>
      <c r="O476">
        <v>4000</v>
      </c>
      <c r="P476">
        <v>14606</v>
      </c>
      <c r="Q476" t="s">
        <v>30</v>
      </c>
      <c r="R476" s="4">
        <f t="shared" si="32"/>
        <v>365.15</v>
      </c>
      <c r="S476">
        <v>142</v>
      </c>
      <c r="T476" s="4">
        <f t="shared" si="33"/>
        <v>102.85915492957747</v>
      </c>
      <c r="U476" t="s">
        <v>31</v>
      </c>
      <c r="V476" t="s">
        <v>32</v>
      </c>
      <c r="W476">
        <v>1418709600</v>
      </c>
      <c r="X476" s="5">
        <f t="shared" si="34"/>
        <v>41989.25</v>
      </c>
      <c r="Y476">
        <v>1418796000</v>
      </c>
      <c r="Z476" s="6">
        <f t="shared" si="35"/>
        <v>41990.25</v>
      </c>
      <c r="AA476" t="b">
        <v>0</v>
      </c>
      <c r="AB476" t="b">
        <v>0</v>
      </c>
      <c r="AC476" t="s">
        <v>304</v>
      </c>
      <c r="AD476" t="s">
        <v>59</v>
      </c>
      <c r="AE476" t="s">
        <v>305</v>
      </c>
    </row>
    <row r="477" spans="12:31" ht="15" customHeight="1" x14ac:dyDescent="0.35">
      <c r="L477">
        <v>475</v>
      </c>
      <c r="M477" t="s">
        <v>1036</v>
      </c>
      <c r="N477" s="3" t="s">
        <v>1037</v>
      </c>
      <c r="O477">
        <v>7400</v>
      </c>
      <c r="P477">
        <v>8432</v>
      </c>
      <c r="Q477" t="s">
        <v>30</v>
      </c>
      <c r="R477" s="4">
        <f t="shared" si="32"/>
        <v>113.95</v>
      </c>
      <c r="S477">
        <v>211</v>
      </c>
      <c r="T477" s="4">
        <f t="shared" si="33"/>
        <v>39.962085308056871</v>
      </c>
      <c r="U477" t="s">
        <v>31</v>
      </c>
      <c r="V477" t="s">
        <v>32</v>
      </c>
      <c r="W477">
        <v>1372136400</v>
      </c>
      <c r="X477" s="5">
        <f t="shared" si="34"/>
        <v>41450.208333333336</v>
      </c>
      <c r="Y477">
        <v>1372482000</v>
      </c>
      <c r="Z477" s="6">
        <f t="shared" si="35"/>
        <v>41454.208333333336</v>
      </c>
      <c r="AA477" t="b">
        <v>0</v>
      </c>
      <c r="AB477" t="b">
        <v>1</v>
      </c>
      <c r="AC477" t="s">
        <v>240</v>
      </c>
      <c r="AD477" t="s">
        <v>91</v>
      </c>
      <c r="AE477" t="s">
        <v>241</v>
      </c>
    </row>
    <row r="478" spans="12:31" ht="15" customHeight="1" x14ac:dyDescent="0.35">
      <c r="L478">
        <v>476</v>
      </c>
      <c r="M478" t="s">
        <v>1038</v>
      </c>
      <c r="N478" s="3" t="s">
        <v>1039</v>
      </c>
      <c r="O478">
        <v>191500</v>
      </c>
      <c r="P478">
        <v>57122</v>
      </c>
      <c r="Q478" t="s">
        <v>22</v>
      </c>
      <c r="R478" s="4">
        <f t="shared" si="32"/>
        <v>29.83</v>
      </c>
      <c r="S478">
        <v>1120</v>
      </c>
      <c r="T478" s="4">
        <f t="shared" si="33"/>
        <v>51.001785714285717</v>
      </c>
      <c r="U478" t="s">
        <v>31</v>
      </c>
      <c r="V478" t="s">
        <v>32</v>
      </c>
      <c r="W478">
        <v>1533877200</v>
      </c>
      <c r="X478" s="5">
        <f t="shared" si="34"/>
        <v>43322.208333333328</v>
      </c>
      <c r="Y478">
        <v>1534395600</v>
      </c>
      <c r="Z478" s="6">
        <f t="shared" si="35"/>
        <v>43328.208333333328</v>
      </c>
      <c r="AA478" t="b">
        <v>0</v>
      </c>
      <c r="AB478" t="b">
        <v>0</v>
      </c>
      <c r="AC478" t="s">
        <v>147</v>
      </c>
      <c r="AD478" t="s">
        <v>91</v>
      </c>
      <c r="AE478" t="s">
        <v>148</v>
      </c>
    </row>
    <row r="479" spans="12:31" ht="15" customHeight="1" x14ac:dyDescent="0.35">
      <c r="L479">
        <v>477</v>
      </c>
      <c r="M479" t="s">
        <v>1040</v>
      </c>
      <c r="N479" s="3" t="s">
        <v>1041</v>
      </c>
      <c r="O479">
        <v>8500</v>
      </c>
      <c r="P479">
        <v>4613</v>
      </c>
      <c r="Q479" t="s">
        <v>22</v>
      </c>
      <c r="R479" s="4">
        <f t="shared" si="32"/>
        <v>54.27</v>
      </c>
      <c r="S479">
        <v>113</v>
      </c>
      <c r="T479" s="4">
        <f t="shared" si="33"/>
        <v>40.823008849557525</v>
      </c>
      <c r="U479" t="s">
        <v>31</v>
      </c>
      <c r="V479" t="s">
        <v>32</v>
      </c>
      <c r="W479">
        <v>1309064400</v>
      </c>
      <c r="X479" s="5">
        <f t="shared" si="34"/>
        <v>40720.208333333336</v>
      </c>
      <c r="Y479">
        <v>1311397200</v>
      </c>
      <c r="Z479" s="6">
        <f t="shared" si="35"/>
        <v>40747.208333333336</v>
      </c>
      <c r="AA479" t="b">
        <v>0</v>
      </c>
      <c r="AB479" t="b">
        <v>0</v>
      </c>
      <c r="AC479" t="s">
        <v>512</v>
      </c>
      <c r="AD479" t="s">
        <v>59</v>
      </c>
      <c r="AE479" t="s">
        <v>513</v>
      </c>
    </row>
    <row r="480" spans="12:31" ht="15" customHeight="1" x14ac:dyDescent="0.35">
      <c r="L480">
        <v>478</v>
      </c>
      <c r="M480" t="s">
        <v>1042</v>
      </c>
      <c r="N480" s="3" t="s">
        <v>1043</v>
      </c>
      <c r="O480">
        <v>68800</v>
      </c>
      <c r="P480">
        <v>162603</v>
      </c>
      <c r="Q480" t="s">
        <v>30</v>
      </c>
      <c r="R480" s="4">
        <f t="shared" si="32"/>
        <v>236.34</v>
      </c>
      <c r="S480">
        <v>2756</v>
      </c>
      <c r="T480" s="4">
        <f t="shared" si="33"/>
        <v>58.999637155297535</v>
      </c>
      <c r="U480" t="s">
        <v>31</v>
      </c>
      <c r="V480" t="s">
        <v>32</v>
      </c>
      <c r="W480">
        <v>1425877200</v>
      </c>
      <c r="X480" s="5">
        <f t="shared" si="34"/>
        <v>42072.208333333328</v>
      </c>
      <c r="Y480">
        <v>1426914000</v>
      </c>
      <c r="Z480" s="6">
        <f t="shared" si="35"/>
        <v>42084.208333333328</v>
      </c>
      <c r="AA480" t="b">
        <v>0</v>
      </c>
      <c r="AB480" t="b">
        <v>0</v>
      </c>
      <c r="AC480" t="s">
        <v>86</v>
      </c>
      <c r="AD480" t="s">
        <v>41</v>
      </c>
      <c r="AE480" t="s">
        <v>87</v>
      </c>
    </row>
    <row r="481" spans="12:31" ht="15" customHeight="1" x14ac:dyDescent="0.35">
      <c r="L481">
        <v>479</v>
      </c>
      <c r="M481" t="s">
        <v>1044</v>
      </c>
      <c r="N481" s="3" t="s">
        <v>1045</v>
      </c>
      <c r="O481">
        <v>2400</v>
      </c>
      <c r="P481">
        <v>12310</v>
      </c>
      <c r="Q481" t="s">
        <v>30</v>
      </c>
      <c r="R481" s="4">
        <f t="shared" si="32"/>
        <v>512.91999999999996</v>
      </c>
      <c r="S481">
        <v>173</v>
      </c>
      <c r="T481" s="4">
        <f t="shared" si="33"/>
        <v>71.156069364161851</v>
      </c>
      <c r="U481" t="s">
        <v>56</v>
      </c>
      <c r="V481" t="s">
        <v>57</v>
      </c>
      <c r="W481">
        <v>1501304400</v>
      </c>
      <c r="X481" s="5">
        <f t="shared" si="34"/>
        <v>42945.208333333328</v>
      </c>
      <c r="Y481">
        <v>1501477200</v>
      </c>
      <c r="Z481" s="6">
        <f t="shared" si="35"/>
        <v>42947.208333333328</v>
      </c>
      <c r="AA481" t="b">
        <v>0</v>
      </c>
      <c r="AB481" t="b">
        <v>0</v>
      </c>
      <c r="AC481" t="s">
        <v>25</v>
      </c>
      <c r="AD481" t="s">
        <v>26</v>
      </c>
      <c r="AE481" t="s">
        <v>27</v>
      </c>
    </row>
    <row r="482" spans="12:31" ht="15" customHeight="1" x14ac:dyDescent="0.35">
      <c r="L482">
        <v>480</v>
      </c>
      <c r="M482" t="s">
        <v>1046</v>
      </c>
      <c r="N482" s="3" t="s">
        <v>1047</v>
      </c>
      <c r="O482">
        <v>8600</v>
      </c>
      <c r="P482">
        <v>8656</v>
      </c>
      <c r="Q482" t="s">
        <v>30</v>
      </c>
      <c r="R482" s="4">
        <f t="shared" si="32"/>
        <v>100.65</v>
      </c>
      <c r="S482">
        <v>87</v>
      </c>
      <c r="T482" s="4">
        <f t="shared" si="33"/>
        <v>99.494252873563212</v>
      </c>
      <c r="U482" t="s">
        <v>31</v>
      </c>
      <c r="V482" t="s">
        <v>32</v>
      </c>
      <c r="W482">
        <v>1268287200</v>
      </c>
      <c r="X482" s="5">
        <f t="shared" si="34"/>
        <v>40248.25</v>
      </c>
      <c r="Y482">
        <v>1269061200</v>
      </c>
      <c r="Z482" s="6">
        <f t="shared" si="35"/>
        <v>40257.208333333336</v>
      </c>
      <c r="AA482" t="b">
        <v>0</v>
      </c>
      <c r="AB482" t="b">
        <v>1</v>
      </c>
      <c r="AC482" t="s">
        <v>151</v>
      </c>
      <c r="AD482" t="s">
        <v>152</v>
      </c>
      <c r="AE482" t="s">
        <v>153</v>
      </c>
    </row>
    <row r="483" spans="12:31" ht="15" customHeight="1" x14ac:dyDescent="0.35">
      <c r="L483">
        <v>481</v>
      </c>
      <c r="M483" t="s">
        <v>1048</v>
      </c>
      <c r="N483" s="3" t="s">
        <v>1049</v>
      </c>
      <c r="O483">
        <v>196600</v>
      </c>
      <c r="P483">
        <v>159931</v>
      </c>
      <c r="Q483" t="s">
        <v>22</v>
      </c>
      <c r="R483" s="4">
        <f t="shared" si="32"/>
        <v>81.349999999999994</v>
      </c>
      <c r="S483">
        <v>1538</v>
      </c>
      <c r="T483" s="4">
        <f t="shared" si="33"/>
        <v>103.98634590377114</v>
      </c>
      <c r="U483" t="s">
        <v>31</v>
      </c>
      <c r="V483" t="s">
        <v>32</v>
      </c>
      <c r="W483">
        <v>1412139600</v>
      </c>
      <c r="X483" s="5">
        <f t="shared" si="34"/>
        <v>41913.208333333336</v>
      </c>
      <c r="Y483">
        <v>1415772000</v>
      </c>
      <c r="Z483" s="6">
        <f t="shared" si="35"/>
        <v>41955.25</v>
      </c>
      <c r="AA483" t="b">
        <v>0</v>
      </c>
      <c r="AB483" t="b">
        <v>1</v>
      </c>
      <c r="AC483" t="s">
        <v>47</v>
      </c>
      <c r="AD483" t="s">
        <v>48</v>
      </c>
      <c r="AE483" t="s">
        <v>49</v>
      </c>
    </row>
    <row r="484" spans="12:31" ht="15" customHeight="1" x14ac:dyDescent="0.35">
      <c r="L484">
        <v>482</v>
      </c>
      <c r="M484" t="s">
        <v>1050</v>
      </c>
      <c r="N484" s="3" t="s">
        <v>1051</v>
      </c>
      <c r="O484">
        <v>4200</v>
      </c>
      <c r="P484">
        <v>689</v>
      </c>
      <c r="Q484" t="s">
        <v>22</v>
      </c>
      <c r="R484" s="4">
        <f t="shared" si="32"/>
        <v>16.399999999999999</v>
      </c>
      <c r="S484">
        <v>9</v>
      </c>
      <c r="T484" s="4">
        <f t="shared" si="33"/>
        <v>76.555555555555557</v>
      </c>
      <c r="U484" t="s">
        <v>31</v>
      </c>
      <c r="V484" t="s">
        <v>32</v>
      </c>
      <c r="W484">
        <v>1330063200</v>
      </c>
      <c r="X484" s="5">
        <f t="shared" si="34"/>
        <v>40963.25</v>
      </c>
      <c r="Y484">
        <v>1331013600</v>
      </c>
      <c r="Z484" s="6">
        <f t="shared" si="35"/>
        <v>40974.25</v>
      </c>
      <c r="AA484" t="b">
        <v>0</v>
      </c>
      <c r="AB484" t="b">
        <v>1</v>
      </c>
      <c r="AC484" t="s">
        <v>147</v>
      </c>
      <c r="AD484" t="s">
        <v>91</v>
      </c>
      <c r="AE484" t="s">
        <v>148</v>
      </c>
    </row>
    <row r="485" spans="12:31" ht="15" customHeight="1" x14ac:dyDescent="0.35">
      <c r="L485">
        <v>483</v>
      </c>
      <c r="M485" t="s">
        <v>1052</v>
      </c>
      <c r="N485" s="3" t="s">
        <v>1053</v>
      </c>
      <c r="O485">
        <v>91400</v>
      </c>
      <c r="P485">
        <v>48236</v>
      </c>
      <c r="Q485" t="s">
        <v>22</v>
      </c>
      <c r="R485" s="4">
        <f t="shared" si="32"/>
        <v>52.77</v>
      </c>
      <c r="S485">
        <v>554</v>
      </c>
      <c r="T485" s="4">
        <f t="shared" si="33"/>
        <v>87.068592057761734</v>
      </c>
      <c r="U485" t="s">
        <v>31</v>
      </c>
      <c r="V485" t="s">
        <v>32</v>
      </c>
      <c r="W485">
        <v>1576130400</v>
      </c>
      <c r="X485" s="5">
        <f t="shared" si="34"/>
        <v>43811.25</v>
      </c>
      <c r="Y485">
        <v>1576735200</v>
      </c>
      <c r="Z485" s="6">
        <f t="shared" si="35"/>
        <v>43818.25</v>
      </c>
      <c r="AA485" t="b">
        <v>0</v>
      </c>
      <c r="AB485" t="b">
        <v>0</v>
      </c>
      <c r="AC485" t="s">
        <v>47</v>
      </c>
      <c r="AD485" t="s">
        <v>48</v>
      </c>
      <c r="AE485" t="s">
        <v>49</v>
      </c>
    </row>
    <row r="486" spans="12:31" ht="15" customHeight="1" x14ac:dyDescent="0.35">
      <c r="L486">
        <v>484</v>
      </c>
      <c r="M486" t="s">
        <v>1054</v>
      </c>
      <c r="N486" s="3" t="s">
        <v>1055</v>
      </c>
      <c r="O486">
        <v>29600</v>
      </c>
      <c r="P486">
        <v>77021</v>
      </c>
      <c r="Q486" t="s">
        <v>30</v>
      </c>
      <c r="R486" s="4">
        <f t="shared" si="32"/>
        <v>260.20999999999998</v>
      </c>
      <c r="S486">
        <v>1572</v>
      </c>
      <c r="T486" s="4">
        <f t="shared" si="33"/>
        <v>48.99554707379135</v>
      </c>
      <c r="U486" t="s">
        <v>56</v>
      </c>
      <c r="V486" t="s">
        <v>57</v>
      </c>
      <c r="W486">
        <v>1407128400</v>
      </c>
      <c r="X486" s="5">
        <f t="shared" si="34"/>
        <v>41855.208333333336</v>
      </c>
      <c r="Y486">
        <v>1411362000</v>
      </c>
      <c r="Z486" s="6">
        <f t="shared" si="35"/>
        <v>41904.208333333336</v>
      </c>
      <c r="AA486" t="b">
        <v>0</v>
      </c>
      <c r="AB486" t="b">
        <v>1</v>
      </c>
      <c r="AC486" t="s">
        <v>25</v>
      </c>
      <c r="AD486" t="s">
        <v>26</v>
      </c>
      <c r="AE486" t="s">
        <v>27</v>
      </c>
    </row>
    <row r="487" spans="12:31" ht="15" customHeight="1" x14ac:dyDescent="0.35">
      <c r="L487">
        <v>485</v>
      </c>
      <c r="M487" t="s">
        <v>1056</v>
      </c>
      <c r="N487" s="3" t="s">
        <v>1057</v>
      </c>
      <c r="O487">
        <v>90600</v>
      </c>
      <c r="P487">
        <v>27844</v>
      </c>
      <c r="Q487" t="s">
        <v>22</v>
      </c>
      <c r="R487" s="4">
        <f t="shared" si="32"/>
        <v>30.73</v>
      </c>
      <c r="S487">
        <v>648</v>
      </c>
      <c r="T487" s="4">
        <f t="shared" si="33"/>
        <v>42.969135802469133</v>
      </c>
      <c r="U487" t="s">
        <v>56</v>
      </c>
      <c r="V487" t="s">
        <v>57</v>
      </c>
      <c r="W487">
        <v>1560142800</v>
      </c>
      <c r="X487" s="5">
        <f t="shared" si="34"/>
        <v>43626.208333333328</v>
      </c>
      <c r="Y487">
        <v>1563685200</v>
      </c>
      <c r="Z487" s="6">
        <f t="shared" si="35"/>
        <v>43667.208333333328</v>
      </c>
      <c r="AA487" t="b">
        <v>0</v>
      </c>
      <c r="AB487" t="b">
        <v>0</v>
      </c>
      <c r="AC487" t="s">
        <v>47</v>
      </c>
      <c r="AD487" t="s">
        <v>48</v>
      </c>
      <c r="AE487" t="s">
        <v>49</v>
      </c>
    </row>
    <row r="488" spans="12:31" ht="15" customHeight="1" x14ac:dyDescent="0.35">
      <c r="L488">
        <v>486</v>
      </c>
      <c r="M488" t="s">
        <v>1058</v>
      </c>
      <c r="N488" s="3" t="s">
        <v>1059</v>
      </c>
      <c r="O488">
        <v>5200</v>
      </c>
      <c r="P488">
        <v>702</v>
      </c>
      <c r="Q488" t="s">
        <v>22</v>
      </c>
      <c r="R488" s="4">
        <f t="shared" si="32"/>
        <v>13.5</v>
      </c>
      <c r="S488">
        <v>21</v>
      </c>
      <c r="T488" s="4">
        <f t="shared" si="33"/>
        <v>33.428571428571431</v>
      </c>
      <c r="U488" t="s">
        <v>56</v>
      </c>
      <c r="V488" t="s">
        <v>57</v>
      </c>
      <c r="W488">
        <v>1520575200</v>
      </c>
      <c r="X488" s="5">
        <f t="shared" si="34"/>
        <v>43168.25</v>
      </c>
      <c r="Y488">
        <v>1521867600</v>
      </c>
      <c r="Z488" s="6">
        <f t="shared" si="35"/>
        <v>43183.208333333328</v>
      </c>
      <c r="AA488" t="b">
        <v>0</v>
      </c>
      <c r="AB488" t="b">
        <v>1</v>
      </c>
      <c r="AC488" t="s">
        <v>240</v>
      </c>
      <c r="AD488" t="s">
        <v>91</v>
      </c>
      <c r="AE488" t="s">
        <v>241</v>
      </c>
    </row>
    <row r="489" spans="12:31" ht="15" customHeight="1" x14ac:dyDescent="0.35">
      <c r="L489">
        <v>487</v>
      </c>
      <c r="M489" t="s">
        <v>1060</v>
      </c>
      <c r="N489" s="3" t="s">
        <v>1061</v>
      </c>
      <c r="O489">
        <v>110300</v>
      </c>
      <c r="P489">
        <v>197024</v>
      </c>
      <c r="Q489" t="s">
        <v>30</v>
      </c>
      <c r="R489" s="4">
        <f t="shared" si="32"/>
        <v>178.63</v>
      </c>
      <c r="S489">
        <v>2346</v>
      </c>
      <c r="T489" s="4">
        <f t="shared" si="33"/>
        <v>83.982949701619773</v>
      </c>
      <c r="U489" t="s">
        <v>31</v>
      </c>
      <c r="V489" t="s">
        <v>32</v>
      </c>
      <c r="W489">
        <v>1492664400</v>
      </c>
      <c r="X489" s="5">
        <f t="shared" si="34"/>
        <v>42845.208333333328</v>
      </c>
      <c r="Y489">
        <v>1495515600</v>
      </c>
      <c r="Z489" s="6">
        <f t="shared" si="35"/>
        <v>42878.208333333328</v>
      </c>
      <c r="AA489" t="b">
        <v>0</v>
      </c>
      <c r="AB489" t="b">
        <v>0</v>
      </c>
      <c r="AC489" t="s">
        <v>47</v>
      </c>
      <c r="AD489" t="s">
        <v>48</v>
      </c>
      <c r="AE489" t="s">
        <v>49</v>
      </c>
    </row>
    <row r="490" spans="12:31" ht="15" customHeight="1" x14ac:dyDescent="0.35">
      <c r="L490">
        <v>488</v>
      </c>
      <c r="M490" t="s">
        <v>1062</v>
      </c>
      <c r="N490" s="3" t="s">
        <v>1063</v>
      </c>
      <c r="O490">
        <v>5300</v>
      </c>
      <c r="P490">
        <v>11663</v>
      </c>
      <c r="Q490" t="s">
        <v>30</v>
      </c>
      <c r="R490" s="4">
        <f t="shared" si="32"/>
        <v>220.06</v>
      </c>
      <c r="S490">
        <v>115</v>
      </c>
      <c r="T490" s="4">
        <f t="shared" si="33"/>
        <v>101.41739130434783</v>
      </c>
      <c r="U490" t="s">
        <v>31</v>
      </c>
      <c r="V490" t="s">
        <v>32</v>
      </c>
      <c r="W490">
        <v>1454479200</v>
      </c>
      <c r="X490" s="5">
        <f t="shared" si="34"/>
        <v>42403.25</v>
      </c>
      <c r="Y490">
        <v>1455948000</v>
      </c>
      <c r="Z490" s="6">
        <f t="shared" si="35"/>
        <v>42420.25</v>
      </c>
      <c r="AA490" t="b">
        <v>0</v>
      </c>
      <c r="AB490" t="b">
        <v>0</v>
      </c>
      <c r="AC490" t="s">
        <v>47</v>
      </c>
      <c r="AD490" t="s">
        <v>48</v>
      </c>
      <c r="AE490" t="s">
        <v>49</v>
      </c>
    </row>
    <row r="491" spans="12:31" ht="15" customHeight="1" x14ac:dyDescent="0.35">
      <c r="L491">
        <v>489</v>
      </c>
      <c r="M491" t="s">
        <v>1064</v>
      </c>
      <c r="N491" s="3" t="s">
        <v>1065</v>
      </c>
      <c r="O491">
        <v>9200</v>
      </c>
      <c r="P491">
        <v>9339</v>
      </c>
      <c r="Q491" t="s">
        <v>30</v>
      </c>
      <c r="R491" s="4">
        <f t="shared" si="32"/>
        <v>101.51</v>
      </c>
      <c r="S491">
        <v>85</v>
      </c>
      <c r="T491" s="4">
        <f t="shared" si="33"/>
        <v>109.87058823529412</v>
      </c>
      <c r="U491" t="s">
        <v>135</v>
      </c>
      <c r="V491" t="s">
        <v>136</v>
      </c>
      <c r="W491">
        <v>1281934800</v>
      </c>
      <c r="X491" s="5">
        <f t="shared" si="34"/>
        <v>40406.208333333336</v>
      </c>
      <c r="Y491">
        <v>1282366800</v>
      </c>
      <c r="Z491" s="6">
        <f t="shared" si="35"/>
        <v>40411.208333333336</v>
      </c>
      <c r="AA491" t="b">
        <v>0</v>
      </c>
      <c r="AB491" t="b">
        <v>0</v>
      </c>
      <c r="AC491" t="s">
        <v>86</v>
      </c>
      <c r="AD491" t="s">
        <v>41</v>
      </c>
      <c r="AE491" t="s">
        <v>87</v>
      </c>
    </row>
    <row r="492" spans="12:31" ht="15" customHeight="1" x14ac:dyDescent="0.35">
      <c r="L492">
        <v>490</v>
      </c>
      <c r="M492" t="s">
        <v>1066</v>
      </c>
      <c r="N492" s="3" t="s">
        <v>1067</v>
      </c>
      <c r="O492">
        <v>2400</v>
      </c>
      <c r="P492">
        <v>4596</v>
      </c>
      <c r="Q492" t="s">
        <v>30</v>
      </c>
      <c r="R492" s="4">
        <f t="shared" si="32"/>
        <v>191.5</v>
      </c>
      <c r="S492">
        <v>144</v>
      </c>
      <c r="T492" s="4">
        <f t="shared" si="33"/>
        <v>31.916666666666668</v>
      </c>
      <c r="U492" t="s">
        <v>31</v>
      </c>
      <c r="V492" t="s">
        <v>32</v>
      </c>
      <c r="W492">
        <v>1573970400</v>
      </c>
      <c r="X492" s="5">
        <f t="shared" si="34"/>
        <v>43786.25</v>
      </c>
      <c r="Y492">
        <v>1574575200</v>
      </c>
      <c r="Z492" s="6">
        <f t="shared" si="35"/>
        <v>43793.25</v>
      </c>
      <c r="AA492" t="b">
        <v>0</v>
      </c>
      <c r="AB492" t="b">
        <v>0</v>
      </c>
      <c r="AC492" t="s">
        <v>1068</v>
      </c>
      <c r="AD492" t="s">
        <v>1069</v>
      </c>
      <c r="AE492" t="s">
        <v>1070</v>
      </c>
    </row>
    <row r="493" spans="12:31" ht="15" customHeight="1" x14ac:dyDescent="0.35">
      <c r="L493">
        <v>491</v>
      </c>
      <c r="M493" t="s">
        <v>1071</v>
      </c>
      <c r="N493" s="3" t="s">
        <v>1072</v>
      </c>
      <c r="O493">
        <v>56800</v>
      </c>
      <c r="P493">
        <v>173437</v>
      </c>
      <c r="Q493" t="s">
        <v>30</v>
      </c>
      <c r="R493" s="4">
        <f t="shared" si="32"/>
        <v>305.35000000000002</v>
      </c>
      <c r="S493">
        <v>2443</v>
      </c>
      <c r="T493" s="4">
        <f t="shared" si="33"/>
        <v>70.993450675399103</v>
      </c>
      <c r="U493" t="s">
        <v>31</v>
      </c>
      <c r="V493" t="s">
        <v>32</v>
      </c>
      <c r="W493">
        <v>1372654800</v>
      </c>
      <c r="X493" s="5">
        <f t="shared" si="34"/>
        <v>41456.208333333336</v>
      </c>
      <c r="Y493">
        <v>1374901200</v>
      </c>
      <c r="Z493" s="6">
        <f t="shared" si="35"/>
        <v>41482.208333333336</v>
      </c>
      <c r="AA493" t="b">
        <v>0</v>
      </c>
      <c r="AB493" t="b">
        <v>1</v>
      </c>
      <c r="AC493" t="s">
        <v>25</v>
      </c>
      <c r="AD493" t="s">
        <v>26</v>
      </c>
      <c r="AE493" t="s">
        <v>27</v>
      </c>
    </row>
    <row r="494" spans="12:31" ht="15" customHeight="1" x14ac:dyDescent="0.35">
      <c r="L494">
        <v>492</v>
      </c>
      <c r="M494" t="s">
        <v>1073</v>
      </c>
      <c r="N494" s="3" t="s">
        <v>1074</v>
      </c>
      <c r="O494">
        <v>191000</v>
      </c>
      <c r="P494">
        <v>45831</v>
      </c>
      <c r="Q494" t="s">
        <v>99</v>
      </c>
      <c r="R494" s="4">
        <f t="shared" si="32"/>
        <v>24</v>
      </c>
      <c r="S494">
        <v>595</v>
      </c>
      <c r="T494" s="4">
        <f t="shared" si="33"/>
        <v>77.026890756302521</v>
      </c>
      <c r="U494" t="s">
        <v>31</v>
      </c>
      <c r="V494" t="s">
        <v>32</v>
      </c>
      <c r="W494">
        <v>1275886800</v>
      </c>
      <c r="X494" s="5">
        <f t="shared" si="34"/>
        <v>40336.208333333336</v>
      </c>
      <c r="Y494">
        <v>1278910800</v>
      </c>
      <c r="Z494" s="6">
        <f t="shared" si="35"/>
        <v>40371.208333333336</v>
      </c>
      <c r="AA494" t="b">
        <v>1</v>
      </c>
      <c r="AB494" t="b">
        <v>1</v>
      </c>
      <c r="AC494" t="s">
        <v>127</v>
      </c>
      <c r="AD494" t="s">
        <v>59</v>
      </c>
      <c r="AE494" t="s">
        <v>128</v>
      </c>
    </row>
    <row r="495" spans="12:31" ht="15" customHeight="1" x14ac:dyDescent="0.35">
      <c r="L495">
        <v>493</v>
      </c>
      <c r="M495" t="s">
        <v>1075</v>
      </c>
      <c r="N495" s="3" t="s">
        <v>1076</v>
      </c>
      <c r="O495">
        <v>900</v>
      </c>
      <c r="P495">
        <v>6514</v>
      </c>
      <c r="Q495" t="s">
        <v>30</v>
      </c>
      <c r="R495" s="4">
        <f t="shared" si="32"/>
        <v>723.78</v>
      </c>
      <c r="S495">
        <v>64</v>
      </c>
      <c r="T495" s="4">
        <f t="shared" si="33"/>
        <v>101.78125</v>
      </c>
      <c r="U495" t="s">
        <v>31</v>
      </c>
      <c r="V495" t="s">
        <v>32</v>
      </c>
      <c r="W495">
        <v>1561784400</v>
      </c>
      <c r="X495" s="5">
        <f t="shared" si="34"/>
        <v>43645.208333333328</v>
      </c>
      <c r="Y495">
        <v>1562907600</v>
      </c>
      <c r="Z495" s="6">
        <f t="shared" si="35"/>
        <v>43658.208333333328</v>
      </c>
      <c r="AA495" t="b">
        <v>0</v>
      </c>
      <c r="AB495" t="b">
        <v>0</v>
      </c>
      <c r="AC495" t="s">
        <v>151</v>
      </c>
      <c r="AD495" t="s">
        <v>152</v>
      </c>
      <c r="AE495" t="s">
        <v>153</v>
      </c>
    </row>
    <row r="496" spans="12:31" ht="15" customHeight="1" x14ac:dyDescent="0.35">
      <c r="L496">
        <v>494</v>
      </c>
      <c r="M496" t="s">
        <v>1077</v>
      </c>
      <c r="N496" s="3" t="s">
        <v>1078</v>
      </c>
      <c r="O496">
        <v>2500</v>
      </c>
      <c r="P496">
        <v>13684</v>
      </c>
      <c r="Q496" t="s">
        <v>30</v>
      </c>
      <c r="R496" s="4">
        <f t="shared" si="32"/>
        <v>547.36</v>
      </c>
      <c r="S496">
        <v>268</v>
      </c>
      <c r="T496" s="4">
        <f t="shared" si="33"/>
        <v>51.059701492537314</v>
      </c>
      <c r="U496" t="s">
        <v>31</v>
      </c>
      <c r="V496" t="s">
        <v>32</v>
      </c>
      <c r="W496">
        <v>1332392400</v>
      </c>
      <c r="X496" s="5">
        <f t="shared" si="34"/>
        <v>40990.208333333336</v>
      </c>
      <c r="Y496">
        <v>1332478800</v>
      </c>
      <c r="Z496" s="6">
        <f t="shared" si="35"/>
        <v>40991.208333333336</v>
      </c>
      <c r="AA496" t="b">
        <v>0</v>
      </c>
      <c r="AB496" t="b">
        <v>0</v>
      </c>
      <c r="AC496" t="s">
        <v>86</v>
      </c>
      <c r="AD496" t="s">
        <v>41</v>
      </c>
      <c r="AE496" t="s">
        <v>87</v>
      </c>
    </row>
    <row r="497" spans="12:31" ht="15" customHeight="1" x14ac:dyDescent="0.35">
      <c r="L497">
        <v>495</v>
      </c>
      <c r="M497" t="s">
        <v>1079</v>
      </c>
      <c r="N497" s="3" t="s">
        <v>1080</v>
      </c>
      <c r="O497">
        <v>3200</v>
      </c>
      <c r="P497">
        <v>13264</v>
      </c>
      <c r="Q497" t="s">
        <v>30</v>
      </c>
      <c r="R497" s="4">
        <f t="shared" si="32"/>
        <v>414.5</v>
      </c>
      <c r="S497">
        <v>195</v>
      </c>
      <c r="T497" s="4">
        <f t="shared" si="33"/>
        <v>68.02051282051282</v>
      </c>
      <c r="U497" t="s">
        <v>52</v>
      </c>
      <c r="V497" t="s">
        <v>53</v>
      </c>
      <c r="W497">
        <v>1402376400</v>
      </c>
      <c r="X497" s="5">
        <f t="shared" si="34"/>
        <v>41800.208333333336</v>
      </c>
      <c r="Y497">
        <v>1402722000</v>
      </c>
      <c r="Z497" s="6">
        <f t="shared" si="35"/>
        <v>41804.208333333336</v>
      </c>
      <c r="AA497" t="b">
        <v>0</v>
      </c>
      <c r="AB497" t="b">
        <v>0</v>
      </c>
      <c r="AC497" t="s">
        <v>47</v>
      </c>
      <c r="AD497" t="s">
        <v>48</v>
      </c>
      <c r="AE497" t="s">
        <v>49</v>
      </c>
    </row>
    <row r="498" spans="12:31" ht="15" customHeight="1" x14ac:dyDescent="0.35">
      <c r="L498">
        <v>496</v>
      </c>
      <c r="M498" t="s">
        <v>1081</v>
      </c>
      <c r="N498" s="3" t="s">
        <v>1082</v>
      </c>
      <c r="O498">
        <v>183800</v>
      </c>
      <c r="P498">
        <v>1667</v>
      </c>
      <c r="Q498" t="s">
        <v>22</v>
      </c>
      <c r="R498" s="4">
        <f t="shared" si="32"/>
        <v>0.91</v>
      </c>
      <c r="S498">
        <v>54</v>
      </c>
      <c r="T498" s="4">
        <f t="shared" si="33"/>
        <v>30.87037037037037</v>
      </c>
      <c r="U498" t="s">
        <v>31</v>
      </c>
      <c r="V498" t="s">
        <v>32</v>
      </c>
      <c r="W498">
        <v>1495342800</v>
      </c>
      <c r="X498" s="5">
        <f t="shared" si="34"/>
        <v>42876.208333333328</v>
      </c>
      <c r="Y498">
        <v>1496811600</v>
      </c>
      <c r="Z498" s="6">
        <f t="shared" si="35"/>
        <v>42893.208333333328</v>
      </c>
      <c r="AA498" t="b">
        <v>0</v>
      </c>
      <c r="AB498" t="b">
        <v>0</v>
      </c>
      <c r="AC498" t="s">
        <v>95</v>
      </c>
      <c r="AD498" t="s">
        <v>59</v>
      </c>
      <c r="AE498" t="s">
        <v>96</v>
      </c>
    </row>
    <row r="499" spans="12:31" ht="15" customHeight="1" x14ac:dyDescent="0.35">
      <c r="L499">
        <v>497</v>
      </c>
      <c r="M499" t="s">
        <v>1083</v>
      </c>
      <c r="N499" s="3" t="s">
        <v>1084</v>
      </c>
      <c r="O499">
        <v>9800</v>
      </c>
      <c r="P499">
        <v>3349</v>
      </c>
      <c r="Q499" t="s">
        <v>22</v>
      </c>
      <c r="R499" s="4">
        <f t="shared" si="32"/>
        <v>34.17</v>
      </c>
      <c r="S499">
        <v>120</v>
      </c>
      <c r="T499" s="4">
        <f t="shared" si="33"/>
        <v>27.908333333333335</v>
      </c>
      <c r="U499" t="s">
        <v>31</v>
      </c>
      <c r="V499" t="s">
        <v>32</v>
      </c>
      <c r="W499">
        <v>1482213600</v>
      </c>
      <c r="X499" s="5">
        <f t="shared" si="34"/>
        <v>42724.25</v>
      </c>
      <c r="Y499">
        <v>1482213600</v>
      </c>
      <c r="Z499" s="6">
        <f t="shared" si="35"/>
        <v>42724.25</v>
      </c>
      <c r="AA499" t="b">
        <v>0</v>
      </c>
      <c r="AB499" t="b">
        <v>1</v>
      </c>
      <c r="AC499" t="s">
        <v>86</v>
      </c>
      <c r="AD499" t="s">
        <v>41</v>
      </c>
      <c r="AE499" t="s">
        <v>87</v>
      </c>
    </row>
    <row r="500" spans="12:31" ht="15" customHeight="1" x14ac:dyDescent="0.35">
      <c r="L500">
        <v>498</v>
      </c>
      <c r="M500" t="s">
        <v>1085</v>
      </c>
      <c r="N500" s="3" t="s">
        <v>1086</v>
      </c>
      <c r="O500">
        <v>193400</v>
      </c>
      <c r="P500">
        <v>46317</v>
      </c>
      <c r="Q500" t="s">
        <v>22</v>
      </c>
      <c r="R500" s="4">
        <f t="shared" si="32"/>
        <v>23.95</v>
      </c>
      <c r="S500">
        <v>579</v>
      </c>
      <c r="T500" s="4">
        <f t="shared" si="33"/>
        <v>79.994818652849744</v>
      </c>
      <c r="U500" t="s">
        <v>52</v>
      </c>
      <c r="V500" t="s">
        <v>53</v>
      </c>
      <c r="W500">
        <v>1420092000</v>
      </c>
      <c r="X500" s="5">
        <f t="shared" si="34"/>
        <v>42005.25</v>
      </c>
      <c r="Y500">
        <v>1420264800</v>
      </c>
      <c r="Z500" s="6">
        <f t="shared" si="35"/>
        <v>42007.25</v>
      </c>
      <c r="AA500" t="b">
        <v>0</v>
      </c>
      <c r="AB500" t="b">
        <v>0</v>
      </c>
      <c r="AC500" t="s">
        <v>40</v>
      </c>
      <c r="AD500" t="s">
        <v>41</v>
      </c>
      <c r="AE500" t="s">
        <v>42</v>
      </c>
    </row>
    <row r="501" spans="12:31" ht="15" customHeight="1" x14ac:dyDescent="0.35">
      <c r="L501">
        <v>499</v>
      </c>
      <c r="M501" t="s">
        <v>1087</v>
      </c>
      <c r="N501" s="3" t="s">
        <v>1088</v>
      </c>
      <c r="O501">
        <v>163800</v>
      </c>
      <c r="P501">
        <v>78743</v>
      </c>
      <c r="Q501" t="s">
        <v>22</v>
      </c>
      <c r="R501" s="4">
        <f t="shared" si="32"/>
        <v>48.07</v>
      </c>
      <c r="S501">
        <v>2072</v>
      </c>
      <c r="T501" s="4">
        <f t="shared" si="33"/>
        <v>38.003378378378379</v>
      </c>
      <c r="U501" t="s">
        <v>31</v>
      </c>
      <c r="V501" t="s">
        <v>32</v>
      </c>
      <c r="W501">
        <v>1458018000</v>
      </c>
      <c r="X501" s="5">
        <f t="shared" si="34"/>
        <v>42444.208333333328</v>
      </c>
      <c r="Y501">
        <v>1458450000</v>
      </c>
      <c r="Z501" s="6">
        <f t="shared" si="35"/>
        <v>42449.208333333328</v>
      </c>
      <c r="AA501" t="b">
        <v>0</v>
      </c>
      <c r="AB501" t="b">
        <v>1</v>
      </c>
      <c r="AC501" t="s">
        <v>58</v>
      </c>
      <c r="AD501" t="s">
        <v>59</v>
      </c>
      <c r="AE501" t="s">
        <v>60</v>
      </c>
    </row>
    <row r="502" spans="12:31" ht="15" customHeight="1" x14ac:dyDescent="0.35">
      <c r="L502">
        <v>500</v>
      </c>
      <c r="M502" t="s">
        <v>1089</v>
      </c>
      <c r="N502" s="3" t="s">
        <v>1090</v>
      </c>
      <c r="O502">
        <v>100</v>
      </c>
      <c r="P502">
        <v>0</v>
      </c>
      <c r="Q502" t="s">
        <v>22</v>
      </c>
      <c r="R502" s="4">
        <f t="shared" si="32"/>
        <v>0</v>
      </c>
      <c r="S502">
        <v>0</v>
      </c>
      <c r="T502" s="4">
        <f t="shared" si="33"/>
        <v>0</v>
      </c>
      <c r="U502" t="s">
        <v>31</v>
      </c>
      <c r="V502" t="s">
        <v>32</v>
      </c>
      <c r="W502">
        <v>1367384400</v>
      </c>
      <c r="X502" s="5">
        <f t="shared" si="34"/>
        <v>41395.208333333336</v>
      </c>
      <c r="Y502">
        <v>1369803600</v>
      </c>
      <c r="Z502" s="6">
        <f t="shared" si="35"/>
        <v>41423.208333333336</v>
      </c>
      <c r="AA502" t="b">
        <v>0</v>
      </c>
      <c r="AB502" t="b">
        <v>1</v>
      </c>
      <c r="AC502" t="s">
        <v>47</v>
      </c>
      <c r="AD502" t="s">
        <v>48</v>
      </c>
      <c r="AE502" t="s">
        <v>49</v>
      </c>
    </row>
    <row r="503" spans="12:31" ht="15" customHeight="1" x14ac:dyDescent="0.35">
      <c r="L503">
        <v>501</v>
      </c>
      <c r="M503" t="s">
        <v>1091</v>
      </c>
      <c r="N503" s="3" t="s">
        <v>1092</v>
      </c>
      <c r="O503">
        <v>153600</v>
      </c>
      <c r="P503">
        <v>107743</v>
      </c>
      <c r="Q503" t="s">
        <v>22</v>
      </c>
      <c r="R503" s="4">
        <f t="shared" si="32"/>
        <v>70.150000000000006</v>
      </c>
      <c r="S503">
        <v>1796</v>
      </c>
      <c r="T503" s="4">
        <f t="shared" si="33"/>
        <v>59.990534521158132</v>
      </c>
      <c r="U503" t="s">
        <v>31</v>
      </c>
      <c r="V503" t="s">
        <v>32</v>
      </c>
      <c r="W503">
        <v>1363064400</v>
      </c>
      <c r="X503" s="5">
        <f t="shared" si="34"/>
        <v>41345.208333333336</v>
      </c>
      <c r="Y503">
        <v>1363237200</v>
      </c>
      <c r="Z503" s="6">
        <f t="shared" si="35"/>
        <v>41347.208333333336</v>
      </c>
      <c r="AA503" t="b">
        <v>0</v>
      </c>
      <c r="AB503" t="b">
        <v>0</v>
      </c>
      <c r="AC503" t="s">
        <v>58</v>
      </c>
      <c r="AD503" t="s">
        <v>59</v>
      </c>
      <c r="AE503" t="s">
        <v>60</v>
      </c>
    </row>
    <row r="504" spans="12:31" ht="15" customHeight="1" x14ac:dyDescent="0.35">
      <c r="L504">
        <v>502</v>
      </c>
      <c r="M504" t="s">
        <v>516</v>
      </c>
      <c r="N504" s="3" t="s">
        <v>1093</v>
      </c>
      <c r="O504">
        <v>1300</v>
      </c>
      <c r="P504">
        <v>6889</v>
      </c>
      <c r="Q504" t="s">
        <v>30</v>
      </c>
      <c r="R504" s="4">
        <f t="shared" si="32"/>
        <v>529.91999999999996</v>
      </c>
      <c r="S504">
        <v>186</v>
      </c>
      <c r="T504" s="4">
        <f t="shared" si="33"/>
        <v>37.037634408602152</v>
      </c>
      <c r="U504" t="s">
        <v>38</v>
      </c>
      <c r="V504" t="s">
        <v>39</v>
      </c>
      <c r="W504">
        <v>1343365200</v>
      </c>
      <c r="X504" s="5">
        <f t="shared" si="34"/>
        <v>41117.208333333336</v>
      </c>
      <c r="Y504">
        <v>1345870800</v>
      </c>
      <c r="Z504" s="6">
        <f t="shared" si="35"/>
        <v>41146.208333333336</v>
      </c>
      <c r="AA504" t="b">
        <v>0</v>
      </c>
      <c r="AB504" t="b">
        <v>1</v>
      </c>
      <c r="AC504" t="s">
        <v>114</v>
      </c>
      <c r="AD504" t="s">
        <v>115</v>
      </c>
      <c r="AE504" t="s">
        <v>116</v>
      </c>
    </row>
    <row r="505" spans="12:31" ht="15" customHeight="1" x14ac:dyDescent="0.35">
      <c r="L505">
        <v>503</v>
      </c>
      <c r="M505" t="s">
        <v>1094</v>
      </c>
      <c r="N505" s="3" t="s">
        <v>1095</v>
      </c>
      <c r="O505">
        <v>25500</v>
      </c>
      <c r="P505">
        <v>45983</v>
      </c>
      <c r="Q505" t="s">
        <v>30</v>
      </c>
      <c r="R505" s="4">
        <f t="shared" si="32"/>
        <v>180.33</v>
      </c>
      <c r="S505">
        <v>460</v>
      </c>
      <c r="T505" s="4">
        <f t="shared" si="33"/>
        <v>99.963043478260872</v>
      </c>
      <c r="U505" t="s">
        <v>31</v>
      </c>
      <c r="V505" t="s">
        <v>32</v>
      </c>
      <c r="W505">
        <v>1435726800</v>
      </c>
      <c r="X505" s="5">
        <f t="shared" si="34"/>
        <v>42186.208333333328</v>
      </c>
      <c r="Y505">
        <v>1437454800</v>
      </c>
      <c r="Z505" s="6">
        <f t="shared" si="35"/>
        <v>42206.208333333328</v>
      </c>
      <c r="AA505" t="b">
        <v>0</v>
      </c>
      <c r="AB505" t="b">
        <v>0</v>
      </c>
      <c r="AC505" t="s">
        <v>72</v>
      </c>
      <c r="AD505" t="s">
        <v>59</v>
      </c>
      <c r="AE505" t="s">
        <v>73</v>
      </c>
    </row>
    <row r="506" spans="12:31" ht="15" customHeight="1" x14ac:dyDescent="0.35">
      <c r="L506">
        <v>504</v>
      </c>
      <c r="M506" t="s">
        <v>1096</v>
      </c>
      <c r="N506" s="3" t="s">
        <v>1097</v>
      </c>
      <c r="O506">
        <v>7500</v>
      </c>
      <c r="P506">
        <v>6924</v>
      </c>
      <c r="Q506" t="s">
        <v>22</v>
      </c>
      <c r="R506" s="4">
        <f t="shared" si="32"/>
        <v>92.32</v>
      </c>
      <c r="S506">
        <v>62</v>
      </c>
      <c r="T506" s="4">
        <f t="shared" si="33"/>
        <v>111.6774193548387</v>
      </c>
      <c r="U506" t="s">
        <v>135</v>
      </c>
      <c r="V506" t="s">
        <v>136</v>
      </c>
      <c r="W506">
        <v>1431925200</v>
      </c>
      <c r="X506" s="5">
        <f t="shared" si="34"/>
        <v>42142.208333333328</v>
      </c>
      <c r="Y506">
        <v>1432011600</v>
      </c>
      <c r="Z506" s="6">
        <f t="shared" si="35"/>
        <v>42143.208333333328</v>
      </c>
      <c r="AA506" t="b">
        <v>0</v>
      </c>
      <c r="AB506" t="b">
        <v>0</v>
      </c>
      <c r="AC506" t="s">
        <v>33</v>
      </c>
      <c r="AD506" t="s">
        <v>34</v>
      </c>
      <c r="AE506" t="s">
        <v>35</v>
      </c>
    </row>
    <row r="507" spans="12:31" ht="15" customHeight="1" x14ac:dyDescent="0.35">
      <c r="L507">
        <v>505</v>
      </c>
      <c r="M507" t="s">
        <v>1098</v>
      </c>
      <c r="N507" s="3" t="s">
        <v>1099</v>
      </c>
      <c r="O507">
        <v>89900</v>
      </c>
      <c r="P507">
        <v>12497</v>
      </c>
      <c r="Q507" t="s">
        <v>22</v>
      </c>
      <c r="R507" s="4">
        <f t="shared" si="32"/>
        <v>13.9</v>
      </c>
      <c r="S507">
        <v>347</v>
      </c>
      <c r="T507" s="4">
        <f t="shared" si="33"/>
        <v>36.014409221902014</v>
      </c>
      <c r="U507" t="s">
        <v>31</v>
      </c>
      <c r="V507" t="s">
        <v>32</v>
      </c>
      <c r="W507">
        <v>1362722400</v>
      </c>
      <c r="X507" s="5">
        <f t="shared" si="34"/>
        <v>41341.25</v>
      </c>
      <c r="Y507">
        <v>1366347600</v>
      </c>
      <c r="Z507" s="6">
        <f t="shared" si="35"/>
        <v>41383.208333333336</v>
      </c>
      <c r="AA507" t="b">
        <v>0</v>
      </c>
      <c r="AB507" t="b">
        <v>1</v>
      </c>
      <c r="AC507" t="s">
        <v>164</v>
      </c>
      <c r="AD507" t="s">
        <v>91</v>
      </c>
      <c r="AE507" t="s">
        <v>165</v>
      </c>
    </row>
    <row r="508" spans="12:31" ht="15" customHeight="1" x14ac:dyDescent="0.35">
      <c r="L508">
        <v>506</v>
      </c>
      <c r="M508" t="s">
        <v>1100</v>
      </c>
      <c r="N508" s="3" t="s">
        <v>1101</v>
      </c>
      <c r="O508">
        <v>18000</v>
      </c>
      <c r="P508">
        <v>166874</v>
      </c>
      <c r="Q508" t="s">
        <v>30</v>
      </c>
      <c r="R508" s="4">
        <f t="shared" si="32"/>
        <v>927.08</v>
      </c>
      <c r="S508">
        <v>2528</v>
      </c>
      <c r="T508" s="4">
        <f t="shared" si="33"/>
        <v>66.010284810126578</v>
      </c>
      <c r="U508" t="s">
        <v>31</v>
      </c>
      <c r="V508" t="s">
        <v>32</v>
      </c>
      <c r="W508">
        <v>1511416800</v>
      </c>
      <c r="X508" s="5">
        <f t="shared" si="34"/>
        <v>43062.25</v>
      </c>
      <c r="Y508">
        <v>1512885600</v>
      </c>
      <c r="Z508" s="6">
        <f t="shared" si="35"/>
        <v>43079.25</v>
      </c>
      <c r="AA508" t="b">
        <v>0</v>
      </c>
      <c r="AB508" t="b">
        <v>1</v>
      </c>
      <c r="AC508" t="s">
        <v>47</v>
      </c>
      <c r="AD508" t="s">
        <v>48</v>
      </c>
      <c r="AE508" t="s">
        <v>49</v>
      </c>
    </row>
    <row r="509" spans="12:31" ht="15" customHeight="1" x14ac:dyDescent="0.35">
      <c r="L509">
        <v>507</v>
      </c>
      <c r="M509" t="s">
        <v>1102</v>
      </c>
      <c r="N509" s="3" t="s">
        <v>1103</v>
      </c>
      <c r="O509">
        <v>2100</v>
      </c>
      <c r="P509">
        <v>837</v>
      </c>
      <c r="Q509" t="s">
        <v>22</v>
      </c>
      <c r="R509" s="4">
        <f t="shared" si="32"/>
        <v>39.86</v>
      </c>
      <c r="S509">
        <v>19</v>
      </c>
      <c r="T509" s="4">
        <f t="shared" si="33"/>
        <v>44.05263157894737</v>
      </c>
      <c r="U509" t="s">
        <v>31</v>
      </c>
      <c r="V509" t="s">
        <v>32</v>
      </c>
      <c r="W509">
        <v>1365483600</v>
      </c>
      <c r="X509" s="5">
        <f t="shared" si="34"/>
        <v>41373.208333333336</v>
      </c>
      <c r="Y509">
        <v>1369717200</v>
      </c>
      <c r="Z509" s="6">
        <f t="shared" si="35"/>
        <v>41422.208333333336</v>
      </c>
      <c r="AA509" t="b">
        <v>0</v>
      </c>
      <c r="AB509" t="b">
        <v>1</v>
      </c>
      <c r="AC509" t="s">
        <v>40</v>
      </c>
      <c r="AD509" t="s">
        <v>41</v>
      </c>
      <c r="AE509" t="s">
        <v>42</v>
      </c>
    </row>
    <row r="510" spans="12:31" ht="15" customHeight="1" x14ac:dyDescent="0.35">
      <c r="L510">
        <v>508</v>
      </c>
      <c r="M510" t="s">
        <v>1104</v>
      </c>
      <c r="N510" s="3" t="s">
        <v>1105</v>
      </c>
      <c r="O510">
        <v>172700</v>
      </c>
      <c r="P510">
        <v>193820</v>
      </c>
      <c r="Q510" t="s">
        <v>30</v>
      </c>
      <c r="R510" s="4">
        <f t="shared" si="32"/>
        <v>112.23</v>
      </c>
      <c r="S510">
        <v>3657</v>
      </c>
      <c r="T510" s="4">
        <f t="shared" si="33"/>
        <v>52.999726551818434</v>
      </c>
      <c r="U510" t="s">
        <v>31</v>
      </c>
      <c r="V510" t="s">
        <v>32</v>
      </c>
      <c r="W510">
        <v>1532840400</v>
      </c>
      <c r="X510" s="5">
        <f t="shared" si="34"/>
        <v>43310.208333333328</v>
      </c>
      <c r="Y510">
        <v>1534654800</v>
      </c>
      <c r="Z510" s="6">
        <f t="shared" si="35"/>
        <v>43331.208333333328</v>
      </c>
      <c r="AA510" t="b">
        <v>0</v>
      </c>
      <c r="AB510" t="b">
        <v>0</v>
      </c>
      <c r="AC510" t="s">
        <v>47</v>
      </c>
      <c r="AD510" t="s">
        <v>48</v>
      </c>
      <c r="AE510" t="s">
        <v>49</v>
      </c>
    </row>
    <row r="511" spans="12:31" ht="15" customHeight="1" x14ac:dyDescent="0.35">
      <c r="L511">
        <v>509</v>
      </c>
      <c r="M511" t="s">
        <v>436</v>
      </c>
      <c r="N511" s="3" t="s">
        <v>1106</v>
      </c>
      <c r="O511">
        <v>168500</v>
      </c>
      <c r="P511">
        <v>119510</v>
      </c>
      <c r="Q511" t="s">
        <v>22</v>
      </c>
      <c r="R511" s="4">
        <f t="shared" si="32"/>
        <v>70.930000000000007</v>
      </c>
      <c r="S511">
        <v>1258</v>
      </c>
      <c r="T511" s="4">
        <f t="shared" si="33"/>
        <v>95</v>
      </c>
      <c r="U511" t="s">
        <v>31</v>
      </c>
      <c r="V511" t="s">
        <v>32</v>
      </c>
      <c r="W511">
        <v>1336194000</v>
      </c>
      <c r="X511" s="5">
        <f t="shared" si="34"/>
        <v>41034.208333333336</v>
      </c>
      <c r="Y511">
        <v>1337058000</v>
      </c>
      <c r="Z511" s="6">
        <f t="shared" si="35"/>
        <v>41044.208333333336</v>
      </c>
      <c r="AA511" t="b">
        <v>0</v>
      </c>
      <c r="AB511" t="b">
        <v>0</v>
      </c>
      <c r="AC511" t="s">
        <v>47</v>
      </c>
      <c r="AD511" t="s">
        <v>48</v>
      </c>
      <c r="AE511" t="s">
        <v>49</v>
      </c>
    </row>
    <row r="512" spans="12:31" ht="15" customHeight="1" x14ac:dyDescent="0.35">
      <c r="L512">
        <v>510</v>
      </c>
      <c r="M512" t="s">
        <v>1107</v>
      </c>
      <c r="N512" s="3" t="s">
        <v>1108</v>
      </c>
      <c r="O512">
        <v>7800</v>
      </c>
      <c r="P512">
        <v>9289</v>
      </c>
      <c r="Q512" t="s">
        <v>30</v>
      </c>
      <c r="R512" s="4">
        <f t="shared" si="32"/>
        <v>119.09</v>
      </c>
      <c r="S512">
        <v>131</v>
      </c>
      <c r="T512" s="4">
        <f t="shared" si="33"/>
        <v>70.908396946564892</v>
      </c>
      <c r="U512" t="s">
        <v>38</v>
      </c>
      <c r="V512" t="s">
        <v>39</v>
      </c>
      <c r="W512">
        <v>1527742800</v>
      </c>
      <c r="X512" s="5">
        <f t="shared" si="34"/>
        <v>43251.208333333328</v>
      </c>
      <c r="Y512">
        <v>1529816400</v>
      </c>
      <c r="Z512" s="6">
        <f t="shared" si="35"/>
        <v>43275.208333333328</v>
      </c>
      <c r="AA512" t="b">
        <v>0</v>
      </c>
      <c r="AB512" t="b">
        <v>0</v>
      </c>
      <c r="AC512" t="s">
        <v>72</v>
      </c>
      <c r="AD512" t="s">
        <v>59</v>
      </c>
      <c r="AE512" t="s">
        <v>73</v>
      </c>
    </row>
    <row r="513" spans="12:31" ht="15" customHeight="1" x14ac:dyDescent="0.35">
      <c r="L513">
        <v>511</v>
      </c>
      <c r="M513" t="s">
        <v>1109</v>
      </c>
      <c r="N513" s="3" t="s">
        <v>1110</v>
      </c>
      <c r="O513">
        <v>147800</v>
      </c>
      <c r="P513">
        <v>35498</v>
      </c>
      <c r="Q513" t="s">
        <v>22</v>
      </c>
      <c r="R513" s="4">
        <f t="shared" si="32"/>
        <v>24.02</v>
      </c>
      <c r="S513">
        <v>362</v>
      </c>
      <c r="T513" s="4">
        <f t="shared" si="33"/>
        <v>98.060773480662988</v>
      </c>
      <c r="U513" t="s">
        <v>31</v>
      </c>
      <c r="V513" t="s">
        <v>32</v>
      </c>
      <c r="W513">
        <v>1564030800</v>
      </c>
      <c r="X513" s="5">
        <f t="shared" si="34"/>
        <v>43671.208333333328</v>
      </c>
      <c r="Y513">
        <v>1564894800</v>
      </c>
      <c r="Z513" s="6">
        <f t="shared" si="35"/>
        <v>43681.208333333328</v>
      </c>
      <c r="AA513" t="b">
        <v>0</v>
      </c>
      <c r="AB513" t="b">
        <v>0</v>
      </c>
      <c r="AC513" t="s">
        <v>47</v>
      </c>
      <c r="AD513" t="s">
        <v>48</v>
      </c>
      <c r="AE513" t="s">
        <v>49</v>
      </c>
    </row>
    <row r="514" spans="12:31" ht="15" customHeight="1" x14ac:dyDescent="0.35">
      <c r="L514">
        <v>512</v>
      </c>
      <c r="M514" t="s">
        <v>1111</v>
      </c>
      <c r="N514" s="3" t="s">
        <v>1112</v>
      </c>
      <c r="O514">
        <v>9100</v>
      </c>
      <c r="P514">
        <v>12678</v>
      </c>
      <c r="Q514" t="s">
        <v>30</v>
      </c>
      <c r="R514" s="4">
        <f t="shared" ref="R514:R577" si="36">ROUND(P514/O514*100,2)</f>
        <v>139.32</v>
      </c>
      <c r="S514">
        <v>239</v>
      </c>
      <c r="T514" s="4">
        <f t="shared" ref="T514:T577" si="37">IF(S514&lt;=0,0,P514/S514)</f>
        <v>53.046025104602514</v>
      </c>
      <c r="U514" t="s">
        <v>31</v>
      </c>
      <c r="V514" t="s">
        <v>32</v>
      </c>
      <c r="W514">
        <v>1404536400</v>
      </c>
      <c r="X514" s="5">
        <f t="shared" si="34"/>
        <v>41825.208333333336</v>
      </c>
      <c r="Y514">
        <v>1404622800</v>
      </c>
      <c r="Z514" s="6">
        <f t="shared" si="35"/>
        <v>41826.208333333336</v>
      </c>
      <c r="AA514" t="b">
        <v>0</v>
      </c>
      <c r="AB514" t="b">
        <v>1</v>
      </c>
      <c r="AC514" t="s">
        <v>114</v>
      </c>
      <c r="AD514" t="s">
        <v>115</v>
      </c>
      <c r="AE514" t="s">
        <v>116</v>
      </c>
    </row>
    <row r="515" spans="12:31" ht="15" customHeight="1" x14ac:dyDescent="0.35">
      <c r="L515">
        <v>513</v>
      </c>
      <c r="M515" t="s">
        <v>1113</v>
      </c>
      <c r="N515" s="3" t="s">
        <v>1114</v>
      </c>
      <c r="O515">
        <v>8300</v>
      </c>
      <c r="P515">
        <v>3260</v>
      </c>
      <c r="Q515" t="s">
        <v>99</v>
      </c>
      <c r="R515" s="4">
        <f t="shared" si="36"/>
        <v>39.28</v>
      </c>
      <c r="S515">
        <v>35</v>
      </c>
      <c r="T515" s="4">
        <f t="shared" si="37"/>
        <v>93.142857142857139</v>
      </c>
      <c r="U515" t="s">
        <v>31</v>
      </c>
      <c r="V515" t="s">
        <v>32</v>
      </c>
      <c r="W515">
        <v>1284008400</v>
      </c>
      <c r="X515" s="5">
        <f t="shared" ref="X515:X578" si="38">(W515/86400)+DATE(1970,1,1)</f>
        <v>40430.208333333336</v>
      </c>
      <c r="Y515">
        <v>1284181200</v>
      </c>
      <c r="Z515" s="6">
        <f t="shared" si="35"/>
        <v>40432.208333333336</v>
      </c>
      <c r="AA515" t="b">
        <v>0</v>
      </c>
      <c r="AB515" t="b">
        <v>0</v>
      </c>
      <c r="AC515" t="s">
        <v>304</v>
      </c>
      <c r="AD515" t="s">
        <v>59</v>
      </c>
      <c r="AE515" t="s">
        <v>305</v>
      </c>
    </row>
    <row r="516" spans="12:31" ht="15" customHeight="1" x14ac:dyDescent="0.35">
      <c r="L516">
        <v>514</v>
      </c>
      <c r="M516" t="s">
        <v>1115</v>
      </c>
      <c r="N516" s="3" t="s">
        <v>1116</v>
      </c>
      <c r="O516">
        <v>138700</v>
      </c>
      <c r="P516">
        <v>31123</v>
      </c>
      <c r="Q516" t="s">
        <v>99</v>
      </c>
      <c r="R516" s="4">
        <f t="shared" si="36"/>
        <v>22.44</v>
      </c>
      <c r="S516">
        <v>528</v>
      </c>
      <c r="T516" s="4">
        <f t="shared" si="37"/>
        <v>58.945075757575758</v>
      </c>
      <c r="U516" t="s">
        <v>125</v>
      </c>
      <c r="V516" t="s">
        <v>126</v>
      </c>
      <c r="W516">
        <v>1386309600</v>
      </c>
      <c r="X516" s="5">
        <f t="shared" si="38"/>
        <v>41614.25</v>
      </c>
      <c r="Y516">
        <v>1386741600</v>
      </c>
      <c r="Z516" s="6">
        <f t="shared" ref="Z516:Z579" si="39">(Y516/86400)+DATE(1970,1,1)</f>
        <v>41619.25</v>
      </c>
      <c r="AA516" t="b">
        <v>0</v>
      </c>
      <c r="AB516" t="b">
        <v>1</v>
      </c>
      <c r="AC516" t="s">
        <v>33</v>
      </c>
      <c r="AD516" t="s">
        <v>34</v>
      </c>
      <c r="AE516" t="s">
        <v>35</v>
      </c>
    </row>
    <row r="517" spans="12:31" ht="15" customHeight="1" x14ac:dyDescent="0.35">
      <c r="L517">
        <v>515</v>
      </c>
      <c r="M517" t="s">
        <v>1117</v>
      </c>
      <c r="N517" s="3" t="s">
        <v>1118</v>
      </c>
      <c r="O517">
        <v>8600</v>
      </c>
      <c r="P517">
        <v>4797</v>
      </c>
      <c r="Q517" t="s">
        <v>22</v>
      </c>
      <c r="R517" s="4">
        <f t="shared" si="36"/>
        <v>55.78</v>
      </c>
      <c r="S517">
        <v>133</v>
      </c>
      <c r="T517" s="4">
        <f t="shared" si="37"/>
        <v>36.067669172932334</v>
      </c>
      <c r="U517" t="s">
        <v>23</v>
      </c>
      <c r="V517" t="s">
        <v>24</v>
      </c>
      <c r="W517">
        <v>1324620000</v>
      </c>
      <c r="X517" s="5">
        <f t="shared" si="38"/>
        <v>40900.25</v>
      </c>
      <c r="Y517">
        <v>1324792800</v>
      </c>
      <c r="Z517" s="6">
        <f t="shared" si="39"/>
        <v>40902.25</v>
      </c>
      <c r="AA517" t="b">
        <v>0</v>
      </c>
      <c r="AB517" t="b">
        <v>1</v>
      </c>
      <c r="AC517" t="s">
        <v>47</v>
      </c>
      <c r="AD517" t="s">
        <v>48</v>
      </c>
      <c r="AE517" t="s">
        <v>49</v>
      </c>
    </row>
    <row r="518" spans="12:31" ht="15" customHeight="1" x14ac:dyDescent="0.35">
      <c r="L518">
        <v>516</v>
      </c>
      <c r="M518" t="s">
        <v>1119</v>
      </c>
      <c r="N518" s="3" t="s">
        <v>1120</v>
      </c>
      <c r="O518">
        <v>125400</v>
      </c>
      <c r="P518">
        <v>53324</v>
      </c>
      <c r="Q518" t="s">
        <v>22</v>
      </c>
      <c r="R518" s="4">
        <f t="shared" si="36"/>
        <v>42.52</v>
      </c>
      <c r="S518">
        <v>846</v>
      </c>
      <c r="T518" s="4">
        <f t="shared" si="37"/>
        <v>63.030732860520096</v>
      </c>
      <c r="U518" t="s">
        <v>31</v>
      </c>
      <c r="V518" t="s">
        <v>32</v>
      </c>
      <c r="W518">
        <v>1281070800</v>
      </c>
      <c r="X518" s="5">
        <f t="shared" si="38"/>
        <v>40396.208333333336</v>
      </c>
      <c r="Y518">
        <v>1284354000</v>
      </c>
      <c r="Z518" s="6">
        <f t="shared" si="39"/>
        <v>40434.208333333336</v>
      </c>
      <c r="AA518" t="b">
        <v>0</v>
      </c>
      <c r="AB518" t="b">
        <v>0</v>
      </c>
      <c r="AC518" t="s">
        <v>90</v>
      </c>
      <c r="AD518" t="s">
        <v>91</v>
      </c>
      <c r="AE518" t="s">
        <v>92</v>
      </c>
    </row>
    <row r="519" spans="12:31" ht="15" customHeight="1" x14ac:dyDescent="0.35">
      <c r="L519">
        <v>517</v>
      </c>
      <c r="M519" t="s">
        <v>1121</v>
      </c>
      <c r="N519" s="3" t="s">
        <v>1122</v>
      </c>
      <c r="O519">
        <v>5900</v>
      </c>
      <c r="P519">
        <v>6608</v>
      </c>
      <c r="Q519" t="s">
        <v>30</v>
      </c>
      <c r="R519" s="4">
        <f t="shared" si="36"/>
        <v>112</v>
      </c>
      <c r="S519">
        <v>78</v>
      </c>
      <c r="T519" s="4">
        <f t="shared" si="37"/>
        <v>84.717948717948715</v>
      </c>
      <c r="U519" t="s">
        <v>31</v>
      </c>
      <c r="V519" t="s">
        <v>32</v>
      </c>
      <c r="W519">
        <v>1493960400</v>
      </c>
      <c r="X519" s="5">
        <f t="shared" si="38"/>
        <v>42860.208333333328</v>
      </c>
      <c r="Y519">
        <v>1494392400</v>
      </c>
      <c r="Z519" s="6">
        <f t="shared" si="39"/>
        <v>42865.208333333328</v>
      </c>
      <c r="AA519" t="b">
        <v>0</v>
      </c>
      <c r="AB519" t="b">
        <v>0</v>
      </c>
      <c r="AC519" t="s">
        <v>25</v>
      </c>
      <c r="AD519" t="s">
        <v>26</v>
      </c>
      <c r="AE519" t="s">
        <v>27</v>
      </c>
    </row>
    <row r="520" spans="12:31" ht="15" customHeight="1" x14ac:dyDescent="0.35">
      <c r="L520">
        <v>518</v>
      </c>
      <c r="M520" t="s">
        <v>1123</v>
      </c>
      <c r="N520" s="3" t="s">
        <v>1124</v>
      </c>
      <c r="O520">
        <v>8800</v>
      </c>
      <c r="P520">
        <v>622</v>
      </c>
      <c r="Q520" t="s">
        <v>22</v>
      </c>
      <c r="R520" s="4">
        <f t="shared" si="36"/>
        <v>7.07</v>
      </c>
      <c r="S520">
        <v>10</v>
      </c>
      <c r="T520" s="4">
        <f t="shared" si="37"/>
        <v>62.2</v>
      </c>
      <c r="U520" t="s">
        <v>31</v>
      </c>
      <c r="V520" t="s">
        <v>32</v>
      </c>
      <c r="W520">
        <v>1519365600</v>
      </c>
      <c r="X520" s="5">
        <f t="shared" si="38"/>
        <v>43154.25</v>
      </c>
      <c r="Y520">
        <v>1519538400</v>
      </c>
      <c r="Z520" s="6">
        <f t="shared" si="39"/>
        <v>43156.25</v>
      </c>
      <c r="AA520" t="b">
        <v>0</v>
      </c>
      <c r="AB520" t="b">
        <v>1</v>
      </c>
      <c r="AC520" t="s">
        <v>95</v>
      </c>
      <c r="AD520" t="s">
        <v>59</v>
      </c>
      <c r="AE520" t="s">
        <v>96</v>
      </c>
    </row>
    <row r="521" spans="12:31" ht="15" customHeight="1" x14ac:dyDescent="0.35">
      <c r="L521">
        <v>519</v>
      </c>
      <c r="M521" t="s">
        <v>1125</v>
      </c>
      <c r="N521" s="3" t="s">
        <v>1126</v>
      </c>
      <c r="O521">
        <v>177700</v>
      </c>
      <c r="P521">
        <v>180802</v>
      </c>
      <c r="Q521" t="s">
        <v>30</v>
      </c>
      <c r="R521" s="4">
        <f t="shared" si="36"/>
        <v>101.75</v>
      </c>
      <c r="S521">
        <v>1773</v>
      </c>
      <c r="T521" s="4">
        <f t="shared" si="37"/>
        <v>101.97518330513255</v>
      </c>
      <c r="U521" t="s">
        <v>31</v>
      </c>
      <c r="V521" t="s">
        <v>32</v>
      </c>
      <c r="W521">
        <v>1420696800</v>
      </c>
      <c r="X521" s="5">
        <f t="shared" si="38"/>
        <v>42012.25</v>
      </c>
      <c r="Y521">
        <v>1421906400</v>
      </c>
      <c r="Z521" s="6">
        <f t="shared" si="39"/>
        <v>42026.25</v>
      </c>
      <c r="AA521" t="b">
        <v>0</v>
      </c>
      <c r="AB521" t="b">
        <v>1</v>
      </c>
      <c r="AC521" t="s">
        <v>33</v>
      </c>
      <c r="AD521" t="s">
        <v>34</v>
      </c>
      <c r="AE521" t="s">
        <v>35</v>
      </c>
    </row>
    <row r="522" spans="12:31" ht="15" customHeight="1" x14ac:dyDescent="0.35">
      <c r="L522">
        <v>520</v>
      </c>
      <c r="M522" t="s">
        <v>1127</v>
      </c>
      <c r="N522" s="3" t="s">
        <v>1128</v>
      </c>
      <c r="O522">
        <v>800</v>
      </c>
      <c r="P522">
        <v>3406</v>
      </c>
      <c r="Q522" t="s">
        <v>30</v>
      </c>
      <c r="R522" s="4">
        <f t="shared" si="36"/>
        <v>425.75</v>
      </c>
      <c r="S522">
        <v>32</v>
      </c>
      <c r="T522" s="4">
        <f t="shared" si="37"/>
        <v>106.4375</v>
      </c>
      <c r="U522" t="s">
        <v>31</v>
      </c>
      <c r="V522" t="s">
        <v>32</v>
      </c>
      <c r="W522">
        <v>1555650000</v>
      </c>
      <c r="X522" s="5">
        <f t="shared" si="38"/>
        <v>43574.208333333328</v>
      </c>
      <c r="Y522">
        <v>1555909200</v>
      </c>
      <c r="Z522" s="6">
        <f t="shared" si="39"/>
        <v>43577.208333333328</v>
      </c>
      <c r="AA522" t="b">
        <v>0</v>
      </c>
      <c r="AB522" t="b">
        <v>0</v>
      </c>
      <c r="AC522" t="s">
        <v>47</v>
      </c>
      <c r="AD522" t="s">
        <v>48</v>
      </c>
      <c r="AE522" t="s">
        <v>49</v>
      </c>
    </row>
    <row r="523" spans="12:31" ht="15" customHeight="1" x14ac:dyDescent="0.35">
      <c r="L523">
        <v>521</v>
      </c>
      <c r="M523" t="s">
        <v>1129</v>
      </c>
      <c r="N523" s="3" t="s">
        <v>173</v>
      </c>
      <c r="O523">
        <v>7600</v>
      </c>
      <c r="P523">
        <v>11061</v>
      </c>
      <c r="Q523" t="s">
        <v>30</v>
      </c>
      <c r="R523" s="4">
        <f t="shared" si="36"/>
        <v>145.54</v>
      </c>
      <c r="S523">
        <v>369</v>
      </c>
      <c r="T523" s="4">
        <f t="shared" si="37"/>
        <v>29.975609756097562</v>
      </c>
      <c r="U523" t="s">
        <v>31</v>
      </c>
      <c r="V523" t="s">
        <v>32</v>
      </c>
      <c r="W523">
        <v>1471928400</v>
      </c>
      <c r="X523" s="5">
        <f t="shared" si="38"/>
        <v>42605.208333333328</v>
      </c>
      <c r="Y523">
        <v>1472446800</v>
      </c>
      <c r="Z523" s="6">
        <f t="shared" si="39"/>
        <v>42611.208333333328</v>
      </c>
      <c r="AA523" t="b">
        <v>0</v>
      </c>
      <c r="AB523" t="b">
        <v>1</v>
      </c>
      <c r="AC523" t="s">
        <v>72</v>
      </c>
      <c r="AD523" t="s">
        <v>59</v>
      </c>
      <c r="AE523" t="s">
        <v>73</v>
      </c>
    </row>
    <row r="524" spans="12:31" ht="15" customHeight="1" x14ac:dyDescent="0.35">
      <c r="L524">
        <v>522</v>
      </c>
      <c r="M524" t="s">
        <v>1130</v>
      </c>
      <c r="N524" s="3" t="s">
        <v>1131</v>
      </c>
      <c r="O524">
        <v>50500</v>
      </c>
      <c r="P524">
        <v>16389</v>
      </c>
      <c r="Q524" t="s">
        <v>22</v>
      </c>
      <c r="R524" s="4">
        <f t="shared" si="36"/>
        <v>32.450000000000003</v>
      </c>
      <c r="S524">
        <v>191</v>
      </c>
      <c r="T524" s="4">
        <f t="shared" si="37"/>
        <v>85.806282722513089</v>
      </c>
      <c r="U524" t="s">
        <v>31</v>
      </c>
      <c r="V524" t="s">
        <v>32</v>
      </c>
      <c r="W524">
        <v>1341291600</v>
      </c>
      <c r="X524" s="5">
        <f t="shared" si="38"/>
        <v>41093.208333333336</v>
      </c>
      <c r="Y524">
        <v>1342328400</v>
      </c>
      <c r="Z524" s="6">
        <f t="shared" si="39"/>
        <v>41105.208333333336</v>
      </c>
      <c r="AA524" t="b">
        <v>0</v>
      </c>
      <c r="AB524" t="b">
        <v>0</v>
      </c>
      <c r="AC524" t="s">
        <v>127</v>
      </c>
      <c r="AD524" t="s">
        <v>59</v>
      </c>
      <c r="AE524" t="s">
        <v>128</v>
      </c>
    </row>
    <row r="525" spans="12:31" ht="15" customHeight="1" x14ac:dyDescent="0.35">
      <c r="L525">
        <v>523</v>
      </c>
      <c r="M525" t="s">
        <v>1132</v>
      </c>
      <c r="N525" s="3" t="s">
        <v>1133</v>
      </c>
      <c r="O525">
        <v>900</v>
      </c>
      <c r="P525">
        <v>6303</v>
      </c>
      <c r="Q525" t="s">
        <v>30</v>
      </c>
      <c r="R525" s="4">
        <f t="shared" si="36"/>
        <v>700.33</v>
      </c>
      <c r="S525">
        <v>89</v>
      </c>
      <c r="T525" s="4">
        <f t="shared" si="37"/>
        <v>70.82022471910112</v>
      </c>
      <c r="U525" t="s">
        <v>31</v>
      </c>
      <c r="V525" t="s">
        <v>32</v>
      </c>
      <c r="W525">
        <v>1267682400</v>
      </c>
      <c r="X525" s="5">
        <f t="shared" si="38"/>
        <v>40241.25</v>
      </c>
      <c r="Y525">
        <v>1268114400</v>
      </c>
      <c r="Z525" s="6">
        <f t="shared" si="39"/>
        <v>40246.25</v>
      </c>
      <c r="AA525" t="b">
        <v>0</v>
      </c>
      <c r="AB525" t="b">
        <v>0</v>
      </c>
      <c r="AC525" t="s">
        <v>127</v>
      </c>
      <c r="AD525" t="s">
        <v>59</v>
      </c>
      <c r="AE525" t="s">
        <v>128</v>
      </c>
    </row>
    <row r="526" spans="12:31" ht="15" customHeight="1" x14ac:dyDescent="0.35">
      <c r="L526">
        <v>524</v>
      </c>
      <c r="M526" t="s">
        <v>1134</v>
      </c>
      <c r="N526" s="3" t="s">
        <v>1135</v>
      </c>
      <c r="O526">
        <v>96700</v>
      </c>
      <c r="P526">
        <v>81136</v>
      </c>
      <c r="Q526" t="s">
        <v>22</v>
      </c>
      <c r="R526" s="4">
        <f t="shared" si="36"/>
        <v>83.9</v>
      </c>
      <c r="S526">
        <v>1979</v>
      </c>
      <c r="T526" s="4">
        <f t="shared" si="37"/>
        <v>40.998484082870135</v>
      </c>
      <c r="U526" t="s">
        <v>31</v>
      </c>
      <c r="V526" t="s">
        <v>32</v>
      </c>
      <c r="W526">
        <v>1272258000</v>
      </c>
      <c r="X526" s="5">
        <f t="shared" si="38"/>
        <v>40294.208333333336</v>
      </c>
      <c r="Y526">
        <v>1273381200</v>
      </c>
      <c r="Z526" s="6">
        <f t="shared" si="39"/>
        <v>40307.208333333336</v>
      </c>
      <c r="AA526" t="b">
        <v>0</v>
      </c>
      <c r="AB526" t="b">
        <v>0</v>
      </c>
      <c r="AC526" t="s">
        <v>47</v>
      </c>
      <c r="AD526" t="s">
        <v>48</v>
      </c>
      <c r="AE526" t="s">
        <v>49</v>
      </c>
    </row>
    <row r="527" spans="12:31" ht="15" customHeight="1" x14ac:dyDescent="0.35">
      <c r="L527">
        <v>525</v>
      </c>
      <c r="M527" t="s">
        <v>1136</v>
      </c>
      <c r="N527" s="3" t="s">
        <v>1137</v>
      </c>
      <c r="O527">
        <v>2100</v>
      </c>
      <c r="P527">
        <v>1768</v>
      </c>
      <c r="Q527" t="s">
        <v>22</v>
      </c>
      <c r="R527" s="4">
        <f t="shared" si="36"/>
        <v>84.19</v>
      </c>
      <c r="S527">
        <v>63</v>
      </c>
      <c r="T527" s="4">
        <f t="shared" si="37"/>
        <v>28.063492063492063</v>
      </c>
      <c r="U527" t="s">
        <v>31</v>
      </c>
      <c r="V527" t="s">
        <v>32</v>
      </c>
      <c r="W527">
        <v>1290492000</v>
      </c>
      <c r="X527" s="5">
        <f t="shared" si="38"/>
        <v>40505.25</v>
      </c>
      <c r="Y527">
        <v>1290837600</v>
      </c>
      <c r="Z527" s="6">
        <f t="shared" si="39"/>
        <v>40509.25</v>
      </c>
      <c r="AA527" t="b">
        <v>0</v>
      </c>
      <c r="AB527" t="b">
        <v>0</v>
      </c>
      <c r="AC527" t="s">
        <v>86</v>
      </c>
      <c r="AD527" t="s">
        <v>41</v>
      </c>
      <c r="AE527" t="s">
        <v>87</v>
      </c>
    </row>
    <row r="528" spans="12:31" ht="15" customHeight="1" x14ac:dyDescent="0.35">
      <c r="L528">
        <v>526</v>
      </c>
      <c r="M528" t="s">
        <v>1138</v>
      </c>
      <c r="N528" s="3" t="s">
        <v>1139</v>
      </c>
      <c r="O528">
        <v>8300</v>
      </c>
      <c r="P528">
        <v>12944</v>
      </c>
      <c r="Q528" t="s">
        <v>30</v>
      </c>
      <c r="R528" s="4">
        <f t="shared" si="36"/>
        <v>155.94999999999999</v>
      </c>
      <c r="S528">
        <v>147</v>
      </c>
      <c r="T528" s="4">
        <f t="shared" si="37"/>
        <v>88.054421768707485</v>
      </c>
      <c r="U528" t="s">
        <v>31</v>
      </c>
      <c r="V528" t="s">
        <v>32</v>
      </c>
      <c r="W528">
        <v>1451109600</v>
      </c>
      <c r="X528" s="5">
        <f t="shared" si="38"/>
        <v>42364.25</v>
      </c>
      <c r="Y528">
        <v>1454306400</v>
      </c>
      <c r="Z528" s="6">
        <f t="shared" si="39"/>
        <v>42401.25</v>
      </c>
      <c r="AA528" t="b">
        <v>0</v>
      </c>
      <c r="AB528" t="b">
        <v>1</v>
      </c>
      <c r="AC528" t="s">
        <v>47</v>
      </c>
      <c r="AD528" t="s">
        <v>48</v>
      </c>
      <c r="AE528" t="s">
        <v>49</v>
      </c>
    </row>
    <row r="529" spans="12:31" ht="15" customHeight="1" x14ac:dyDescent="0.35">
      <c r="L529">
        <v>527</v>
      </c>
      <c r="M529" t="s">
        <v>1140</v>
      </c>
      <c r="N529" s="3" t="s">
        <v>1141</v>
      </c>
      <c r="O529">
        <v>189200</v>
      </c>
      <c r="P529">
        <v>188480</v>
      </c>
      <c r="Q529" t="s">
        <v>22</v>
      </c>
      <c r="R529" s="4">
        <f t="shared" si="36"/>
        <v>99.62</v>
      </c>
      <c r="S529">
        <v>6080</v>
      </c>
      <c r="T529" s="4">
        <f t="shared" si="37"/>
        <v>31</v>
      </c>
      <c r="U529" t="s">
        <v>23</v>
      </c>
      <c r="V529" t="s">
        <v>24</v>
      </c>
      <c r="W529">
        <v>1454652000</v>
      </c>
      <c r="X529" s="5">
        <f t="shared" si="38"/>
        <v>42405.25</v>
      </c>
      <c r="Y529">
        <v>1457762400</v>
      </c>
      <c r="Z529" s="6">
        <f t="shared" si="39"/>
        <v>42441.25</v>
      </c>
      <c r="AA529" t="b">
        <v>0</v>
      </c>
      <c r="AB529" t="b">
        <v>0</v>
      </c>
      <c r="AC529" t="s">
        <v>95</v>
      </c>
      <c r="AD529" t="s">
        <v>59</v>
      </c>
      <c r="AE529" t="s">
        <v>96</v>
      </c>
    </row>
    <row r="530" spans="12:31" ht="15" customHeight="1" x14ac:dyDescent="0.35">
      <c r="L530">
        <v>528</v>
      </c>
      <c r="M530" t="s">
        <v>1142</v>
      </c>
      <c r="N530" s="3" t="s">
        <v>1143</v>
      </c>
      <c r="O530">
        <v>9000</v>
      </c>
      <c r="P530">
        <v>7227</v>
      </c>
      <c r="Q530" t="s">
        <v>22</v>
      </c>
      <c r="R530" s="4">
        <f t="shared" si="36"/>
        <v>80.3</v>
      </c>
      <c r="S530">
        <v>80</v>
      </c>
      <c r="T530" s="4">
        <f t="shared" si="37"/>
        <v>90.337500000000006</v>
      </c>
      <c r="U530" t="s">
        <v>56</v>
      </c>
      <c r="V530" t="s">
        <v>57</v>
      </c>
      <c r="W530">
        <v>1385186400</v>
      </c>
      <c r="X530" s="5">
        <f t="shared" si="38"/>
        <v>41601.25</v>
      </c>
      <c r="Y530">
        <v>1389074400</v>
      </c>
      <c r="Z530" s="6">
        <f t="shared" si="39"/>
        <v>41646.25</v>
      </c>
      <c r="AA530" t="b">
        <v>0</v>
      </c>
      <c r="AB530" t="b">
        <v>0</v>
      </c>
      <c r="AC530" t="s">
        <v>80</v>
      </c>
      <c r="AD530" t="s">
        <v>34</v>
      </c>
      <c r="AE530" t="s">
        <v>81</v>
      </c>
    </row>
    <row r="531" spans="12:31" ht="15" customHeight="1" x14ac:dyDescent="0.35">
      <c r="L531">
        <v>529</v>
      </c>
      <c r="M531" t="s">
        <v>1144</v>
      </c>
      <c r="N531" s="3" t="s">
        <v>1145</v>
      </c>
      <c r="O531">
        <v>5100</v>
      </c>
      <c r="P531">
        <v>574</v>
      </c>
      <c r="Q531" t="s">
        <v>22</v>
      </c>
      <c r="R531" s="4">
        <f t="shared" si="36"/>
        <v>11.25</v>
      </c>
      <c r="S531">
        <v>9</v>
      </c>
      <c r="T531" s="4">
        <f t="shared" si="37"/>
        <v>63.777777777777779</v>
      </c>
      <c r="U531" t="s">
        <v>31</v>
      </c>
      <c r="V531" t="s">
        <v>32</v>
      </c>
      <c r="W531">
        <v>1399698000</v>
      </c>
      <c r="X531" s="5">
        <f t="shared" si="38"/>
        <v>41769.208333333336</v>
      </c>
      <c r="Y531">
        <v>1402117200</v>
      </c>
      <c r="Z531" s="6">
        <f t="shared" si="39"/>
        <v>41797.208333333336</v>
      </c>
      <c r="AA531" t="b">
        <v>0</v>
      </c>
      <c r="AB531" t="b">
        <v>0</v>
      </c>
      <c r="AC531" t="s">
        <v>114</v>
      </c>
      <c r="AD531" t="s">
        <v>115</v>
      </c>
      <c r="AE531" t="s">
        <v>116</v>
      </c>
    </row>
    <row r="532" spans="12:31" ht="15" customHeight="1" x14ac:dyDescent="0.35">
      <c r="L532">
        <v>530</v>
      </c>
      <c r="M532" t="s">
        <v>1146</v>
      </c>
      <c r="N532" s="3" t="s">
        <v>1147</v>
      </c>
      <c r="O532">
        <v>105000</v>
      </c>
      <c r="P532">
        <v>96328</v>
      </c>
      <c r="Q532" t="s">
        <v>22</v>
      </c>
      <c r="R532" s="4">
        <f t="shared" si="36"/>
        <v>91.74</v>
      </c>
      <c r="S532">
        <v>1784</v>
      </c>
      <c r="T532" s="4">
        <f t="shared" si="37"/>
        <v>53.995515695067262</v>
      </c>
      <c r="U532" t="s">
        <v>31</v>
      </c>
      <c r="V532" t="s">
        <v>32</v>
      </c>
      <c r="W532">
        <v>1283230800</v>
      </c>
      <c r="X532" s="5">
        <f t="shared" si="38"/>
        <v>40421.208333333336</v>
      </c>
      <c r="Y532">
        <v>1284440400</v>
      </c>
      <c r="Z532" s="6">
        <f t="shared" si="39"/>
        <v>40435.208333333336</v>
      </c>
      <c r="AA532" t="b">
        <v>0</v>
      </c>
      <c r="AB532" t="b">
        <v>1</v>
      </c>
      <c r="AC532" t="s">
        <v>147</v>
      </c>
      <c r="AD532" t="s">
        <v>91</v>
      </c>
      <c r="AE532" t="s">
        <v>148</v>
      </c>
    </row>
    <row r="533" spans="12:31" ht="15" customHeight="1" x14ac:dyDescent="0.35">
      <c r="L533">
        <v>531</v>
      </c>
      <c r="M533" t="s">
        <v>1148</v>
      </c>
      <c r="N533" s="3" t="s">
        <v>1149</v>
      </c>
      <c r="O533">
        <v>186700</v>
      </c>
      <c r="P533">
        <v>178338</v>
      </c>
      <c r="Q533" t="s">
        <v>65</v>
      </c>
      <c r="R533" s="4">
        <f t="shared" si="36"/>
        <v>95.52</v>
      </c>
      <c r="S533">
        <v>3640</v>
      </c>
      <c r="T533" s="4">
        <f t="shared" si="37"/>
        <v>48.993956043956047</v>
      </c>
      <c r="U533" t="s">
        <v>125</v>
      </c>
      <c r="V533" t="s">
        <v>126</v>
      </c>
      <c r="W533">
        <v>1384149600</v>
      </c>
      <c r="X533" s="5">
        <f t="shared" si="38"/>
        <v>41589.25</v>
      </c>
      <c r="Y533">
        <v>1388988000</v>
      </c>
      <c r="Z533" s="6">
        <f t="shared" si="39"/>
        <v>41645.25</v>
      </c>
      <c r="AA533" t="b">
        <v>0</v>
      </c>
      <c r="AB533" t="b">
        <v>0</v>
      </c>
      <c r="AC533" t="s">
        <v>114</v>
      </c>
      <c r="AD533" t="s">
        <v>115</v>
      </c>
      <c r="AE533" t="s">
        <v>116</v>
      </c>
    </row>
    <row r="534" spans="12:31" ht="15" customHeight="1" x14ac:dyDescent="0.35">
      <c r="L534">
        <v>532</v>
      </c>
      <c r="M534" t="s">
        <v>1150</v>
      </c>
      <c r="N534" s="3" t="s">
        <v>1151</v>
      </c>
      <c r="O534">
        <v>1600</v>
      </c>
      <c r="P534">
        <v>8046</v>
      </c>
      <c r="Q534" t="s">
        <v>30</v>
      </c>
      <c r="R534" s="4">
        <f t="shared" si="36"/>
        <v>502.88</v>
      </c>
      <c r="S534">
        <v>126</v>
      </c>
      <c r="T534" s="4">
        <f t="shared" si="37"/>
        <v>63.857142857142854</v>
      </c>
      <c r="U534" t="s">
        <v>23</v>
      </c>
      <c r="V534" t="s">
        <v>24</v>
      </c>
      <c r="W534">
        <v>1516860000</v>
      </c>
      <c r="X534" s="5">
        <f t="shared" si="38"/>
        <v>43125.25</v>
      </c>
      <c r="Y534">
        <v>1516946400</v>
      </c>
      <c r="Z534" s="6">
        <f t="shared" si="39"/>
        <v>43126.25</v>
      </c>
      <c r="AA534" t="b">
        <v>0</v>
      </c>
      <c r="AB534" t="b">
        <v>0</v>
      </c>
      <c r="AC534" t="s">
        <v>47</v>
      </c>
      <c r="AD534" t="s">
        <v>48</v>
      </c>
      <c r="AE534" t="s">
        <v>49</v>
      </c>
    </row>
    <row r="535" spans="12:31" ht="15" customHeight="1" x14ac:dyDescent="0.35">
      <c r="L535">
        <v>533</v>
      </c>
      <c r="M535" t="s">
        <v>1152</v>
      </c>
      <c r="N535" s="3" t="s">
        <v>1153</v>
      </c>
      <c r="O535">
        <v>115600</v>
      </c>
      <c r="P535">
        <v>184086</v>
      </c>
      <c r="Q535" t="s">
        <v>30</v>
      </c>
      <c r="R535" s="4">
        <f t="shared" si="36"/>
        <v>159.24</v>
      </c>
      <c r="S535">
        <v>2218</v>
      </c>
      <c r="T535" s="4">
        <f t="shared" si="37"/>
        <v>82.996393146979258</v>
      </c>
      <c r="U535" t="s">
        <v>56</v>
      </c>
      <c r="V535" t="s">
        <v>57</v>
      </c>
      <c r="W535">
        <v>1374642000</v>
      </c>
      <c r="X535" s="5">
        <f t="shared" si="38"/>
        <v>41479.208333333336</v>
      </c>
      <c r="Y535">
        <v>1377752400</v>
      </c>
      <c r="Z535" s="6">
        <f t="shared" si="39"/>
        <v>41515.208333333336</v>
      </c>
      <c r="AA535" t="b">
        <v>0</v>
      </c>
      <c r="AB535" t="b">
        <v>0</v>
      </c>
      <c r="AC535" t="s">
        <v>80</v>
      </c>
      <c r="AD535" t="s">
        <v>34</v>
      </c>
      <c r="AE535" t="s">
        <v>81</v>
      </c>
    </row>
    <row r="536" spans="12:31" ht="15" customHeight="1" x14ac:dyDescent="0.35">
      <c r="L536">
        <v>534</v>
      </c>
      <c r="M536" t="s">
        <v>1154</v>
      </c>
      <c r="N536" s="3" t="s">
        <v>1155</v>
      </c>
      <c r="O536">
        <v>89100</v>
      </c>
      <c r="P536">
        <v>13385</v>
      </c>
      <c r="Q536" t="s">
        <v>22</v>
      </c>
      <c r="R536" s="4">
        <f t="shared" si="36"/>
        <v>15.02</v>
      </c>
      <c r="S536">
        <v>243</v>
      </c>
      <c r="T536" s="4">
        <f t="shared" si="37"/>
        <v>55.08230452674897</v>
      </c>
      <c r="U536" t="s">
        <v>31</v>
      </c>
      <c r="V536" t="s">
        <v>32</v>
      </c>
      <c r="W536">
        <v>1534482000</v>
      </c>
      <c r="X536" s="5">
        <f t="shared" si="38"/>
        <v>43329.208333333328</v>
      </c>
      <c r="Y536">
        <v>1534568400</v>
      </c>
      <c r="Z536" s="6">
        <f t="shared" si="39"/>
        <v>43330.208333333328</v>
      </c>
      <c r="AA536" t="b">
        <v>0</v>
      </c>
      <c r="AB536" t="b">
        <v>1</v>
      </c>
      <c r="AC536" t="s">
        <v>72</v>
      </c>
      <c r="AD536" t="s">
        <v>59</v>
      </c>
      <c r="AE536" t="s">
        <v>73</v>
      </c>
    </row>
    <row r="537" spans="12:31" ht="15" customHeight="1" x14ac:dyDescent="0.35">
      <c r="L537">
        <v>535</v>
      </c>
      <c r="M537" t="s">
        <v>1156</v>
      </c>
      <c r="N537" s="3" t="s">
        <v>1157</v>
      </c>
      <c r="O537">
        <v>2600</v>
      </c>
      <c r="P537">
        <v>12533</v>
      </c>
      <c r="Q537" t="s">
        <v>30</v>
      </c>
      <c r="R537" s="4">
        <f t="shared" si="36"/>
        <v>482.04</v>
      </c>
      <c r="S537">
        <v>202</v>
      </c>
      <c r="T537" s="4">
        <f t="shared" si="37"/>
        <v>62.044554455445542</v>
      </c>
      <c r="U537" t="s">
        <v>135</v>
      </c>
      <c r="V537" t="s">
        <v>136</v>
      </c>
      <c r="W537">
        <v>1528434000</v>
      </c>
      <c r="X537" s="5">
        <f t="shared" si="38"/>
        <v>43259.208333333328</v>
      </c>
      <c r="Y537">
        <v>1528606800</v>
      </c>
      <c r="Z537" s="6">
        <f t="shared" si="39"/>
        <v>43261.208333333328</v>
      </c>
      <c r="AA537" t="b">
        <v>0</v>
      </c>
      <c r="AB537" t="b">
        <v>1</v>
      </c>
      <c r="AC537" t="s">
        <v>47</v>
      </c>
      <c r="AD537" t="s">
        <v>48</v>
      </c>
      <c r="AE537" t="s">
        <v>49</v>
      </c>
    </row>
    <row r="538" spans="12:31" ht="15" customHeight="1" x14ac:dyDescent="0.35">
      <c r="L538">
        <v>536</v>
      </c>
      <c r="M538" t="s">
        <v>1158</v>
      </c>
      <c r="N538" s="3" t="s">
        <v>1159</v>
      </c>
      <c r="O538">
        <v>9800</v>
      </c>
      <c r="P538">
        <v>14697</v>
      </c>
      <c r="Q538" t="s">
        <v>30</v>
      </c>
      <c r="R538" s="4">
        <f t="shared" si="36"/>
        <v>149.97</v>
      </c>
      <c r="S538">
        <v>140</v>
      </c>
      <c r="T538" s="4">
        <f t="shared" si="37"/>
        <v>104.97857142857143</v>
      </c>
      <c r="U538" t="s">
        <v>135</v>
      </c>
      <c r="V538" t="s">
        <v>136</v>
      </c>
      <c r="W538">
        <v>1282626000</v>
      </c>
      <c r="X538" s="5">
        <f t="shared" si="38"/>
        <v>40414.208333333336</v>
      </c>
      <c r="Y538">
        <v>1284872400</v>
      </c>
      <c r="Z538" s="6">
        <f t="shared" si="39"/>
        <v>40440.208333333336</v>
      </c>
      <c r="AA538" t="b">
        <v>0</v>
      </c>
      <c r="AB538" t="b">
        <v>0</v>
      </c>
      <c r="AC538" t="s">
        <v>147</v>
      </c>
      <c r="AD538" t="s">
        <v>91</v>
      </c>
      <c r="AE538" t="s">
        <v>148</v>
      </c>
    </row>
    <row r="539" spans="12:31" ht="15" customHeight="1" x14ac:dyDescent="0.35">
      <c r="L539">
        <v>537</v>
      </c>
      <c r="M539" t="s">
        <v>1160</v>
      </c>
      <c r="N539" s="3" t="s">
        <v>1161</v>
      </c>
      <c r="O539">
        <v>84400</v>
      </c>
      <c r="P539">
        <v>98935</v>
      </c>
      <c r="Q539" t="s">
        <v>30</v>
      </c>
      <c r="R539" s="4">
        <f t="shared" si="36"/>
        <v>117.22</v>
      </c>
      <c r="S539">
        <v>1052</v>
      </c>
      <c r="T539" s="4">
        <f t="shared" si="37"/>
        <v>94.044676806083643</v>
      </c>
      <c r="U539" t="s">
        <v>52</v>
      </c>
      <c r="V539" t="s">
        <v>53</v>
      </c>
      <c r="W539">
        <v>1535605200</v>
      </c>
      <c r="X539" s="5">
        <f t="shared" si="38"/>
        <v>43342.208333333328</v>
      </c>
      <c r="Y539">
        <v>1537592400</v>
      </c>
      <c r="Z539" s="6">
        <f t="shared" si="39"/>
        <v>43365.208333333328</v>
      </c>
      <c r="AA539" t="b">
        <v>1</v>
      </c>
      <c r="AB539" t="b">
        <v>1</v>
      </c>
      <c r="AC539" t="s">
        <v>58</v>
      </c>
      <c r="AD539" t="s">
        <v>59</v>
      </c>
      <c r="AE539" t="s">
        <v>60</v>
      </c>
    </row>
    <row r="540" spans="12:31" ht="15" customHeight="1" x14ac:dyDescent="0.35">
      <c r="L540">
        <v>538</v>
      </c>
      <c r="M540" t="s">
        <v>1162</v>
      </c>
      <c r="N540" s="3" t="s">
        <v>1163</v>
      </c>
      <c r="O540">
        <v>151300</v>
      </c>
      <c r="P540">
        <v>57034</v>
      </c>
      <c r="Q540" t="s">
        <v>22</v>
      </c>
      <c r="R540" s="4">
        <f t="shared" si="36"/>
        <v>37.700000000000003</v>
      </c>
      <c r="S540">
        <v>1296</v>
      </c>
      <c r="T540" s="4">
        <f t="shared" si="37"/>
        <v>44.007716049382715</v>
      </c>
      <c r="U540" t="s">
        <v>31</v>
      </c>
      <c r="V540" t="s">
        <v>32</v>
      </c>
      <c r="W540">
        <v>1379826000</v>
      </c>
      <c r="X540" s="5">
        <f t="shared" si="38"/>
        <v>41539.208333333336</v>
      </c>
      <c r="Y540">
        <v>1381208400</v>
      </c>
      <c r="Z540" s="6">
        <f t="shared" si="39"/>
        <v>41555.208333333336</v>
      </c>
      <c r="AA540" t="b">
        <v>0</v>
      </c>
      <c r="AB540" t="b">
        <v>0</v>
      </c>
      <c r="AC540" t="s">
        <v>328</v>
      </c>
      <c r="AD540" t="s">
        <v>115</v>
      </c>
      <c r="AE540" t="s">
        <v>329</v>
      </c>
    </row>
    <row r="541" spans="12:31" ht="15" customHeight="1" x14ac:dyDescent="0.35">
      <c r="L541">
        <v>539</v>
      </c>
      <c r="M541" t="s">
        <v>1164</v>
      </c>
      <c r="N541" s="3" t="s">
        <v>1165</v>
      </c>
      <c r="O541">
        <v>9800</v>
      </c>
      <c r="P541">
        <v>7120</v>
      </c>
      <c r="Q541" t="s">
        <v>22</v>
      </c>
      <c r="R541" s="4">
        <f t="shared" si="36"/>
        <v>72.650000000000006</v>
      </c>
      <c r="S541">
        <v>77</v>
      </c>
      <c r="T541" s="4">
        <f t="shared" si="37"/>
        <v>92.467532467532465</v>
      </c>
      <c r="U541" t="s">
        <v>31</v>
      </c>
      <c r="V541" t="s">
        <v>32</v>
      </c>
      <c r="W541">
        <v>1561957200</v>
      </c>
      <c r="X541" s="5">
        <f t="shared" si="38"/>
        <v>43647.208333333328</v>
      </c>
      <c r="Y541">
        <v>1562475600</v>
      </c>
      <c r="Z541" s="6">
        <f t="shared" si="39"/>
        <v>43653.208333333328</v>
      </c>
      <c r="AA541" t="b">
        <v>0</v>
      </c>
      <c r="AB541" t="b">
        <v>1</v>
      </c>
      <c r="AC541" t="s">
        <v>25</v>
      </c>
      <c r="AD541" t="s">
        <v>26</v>
      </c>
      <c r="AE541" t="s">
        <v>27</v>
      </c>
    </row>
    <row r="542" spans="12:31" ht="15" customHeight="1" x14ac:dyDescent="0.35">
      <c r="L542">
        <v>540</v>
      </c>
      <c r="M542" t="s">
        <v>1166</v>
      </c>
      <c r="N542" s="3" t="s">
        <v>1167</v>
      </c>
      <c r="O542">
        <v>5300</v>
      </c>
      <c r="P542">
        <v>14097</v>
      </c>
      <c r="Q542" t="s">
        <v>30</v>
      </c>
      <c r="R542" s="4">
        <f t="shared" si="36"/>
        <v>265.98</v>
      </c>
      <c r="S542">
        <v>247</v>
      </c>
      <c r="T542" s="4">
        <f t="shared" si="37"/>
        <v>57.072874493927124</v>
      </c>
      <c r="U542" t="s">
        <v>31</v>
      </c>
      <c r="V542" t="s">
        <v>32</v>
      </c>
      <c r="W542">
        <v>1525496400</v>
      </c>
      <c r="X542" s="5">
        <f t="shared" si="38"/>
        <v>43225.208333333328</v>
      </c>
      <c r="Y542">
        <v>1527397200</v>
      </c>
      <c r="Z542" s="6">
        <f t="shared" si="39"/>
        <v>43247.208333333328</v>
      </c>
      <c r="AA542" t="b">
        <v>0</v>
      </c>
      <c r="AB542" t="b">
        <v>0</v>
      </c>
      <c r="AC542" t="s">
        <v>151</v>
      </c>
      <c r="AD542" t="s">
        <v>152</v>
      </c>
      <c r="AE542" t="s">
        <v>153</v>
      </c>
    </row>
    <row r="543" spans="12:31" ht="15" customHeight="1" x14ac:dyDescent="0.35">
      <c r="L543">
        <v>541</v>
      </c>
      <c r="M543" t="s">
        <v>1168</v>
      </c>
      <c r="N543" s="3" t="s">
        <v>1169</v>
      </c>
      <c r="O543">
        <v>178000</v>
      </c>
      <c r="P543">
        <v>43086</v>
      </c>
      <c r="Q543" t="s">
        <v>22</v>
      </c>
      <c r="R543" s="4">
        <f t="shared" si="36"/>
        <v>24.21</v>
      </c>
      <c r="S543">
        <v>395</v>
      </c>
      <c r="T543" s="4">
        <f t="shared" si="37"/>
        <v>109.07848101265823</v>
      </c>
      <c r="U543" t="s">
        <v>135</v>
      </c>
      <c r="V543" t="s">
        <v>136</v>
      </c>
      <c r="W543">
        <v>1433912400</v>
      </c>
      <c r="X543" s="5">
        <f t="shared" si="38"/>
        <v>42165.208333333328</v>
      </c>
      <c r="Y543">
        <v>1436158800</v>
      </c>
      <c r="Z543" s="6">
        <f t="shared" si="39"/>
        <v>42191.208333333328</v>
      </c>
      <c r="AA543" t="b">
        <v>0</v>
      </c>
      <c r="AB543" t="b">
        <v>0</v>
      </c>
      <c r="AC543" t="s">
        <v>328</v>
      </c>
      <c r="AD543" t="s">
        <v>115</v>
      </c>
      <c r="AE543" t="s">
        <v>329</v>
      </c>
    </row>
    <row r="544" spans="12:31" ht="15" customHeight="1" x14ac:dyDescent="0.35">
      <c r="L544">
        <v>542</v>
      </c>
      <c r="M544" t="s">
        <v>1170</v>
      </c>
      <c r="N544" s="3" t="s">
        <v>1171</v>
      </c>
      <c r="O544">
        <v>77000</v>
      </c>
      <c r="P544">
        <v>1930</v>
      </c>
      <c r="Q544" t="s">
        <v>22</v>
      </c>
      <c r="R544" s="4">
        <f t="shared" si="36"/>
        <v>2.5099999999999998</v>
      </c>
      <c r="S544">
        <v>49</v>
      </c>
      <c r="T544" s="4">
        <f t="shared" si="37"/>
        <v>39.387755102040813</v>
      </c>
      <c r="U544" t="s">
        <v>56</v>
      </c>
      <c r="V544" t="s">
        <v>57</v>
      </c>
      <c r="W544">
        <v>1453442400</v>
      </c>
      <c r="X544" s="5">
        <f t="shared" si="38"/>
        <v>42391.25</v>
      </c>
      <c r="Y544">
        <v>1456034400</v>
      </c>
      <c r="Z544" s="6">
        <f t="shared" si="39"/>
        <v>42421.25</v>
      </c>
      <c r="AA544" t="b">
        <v>0</v>
      </c>
      <c r="AB544" t="b">
        <v>0</v>
      </c>
      <c r="AC544" t="s">
        <v>80</v>
      </c>
      <c r="AD544" t="s">
        <v>34</v>
      </c>
      <c r="AE544" t="s">
        <v>81</v>
      </c>
    </row>
    <row r="545" spans="12:31" ht="15" customHeight="1" x14ac:dyDescent="0.35">
      <c r="L545">
        <v>543</v>
      </c>
      <c r="M545" t="s">
        <v>1172</v>
      </c>
      <c r="N545" s="3" t="s">
        <v>1173</v>
      </c>
      <c r="O545">
        <v>84900</v>
      </c>
      <c r="P545">
        <v>13864</v>
      </c>
      <c r="Q545" t="s">
        <v>22</v>
      </c>
      <c r="R545" s="4">
        <f t="shared" si="36"/>
        <v>16.329999999999998</v>
      </c>
      <c r="S545">
        <v>180</v>
      </c>
      <c r="T545" s="4">
        <f t="shared" si="37"/>
        <v>77.022222222222226</v>
      </c>
      <c r="U545" t="s">
        <v>31</v>
      </c>
      <c r="V545" t="s">
        <v>32</v>
      </c>
      <c r="W545">
        <v>1378875600</v>
      </c>
      <c r="X545" s="5">
        <f t="shared" si="38"/>
        <v>41528.208333333336</v>
      </c>
      <c r="Y545">
        <v>1380171600</v>
      </c>
      <c r="Z545" s="6">
        <f t="shared" si="39"/>
        <v>41543.208333333336</v>
      </c>
      <c r="AA545" t="b">
        <v>0</v>
      </c>
      <c r="AB545" t="b">
        <v>0</v>
      </c>
      <c r="AC545" t="s">
        <v>114</v>
      </c>
      <c r="AD545" t="s">
        <v>115</v>
      </c>
      <c r="AE545" t="s">
        <v>116</v>
      </c>
    </row>
    <row r="546" spans="12:31" ht="15" customHeight="1" x14ac:dyDescent="0.35">
      <c r="L546">
        <v>544</v>
      </c>
      <c r="M546" t="s">
        <v>1174</v>
      </c>
      <c r="N546" s="3" t="s">
        <v>1175</v>
      </c>
      <c r="O546">
        <v>2800</v>
      </c>
      <c r="P546">
        <v>7742</v>
      </c>
      <c r="Q546" t="s">
        <v>30</v>
      </c>
      <c r="R546" s="4">
        <f t="shared" si="36"/>
        <v>276.5</v>
      </c>
      <c r="S546">
        <v>84</v>
      </c>
      <c r="T546" s="4">
        <f t="shared" si="37"/>
        <v>92.166666666666671</v>
      </c>
      <c r="U546" t="s">
        <v>31</v>
      </c>
      <c r="V546" t="s">
        <v>32</v>
      </c>
      <c r="W546">
        <v>1452232800</v>
      </c>
      <c r="X546" s="5">
        <f t="shared" si="38"/>
        <v>42377.25</v>
      </c>
      <c r="Y546">
        <v>1453356000</v>
      </c>
      <c r="Z546" s="6">
        <f t="shared" si="39"/>
        <v>42390.25</v>
      </c>
      <c r="AA546" t="b">
        <v>0</v>
      </c>
      <c r="AB546" t="b">
        <v>0</v>
      </c>
      <c r="AC546" t="s">
        <v>33</v>
      </c>
      <c r="AD546" t="s">
        <v>34</v>
      </c>
      <c r="AE546" t="s">
        <v>35</v>
      </c>
    </row>
    <row r="547" spans="12:31" ht="15" customHeight="1" x14ac:dyDescent="0.35">
      <c r="L547">
        <v>545</v>
      </c>
      <c r="M547" t="s">
        <v>1176</v>
      </c>
      <c r="N547" s="3" t="s">
        <v>1177</v>
      </c>
      <c r="O547">
        <v>184800</v>
      </c>
      <c r="P547">
        <v>164109</v>
      </c>
      <c r="Q547" t="s">
        <v>22</v>
      </c>
      <c r="R547" s="4">
        <f t="shared" si="36"/>
        <v>88.8</v>
      </c>
      <c r="S547">
        <v>2690</v>
      </c>
      <c r="T547" s="4">
        <f t="shared" si="37"/>
        <v>61.007063197026021</v>
      </c>
      <c r="U547" t="s">
        <v>31</v>
      </c>
      <c r="V547" t="s">
        <v>32</v>
      </c>
      <c r="W547">
        <v>1577253600</v>
      </c>
      <c r="X547" s="5">
        <f t="shared" si="38"/>
        <v>43824.25</v>
      </c>
      <c r="Y547">
        <v>1578981600</v>
      </c>
      <c r="Z547" s="6">
        <f t="shared" si="39"/>
        <v>43844.25</v>
      </c>
      <c r="AA547" t="b">
        <v>0</v>
      </c>
      <c r="AB547" t="b">
        <v>0</v>
      </c>
      <c r="AC547" t="s">
        <v>47</v>
      </c>
      <c r="AD547" t="s">
        <v>48</v>
      </c>
      <c r="AE547" t="s">
        <v>49</v>
      </c>
    </row>
    <row r="548" spans="12:31" ht="15" customHeight="1" x14ac:dyDescent="0.35">
      <c r="L548">
        <v>546</v>
      </c>
      <c r="M548" t="s">
        <v>1178</v>
      </c>
      <c r="N548" s="3" t="s">
        <v>1179</v>
      </c>
      <c r="O548">
        <v>4200</v>
      </c>
      <c r="P548">
        <v>6870</v>
      </c>
      <c r="Q548" t="s">
        <v>30</v>
      </c>
      <c r="R548" s="4">
        <f t="shared" si="36"/>
        <v>163.57</v>
      </c>
      <c r="S548">
        <v>88</v>
      </c>
      <c r="T548" s="4">
        <f t="shared" si="37"/>
        <v>78.068181818181813</v>
      </c>
      <c r="U548" t="s">
        <v>31</v>
      </c>
      <c r="V548" t="s">
        <v>32</v>
      </c>
      <c r="W548">
        <v>1537160400</v>
      </c>
      <c r="X548" s="5">
        <f t="shared" si="38"/>
        <v>43360.208333333328</v>
      </c>
      <c r="Y548">
        <v>1537419600</v>
      </c>
      <c r="Z548" s="6">
        <f t="shared" si="39"/>
        <v>43363.208333333328</v>
      </c>
      <c r="AA548" t="b">
        <v>0</v>
      </c>
      <c r="AB548" t="b">
        <v>1</v>
      </c>
      <c r="AC548" t="s">
        <v>47</v>
      </c>
      <c r="AD548" t="s">
        <v>48</v>
      </c>
      <c r="AE548" t="s">
        <v>49</v>
      </c>
    </row>
    <row r="549" spans="12:31" ht="15" customHeight="1" x14ac:dyDescent="0.35">
      <c r="L549">
        <v>547</v>
      </c>
      <c r="M549" t="s">
        <v>1180</v>
      </c>
      <c r="N549" s="3" t="s">
        <v>1181</v>
      </c>
      <c r="O549">
        <v>1300</v>
      </c>
      <c r="P549">
        <v>12597</v>
      </c>
      <c r="Q549" t="s">
        <v>30</v>
      </c>
      <c r="R549" s="4">
        <f t="shared" si="36"/>
        <v>969</v>
      </c>
      <c r="S549">
        <v>156</v>
      </c>
      <c r="T549" s="4">
        <f t="shared" si="37"/>
        <v>80.75</v>
      </c>
      <c r="U549" t="s">
        <v>31</v>
      </c>
      <c r="V549" t="s">
        <v>32</v>
      </c>
      <c r="W549">
        <v>1422165600</v>
      </c>
      <c r="X549" s="5">
        <f t="shared" si="38"/>
        <v>42029.25</v>
      </c>
      <c r="Y549">
        <v>1423202400</v>
      </c>
      <c r="Z549" s="6">
        <f t="shared" si="39"/>
        <v>42041.25</v>
      </c>
      <c r="AA549" t="b">
        <v>0</v>
      </c>
      <c r="AB549" t="b">
        <v>0</v>
      </c>
      <c r="AC549" t="s">
        <v>72</v>
      </c>
      <c r="AD549" t="s">
        <v>59</v>
      </c>
      <c r="AE549" t="s">
        <v>73</v>
      </c>
    </row>
    <row r="550" spans="12:31" ht="15" customHeight="1" x14ac:dyDescent="0.35">
      <c r="L550">
        <v>548</v>
      </c>
      <c r="M550" t="s">
        <v>1182</v>
      </c>
      <c r="N550" s="3" t="s">
        <v>1183</v>
      </c>
      <c r="O550">
        <v>66100</v>
      </c>
      <c r="P550">
        <v>179074</v>
      </c>
      <c r="Q550" t="s">
        <v>30</v>
      </c>
      <c r="R550" s="4">
        <f t="shared" si="36"/>
        <v>270.91000000000003</v>
      </c>
      <c r="S550">
        <v>2985</v>
      </c>
      <c r="T550" s="4">
        <f t="shared" si="37"/>
        <v>59.991289782244557</v>
      </c>
      <c r="U550" t="s">
        <v>31</v>
      </c>
      <c r="V550" t="s">
        <v>32</v>
      </c>
      <c r="W550">
        <v>1459486800</v>
      </c>
      <c r="X550" s="5">
        <f t="shared" si="38"/>
        <v>42461.208333333328</v>
      </c>
      <c r="Y550">
        <v>1460610000</v>
      </c>
      <c r="Z550" s="6">
        <f t="shared" si="39"/>
        <v>42474.208333333328</v>
      </c>
      <c r="AA550" t="b">
        <v>0</v>
      </c>
      <c r="AB550" t="b">
        <v>0</v>
      </c>
      <c r="AC550" t="s">
        <v>47</v>
      </c>
      <c r="AD550" t="s">
        <v>48</v>
      </c>
      <c r="AE550" t="s">
        <v>49</v>
      </c>
    </row>
    <row r="551" spans="12:31" ht="15" customHeight="1" x14ac:dyDescent="0.35">
      <c r="L551">
        <v>549</v>
      </c>
      <c r="M551" t="s">
        <v>1184</v>
      </c>
      <c r="N551" s="3" t="s">
        <v>1185</v>
      </c>
      <c r="O551">
        <v>29500</v>
      </c>
      <c r="P551">
        <v>83843</v>
      </c>
      <c r="Q551" t="s">
        <v>30</v>
      </c>
      <c r="R551" s="4">
        <f t="shared" si="36"/>
        <v>284.20999999999998</v>
      </c>
      <c r="S551">
        <v>762</v>
      </c>
      <c r="T551" s="4">
        <f t="shared" si="37"/>
        <v>110.03018372703411</v>
      </c>
      <c r="U551" t="s">
        <v>31</v>
      </c>
      <c r="V551" t="s">
        <v>32</v>
      </c>
      <c r="W551">
        <v>1369717200</v>
      </c>
      <c r="X551" s="5">
        <f t="shared" si="38"/>
        <v>41422.208333333336</v>
      </c>
      <c r="Y551">
        <v>1370494800</v>
      </c>
      <c r="Z551" s="6">
        <f t="shared" si="39"/>
        <v>41431.208333333336</v>
      </c>
      <c r="AA551" t="b">
        <v>0</v>
      </c>
      <c r="AB551" t="b">
        <v>0</v>
      </c>
      <c r="AC551" t="s">
        <v>86</v>
      </c>
      <c r="AD551" t="s">
        <v>41</v>
      </c>
      <c r="AE551" t="s">
        <v>87</v>
      </c>
    </row>
    <row r="552" spans="12:31" ht="15" customHeight="1" x14ac:dyDescent="0.35">
      <c r="L552">
        <v>550</v>
      </c>
      <c r="M552" t="s">
        <v>1186</v>
      </c>
      <c r="N552" s="3" t="s">
        <v>1187</v>
      </c>
      <c r="O552">
        <v>100</v>
      </c>
      <c r="P552">
        <v>4</v>
      </c>
      <c r="Q552" t="s">
        <v>99</v>
      </c>
      <c r="R552" s="4">
        <f t="shared" si="36"/>
        <v>4</v>
      </c>
      <c r="S552">
        <v>1</v>
      </c>
      <c r="T552" s="4">
        <f t="shared" si="37"/>
        <v>4</v>
      </c>
      <c r="U552" t="s">
        <v>125</v>
      </c>
      <c r="V552" t="s">
        <v>126</v>
      </c>
      <c r="W552">
        <v>1330495200</v>
      </c>
      <c r="X552" s="5">
        <f t="shared" si="38"/>
        <v>40968.25</v>
      </c>
      <c r="Y552">
        <v>1332306000</v>
      </c>
      <c r="Z552" s="6">
        <f t="shared" si="39"/>
        <v>40989.208333333336</v>
      </c>
      <c r="AA552" t="b">
        <v>0</v>
      </c>
      <c r="AB552" t="b">
        <v>0</v>
      </c>
      <c r="AC552" t="s">
        <v>80</v>
      </c>
      <c r="AD552" t="s">
        <v>34</v>
      </c>
      <c r="AE552" t="s">
        <v>81</v>
      </c>
    </row>
    <row r="553" spans="12:31" ht="15" customHeight="1" x14ac:dyDescent="0.35">
      <c r="L553">
        <v>551</v>
      </c>
      <c r="M553" t="s">
        <v>1188</v>
      </c>
      <c r="N553" s="3" t="s">
        <v>1189</v>
      </c>
      <c r="O553">
        <v>180100</v>
      </c>
      <c r="P553">
        <v>105598</v>
      </c>
      <c r="Q553" t="s">
        <v>22</v>
      </c>
      <c r="R553" s="4">
        <f t="shared" si="36"/>
        <v>58.63</v>
      </c>
      <c r="S553">
        <v>2779</v>
      </c>
      <c r="T553" s="4">
        <f t="shared" si="37"/>
        <v>37.99856063332134</v>
      </c>
      <c r="U553" t="s">
        <v>38</v>
      </c>
      <c r="V553" t="s">
        <v>39</v>
      </c>
      <c r="W553">
        <v>1419055200</v>
      </c>
      <c r="X553" s="5">
        <f t="shared" si="38"/>
        <v>41993.25</v>
      </c>
      <c r="Y553">
        <v>1422511200</v>
      </c>
      <c r="Z553" s="6">
        <f t="shared" si="39"/>
        <v>42033.25</v>
      </c>
      <c r="AA553" t="b">
        <v>0</v>
      </c>
      <c r="AB553" t="b">
        <v>1</v>
      </c>
      <c r="AC553" t="s">
        <v>40</v>
      </c>
      <c r="AD553" t="s">
        <v>41</v>
      </c>
      <c r="AE553" t="s">
        <v>42</v>
      </c>
    </row>
    <row r="554" spans="12:31" ht="15" customHeight="1" x14ac:dyDescent="0.35">
      <c r="L554">
        <v>552</v>
      </c>
      <c r="M554" t="s">
        <v>1190</v>
      </c>
      <c r="N554" s="3" t="s">
        <v>1191</v>
      </c>
      <c r="O554">
        <v>9000</v>
      </c>
      <c r="P554">
        <v>8866</v>
      </c>
      <c r="Q554" t="s">
        <v>22</v>
      </c>
      <c r="R554" s="4">
        <f t="shared" si="36"/>
        <v>98.51</v>
      </c>
      <c r="S554">
        <v>92</v>
      </c>
      <c r="T554" s="4">
        <f t="shared" si="37"/>
        <v>96.369565217391298</v>
      </c>
      <c r="U554" t="s">
        <v>31</v>
      </c>
      <c r="V554" t="s">
        <v>32</v>
      </c>
      <c r="W554">
        <v>1480140000</v>
      </c>
      <c r="X554" s="5">
        <f t="shared" si="38"/>
        <v>42700.25</v>
      </c>
      <c r="Y554">
        <v>1480312800</v>
      </c>
      <c r="Z554" s="6">
        <f t="shared" si="39"/>
        <v>42702.25</v>
      </c>
      <c r="AA554" t="b">
        <v>0</v>
      </c>
      <c r="AB554" t="b">
        <v>0</v>
      </c>
      <c r="AC554" t="s">
        <v>47</v>
      </c>
      <c r="AD554" t="s">
        <v>48</v>
      </c>
      <c r="AE554" t="s">
        <v>49</v>
      </c>
    </row>
    <row r="555" spans="12:31" ht="15" customHeight="1" x14ac:dyDescent="0.35">
      <c r="L555">
        <v>553</v>
      </c>
      <c r="M555" t="s">
        <v>1192</v>
      </c>
      <c r="N555" s="3" t="s">
        <v>1193</v>
      </c>
      <c r="O555">
        <v>170600</v>
      </c>
      <c r="P555">
        <v>75022</v>
      </c>
      <c r="Q555" t="s">
        <v>22</v>
      </c>
      <c r="R555" s="4">
        <f t="shared" si="36"/>
        <v>43.98</v>
      </c>
      <c r="S555">
        <v>1028</v>
      </c>
      <c r="T555" s="4">
        <f t="shared" si="37"/>
        <v>72.978599221789878</v>
      </c>
      <c r="U555" t="s">
        <v>31</v>
      </c>
      <c r="V555" t="s">
        <v>32</v>
      </c>
      <c r="W555">
        <v>1293948000</v>
      </c>
      <c r="X555" s="5">
        <f t="shared" si="38"/>
        <v>40545.25</v>
      </c>
      <c r="Y555">
        <v>1294034400</v>
      </c>
      <c r="Z555" s="6">
        <f t="shared" si="39"/>
        <v>40546.25</v>
      </c>
      <c r="AA555" t="b">
        <v>0</v>
      </c>
      <c r="AB555" t="b">
        <v>0</v>
      </c>
      <c r="AC555" t="s">
        <v>33</v>
      </c>
      <c r="AD555" t="s">
        <v>34</v>
      </c>
      <c r="AE555" t="s">
        <v>35</v>
      </c>
    </row>
    <row r="556" spans="12:31" ht="15" customHeight="1" x14ac:dyDescent="0.35">
      <c r="L556">
        <v>554</v>
      </c>
      <c r="M556" t="s">
        <v>1194</v>
      </c>
      <c r="N556" s="3" t="s">
        <v>1195</v>
      </c>
      <c r="O556">
        <v>9500</v>
      </c>
      <c r="P556">
        <v>14408</v>
      </c>
      <c r="Q556" t="s">
        <v>30</v>
      </c>
      <c r="R556" s="4">
        <f t="shared" si="36"/>
        <v>151.66</v>
      </c>
      <c r="S556">
        <v>554</v>
      </c>
      <c r="T556" s="4">
        <f t="shared" si="37"/>
        <v>26.007220216606498</v>
      </c>
      <c r="U556" t="s">
        <v>23</v>
      </c>
      <c r="V556" t="s">
        <v>24</v>
      </c>
      <c r="W556">
        <v>1482127200</v>
      </c>
      <c r="X556" s="5">
        <f t="shared" si="38"/>
        <v>42723.25</v>
      </c>
      <c r="Y556">
        <v>1482645600</v>
      </c>
      <c r="Z556" s="6">
        <f t="shared" si="39"/>
        <v>42729.25</v>
      </c>
      <c r="AA556" t="b">
        <v>0</v>
      </c>
      <c r="AB556" t="b">
        <v>0</v>
      </c>
      <c r="AC556" t="s">
        <v>80</v>
      </c>
      <c r="AD556" t="s">
        <v>34</v>
      </c>
      <c r="AE556" t="s">
        <v>81</v>
      </c>
    </row>
    <row r="557" spans="12:31" ht="15" customHeight="1" x14ac:dyDescent="0.35">
      <c r="L557">
        <v>555</v>
      </c>
      <c r="M557" t="s">
        <v>1196</v>
      </c>
      <c r="N557" s="3" t="s">
        <v>1197</v>
      </c>
      <c r="O557">
        <v>6300</v>
      </c>
      <c r="P557">
        <v>14089</v>
      </c>
      <c r="Q557" t="s">
        <v>30</v>
      </c>
      <c r="R557" s="4">
        <f t="shared" si="36"/>
        <v>223.63</v>
      </c>
      <c r="S557">
        <v>135</v>
      </c>
      <c r="T557" s="4">
        <f t="shared" si="37"/>
        <v>104.36296296296297</v>
      </c>
      <c r="U557" t="s">
        <v>52</v>
      </c>
      <c r="V557" t="s">
        <v>53</v>
      </c>
      <c r="W557">
        <v>1396414800</v>
      </c>
      <c r="X557" s="5">
        <f t="shared" si="38"/>
        <v>41731.208333333336</v>
      </c>
      <c r="Y557">
        <v>1399093200</v>
      </c>
      <c r="Z557" s="6">
        <f t="shared" si="39"/>
        <v>41762.208333333336</v>
      </c>
      <c r="AA557" t="b">
        <v>0</v>
      </c>
      <c r="AB557" t="b">
        <v>0</v>
      </c>
      <c r="AC557" t="s">
        <v>33</v>
      </c>
      <c r="AD557" t="s">
        <v>34</v>
      </c>
      <c r="AE557" t="s">
        <v>35</v>
      </c>
    </row>
    <row r="558" spans="12:31" ht="15" customHeight="1" x14ac:dyDescent="0.35">
      <c r="L558">
        <v>556</v>
      </c>
      <c r="M558" t="s">
        <v>480</v>
      </c>
      <c r="N558" s="3" t="s">
        <v>1198</v>
      </c>
      <c r="O558">
        <v>5200</v>
      </c>
      <c r="P558">
        <v>12467</v>
      </c>
      <c r="Q558" t="s">
        <v>30</v>
      </c>
      <c r="R558" s="4">
        <f t="shared" si="36"/>
        <v>239.75</v>
      </c>
      <c r="S558">
        <v>122</v>
      </c>
      <c r="T558" s="4">
        <f t="shared" si="37"/>
        <v>102.18852459016394</v>
      </c>
      <c r="U558" t="s">
        <v>31</v>
      </c>
      <c r="V558" t="s">
        <v>32</v>
      </c>
      <c r="W558">
        <v>1315285200</v>
      </c>
      <c r="X558" s="5">
        <f t="shared" si="38"/>
        <v>40792.208333333336</v>
      </c>
      <c r="Y558">
        <v>1315890000</v>
      </c>
      <c r="Z558" s="6">
        <f t="shared" si="39"/>
        <v>40799.208333333336</v>
      </c>
      <c r="AA558" t="b">
        <v>0</v>
      </c>
      <c r="AB558" t="b">
        <v>1</v>
      </c>
      <c r="AC558" t="s">
        <v>240</v>
      </c>
      <c r="AD558" t="s">
        <v>91</v>
      </c>
      <c r="AE558" t="s">
        <v>241</v>
      </c>
    </row>
    <row r="559" spans="12:31" ht="15" customHeight="1" x14ac:dyDescent="0.35">
      <c r="L559">
        <v>557</v>
      </c>
      <c r="M559" t="s">
        <v>1199</v>
      </c>
      <c r="N559" s="3" t="s">
        <v>1200</v>
      </c>
      <c r="O559">
        <v>6000</v>
      </c>
      <c r="P559">
        <v>11960</v>
      </c>
      <c r="Q559" t="s">
        <v>30</v>
      </c>
      <c r="R559" s="4">
        <f t="shared" si="36"/>
        <v>199.33</v>
      </c>
      <c r="S559">
        <v>221</v>
      </c>
      <c r="T559" s="4">
        <f t="shared" si="37"/>
        <v>54.117647058823529</v>
      </c>
      <c r="U559" t="s">
        <v>31</v>
      </c>
      <c r="V559" t="s">
        <v>32</v>
      </c>
      <c r="W559">
        <v>1443762000</v>
      </c>
      <c r="X559" s="5">
        <f t="shared" si="38"/>
        <v>42279.208333333328</v>
      </c>
      <c r="Y559">
        <v>1444021200</v>
      </c>
      <c r="Z559" s="6">
        <f t="shared" si="39"/>
        <v>42282.208333333328</v>
      </c>
      <c r="AA559" t="b">
        <v>0</v>
      </c>
      <c r="AB559" t="b">
        <v>1</v>
      </c>
      <c r="AC559" t="s">
        <v>512</v>
      </c>
      <c r="AD559" t="s">
        <v>59</v>
      </c>
      <c r="AE559" t="s">
        <v>513</v>
      </c>
    </row>
    <row r="560" spans="12:31" ht="15" customHeight="1" x14ac:dyDescent="0.35">
      <c r="L560">
        <v>558</v>
      </c>
      <c r="M560" t="s">
        <v>1201</v>
      </c>
      <c r="N560" s="3" t="s">
        <v>1202</v>
      </c>
      <c r="O560">
        <v>5800</v>
      </c>
      <c r="P560">
        <v>7966</v>
      </c>
      <c r="Q560" t="s">
        <v>30</v>
      </c>
      <c r="R560" s="4">
        <f t="shared" si="36"/>
        <v>137.34</v>
      </c>
      <c r="S560">
        <v>126</v>
      </c>
      <c r="T560" s="4">
        <f t="shared" si="37"/>
        <v>63.222222222222221</v>
      </c>
      <c r="U560" t="s">
        <v>31</v>
      </c>
      <c r="V560" t="s">
        <v>32</v>
      </c>
      <c r="W560">
        <v>1456293600</v>
      </c>
      <c r="X560" s="5">
        <f t="shared" si="38"/>
        <v>42424.25</v>
      </c>
      <c r="Y560">
        <v>1460005200</v>
      </c>
      <c r="Z560" s="6">
        <f t="shared" si="39"/>
        <v>42467.208333333328</v>
      </c>
      <c r="AA560" t="b">
        <v>0</v>
      </c>
      <c r="AB560" t="b">
        <v>0</v>
      </c>
      <c r="AC560" t="s">
        <v>47</v>
      </c>
      <c r="AD560" t="s">
        <v>48</v>
      </c>
      <c r="AE560" t="s">
        <v>49</v>
      </c>
    </row>
    <row r="561" spans="12:31" ht="15" customHeight="1" x14ac:dyDescent="0.35">
      <c r="L561">
        <v>559</v>
      </c>
      <c r="M561" t="s">
        <v>1203</v>
      </c>
      <c r="N561" s="3" t="s">
        <v>1204</v>
      </c>
      <c r="O561">
        <v>105300</v>
      </c>
      <c r="P561">
        <v>106321</v>
      </c>
      <c r="Q561" t="s">
        <v>30</v>
      </c>
      <c r="R561" s="4">
        <f t="shared" si="36"/>
        <v>100.97</v>
      </c>
      <c r="S561">
        <v>1022</v>
      </c>
      <c r="T561" s="4">
        <f t="shared" si="37"/>
        <v>104.03228962818004</v>
      </c>
      <c r="U561" t="s">
        <v>31</v>
      </c>
      <c r="V561" t="s">
        <v>32</v>
      </c>
      <c r="W561">
        <v>1470114000</v>
      </c>
      <c r="X561" s="5">
        <f t="shared" si="38"/>
        <v>42584.208333333328</v>
      </c>
      <c r="Y561">
        <v>1470718800</v>
      </c>
      <c r="Z561" s="6">
        <f t="shared" si="39"/>
        <v>42591.208333333328</v>
      </c>
      <c r="AA561" t="b">
        <v>0</v>
      </c>
      <c r="AB561" t="b">
        <v>0</v>
      </c>
      <c r="AC561" t="s">
        <v>47</v>
      </c>
      <c r="AD561" t="s">
        <v>48</v>
      </c>
      <c r="AE561" t="s">
        <v>49</v>
      </c>
    </row>
    <row r="562" spans="12:31" ht="15" customHeight="1" x14ac:dyDescent="0.35">
      <c r="L562">
        <v>560</v>
      </c>
      <c r="M562" t="s">
        <v>1205</v>
      </c>
      <c r="N562" s="3" t="s">
        <v>1206</v>
      </c>
      <c r="O562">
        <v>20000</v>
      </c>
      <c r="P562">
        <v>158832</v>
      </c>
      <c r="Q562" t="s">
        <v>30</v>
      </c>
      <c r="R562" s="4">
        <f t="shared" si="36"/>
        <v>794.16</v>
      </c>
      <c r="S562">
        <v>3177</v>
      </c>
      <c r="T562" s="4">
        <f t="shared" si="37"/>
        <v>49.994334277620396</v>
      </c>
      <c r="U562" t="s">
        <v>31</v>
      </c>
      <c r="V562" t="s">
        <v>32</v>
      </c>
      <c r="W562">
        <v>1321596000</v>
      </c>
      <c r="X562" s="5">
        <f t="shared" si="38"/>
        <v>40865.25</v>
      </c>
      <c r="Y562">
        <v>1325052000</v>
      </c>
      <c r="Z562" s="6">
        <f t="shared" si="39"/>
        <v>40905.25</v>
      </c>
      <c r="AA562" t="b">
        <v>0</v>
      </c>
      <c r="AB562" t="b">
        <v>0</v>
      </c>
      <c r="AC562" t="s">
        <v>95</v>
      </c>
      <c r="AD562" t="s">
        <v>59</v>
      </c>
      <c r="AE562" t="s">
        <v>96</v>
      </c>
    </row>
    <row r="563" spans="12:31" ht="15" customHeight="1" x14ac:dyDescent="0.35">
      <c r="L563">
        <v>561</v>
      </c>
      <c r="M563" t="s">
        <v>1207</v>
      </c>
      <c r="N563" s="3" t="s">
        <v>1208</v>
      </c>
      <c r="O563">
        <v>3000</v>
      </c>
      <c r="P563">
        <v>11091</v>
      </c>
      <c r="Q563" t="s">
        <v>30</v>
      </c>
      <c r="R563" s="4">
        <f t="shared" si="36"/>
        <v>369.7</v>
      </c>
      <c r="S563">
        <v>198</v>
      </c>
      <c r="T563" s="4">
        <f t="shared" si="37"/>
        <v>56.015151515151516</v>
      </c>
      <c r="U563" t="s">
        <v>125</v>
      </c>
      <c r="V563" t="s">
        <v>126</v>
      </c>
      <c r="W563">
        <v>1318827600</v>
      </c>
      <c r="X563" s="5">
        <f t="shared" si="38"/>
        <v>40833.208333333336</v>
      </c>
      <c r="Y563">
        <v>1319000400</v>
      </c>
      <c r="Z563" s="6">
        <f t="shared" si="39"/>
        <v>40835.208333333336</v>
      </c>
      <c r="AA563" t="b">
        <v>0</v>
      </c>
      <c r="AB563" t="b">
        <v>0</v>
      </c>
      <c r="AC563" t="s">
        <v>47</v>
      </c>
      <c r="AD563" t="s">
        <v>48</v>
      </c>
      <c r="AE563" t="s">
        <v>49</v>
      </c>
    </row>
    <row r="564" spans="12:31" ht="15" customHeight="1" x14ac:dyDescent="0.35">
      <c r="L564">
        <v>562</v>
      </c>
      <c r="M564" t="s">
        <v>1209</v>
      </c>
      <c r="N564" s="3" t="s">
        <v>1210</v>
      </c>
      <c r="O564">
        <v>9900</v>
      </c>
      <c r="P564">
        <v>1269</v>
      </c>
      <c r="Q564" t="s">
        <v>22</v>
      </c>
      <c r="R564" s="4">
        <f t="shared" si="36"/>
        <v>12.82</v>
      </c>
      <c r="S564">
        <v>26</v>
      </c>
      <c r="T564" s="4">
        <f t="shared" si="37"/>
        <v>48.807692307692307</v>
      </c>
      <c r="U564" t="s">
        <v>125</v>
      </c>
      <c r="V564" t="s">
        <v>126</v>
      </c>
      <c r="W564">
        <v>1552366800</v>
      </c>
      <c r="X564" s="5">
        <f t="shared" si="38"/>
        <v>43536.208333333328</v>
      </c>
      <c r="Y564">
        <v>1552539600</v>
      </c>
      <c r="Z564" s="6">
        <f t="shared" si="39"/>
        <v>43538.208333333328</v>
      </c>
      <c r="AA564" t="b">
        <v>0</v>
      </c>
      <c r="AB564" t="b">
        <v>0</v>
      </c>
      <c r="AC564" t="s">
        <v>33</v>
      </c>
      <c r="AD564" t="s">
        <v>34</v>
      </c>
      <c r="AE564" t="s">
        <v>35</v>
      </c>
    </row>
    <row r="565" spans="12:31" ht="15" customHeight="1" x14ac:dyDescent="0.35">
      <c r="L565">
        <v>563</v>
      </c>
      <c r="M565" t="s">
        <v>1211</v>
      </c>
      <c r="N565" s="3" t="s">
        <v>1212</v>
      </c>
      <c r="O565">
        <v>3700</v>
      </c>
      <c r="P565">
        <v>5107</v>
      </c>
      <c r="Q565" t="s">
        <v>30</v>
      </c>
      <c r="R565" s="4">
        <f t="shared" si="36"/>
        <v>138.03</v>
      </c>
      <c r="S565">
        <v>85</v>
      </c>
      <c r="T565" s="4">
        <f t="shared" si="37"/>
        <v>60.082352941176474</v>
      </c>
      <c r="U565" t="s">
        <v>38</v>
      </c>
      <c r="V565" t="s">
        <v>39</v>
      </c>
      <c r="W565">
        <v>1542088800</v>
      </c>
      <c r="X565" s="5">
        <f t="shared" si="38"/>
        <v>43417.25</v>
      </c>
      <c r="Y565">
        <v>1543816800</v>
      </c>
      <c r="Z565" s="6">
        <f t="shared" si="39"/>
        <v>43437.25</v>
      </c>
      <c r="AA565" t="b">
        <v>0</v>
      </c>
      <c r="AB565" t="b">
        <v>0</v>
      </c>
      <c r="AC565" t="s">
        <v>58</v>
      </c>
      <c r="AD565" t="s">
        <v>59</v>
      </c>
      <c r="AE565" t="s">
        <v>60</v>
      </c>
    </row>
    <row r="566" spans="12:31" ht="15" customHeight="1" x14ac:dyDescent="0.35">
      <c r="L566">
        <v>564</v>
      </c>
      <c r="M566" t="s">
        <v>1213</v>
      </c>
      <c r="N566" s="3" t="s">
        <v>1214</v>
      </c>
      <c r="O566">
        <v>168700</v>
      </c>
      <c r="P566">
        <v>141393</v>
      </c>
      <c r="Q566" t="s">
        <v>22</v>
      </c>
      <c r="R566" s="4">
        <f t="shared" si="36"/>
        <v>83.81</v>
      </c>
      <c r="S566">
        <v>1790</v>
      </c>
      <c r="T566" s="4">
        <f t="shared" si="37"/>
        <v>78.990502793296088</v>
      </c>
      <c r="U566" t="s">
        <v>31</v>
      </c>
      <c r="V566" t="s">
        <v>32</v>
      </c>
      <c r="W566">
        <v>1426395600</v>
      </c>
      <c r="X566" s="5">
        <f t="shared" si="38"/>
        <v>42078.208333333328</v>
      </c>
      <c r="Y566">
        <v>1427086800</v>
      </c>
      <c r="Z566" s="6">
        <f t="shared" si="39"/>
        <v>42086.208333333328</v>
      </c>
      <c r="AA566" t="b">
        <v>0</v>
      </c>
      <c r="AB566" t="b">
        <v>0</v>
      </c>
      <c r="AC566" t="s">
        <v>47</v>
      </c>
      <c r="AD566" t="s">
        <v>48</v>
      </c>
      <c r="AE566" t="s">
        <v>49</v>
      </c>
    </row>
    <row r="567" spans="12:31" ht="15" customHeight="1" x14ac:dyDescent="0.35">
      <c r="L567">
        <v>565</v>
      </c>
      <c r="M567" t="s">
        <v>1215</v>
      </c>
      <c r="N567" s="3" t="s">
        <v>1216</v>
      </c>
      <c r="O567">
        <v>94900</v>
      </c>
      <c r="P567">
        <v>194166</v>
      </c>
      <c r="Q567" t="s">
        <v>30</v>
      </c>
      <c r="R567" s="4">
        <f t="shared" si="36"/>
        <v>204.6</v>
      </c>
      <c r="S567">
        <v>3596</v>
      </c>
      <c r="T567" s="4">
        <f t="shared" si="37"/>
        <v>53.99499443826474</v>
      </c>
      <c r="U567" t="s">
        <v>31</v>
      </c>
      <c r="V567" t="s">
        <v>32</v>
      </c>
      <c r="W567">
        <v>1321336800</v>
      </c>
      <c r="X567" s="5">
        <f t="shared" si="38"/>
        <v>40862.25</v>
      </c>
      <c r="Y567">
        <v>1323064800</v>
      </c>
      <c r="Z567" s="6">
        <f t="shared" si="39"/>
        <v>40882.25</v>
      </c>
      <c r="AA567" t="b">
        <v>0</v>
      </c>
      <c r="AB567" t="b">
        <v>0</v>
      </c>
      <c r="AC567" t="s">
        <v>47</v>
      </c>
      <c r="AD567" t="s">
        <v>48</v>
      </c>
      <c r="AE567" t="s">
        <v>49</v>
      </c>
    </row>
    <row r="568" spans="12:31" ht="15" customHeight="1" x14ac:dyDescent="0.35">
      <c r="L568">
        <v>566</v>
      </c>
      <c r="M568" t="s">
        <v>1217</v>
      </c>
      <c r="N568" s="3" t="s">
        <v>1218</v>
      </c>
      <c r="O568">
        <v>9300</v>
      </c>
      <c r="P568">
        <v>4124</v>
      </c>
      <c r="Q568" t="s">
        <v>22</v>
      </c>
      <c r="R568" s="4">
        <f t="shared" si="36"/>
        <v>44.34</v>
      </c>
      <c r="S568">
        <v>37</v>
      </c>
      <c r="T568" s="4">
        <f t="shared" si="37"/>
        <v>111.45945945945945</v>
      </c>
      <c r="U568" t="s">
        <v>31</v>
      </c>
      <c r="V568" t="s">
        <v>32</v>
      </c>
      <c r="W568">
        <v>1456293600</v>
      </c>
      <c r="X568" s="5">
        <f t="shared" si="38"/>
        <v>42424.25</v>
      </c>
      <c r="Y568">
        <v>1458277200</v>
      </c>
      <c r="Z568" s="6">
        <f t="shared" si="39"/>
        <v>42447.208333333328</v>
      </c>
      <c r="AA568" t="b">
        <v>0</v>
      </c>
      <c r="AB568" t="b">
        <v>1</v>
      </c>
      <c r="AC568" t="s">
        <v>68</v>
      </c>
      <c r="AD568" t="s">
        <v>34</v>
      </c>
      <c r="AE568" t="s">
        <v>69</v>
      </c>
    </row>
    <row r="569" spans="12:31" ht="15" customHeight="1" x14ac:dyDescent="0.35">
      <c r="L569">
        <v>567</v>
      </c>
      <c r="M569" t="s">
        <v>1219</v>
      </c>
      <c r="N569" s="3" t="s">
        <v>1220</v>
      </c>
      <c r="O569">
        <v>6800</v>
      </c>
      <c r="P569">
        <v>14865</v>
      </c>
      <c r="Q569" t="s">
        <v>30</v>
      </c>
      <c r="R569" s="4">
        <f t="shared" si="36"/>
        <v>218.6</v>
      </c>
      <c r="S569">
        <v>244</v>
      </c>
      <c r="T569" s="4">
        <f t="shared" si="37"/>
        <v>60.922131147540981</v>
      </c>
      <c r="U569" t="s">
        <v>31</v>
      </c>
      <c r="V569" t="s">
        <v>32</v>
      </c>
      <c r="W569">
        <v>1404968400</v>
      </c>
      <c r="X569" s="5">
        <f t="shared" si="38"/>
        <v>41830.208333333336</v>
      </c>
      <c r="Y569">
        <v>1405141200</v>
      </c>
      <c r="Z569" s="6">
        <f t="shared" si="39"/>
        <v>41832.208333333336</v>
      </c>
      <c r="AA569" t="b">
        <v>0</v>
      </c>
      <c r="AB569" t="b">
        <v>0</v>
      </c>
      <c r="AC569" t="s">
        <v>33</v>
      </c>
      <c r="AD569" t="s">
        <v>34</v>
      </c>
      <c r="AE569" t="s">
        <v>35</v>
      </c>
    </row>
    <row r="570" spans="12:31" ht="15" customHeight="1" x14ac:dyDescent="0.35">
      <c r="L570">
        <v>568</v>
      </c>
      <c r="M570" t="s">
        <v>1221</v>
      </c>
      <c r="N570" s="3" t="s">
        <v>1222</v>
      </c>
      <c r="O570">
        <v>72400</v>
      </c>
      <c r="P570">
        <v>134688</v>
      </c>
      <c r="Q570" t="s">
        <v>30</v>
      </c>
      <c r="R570" s="4">
        <f t="shared" si="36"/>
        <v>186.03</v>
      </c>
      <c r="S570">
        <v>5180</v>
      </c>
      <c r="T570" s="4">
        <f t="shared" si="37"/>
        <v>26.0015444015444</v>
      </c>
      <c r="U570" t="s">
        <v>31</v>
      </c>
      <c r="V570" t="s">
        <v>32</v>
      </c>
      <c r="W570">
        <v>1279170000</v>
      </c>
      <c r="X570" s="5">
        <f t="shared" si="38"/>
        <v>40374.208333333336</v>
      </c>
      <c r="Y570">
        <v>1283058000</v>
      </c>
      <c r="Z570" s="6">
        <f t="shared" si="39"/>
        <v>40419.208333333336</v>
      </c>
      <c r="AA570" t="b">
        <v>0</v>
      </c>
      <c r="AB570" t="b">
        <v>0</v>
      </c>
      <c r="AC570" t="s">
        <v>47</v>
      </c>
      <c r="AD570" t="s">
        <v>48</v>
      </c>
      <c r="AE570" t="s">
        <v>49</v>
      </c>
    </row>
    <row r="571" spans="12:31" ht="15" customHeight="1" x14ac:dyDescent="0.35">
      <c r="L571">
        <v>569</v>
      </c>
      <c r="M571" t="s">
        <v>1223</v>
      </c>
      <c r="N571" s="3" t="s">
        <v>1224</v>
      </c>
      <c r="O571">
        <v>20100</v>
      </c>
      <c r="P571">
        <v>47705</v>
      </c>
      <c r="Q571" t="s">
        <v>30</v>
      </c>
      <c r="R571" s="4">
        <f t="shared" si="36"/>
        <v>237.34</v>
      </c>
      <c r="S571">
        <v>589</v>
      </c>
      <c r="T571" s="4">
        <f t="shared" si="37"/>
        <v>80.993208828522924</v>
      </c>
      <c r="U571" t="s">
        <v>135</v>
      </c>
      <c r="V571" t="s">
        <v>136</v>
      </c>
      <c r="W571">
        <v>1294725600</v>
      </c>
      <c r="X571" s="5">
        <f t="shared" si="38"/>
        <v>40554.25</v>
      </c>
      <c r="Y571">
        <v>1295762400</v>
      </c>
      <c r="Z571" s="6">
        <f t="shared" si="39"/>
        <v>40566.25</v>
      </c>
      <c r="AA571" t="b">
        <v>0</v>
      </c>
      <c r="AB571" t="b">
        <v>0</v>
      </c>
      <c r="AC571" t="s">
        <v>95</v>
      </c>
      <c r="AD571" t="s">
        <v>59</v>
      </c>
      <c r="AE571" t="s">
        <v>96</v>
      </c>
    </row>
    <row r="572" spans="12:31" ht="15" customHeight="1" x14ac:dyDescent="0.35">
      <c r="L572">
        <v>570</v>
      </c>
      <c r="M572" t="s">
        <v>1225</v>
      </c>
      <c r="N572" s="3" t="s">
        <v>1226</v>
      </c>
      <c r="O572">
        <v>31200</v>
      </c>
      <c r="P572">
        <v>95364</v>
      </c>
      <c r="Q572" t="s">
        <v>30</v>
      </c>
      <c r="R572" s="4">
        <f t="shared" si="36"/>
        <v>305.64999999999998</v>
      </c>
      <c r="S572">
        <v>2725</v>
      </c>
      <c r="T572" s="4">
        <f t="shared" si="37"/>
        <v>34.995963302752294</v>
      </c>
      <c r="U572" t="s">
        <v>31</v>
      </c>
      <c r="V572" t="s">
        <v>32</v>
      </c>
      <c r="W572">
        <v>1419055200</v>
      </c>
      <c r="X572" s="5">
        <f t="shared" si="38"/>
        <v>41993.25</v>
      </c>
      <c r="Y572">
        <v>1419573600</v>
      </c>
      <c r="Z572" s="6">
        <f t="shared" si="39"/>
        <v>41999.25</v>
      </c>
      <c r="AA572" t="b">
        <v>0</v>
      </c>
      <c r="AB572" t="b">
        <v>1</v>
      </c>
      <c r="AC572" t="s">
        <v>33</v>
      </c>
      <c r="AD572" t="s">
        <v>34</v>
      </c>
      <c r="AE572" t="s">
        <v>35</v>
      </c>
    </row>
    <row r="573" spans="12:31" ht="15" customHeight="1" x14ac:dyDescent="0.35">
      <c r="L573">
        <v>571</v>
      </c>
      <c r="M573" t="s">
        <v>1227</v>
      </c>
      <c r="N573" s="3" t="s">
        <v>1228</v>
      </c>
      <c r="O573">
        <v>3500</v>
      </c>
      <c r="P573">
        <v>3295</v>
      </c>
      <c r="Q573" t="s">
        <v>22</v>
      </c>
      <c r="R573" s="4">
        <f t="shared" si="36"/>
        <v>94.14</v>
      </c>
      <c r="S573">
        <v>35</v>
      </c>
      <c r="T573" s="4">
        <f t="shared" si="37"/>
        <v>94.142857142857139</v>
      </c>
      <c r="U573" t="s">
        <v>135</v>
      </c>
      <c r="V573" t="s">
        <v>136</v>
      </c>
      <c r="W573">
        <v>1434690000</v>
      </c>
      <c r="X573" s="5">
        <f t="shared" si="38"/>
        <v>42174.208333333328</v>
      </c>
      <c r="Y573">
        <v>1438750800</v>
      </c>
      <c r="Z573" s="6">
        <f t="shared" si="39"/>
        <v>42221.208333333328</v>
      </c>
      <c r="AA573" t="b">
        <v>0</v>
      </c>
      <c r="AB573" t="b">
        <v>0</v>
      </c>
      <c r="AC573" t="s">
        <v>127</v>
      </c>
      <c r="AD573" t="s">
        <v>59</v>
      </c>
      <c r="AE573" t="s">
        <v>128</v>
      </c>
    </row>
    <row r="574" spans="12:31" ht="15" customHeight="1" x14ac:dyDescent="0.35">
      <c r="L574">
        <v>572</v>
      </c>
      <c r="M574" t="s">
        <v>1229</v>
      </c>
      <c r="N574" s="3" t="s">
        <v>1230</v>
      </c>
      <c r="O574">
        <v>9000</v>
      </c>
      <c r="P574">
        <v>4896</v>
      </c>
      <c r="Q574" t="s">
        <v>99</v>
      </c>
      <c r="R574" s="4">
        <f t="shared" si="36"/>
        <v>54.4</v>
      </c>
      <c r="S574">
        <v>94</v>
      </c>
      <c r="T574" s="4">
        <f t="shared" si="37"/>
        <v>52.085106382978722</v>
      </c>
      <c r="U574" t="s">
        <v>31</v>
      </c>
      <c r="V574" t="s">
        <v>32</v>
      </c>
      <c r="W574">
        <v>1443416400</v>
      </c>
      <c r="X574" s="5">
        <f t="shared" si="38"/>
        <v>42275.208333333328</v>
      </c>
      <c r="Y574">
        <v>1444798800</v>
      </c>
      <c r="Z574" s="6">
        <f t="shared" si="39"/>
        <v>42291.208333333328</v>
      </c>
      <c r="AA574" t="b">
        <v>0</v>
      </c>
      <c r="AB574" t="b">
        <v>1</v>
      </c>
      <c r="AC574" t="s">
        <v>33</v>
      </c>
      <c r="AD574" t="s">
        <v>34</v>
      </c>
      <c r="AE574" t="s">
        <v>35</v>
      </c>
    </row>
    <row r="575" spans="12:31" ht="15" customHeight="1" x14ac:dyDescent="0.35">
      <c r="L575">
        <v>573</v>
      </c>
      <c r="M575" t="s">
        <v>1231</v>
      </c>
      <c r="N575" s="3" t="s">
        <v>1232</v>
      </c>
      <c r="O575">
        <v>6700</v>
      </c>
      <c r="P575">
        <v>7496</v>
      </c>
      <c r="Q575" t="s">
        <v>30</v>
      </c>
      <c r="R575" s="4">
        <f t="shared" si="36"/>
        <v>111.88</v>
      </c>
      <c r="S575">
        <v>300</v>
      </c>
      <c r="T575" s="4">
        <f t="shared" si="37"/>
        <v>24.986666666666668</v>
      </c>
      <c r="U575" t="s">
        <v>31</v>
      </c>
      <c r="V575" t="s">
        <v>32</v>
      </c>
      <c r="W575">
        <v>1399006800</v>
      </c>
      <c r="X575" s="5">
        <f t="shared" si="38"/>
        <v>41761.208333333336</v>
      </c>
      <c r="Y575">
        <v>1399179600</v>
      </c>
      <c r="Z575" s="6">
        <f t="shared" si="39"/>
        <v>41763.208333333336</v>
      </c>
      <c r="AA575" t="b">
        <v>0</v>
      </c>
      <c r="AB575" t="b">
        <v>0</v>
      </c>
      <c r="AC575" t="s">
        <v>1068</v>
      </c>
      <c r="AD575" t="s">
        <v>1069</v>
      </c>
      <c r="AE575" t="s">
        <v>1070</v>
      </c>
    </row>
    <row r="576" spans="12:31" ht="15" customHeight="1" x14ac:dyDescent="0.35">
      <c r="L576">
        <v>574</v>
      </c>
      <c r="M576" t="s">
        <v>1233</v>
      </c>
      <c r="N576" s="3" t="s">
        <v>1234</v>
      </c>
      <c r="O576">
        <v>2700</v>
      </c>
      <c r="P576">
        <v>9967</v>
      </c>
      <c r="Q576" t="s">
        <v>30</v>
      </c>
      <c r="R576" s="4">
        <f t="shared" si="36"/>
        <v>369.15</v>
      </c>
      <c r="S576">
        <v>144</v>
      </c>
      <c r="T576" s="4">
        <f t="shared" si="37"/>
        <v>69.215277777777771</v>
      </c>
      <c r="U576" t="s">
        <v>31</v>
      </c>
      <c r="V576" t="s">
        <v>32</v>
      </c>
      <c r="W576">
        <v>1575698400</v>
      </c>
      <c r="X576" s="5">
        <f t="shared" si="38"/>
        <v>43806.25</v>
      </c>
      <c r="Y576">
        <v>1576562400</v>
      </c>
      <c r="Z576" s="6">
        <f t="shared" si="39"/>
        <v>43816.25</v>
      </c>
      <c r="AA576" t="b">
        <v>0</v>
      </c>
      <c r="AB576" t="b">
        <v>1</v>
      </c>
      <c r="AC576" t="s">
        <v>25</v>
      </c>
      <c r="AD576" t="s">
        <v>26</v>
      </c>
      <c r="AE576" t="s">
        <v>27</v>
      </c>
    </row>
    <row r="577" spans="12:31" ht="15" customHeight="1" x14ac:dyDescent="0.35">
      <c r="L577">
        <v>575</v>
      </c>
      <c r="M577" t="s">
        <v>1235</v>
      </c>
      <c r="N577" s="3" t="s">
        <v>1236</v>
      </c>
      <c r="O577">
        <v>83300</v>
      </c>
      <c r="P577">
        <v>52421</v>
      </c>
      <c r="Q577" t="s">
        <v>22</v>
      </c>
      <c r="R577" s="4">
        <f t="shared" si="36"/>
        <v>62.93</v>
      </c>
      <c r="S577">
        <v>558</v>
      </c>
      <c r="T577" s="4">
        <f t="shared" si="37"/>
        <v>93.944444444444443</v>
      </c>
      <c r="U577" t="s">
        <v>31</v>
      </c>
      <c r="V577" t="s">
        <v>32</v>
      </c>
      <c r="W577">
        <v>1400562000</v>
      </c>
      <c r="X577" s="5">
        <f t="shared" si="38"/>
        <v>41779.208333333336</v>
      </c>
      <c r="Y577">
        <v>1400821200</v>
      </c>
      <c r="Z577" s="6">
        <f t="shared" si="39"/>
        <v>41782.208333333336</v>
      </c>
      <c r="AA577" t="b">
        <v>0</v>
      </c>
      <c r="AB577" t="b">
        <v>1</v>
      </c>
      <c r="AC577" t="s">
        <v>47</v>
      </c>
      <c r="AD577" t="s">
        <v>48</v>
      </c>
      <c r="AE577" t="s">
        <v>49</v>
      </c>
    </row>
    <row r="578" spans="12:31" ht="15" customHeight="1" x14ac:dyDescent="0.35">
      <c r="L578">
        <v>576</v>
      </c>
      <c r="M578" t="s">
        <v>1237</v>
      </c>
      <c r="N578" s="3" t="s">
        <v>1238</v>
      </c>
      <c r="O578">
        <v>9700</v>
      </c>
      <c r="P578">
        <v>6298</v>
      </c>
      <c r="Q578" t="s">
        <v>22</v>
      </c>
      <c r="R578" s="4">
        <f t="shared" ref="R578:R641" si="40">ROUND(P578/O578*100,2)</f>
        <v>64.930000000000007</v>
      </c>
      <c r="S578">
        <v>64</v>
      </c>
      <c r="T578" s="4">
        <f t="shared" ref="T578:T641" si="41">IF(S578&lt;=0,0,P578/S578)</f>
        <v>98.40625</v>
      </c>
      <c r="U578" t="s">
        <v>31</v>
      </c>
      <c r="V578" t="s">
        <v>32</v>
      </c>
      <c r="W578">
        <v>1509512400</v>
      </c>
      <c r="X578" s="5">
        <f t="shared" si="38"/>
        <v>43040.208333333328</v>
      </c>
      <c r="Y578">
        <v>1510984800</v>
      </c>
      <c r="Z578" s="6">
        <f t="shared" si="39"/>
        <v>43057.25</v>
      </c>
      <c r="AA578" t="b">
        <v>0</v>
      </c>
      <c r="AB578" t="b">
        <v>0</v>
      </c>
      <c r="AC578" t="s">
        <v>47</v>
      </c>
      <c r="AD578" t="s">
        <v>48</v>
      </c>
      <c r="AE578" t="s">
        <v>49</v>
      </c>
    </row>
    <row r="579" spans="12:31" ht="15" customHeight="1" x14ac:dyDescent="0.35">
      <c r="L579">
        <v>577</v>
      </c>
      <c r="M579" t="s">
        <v>1239</v>
      </c>
      <c r="N579" s="3" t="s">
        <v>1240</v>
      </c>
      <c r="O579">
        <v>8200</v>
      </c>
      <c r="P579">
        <v>1546</v>
      </c>
      <c r="Q579" t="s">
        <v>99</v>
      </c>
      <c r="R579" s="4">
        <f t="shared" si="40"/>
        <v>18.850000000000001</v>
      </c>
      <c r="S579">
        <v>37</v>
      </c>
      <c r="T579" s="4">
        <f t="shared" si="41"/>
        <v>41.783783783783782</v>
      </c>
      <c r="U579" t="s">
        <v>31</v>
      </c>
      <c r="V579" t="s">
        <v>32</v>
      </c>
      <c r="W579">
        <v>1299823200</v>
      </c>
      <c r="X579" s="5">
        <f t="shared" ref="X579:X642" si="42">(W579/86400)+DATE(1970,1,1)</f>
        <v>40613.25</v>
      </c>
      <c r="Y579">
        <v>1302066000</v>
      </c>
      <c r="Z579" s="6">
        <f t="shared" si="39"/>
        <v>40639.208333333336</v>
      </c>
      <c r="AA579" t="b">
        <v>0</v>
      </c>
      <c r="AB579" t="b">
        <v>0</v>
      </c>
      <c r="AC579" t="s">
        <v>192</v>
      </c>
      <c r="AD579" t="s">
        <v>34</v>
      </c>
      <c r="AE579" t="s">
        <v>193</v>
      </c>
    </row>
    <row r="580" spans="12:31" ht="15" customHeight="1" x14ac:dyDescent="0.35">
      <c r="L580">
        <v>578</v>
      </c>
      <c r="M580" t="s">
        <v>1241</v>
      </c>
      <c r="N580" s="3" t="s">
        <v>1242</v>
      </c>
      <c r="O580">
        <v>96500</v>
      </c>
      <c r="P580">
        <v>16168</v>
      </c>
      <c r="Q580" t="s">
        <v>22</v>
      </c>
      <c r="R580" s="4">
        <f t="shared" si="40"/>
        <v>16.75</v>
      </c>
      <c r="S580">
        <v>245</v>
      </c>
      <c r="T580" s="4">
        <f t="shared" si="41"/>
        <v>65.991836734693877</v>
      </c>
      <c r="U580" t="s">
        <v>31</v>
      </c>
      <c r="V580" t="s">
        <v>32</v>
      </c>
      <c r="W580">
        <v>1322719200</v>
      </c>
      <c r="X580" s="5">
        <f t="shared" si="42"/>
        <v>40878.25</v>
      </c>
      <c r="Y580">
        <v>1322978400</v>
      </c>
      <c r="Z580" s="6">
        <f t="shared" ref="Z580:Z643" si="43">(Y580/86400)+DATE(1970,1,1)</f>
        <v>40881.25</v>
      </c>
      <c r="AA580" t="b">
        <v>0</v>
      </c>
      <c r="AB580" t="b">
        <v>0</v>
      </c>
      <c r="AC580" t="s">
        <v>512</v>
      </c>
      <c r="AD580" t="s">
        <v>59</v>
      </c>
      <c r="AE580" t="s">
        <v>513</v>
      </c>
    </row>
    <row r="581" spans="12:31" ht="15" customHeight="1" x14ac:dyDescent="0.35">
      <c r="L581">
        <v>579</v>
      </c>
      <c r="M581" t="s">
        <v>1243</v>
      </c>
      <c r="N581" s="3" t="s">
        <v>1244</v>
      </c>
      <c r="O581">
        <v>6200</v>
      </c>
      <c r="P581">
        <v>6269</v>
      </c>
      <c r="Q581" t="s">
        <v>30</v>
      </c>
      <c r="R581" s="4">
        <f t="shared" si="40"/>
        <v>101.11</v>
      </c>
      <c r="S581">
        <v>87</v>
      </c>
      <c r="T581" s="4">
        <f t="shared" si="41"/>
        <v>72.05747126436782</v>
      </c>
      <c r="U581" t="s">
        <v>31</v>
      </c>
      <c r="V581" t="s">
        <v>32</v>
      </c>
      <c r="W581">
        <v>1312693200</v>
      </c>
      <c r="X581" s="5">
        <f t="shared" si="42"/>
        <v>40762.208333333336</v>
      </c>
      <c r="Y581">
        <v>1313730000</v>
      </c>
      <c r="Z581" s="6">
        <f t="shared" si="43"/>
        <v>40774.208333333336</v>
      </c>
      <c r="AA581" t="b">
        <v>0</v>
      </c>
      <c r="AB581" t="b">
        <v>0</v>
      </c>
      <c r="AC581" t="s">
        <v>192</v>
      </c>
      <c r="AD581" t="s">
        <v>34</v>
      </c>
      <c r="AE581" t="s">
        <v>193</v>
      </c>
    </row>
    <row r="582" spans="12:31" ht="15" customHeight="1" x14ac:dyDescent="0.35">
      <c r="L582">
        <v>580</v>
      </c>
      <c r="M582" t="s">
        <v>595</v>
      </c>
      <c r="N582" s="3" t="s">
        <v>1245</v>
      </c>
      <c r="O582">
        <v>43800</v>
      </c>
      <c r="P582">
        <v>149578</v>
      </c>
      <c r="Q582" t="s">
        <v>30</v>
      </c>
      <c r="R582" s="4">
        <f t="shared" si="40"/>
        <v>341.5</v>
      </c>
      <c r="S582">
        <v>3116</v>
      </c>
      <c r="T582" s="4">
        <f t="shared" si="41"/>
        <v>48.003209242618745</v>
      </c>
      <c r="U582" t="s">
        <v>31</v>
      </c>
      <c r="V582" t="s">
        <v>32</v>
      </c>
      <c r="W582">
        <v>1393394400</v>
      </c>
      <c r="X582" s="5">
        <f t="shared" si="42"/>
        <v>41696.25</v>
      </c>
      <c r="Y582">
        <v>1394085600</v>
      </c>
      <c r="Z582" s="6">
        <f t="shared" si="43"/>
        <v>41704.25</v>
      </c>
      <c r="AA582" t="b">
        <v>0</v>
      </c>
      <c r="AB582" t="b">
        <v>0</v>
      </c>
      <c r="AC582" t="s">
        <v>47</v>
      </c>
      <c r="AD582" t="s">
        <v>48</v>
      </c>
      <c r="AE582" t="s">
        <v>49</v>
      </c>
    </row>
    <row r="583" spans="12:31" ht="15" customHeight="1" x14ac:dyDescent="0.35">
      <c r="L583">
        <v>581</v>
      </c>
      <c r="M583" t="s">
        <v>1246</v>
      </c>
      <c r="N583" s="3" t="s">
        <v>1247</v>
      </c>
      <c r="O583">
        <v>6000</v>
      </c>
      <c r="P583">
        <v>3841</v>
      </c>
      <c r="Q583" t="s">
        <v>22</v>
      </c>
      <c r="R583" s="4">
        <f t="shared" si="40"/>
        <v>64.02</v>
      </c>
      <c r="S583">
        <v>71</v>
      </c>
      <c r="T583" s="4">
        <f t="shared" si="41"/>
        <v>54.098591549295776</v>
      </c>
      <c r="U583" t="s">
        <v>31</v>
      </c>
      <c r="V583" t="s">
        <v>32</v>
      </c>
      <c r="W583">
        <v>1304053200</v>
      </c>
      <c r="X583" s="5">
        <f t="shared" si="42"/>
        <v>40662.208333333336</v>
      </c>
      <c r="Y583">
        <v>1305349200</v>
      </c>
      <c r="Z583" s="6">
        <f t="shared" si="43"/>
        <v>40677.208333333336</v>
      </c>
      <c r="AA583" t="b">
        <v>0</v>
      </c>
      <c r="AB583" t="b">
        <v>0</v>
      </c>
      <c r="AC583" t="s">
        <v>40</v>
      </c>
      <c r="AD583" t="s">
        <v>41</v>
      </c>
      <c r="AE583" t="s">
        <v>42</v>
      </c>
    </row>
    <row r="584" spans="12:31" ht="15" customHeight="1" x14ac:dyDescent="0.35">
      <c r="L584">
        <v>582</v>
      </c>
      <c r="M584" t="s">
        <v>1248</v>
      </c>
      <c r="N584" s="3" t="s">
        <v>1249</v>
      </c>
      <c r="O584">
        <v>8700</v>
      </c>
      <c r="P584">
        <v>4531</v>
      </c>
      <c r="Q584" t="s">
        <v>22</v>
      </c>
      <c r="R584" s="4">
        <f t="shared" si="40"/>
        <v>52.08</v>
      </c>
      <c r="S584">
        <v>42</v>
      </c>
      <c r="T584" s="4">
        <f t="shared" si="41"/>
        <v>107.88095238095238</v>
      </c>
      <c r="U584" t="s">
        <v>31</v>
      </c>
      <c r="V584" t="s">
        <v>32</v>
      </c>
      <c r="W584">
        <v>1433912400</v>
      </c>
      <c r="X584" s="5">
        <f t="shared" si="42"/>
        <v>42165.208333333328</v>
      </c>
      <c r="Y584">
        <v>1434344400</v>
      </c>
      <c r="Z584" s="6">
        <f t="shared" si="43"/>
        <v>42170.208333333328</v>
      </c>
      <c r="AA584" t="b">
        <v>0</v>
      </c>
      <c r="AB584" t="b">
        <v>1</v>
      </c>
      <c r="AC584" t="s">
        <v>114</v>
      </c>
      <c r="AD584" t="s">
        <v>115</v>
      </c>
      <c r="AE584" t="s">
        <v>116</v>
      </c>
    </row>
    <row r="585" spans="12:31" ht="15" customHeight="1" x14ac:dyDescent="0.35">
      <c r="L585">
        <v>583</v>
      </c>
      <c r="M585" t="s">
        <v>1250</v>
      </c>
      <c r="N585" s="3" t="s">
        <v>1251</v>
      </c>
      <c r="O585">
        <v>18900</v>
      </c>
      <c r="P585">
        <v>60934</v>
      </c>
      <c r="Q585" t="s">
        <v>30</v>
      </c>
      <c r="R585" s="4">
        <f t="shared" si="40"/>
        <v>322.39999999999998</v>
      </c>
      <c r="S585">
        <v>909</v>
      </c>
      <c r="T585" s="4">
        <f t="shared" si="41"/>
        <v>67.034103410341032</v>
      </c>
      <c r="U585" t="s">
        <v>31</v>
      </c>
      <c r="V585" t="s">
        <v>32</v>
      </c>
      <c r="W585">
        <v>1329717600</v>
      </c>
      <c r="X585" s="5">
        <f t="shared" si="42"/>
        <v>40959.25</v>
      </c>
      <c r="Y585">
        <v>1331186400</v>
      </c>
      <c r="Z585" s="6">
        <f t="shared" si="43"/>
        <v>40976.25</v>
      </c>
      <c r="AA585" t="b">
        <v>0</v>
      </c>
      <c r="AB585" t="b">
        <v>0</v>
      </c>
      <c r="AC585" t="s">
        <v>58</v>
      </c>
      <c r="AD585" t="s">
        <v>59</v>
      </c>
      <c r="AE585" t="s">
        <v>60</v>
      </c>
    </row>
    <row r="586" spans="12:31" ht="15" customHeight="1" x14ac:dyDescent="0.35">
      <c r="L586">
        <v>584</v>
      </c>
      <c r="M586" t="s">
        <v>63</v>
      </c>
      <c r="N586" s="3" t="s">
        <v>1252</v>
      </c>
      <c r="O586">
        <v>86400</v>
      </c>
      <c r="P586">
        <v>103255</v>
      </c>
      <c r="Q586" t="s">
        <v>30</v>
      </c>
      <c r="R586" s="4">
        <f t="shared" si="40"/>
        <v>119.51</v>
      </c>
      <c r="S586">
        <v>1613</v>
      </c>
      <c r="T586" s="4">
        <f t="shared" si="41"/>
        <v>64.01425914445133</v>
      </c>
      <c r="U586" t="s">
        <v>31</v>
      </c>
      <c r="V586" t="s">
        <v>32</v>
      </c>
      <c r="W586">
        <v>1335330000</v>
      </c>
      <c r="X586" s="5">
        <f t="shared" si="42"/>
        <v>41024.208333333336</v>
      </c>
      <c r="Y586">
        <v>1336539600</v>
      </c>
      <c r="Z586" s="6">
        <f t="shared" si="43"/>
        <v>41038.208333333336</v>
      </c>
      <c r="AA586" t="b">
        <v>0</v>
      </c>
      <c r="AB586" t="b">
        <v>0</v>
      </c>
      <c r="AC586" t="s">
        <v>40</v>
      </c>
      <c r="AD586" t="s">
        <v>41</v>
      </c>
      <c r="AE586" t="s">
        <v>42</v>
      </c>
    </row>
    <row r="587" spans="12:31" ht="15" customHeight="1" x14ac:dyDescent="0.35">
      <c r="L587">
        <v>585</v>
      </c>
      <c r="M587" t="s">
        <v>1253</v>
      </c>
      <c r="N587" s="3" t="s">
        <v>1254</v>
      </c>
      <c r="O587">
        <v>8900</v>
      </c>
      <c r="P587">
        <v>13065</v>
      </c>
      <c r="Q587" t="s">
        <v>30</v>
      </c>
      <c r="R587" s="4">
        <f t="shared" si="40"/>
        <v>146.80000000000001</v>
      </c>
      <c r="S587">
        <v>136</v>
      </c>
      <c r="T587" s="4">
        <f t="shared" si="41"/>
        <v>96.066176470588232</v>
      </c>
      <c r="U587" t="s">
        <v>31</v>
      </c>
      <c r="V587" t="s">
        <v>32</v>
      </c>
      <c r="W587">
        <v>1268888400</v>
      </c>
      <c r="X587" s="5">
        <f t="shared" si="42"/>
        <v>40255.208333333336</v>
      </c>
      <c r="Y587">
        <v>1269752400</v>
      </c>
      <c r="Z587" s="6">
        <f t="shared" si="43"/>
        <v>40265.208333333336</v>
      </c>
      <c r="AA587" t="b">
        <v>0</v>
      </c>
      <c r="AB587" t="b">
        <v>0</v>
      </c>
      <c r="AC587" t="s">
        <v>240</v>
      </c>
      <c r="AD587" t="s">
        <v>91</v>
      </c>
      <c r="AE587" t="s">
        <v>241</v>
      </c>
    </row>
    <row r="588" spans="12:31" ht="15" customHeight="1" x14ac:dyDescent="0.35">
      <c r="L588">
        <v>586</v>
      </c>
      <c r="M588" t="s">
        <v>1255</v>
      </c>
      <c r="N588" s="3" t="s">
        <v>1256</v>
      </c>
      <c r="O588">
        <v>700</v>
      </c>
      <c r="P588">
        <v>6654</v>
      </c>
      <c r="Q588" t="s">
        <v>30</v>
      </c>
      <c r="R588" s="4">
        <f t="shared" si="40"/>
        <v>950.57</v>
      </c>
      <c r="S588">
        <v>130</v>
      </c>
      <c r="T588" s="4">
        <f t="shared" si="41"/>
        <v>51.184615384615384</v>
      </c>
      <c r="U588" t="s">
        <v>31</v>
      </c>
      <c r="V588" t="s">
        <v>32</v>
      </c>
      <c r="W588">
        <v>1289973600</v>
      </c>
      <c r="X588" s="5">
        <f t="shared" si="42"/>
        <v>40499.25</v>
      </c>
      <c r="Y588">
        <v>1291615200</v>
      </c>
      <c r="Z588" s="6">
        <f t="shared" si="43"/>
        <v>40518.25</v>
      </c>
      <c r="AA588" t="b">
        <v>0</v>
      </c>
      <c r="AB588" t="b">
        <v>0</v>
      </c>
      <c r="AC588" t="s">
        <v>33</v>
      </c>
      <c r="AD588" t="s">
        <v>34</v>
      </c>
      <c r="AE588" t="s">
        <v>35</v>
      </c>
    </row>
    <row r="589" spans="12:31" ht="15" customHeight="1" x14ac:dyDescent="0.35">
      <c r="L589">
        <v>587</v>
      </c>
      <c r="M589" t="s">
        <v>1257</v>
      </c>
      <c r="N589" s="3" t="s">
        <v>1258</v>
      </c>
      <c r="O589">
        <v>9400</v>
      </c>
      <c r="P589">
        <v>6852</v>
      </c>
      <c r="Q589" t="s">
        <v>22</v>
      </c>
      <c r="R589" s="4">
        <f t="shared" si="40"/>
        <v>72.89</v>
      </c>
      <c r="S589">
        <v>156</v>
      </c>
      <c r="T589" s="4">
        <f t="shared" si="41"/>
        <v>43.92307692307692</v>
      </c>
      <c r="U589" t="s">
        <v>23</v>
      </c>
      <c r="V589" t="s">
        <v>24</v>
      </c>
      <c r="W589">
        <v>1547877600</v>
      </c>
      <c r="X589" s="5">
        <f t="shared" si="42"/>
        <v>43484.25</v>
      </c>
      <c r="Y589">
        <v>1552366800</v>
      </c>
      <c r="Z589" s="6">
        <f t="shared" si="43"/>
        <v>43536.208333333328</v>
      </c>
      <c r="AA589" t="b">
        <v>0</v>
      </c>
      <c r="AB589" t="b">
        <v>1</v>
      </c>
      <c r="AC589" t="s">
        <v>25</v>
      </c>
      <c r="AD589" t="s">
        <v>26</v>
      </c>
      <c r="AE589" t="s">
        <v>27</v>
      </c>
    </row>
    <row r="590" spans="12:31" ht="15" customHeight="1" x14ac:dyDescent="0.35">
      <c r="L590">
        <v>588</v>
      </c>
      <c r="M590" t="s">
        <v>1259</v>
      </c>
      <c r="N590" s="3" t="s">
        <v>1260</v>
      </c>
      <c r="O590">
        <v>157600</v>
      </c>
      <c r="P590">
        <v>124517</v>
      </c>
      <c r="Q590" t="s">
        <v>22</v>
      </c>
      <c r="R590" s="4">
        <f t="shared" si="40"/>
        <v>79.010000000000005</v>
      </c>
      <c r="S590">
        <v>1368</v>
      </c>
      <c r="T590" s="4">
        <f t="shared" si="41"/>
        <v>91.021198830409361</v>
      </c>
      <c r="U590" t="s">
        <v>56</v>
      </c>
      <c r="V590" t="s">
        <v>57</v>
      </c>
      <c r="W590">
        <v>1269493200</v>
      </c>
      <c r="X590" s="5">
        <f t="shared" si="42"/>
        <v>40262.208333333336</v>
      </c>
      <c r="Y590">
        <v>1272171600</v>
      </c>
      <c r="Z590" s="6">
        <f t="shared" si="43"/>
        <v>40293.208333333336</v>
      </c>
      <c r="AA590" t="b">
        <v>0</v>
      </c>
      <c r="AB590" t="b">
        <v>0</v>
      </c>
      <c r="AC590" t="s">
        <v>47</v>
      </c>
      <c r="AD590" t="s">
        <v>48</v>
      </c>
      <c r="AE590" t="s">
        <v>49</v>
      </c>
    </row>
    <row r="591" spans="12:31" ht="15" customHeight="1" x14ac:dyDescent="0.35">
      <c r="L591">
        <v>589</v>
      </c>
      <c r="M591" t="s">
        <v>1261</v>
      </c>
      <c r="N591" s="3" t="s">
        <v>1262</v>
      </c>
      <c r="O591">
        <v>7900</v>
      </c>
      <c r="P591">
        <v>5113</v>
      </c>
      <c r="Q591" t="s">
        <v>22</v>
      </c>
      <c r="R591" s="4">
        <f t="shared" si="40"/>
        <v>64.72</v>
      </c>
      <c r="S591">
        <v>102</v>
      </c>
      <c r="T591" s="4">
        <f t="shared" si="41"/>
        <v>50.127450980392155</v>
      </c>
      <c r="U591" t="s">
        <v>31</v>
      </c>
      <c r="V591" t="s">
        <v>32</v>
      </c>
      <c r="W591">
        <v>1436072400</v>
      </c>
      <c r="X591" s="5">
        <f t="shared" si="42"/>
        <v>42190.208333333328</v>
      </c>
      <c r="Y591">
        <v>1436677200</v>
      </c>
      <c r="Z591" s="6">
        <f t="shared" si="43"/>
        <v>42197.208333333328</v>
      </c>
      <c r="AA591" t="b">
        <v>0</v>
      </c>
      <c r="AB591" t="b">
        <v>0</v>
      </c>
      <c r="AC591" t="s">
        <v>58</v>
      </c>
      <c r="AD591" t="s">
        <v>59</v>
      </c>
      <c r="AE591" t="s">
        <v>60</v>
      </c>
    </row>
    <row r="592" spans="12:31" ht="15" customHeight="1" x14ac:dyDescent="0.35">
      <c r="L592">
        <v>590</v>
      </c>
      <c r="M592" t="s">
        <v>1263</v>
      </c>
      <c r="N592" s="3" t="s">
        <v>1264</v>
      </c>
      <c r="O592">
        <v>7100</v>
      </c>
      <c r="P592">
        <v>5824</v>
      </c>
      <c r="Q592" t="s">
        <v>22</v>
      </c>
      <c r="R592" s="4">
        <f t="shared" si="40"/>
        <v>82.03</v>
      </c>
      <c r="S592">
        <v>86</v>
      </c>
      <c r="T592" s="4">
        <f t="shared" si="41"/>
        <v>67.720930232558146</v>
      </c>
      <c r="U592" t="s">
        <v>38</v>
      </c>
      <c r="V592" t="s">
        <v>39</v>
      </c>
      <c r="W592">
        <v>1419141600</v>
      </c>
      <c r="X592" s="5">
        <f t="shared" si="42"/>
        <v>41994.25</v>
      </c>
      <c r="Y592">
        <v>1420092000</v>
      </c>
      <c r="Z592" s="6">
        <f t="shared" si="43"/>
        <v>42005.25</v>
      </c>
      <c r="AA592" t="b">
        <v>0</v>
      </c>
      <c r="AB592" t="b">
        <v>0</v>
      </c>
      <c r="AC592" t="s">
        <v>164</v>
      </c>
      <c r="AD592" t="s">
        <v>91</v>
      </c>
      <c r="AE592" t="s">
        <v>165</v>
      </c>
    </row>
    <row r="593" spans="12:31" ht="15" customHeight="1" x14ac:dyDescent="0.35">
      <c r="L593">
        <v>591</v>
      </c>
      <c r="M593" t="s">
        <v>1265</v>
      </c>
      <c r="N593" s="3" t="s">
        <v>1266</v>
      </c>
      <c r="O593">
        <v>600</v>
      </c>
      <c r="P593">
        <v>6226</v>
      </c>
      <c r="Q593" t="s">
        <v>30</v>
      </c>
      <c r="R593" s="4">
        <f t="shared" si="40"/>
        <v>1037.67</v>
      </c>
      <c r="S593">
        <v>102</v>
      </c>
      <c r="T593" s="4">
        <f t="shared" si="41"/>
        <v>61.03921568627451</v>
      </c>
      <c r="U593" t="s">
        <v>31</v>
      </c>
      <c r="V593" t="s">
        <v>32</v>
      </c>
      <c r="W593">
        <v>1279083600</v>
      </c>
      <c r="X593" s="5">
        <f t="shared" si="42"/>
        <v>40373.208333333336</v>
      </c>
      <c r="Y593">
        <v>1279947600</v>
      </c>
      <c r="Z593" s="6">
        <f t="shared" si="43"/>
        <v>40383.208333333336</v>
      </c>
      <c r="AA593" t="b">
        <v>0</v>
      </c>
      <c r="AB593" t="b">
        <v>0</v>
      </c>
      <c r="AC593" t="s">
        <v>114</v>
      </c>
      <c r="AD593" t="s">
        <v>115</v>
      </c>
      <c r="AE593" t="s">
        <v>116</v>
      </c>
    </row>
    <row r="594" spans="12:31" ht="15" customHeight="1" x14ac:dyDescent="0.35">
      <c r="L594">
        <v>592</v>
      </c>
      <c r="M594" t="s">
        <v>1267</v>
      </c>
      <c r="N594" s="3" t="s">
        <v>1268</v>
      </c>
      <c r="O594">
        <v>156800</v>
      </c>
      <c r="P594">
        <v>20243</v>
      </c>
      <c r="Q594" t="s">
        <v>22</v>
      </c>
      <c r="R594" s="4">
        <f t="shared" si="40"/>
        <v>12.91</v>
      </c>
      <c r="S594">
        <v>253</v>
      </c>
      <c r="T594" s="4">
        <f t="shared" si="41"/>
        <v>80.011857707509876</v>
      </c>
      <c r="U594" t="s">
        <v>31</v>
      </c>
      <c r="V594" t="s">
        <v>32</v>
      </c>
      <c r="W594">
        <v>1401426000</v>
      </c>
      <c r="X594" s="5">
        <f t="shared" si="42"/>
        <v>41789.208333333336</v>
      </c>
      <c r="Y594">
        <v>1402203600</v>
      </c>
      <c r="Z594" s="6">
        <f t="shared" si="43"/>
        <v>41798.208333333336</v>
      </c>
      <c r="AA594" t="b">
        <v>0</v>
      </c>
      <c r="AB594" t="b">
        <v>0</v>
      </c>
      <c r="AC594" t="s">
        <v>47</v>
      </c>
      <c r="AD594" t="s">
        <v>48</v>
      </c>
      <c r="AE594" t="s">
        <v>49</v>
      </c>
    </row>
    <row r="595" spans="12:31" ht="15" customHeight="1" x14ac:dyDescent="0.35">
      <c r="L595">
        <v>593</v>
      </c>
      <c r="M595" t="s">
        <v>1269</v>
      </c>
      <c r="N595" s="3" t="s">
        <v>1270</v>
      </c>
      <c r="O595">
        <v>121600</v>
      </c>
      <c r="P595">
        <v>188288</v>
      </c>
      <c r="Q595" t="s">
        <v>30</v>
      </c>
      <c r="R595" s="4">
        <f t="shared" si="40"/>
        <v>154.84</v>
      </c>
      <c r="S595">
        <v>4006</v>
      </c>
      <c r="T595" s="4">
        <f t="shared" si="41"/>
        <v>47.001497753369947</v>
      </c>
      <c r="U595" t="s">
        <v>31</v>
      </c>
      <c r="V595" t="s">
        <v>32</v>
      </c>
      <c r="W595">
        <v>1395810000</v>
      </c>
      <c r="X595" s="5">
        <f t="shared" si="42"/>
        <v>41724.208333333336</v>
      </c>
      <c r="Y595">
        <v>1396933200</v>
      </c>
      <c r="Z595" s="6">
        <f t="shared" si="43"/>
        <v>41737.208333333336</v>
      </c>
      <c r="AA595" t="b">
        <v>0</v>
      </c>
      <c r="AB595" t="b">
        <v>0</v>
      </c>
      <c r="AC595" t="s">
        <v>95</v>
      </c>
      <c r="AD595" t="s">
        <v>59</v>
      </c>
      <c r="AE595" t="s">
        <v>96</v>
      </c>
    </row>
    <row r="596" spans="12:31" ht="15" customHeight="1" x14ac:dyDescent="0.35">
      <c r="L596">
        <v>594</v>
      </c>
      <c r="M596" t="s">
        <v>1271</v>
      </c>
      <c r="N596" s="3" t="s">
        <v>1272</v>
      </c>
      <c r="O596">
        <v>157300</v>
      </c>
      <c r="P596">
        <v>11167</v>
      </c>
      <c r="Q596" t="s">
        <v>22</v>
      </c>
      <c r="R596" s="4">
        <f t="shared" si="40"/>
        <v>7.1</v>
      </c>
      <c r="S596">
        <v>157</v>
      </c>
      <c r="T596" s="4">
        <f t="shared" si="41"/>
        <v>71.127388535031841</v>
      </c>
      <c r="U596" t="s">
        <v>31</v>
      </c>
      <c r="V596" t="s">
        <v>32</v>
      </c>
      <c r="W596">
        <v>1467003600</v>
      </c>
      <c r="X596" s="5">
        <f t="shared" si="42"/>
        <v>42548.208333333328</v>
      </c>
      <c r="Y596">
        <v>1467262800</v>
      </c>
      <c r="Z596" s="6">
        <f t="shared" si="43"/>
        <v>42551.208333333328</v>
      </c>
      <c r="AA596" t="b">
        <v>0</v>
      </c>
      <c r="AB596" t="b">
        <v>1</v>
      </c>
      <c r="AC596" t="s">
        <v>47</v>
      </c>
      <c r="AD596" t="s">
        <v>48</v>
      </c>
      <c r="AE596" t="s">
        <v>49</v>
      </c>
    </row>
    <row r="597" spans="12:31" ht="15" customHeight="1" x14ac:dyDescent="0.35">
      <c r="L597">
        <v>595</v>
      </c>
      <c r="M597" t="s">
        <v>1273</v>
      </c>
      <c r="N597" s="3" t="s">
        <v>1274</v>
      </c>
      <c r="O597">
        <v>70300</v>
      </c>
      <c r="P597">
        <v>146595</v>
      </c>
      <c r="Q597" t="s">
        <v>30</v>
      </c>
      <c r="R597" s="4">
        <f t="shared" si="40"/>
        <v>208.53</v>
      </c>
      <c r="S597">
        <v>1629</v>
      </c>
      <c r="T597" s="4">
        <f t="shared" si="41"/>
        <v>89.99079189686924</v>
      </c>
      <c r="U597" t="s">
        <v>31</v>
      </c>
      <c r="V597" t="s">
        <v>32</v>
      </c>
      <c r="W597">
        <v>1268715600</v>
      </c>
      <c r="X597" s="5">
        <f t="shared" si="42"/>
        <v>40253.208333333336</v>
      </c>
      <c r="Y597">
        <v>1270530000</v>
      </c>
      <c r="Z597" s="6">
        <f t="shared" si="43"/>
        <v>40274.208333333336</v>
      </c>
      <c r="AA597" t="b">
        <v>0</v>
      </c>
      <c r="AB597" t="b">
        <v>1</v>
      </c>
      <c r="AC597" t="s">
        <v>47</v>
      </c>
      <c r="AD597" t="s">
        <v>48</v>
      </c>
      <c r="AE597" t="s">
        <v>49</v>
      </c>
    </row>
    <row r="598" spans="12:31" ht="15" customHeight="1" x14ac:dyDescent="0.35">
      <c r="L598">
        <v>596</v>
      </c>
      <c r="M598" t="s">
        <v>1275</v>
      </c>
      <c r="N598" s="3" t="s">
        <v>1276</v>
      </c>
      <c r="O598">
        <v>7900</v>
      </c>
      <c r="P598">
        <v>7875</v>
      </c>
      <c r="Q598" t="s">
        <v>22</v>
      </c>
      <c r="R598" s="4">
        <f t="shared" si="40"/>
        <v>99.68</v>
      </c>
      <c r="S598">
        <v>183</v>
      </c>
      <c r="T598" s="4">
        <f t="shared" si="41"/>
        <v>43.032786885245905</v>
      </c>
      <c r="U598" t="s">
        <v>31</v>
      </c>
      <c r="V598" t="s">
        <v>32</v>
      </c>
      <c r="W598">
        <v>1457157600</v>
      </c>
      <c r="X598" s="5">
        <f t="shared" si="42"/>
        <v>42434.25</v>
      </c>
      <c r="Y598">
        <v>1457762400</v>
      </c>
      <c r="Z598" s="6">
        <f t="shared" si="43"/>
        <v>42441.25</v>
      </c>
      <c r="AA598" t="b">
        <v>0</v>
      </c>
      <c r="AB598" t="b">
        <v>1</v>
      </c>
      <c r="AC598" t="s">
        <v>72</v>
      </c>
      <c r="AD598" t="s">
        <v>59</v>
      </c>
      <c r="AE598" t="s">
        <v>73</v>
      </c>
    </row>
    <row r="599" spans="12:31" ht="15" customHeight="1" x14ac:dyDescent="0.35">
      <c r="L599">
        <v>597</v>
      </c>
      <c r="M599" t="s">
        <v>1277</v>
      </c>
      <c r="N599" s="3" t="s">
        <v>1278</v>
      </c>
      <c r="O599">
        <v>73800</v>
      </c>
      <c r="P599">
        <v>148779</v>
      </c>
      <c r="Q599" t="s">
        <v>30</v>
      </c>
      <c r="R599" s="4">
        <f t="shared" si="40"/>
        <v>201.6</v>
      </c>
      <c r="S599">
        <v>2188</v>
      </c>
      <c r="T599" s="4">
        <f t="shared" si="41"/>
        <v>67.997714808043881</v>
      </c>
      <c r="U599" t="s">
        <v>31</v>
      </c>
      <c r="V599" t="s">
        <v>32</v>
      </c>
      <c r="W599">
        <v>1573970400</v>
      </c>
      <c r="X599" s="5">
        <f t="shared" si="42"/>
        <v>43786.25</v>
      </c>
      <c r="Y599">
        <v>1575525600</v>
      </c>
      <c r="Z599" s="6">
        <f t="shared" si="43"/>
        <v>43804.25</v>
      </c>
      <c r="AA599" t="b">
        <v>0</v>
      </c>
      <c r="AB599" t="b">
        <v>0</v>
      </c>
      <c r="AC599" t="s">
        <v>47</v>
      </c>
      <c r="AD599" t="s">
        <v>48</v>
      </c>
      <c r="AE599" t="s">
        <v>49</v>
      </c>
    </row>
    <row r="600" spans="12:31" ht="15" customHeight="1" x14ac:dyDescent="0.35">
      <c r="L600">
        <v>598</v>
      </c>
      <c r="M600" t="s">
        <v>1279</v>
      </c>
      <c r="N600" s="3" t="s">
        <v>1280</v>
      </c>
      <c r="O600">
        <v>108500</v>
      </c>
      <c r="P600">
        <v>175868</v>
      </c>
      <c r="Q600" t="s">
        <v>30</v>
      </c>
      <c r="R600" s="4">
        <f t="shared" si="40"/>
        <v>162.09</v>
      </c>
      <c r="S600">
        <v>2409</v>
      </c>
      <c r="T600" s="4">
        <f t="shared" si="41"/>
        <v>73.004566210045667</v>
      </c>
      <c r="U600" t="s">
        <v>135</v>
      </c>
      <c r="V600" t="s">
        <v>136</v>
      </c>
      <c r="W600">
        <v>1276578000</v>
      </c>
      <c r="X600" s="5">
        <f t="shared" si="42"/>
        <v>40344.208333333336</v>
      </c>
      <c r="Y600">
        <v>1279083600</v>
      </c>
      <c r="Z600" s="6">
        <f t="shared" si="43"/>
        <v>40373.208333333336</v>
      </c>
      <c r="AA600" t="b">
        <v>0</v>
      </c>
      <c r="AB600" t="b">
        <v>0</v>
      </c>
      <c r="AC600" t="s">
        <v>33</v>
      </c>
      <c r="AD600" t="s">
        <v>34</v>
      </c>
      <c r="AE600" t="s">
        <v>35</v>
      </c>
    </row>
    <row r="601" spans="12:31" ht="15" customHeight="1" x14ac:dyDescent="0.35">
      <c r="L601">
        <v>599</v>
      </c>
      <c r="M601" t="s">
        <v>1281</v>
      </c>
      <c r="N601" s="3" t="s">
        <v>1282</v>
      </c>
      <c r="O601">
        <v>140300</v>
      </c>
      <c r="P601">
        <v>5112</v>
      </c>
      <c r="Q601" t="s">
        <v>22</v>
      </c>
      <c r="R601" s="4">
        <f t="shared" si="40"/>
        <v>3.64</v>
      </c>
      <c r="S601">
        <v>82</v>
      </c>
      <c r="T601" s="4">
        <f t="shared" si="41"/>
        <v>62.341463414634148</v>
      </c>
      <c r="U601" t="s">
        <v>52</v>
      </c>
      <c r="V601" t="s">
        <v>53</v>
      </c>
      <c r="W601">
        <v>1423720800</v>
      </c>
      <c r="X601" s="5">
        <f t="shared" si="42"/>
        <v>42047.25</v>
      </c>
      <c r="Y601">
        <v>1424412000</v>
      </c>
      <c r="Z601" s="6">
        <f t="shared" si="43"/>
        <v>42055.25</v>
      </c>
      <c r="AA601" t="b">
        <v>0</v>
      </c>
      <c r="AB601" t="b">
        <v>0</v>
      </c>
      <c r="AC601" t="s">
        <v>58</v>
      </c>
      <c r="AD601" t="s">
        <v>59</v>
      </c>
      <c r="AE601" t="s">
        <v>60</v>
      </c>
    </row>
    <row r="602" spans="12:31" ht="15" customHeight="1" x14ac:dyDescent="0.35">
      <c r="L602">
        <v>600</v>
      </c>
      <c r="M602" t="s">
        <v>1283</v>
      </c>
      <c r="N602" s="3" t="s">
        <v>1284</v>
      </c>
      <c r="O602">
        <v>100</v>
      </c>
      <c r="P602">
        <v>5</v>
      </c>
      <c r="Q602" t="s">
        <v>22</v>
      </c>
      <c r="R602" s="4">
        <f t="shared" si="40"/>
        <v>5</v>
      </c>
      <c r="S602">
        <v>1</v>
      </c>
      <c r="T602" s="4">
        <f t="shared" si="41"/>
        <v>5</v>
      </c>
      <c r="U602" t="s">
        <v>56</v>
      </c>
      <c r="V602" t="s">
        <v>57</v>
      </c>
      <c r="W602">
        <v>1375160400</v>
      </c>
      <c r="X602" s="5">
        <f t="shared" si="42"/>
        <v>41485.208333333336</v>
      </c>
      <c r="Y602">
        <v>1376197200</v>
      </c>
      <c r="Z602" s="6">
        <f t="shared" si="43"/>
        <v>41497.208333333336</v>
      </c>
      <c r="AA602" t="b">
        <v>0</v>
      </c>
      <c r="AB602" t="b">
        <v>0</v>
      </c>
      <c r="AC602" t="s">
        <v>25</v>
      </c>
      <c r="AD602" t="s">
        <v>26</v>
      </c>
      <c r="AE602" t="s">
        <v>27</v>
      </c>
    </row>
    <row r="603" spans="12:31" ht="15" customHeight="1" x14ac:dyDescent="0.35">
      <c r="L603">
        <v>601</v>
      </c>
      <c r="M603" t="s">
        <v>1285</v>
      </c>
      <c r="N603" s="3" t="s">
        <v>1286</v>
      </c>
      <c r="O603">
        <v>6300</v>
      </c>
      <c r="P603">
        <v>13018</v>
      </c>
      <c r="Q603" t="s">
        <v>30</v>
      </c>
      <c r="R603" s="4">
        <f t="shared" si="40"/>
        <v>206.63</v>
      </c>
      <c r="S603">
        <v>194</v>
      </c>
      <c r="T603" s="4">
        <f t="shared" si="41"/>
        <v>67.103092783505161</v>
      </c>
      <c r="U603" t="s">
        <v>31</v>
      </c>
      <c r="V603" t="s">
        <v>32</v>
      </c>
      <c r="W603">
        <v>1401426000</v>
      </c>
      <c r="X603" s="5">
        <f t="shared" si="42"/>
        <v>41789.208333333336</v>
      </c>
      <c r="Y603">
        <v>1402894800</v>
      </c>
      <c r="Z603" s="6">
        <f t="shared" si="43"/>
        <v>41806.208333333336</v>
      </c>
      <c r="AA603" t="b">
        <v>1</v>
      </c>
      <c r="AB603" t="b">
        <v>0</v>
      </c>
      <c r="AC603" t="s">
        <v>86</v>
      </c>
      <c r="AD603" t="s">
        <v>41</v>
      </c>
      <c r="AE603" t="s">
        <v>87</v>
      </c>
    </row>
    <row r="604" spans="12:31" ht="15" customHeight="1" x14ac:dyDescent="0.35">
      <c r="L604">
        <v>602</v>
      </c>
      <c r="M604" t="s">
        <v>1287</v>
      </c>
      <c r="N604" s="3" t="s">
        <v>1288</v>
      </c>
      <c r="O604">
        <v>71100</v>
      </c>
      <c r="P604">
        <v>91176</v>
      </c>
      <c r="Q604" t="s">
        <v>30</v>
      </c>
      <c r="R604" s="4">
        <f t="shared" si="40"/>
        <v>128.24</v>
      </c>
      <c r="S604">
        <v>1140</v>
      </c>
      <c r="T604" s="4">
        <f t="shared" si="41"/>
        <v>79.978947368421046</v>
      </c>
      <c r="U604" t="s">
        <v>31</v>
      </c>
      <c r="V604" t="s">
        <v>32</v>
      </c>
      <c r="W604">
        <v>1433480400</v>
      </c>
      <c r="X604" s="5">
        <f t="shared" si="42"/>
        <v>42160.208333333328</v>
      </c>
      <c r="Y604">
        <v>1434430800</v>
      </c>
      <c r="Z604" s="6">
        <f t="shared" si="43"/>
        <v>42171.208333333328</v>
      </c>
      <c r="AA604" t="b">
        <v>0</v>
      </c>
      <c r="AB604" t="b">
        <v>0</v>
      </c>
      <c r="AC604" t="s">
        <v>47</v>
      </c>
      <c r="AD604" t="s">
        <v>48</v>
      </c>
      <c r="AE604" t="s">
        <v>49</v>
      </c>
    </row>
    <row r="605" spans="12:31" ht="15" customHeight="1" x14ac:dyDescent="0.35">
      <c r="L605">
        <v>603</v>
      </c>
      <c r="M605" t="s">
        <v>1289</v>
      </c>
      <c r="N605" s="3" t="s">
        <v>1290</v>
      </c>
      <c r="O605">
        <v>5300</v>
      </c>
      <c r="P605">
        <v>6342</v>
      </c>
      <c r="Q605" t="s">
        <v>30</v>
      </c>
      <c r="R605" s="4">
        <f t="shared" si="40"/>
        <v>119.66</v>
      </c>
      <c r="S605">
        <v>102</v>
      </c>
      <c r="T605" s="4">
        <f t="shared" si="41"/>
        <v>62.176470588235297</v>
      </c>
      <c r="U605" t="s">
        <v>31</v>
      </c>
      <c r="V605" t="s">
        <v>32</v>
      </c>
      <c r="W605">
        <v>1555563600</v>
      </c>
      <c r="X605" s="5">
        <f t="shared" si="42"/>
        <v>43573.208333333328</v>
      </c>
      <c r="Y605">
        <v>1557896400</v>
      </c>
      <c r="Z605" s="6">
        <f t="shared" si="43"/>
        <v>43600.208333333328</v>
      </c>
      <c r="AA605" t="b">
        <v>0</v>
      </c>
      <c r="AB605" t="b">
        <v>0</v>
      </c>
      <c r="AC605" t="s">
        <v>47</v>
      </c>
      <c r="AD605" t="s">
        <v>48</v>
      </c>
      <c r="AE605" t="s">
        <v>49</v>
      </c>
    </row>
    <row r="606" spans="12:31" ht="15" customHeight="1" x14ac:dyDescent="0.35">
      <c r="L606">
        <v>604</v>
      </c>
      <c r="M606" t="s">
        <v>1291</v>
      </c>
      <c r="N606" s="3" t="s">
        <v>1292</v>
      </c>
      <c r="O606">
        <v>88700</v>
      </c>
      <c r="P606">
        <v>151438</v>
      </c>
      <c r="Q606" t="s">
        <v>30</v>
      </c>
      <c r="R606" s="4">
        <f t="shared" si="40"/>
        <v>170.73</v>
      </c>
      <c r="S606">
        <v>2857</v>
      </c>
      <c r="T606" s="4">
        <f t="shared" si="41"/>
        <v>53.005950297514879</v>
      </c>
      <c r="U606" t="s">
        <v>31</v>
      </c>
      <c r="V606" t="s">
        <v>32</v>
      </c>
      <c r="W606">
        <v>1295676000</v>
      </c>
      <c r="X606" s="5">
        <f t="shared" si="42"/>
        <v>40565.25</v>
      </c>
      <c r="Y606">
        <v>1297490400</v>
      </c>
      <c r="Z606" s="6">
        <f t="shared" si="43"/>
        <v>40586.25</v>
      </c>
      <c r="AA606" t="b">
        <v>0</v>
      </c>
      <c r="AB606" t="b">
        <v>0</v>
      </c>
      <c r="AC606" t="s">
        <v>47</v>
      </c>
      <c r="AD606" t="s">
        <v>48</v>
      </c>
      <c r="AE606" t="s">
        <v>49</v>
      </c>
    </row>
    <row r="607" spans="12:31" ht="15" customHeight="1" x14ac:dyDescent="0.35">
      <c r="L607">
        <v>605</v>
      </c>
      <c r="M607" t="s">
        <v>1293</v>
      </c>
      <c r="N607" s="3" t="s">
        <v>1294</v>
      </c>
      <c r="O607">
        <v>3300</v>
      </c>
      <c r="P607">
        <v>6178</v>
      </c>
      <c r="Q607" t="s">
        <v>30</v>
      </c>
      <c r="R607" s="4">
        <f t="shared" si="40"/>
        <v>187.21</v>
      </c>
      <c r="S607">
        <v>107</v>
      </c>
      <c r="T607" s="4">
        <f t="shared" si="41"/>
        <v>57.738317757009348</v>
      </c>
      <c r="U607" t="s">
        <v>31</v>
      </c>
      <c r="V607" t="s">
        <v>32</v>
      </c>
      <c r="W607">
        <v>1443848400</v>
      </c>
      <c r="X607" s="5">
        <f t="shared" si="42"/>
        <v>42280.208333333328</v>
      </c>
      <c r="Y607">
        <v>1447394400</v>
      </c>
      <c r="Z607" s="6">
        <f t="shared" si="43"/>
        <v>42321.25</v>
      </c>
      <c r="AA607" t="b">
        <v>0</v>
      </c>
      <c r="AB607" t="b">
        <v>0</v>
      </c>
      <c r="AC607" t="s">
        <v>90</v>
      </c>
      <c r="AD607" t="s">
        <v>91</v>
      </c>
      <c r="AE607" t="s">
        <v>92</v>
      </c>
    </row>
    <row r="608" spans="12:31" ht="15" customHeight="1" x14ac:dyDescent="0.35">
      <c r="L608">
        <v>606</v>
      </c>
      <c r="M608" t="s">
        <v>1295</v>
      </c>
      <c r="N608" s="3" t="s">
        <v>1296</v>
      </c>
      <c r="O608">
        <v>3400</v>
      </c>
      <c r="P608">
        <v>6405</v>
      </c>
      <c r="Q608" t="s">
        <v>30</v>
      </c>
      <c r="R608" s="4">
        <f t="shared" si="40"/>
        <v>188.38</v>
      </c>
      <c r="S608">
        <v>160</v>
      </c>
      <c r="T608" s="4">
        <f t="shared" si="41"/>
        <v>40.03125</v>
      </c>
      <c r="U608" t="s">
        <v>56</v>
      </c>
      <c r="V608" t="s">
        <v>57</v>
      </c>
      <c r="W608">
        <v>1457330400</v>
      </c>
      <c r="X608" s="5">
        <f t="shared" si="42"/>
        <v>42436.25</v>
      </c>
      <c r="Y608">
        <v>1458277200</v>
      </c>
      <c r="Z608" s="6">
        <f t="shared" si="43"/>
        <v>42447.208333333328</v>
      </c>
      <c r="AA608" t="b">
        <v>0</v>
      </c>
      <c r="AB608" t="b">
        <v>0</v>
      </c>
      <c r="AC608" t="s">
        <v>33</v>
      </c>
      <c r="AD608" t="s">
        <v>34</v>
      </c>
      <c r="AE608" t="s">
        <v>35</v>
      </c>
    </row>
    <row r="609" spans="12:31" ht="15" customHeight="1" x14ac:dyDescent="0.35">
      <c r="L609">
        <v>607</v>
      </c>
      <c r="M609" t="s">
        <v>1297</v>
      </c>
      <c r="N609" s="3" t="s">
        <v>1298</v>
      </c>
      <c r="O609">
        <v>137600</v>
      </c>
      <c r="P609">
        <v>180667</v>
      </c>
      <c r="Q609" t="s">
        <v>30</v>
      </c>
      <c r="R609" s="4">
        <f t="shared" si="40"/>
        <v>131.30000000000001</v>
      </c>
      <c r="S609">
        <v>2230</v>
      </c>
      <c r="T609" s="4">
        <f t="shared" si="41"/>
        <v>81.016591928251117</v>
      </c>
      <c r="U609" t="s">
        <v>31</v>
      </c>
      <c r="V609" t="s">
        <v>32</v>
      </c>
      <c r="W609">
        <v>1395550800</v>
      </c>
      <c r="X609" s="5">
        <f t="shared" si="42"/>
        <v>41721.208333333336</v>
      </c>
      <c r="Y609">
        <v>1395723600</v>
      </c>
      <c r="Z609" s="6">
        <f t="shared" si="43"/>
        <v>41723.208333333336</v>
      </c>
      <c r="AA609" t="b">
        <v>0</v>
      </c>
      <c r="AB609" t="b">
        <v>0</v>
      </c>
      <c r="AC609" t="s">
        <v>25</v>
      </c>
      <c r="AD609" t="s">
        <v>26</v>
      </c>
      <c r="AE609" t="s">
        <v>27</v>
      </c>
    </row>
    <row r="610" spans="12:31" ht="15" customHeight="1" x14ac:dyDescent="0.35">
      <c r="L610">
        <v>608</v>
      </c>
      <c r="M610" t="s">
        <v>1299</v>
      </c>
      <c r="N610" s="3" t="s">
        <v>1300</v>
      </c>
      <c r="O610">
        <v>3900</v>
      </c>
      <c r="P610">
        <v>11075</v>
      </c>
      <c r="Q610" t="s">
        <v>30</v>
      </c>
      <c r="R610" s="4">
        <f t="shared" si="40"/>
        <v>283.97000000000003</v>
      </c>
      <c r="S610">
        <v>316</v>
      </c>
      <c r="T610" s="4">
        <f t="shared" si="41"/>
        <v>35.047468354430379</v>
      </c>
      <c r="U610" t="s">
        <v>31</v>
      </c>
      <c r="V610" t="s">
        <v>32</v>
      </c>
      <c r="W610">
        <v>1551852000</v>
      </c>
      <c r="X610" s="5">
        <f t="shared" si="42"/>
        <v>43530.25</v>
      </c>
      <c r="Y610">
        <v>1552197600</v>
      </c>
      <c r="Z610" s="6">
        <f t="shared" si="43"/>
        <v>43534.25</v>
      </c>
      <c r="AA610" t="b">
        <v>0</v>
      </c>
      <c r="AB610" t="b">
        <v>1</v>
      </c>
      <c r="AC610" t="s">
        <v>192</v>
      </c>
      <c r="AD610" t="s">
        <v>34</v>
      </c>
      <c r="AE610" t="s">
        <v>193</v>
      </c>
    </row>
    <row r="611" spans="12:31" ht="15" customHeight="1" x14ac:dyDescent="0.35">
      <c r="L611">
        <v>609</v>
      </c>
      <c r="M611" t="s">
        <v>1301</v>
      </c>
      <c r="N611" s="3" t="s">
        <v>1302</v>
      </c>
      <c r="O611">
        <v>10000</v>
      </c>
      <c r="P611">
        <v>12042</v>
      </c>
      <c r="Q611" t="s">
        <v>30</v>
      </c>
      <c r="R611" s="4">
        <f t="shared" si="40"/>
        <v>120.42</v>
      </c>
      <c r="S611">
        <v>117</v>
      </c>
      <c r="T611" s="4">
        <f t="shared" si="41"/>
        <v>102.92307692307692</v>
      </c>
      <c r="U611" t="s">
        <v>31</v>
      </c>
      <c r="V611" t="s">
        <v>32</v>
      </c>
      <c r="W611">
        <v>1547618400</v>
      </c>
      <c r="X611" s="5">
        <f t="shared" si="42"/>
        <v>43481.25</v>
      </c>
      <c r="Y611">
        <v>1549087200</v>
      </c>
      <c r="Z611" s="6">
        <f t="shared" si="43"/>
        <v>43498.25</v>
      </c>
      <c r="AA611" t="b">
        <v>0</v>
      </c>
      <c r="AB611" t="b">
        <v>0</v>
      </c>
      <c r="AC611" t="s">
        <v>512</v>
      </c>
      <c r="AD611" t="s">
        <v>59</v>
      </c>
      <c r="AE611" t="s">
        <v>513</v>
      </c>
    </row>
    <row r="612" spans="12:31" ht="15" customHeight="1" x14ac:dyDescent="0.35">
      <c r="L612">
        <v>610</v>
      </c>
      <c r="M612" t="s">
        <v>1303</v>
      </c>
      <c r="N612" s="3" t="s">
        <v>1304</v>
      </c>
      <c r="O612">
        <v>42800</v>
      </c>
      <c r="P612">
        <v>179356</v>
      </c>
      <c r="Q612" t="s">
        <v>30</v>
      </c>
      <c r="R612" s="4">
        <f t="shared" si="40"/>
        <v>419.06</v>
      </c>
      <c r="S612">
        <v>6406</v>
      </c>
      <c r="T612" s="4">
        <f t="shared" si="41"/>
        <v>27.998126756166094</v>
      </c>
      <c r="U612" t="s">
        <v>31</v>
      </c>
      <c r="V612" t="s">
        <v>32</v>
      </c>
      <c r="W612">
        <v>1355637600</v>
      </c>
      <c r="X612" s="5">
        <f t="shared" si="42"/>
        <v>41259.25</v>
      </c>
      <c r="Y612">
        <v>1356847200</v>
      </c>
      <c r="Z612" s="6">
        <f t="shared" si="43"/>
        <v>41273.25</v>
      </c>
      <c r="AA612" t="b">
        <v>0</v>
      </c>
      <c r="AB612" t="b">
        <v>0</v>
      </c>
      <c r="AC612" t="s">
        <v>47</v>
      </c>
      <c r="AD612" t="s">
        <v>48</v>
      </c>
      <c r="AE612" t="s">
        <v>49</v>
      </c>
    </row>
    <row r="613" spans="12:31" ht="15" customHeight="1" x14ac:dyDescent="0.35">
      <c r="L613">
        <v>611</v>
      </c>
      <c r="M613" t="s">
        <v>1305</v>
      </c>
      <c r="N613" s="3" t="s">
        <v>1306</v>
      </c>
      <c r="O613">
        <v>8200</v>
      </c>
      <c r="P613">
        <v>1136</v>
      </c>
      <c r="Q613" t="s">
        <v>99</v>
      </c>
      <c r="R613" s="4">
        <f t="shared" si="40"/>
        <v>13.85</v>
      </c>
      <c r="S613">
        <v>15</v>
      </c>
      <c r="T613" s="4">
        <f t="shared" si="41"/>
        <v>75.733333333333334</v>
      </c>
      <c r="U613" t="s">
        <v>31</v>
      </c>
      <c r="V613" t="s">
        <v>32</v>
      </c>
      <c r="W613">
        <v>1374728400</v>
      </c>
      <c r="X613" s="5">
        <f t="shared" si="42"/>
        <v>41480.208333333336</v>
      </c>
      <c r="Y613">
        <v>1375765200</v>
      </c>
      <c r="Z613" s="6">
        <f t="shared" si="43"/>
        <v>41492.208333333336</v>
      </c>
      <c r="AA613" t="b">
        <v>0</v>
      </c>
      <c r="AB613" t="b">
        <v>0</v>
      </c>
      <c r="AC613" t="s">
        <v>47</v>
      </c>
      <c r="AD613" t="s">
        <v>48</v>
      </c>
      <c r="AE613" t="s">
        <v>49</v>
      </c>
    </row>
    <row r="614" spans="12:31" ht="15" customHeight="1" x14ac:dyDescent="0.35">
      <c r="L614">
        <v>612</v>
      </c>
      <c r="M614" t="s">
        <v>1307</v>
      </c>
      <c r="N614" s="3" t="s">
        <v>1308</v>
      </c>
      <c r="O614">
        <v>6200</v>
      </c>
      <c r="P614">
        <v>8645</v>
      </c>
      <c r="Q614" t="s">
        <v>30</v>
      </c>
      <c r="R614" s="4">
        <f t="shared" si="40"/>
        <v>139.44</v>
      </c>
      <c r="S614">
        <v>192</v>
      </c>
      <c r="T614" s="4">
        <f t="shared" si="41"/>
        <v>45.026041666666664</v>
      </c>
      <c r="U614" t="s">
        <v>31</v>
      </c>
      <c r="V614" t="s">
        <v>32</v>
      </c>
      <c r="W614">
        <v>1287810000</v>
      </c>
      <c r="X614" s="5">
        <f t="shared" si="42"/>
        <v>40474.208333333336</v>
      </c>
      <c r="Y614">
        <v>1289800800</v>
      </c>
      <c r="Z614" s="6">
        <f t="shared" si="43"/>
        <v>40497.25</v>
      </c>
      <c r="AA614" t="b">
        <v>0</v>
      </c>
      <c r="AB614" t="b">
        <v>0</v>
      </c>
      <c r="AC614" t="s">
        <v>68</v>
      </c>
      <c r="AD614" t="s">
        <v>34</v>
      </c>
      <c r="AE614" t="s">
        <v>69</v>
      </c>
    </row>
    <row r="615" spans="12:31" ht="15" customHeight="1" x14ac:dyDescent="0.35">
      <c r="L615">
        <v>613</v>
      </c>
      <c r="M615" t="s">
        <v>1309</v>
      </c>
      <c r="N615" s="3" t="s">
        <v>1310</v>
      </c>
      <c r="O615">
        <v>1100</v>
      </c>
      <c r="P615">
        <v>1914</v>
      </c>
      <c r="Q615" t="s">
        <v>30</v>
      </c>
      <c r="R615" s="4">
        <f t="shared" si="40"/>
        <v>174</v>
      </c>
      <c r="S615">
        <v>26</v>
      </c>
      <c r="T615" s="4">
        <f t="shared" si="41"/>
        <v>73.615384615384613</v>
      </c>
      <c r="U615" t="s">
        <v>23</v>
      </c>
      <c r="V615" t="s">
        <v>24</v>
      </c>
      <c r="W615">
        <v>1503723600</v>
      </c>
      <c r="X615" s="5">
        <f t="shared" si="42"/>
        <v>42973.208333333328</v>
      </c>
      <c r="Y615">
        <v>1504501200</v>
      </c>
      <c r="Z615" s="6">
        <f t="shared" si="43"/>
        <v>42982.208333333328</v>
      </c>
      <c r="AA615" t="b">
        <v>0</v>
      </c>
      <c r="AB615" t="b">
        <v>0</v>
      </c>
      <c r="AC615" t="s">
        <v>47</v>
      </c>
      <c r="AD615" t="s">
        <v>48</v>
      </c>
      <c r="AE615" t="s">
        <v>49</v>
      </c>
    </row>
    <row r="616" spans="12:31" ht="15" customHeight="1" x14ac:dyDescent="0.35">
      <c r="L616">
        <v>614</v>
      </c>
      <c r="M616" t="s">
        <v>1311</v>
      </c>
      <c r="N616" s="3" t="s">
        <v>1312</v>
      </c>
      <c r="O616">
        <v>26500</v>
      </c>
      <c r="P616">
        <v>41205</v>
      </c>
      <c r="Q616" t="s">
        <v>30</v>
      </c>
      <c r="R616" s="4">
        <f t="shared" si="40"/>
        <v>155.49</v>
      </c>
      <c r="S616">
        <v>723</v>
      </c>
      <c r="T616" s="4">
        <f t="shared" si="41"/>
        <v>56.991701244813278</v>
      </c>
      <c r="U616" t="s">
        <v>31</v>
      </c>
      <c r="V616" t="s">
        <v>32</v>
      </c>
      <c r="W616">
        <v>1484114400</v>
      </c>
      <c r="X616" s="5">
        <f t="shared" si="42"/>
        <v>42746.25</v>
      </c>
      <c r="Y616">
        <v>1485669600</v>
      </c>
      <c r="Z616" s="6">
        <f t="shared" si="43"/>
        <v>42764.25</v>
      </c>
      <c r="AA616" t="b">
        <v>0</v>
      </c>
      <c r="AB616" t="b">
        <v>0</v>
      </c>
      <c r="AC616" t="s">
        <v>47</v>
      </c>
      <c r="AD616" t="s">
        <v>48</v>
      </c>
      <c r="AE616" t="s">
        <v>49</v>
      </c>
    </row>
    <row r="617" spans="12:31" ht="15" customHeight="1" x14ac:dyDescent="0.35">
      <c r="L617">
        <v>615</v>
      </c>
      <c r="M617" t="s">
        <v>1313</v>
      </c>
      <c r="N617" s="3" t="s">
        <v>1314</v>
      </c>
      <c r="O617">
        <v>8500</v>
      </c>
      <c r="P617">
        <v>14488</v>
      </c>
      <c r="Q617" t="s">
        <v>30</v>
      </c>
      <c r="R617" s="4">
        <f t="shared" si="40"/>
        <v>170.45</v>
      </c>
      <c r="S617">
        <v>170</v>
      </c>
      <c r="T617" s="4">
        <f t="shared" si="41"/>
        <v>85.223529411764702</v>
      </c>
      <c r="U617" t="s">
        <v>135</v>
      </c>
      <c r="V617" t="s">
        <v>136</v>
      </c>
      <c r="W617">
        <v>1461906000</v>
      </c>
      <c r="X617" s="5">
        <f t="shared" si="42"/>
        <v>42489.208333333328</v>
      </c>
      <c r="Y617">
        <v>1462770000</v>
      </c>
      <c r="Z617" s="6">
        <f t="shared" si="43"/>
        <v>42499.208333333328</v>
      </c>
      <c r="AA617" t="b">
        <v>0</v>
      </c>
      <c r="AB617" t="b">
        <v>0</v>
      </c>
      <c r="AC617" t="s">
        <v>47</v>
      </c>
      <c r="AD617" t="s">
        <v>48</v>
      </c>
      <c r="AE617" t="s">
        <v>49</v>
      </c>
    </row>
    <row r="618" spans="12:31" ht="15" customHeight="1" x14ac:dyDescent="0.35">
      <c r="L618">
        <v>616</v>
      </c>
      <c r="M618" t="s">
        <v>1315</v>
      </c>
      <c r="N618" s="3" t="s">
        <v>1316</v>
      </c>
      <c r="O618">
        <v>6400</v>
      </c>
      <c r="P618">
        <v>12129</v>
      </c>
      <c r="Q618" t="s">
        <v>30</v>
      </c>
      <c r="R618" s="4">
        <f t="shared" si="40"/>
        <v>189.52</v>
      </c>
      <c r="S618">
        <v>238</v>
      </c>
      <c r="T618" s="4">
        <f t="shared" si="41"/>
        <v>50.962184873949582</v>
      </c>
      <c r="U618" t="s">
        <v>56</v>
      </c>
      <c r="V618" t="s">
        <v>57</v>
      </c>
      <c r="W618">
        <v>1379653200</v>
      </c>
      <c r="X618" s="5">
        <f t="shared" si="42"/>
        <v>41537.208333333336</v>
      </c>
      <c r="Y618">
        <v>1379739600</v>
      </c>
      <c r="Z618" s="6">
        <f t="shared" si="43"/>
        <v>41538.208333333336</v>
      </c>
      <c r="AA618" t="b">
        <v>0</v>
      </c>
      <c r="AB618" t="b">
        <v>1</v>
      </c>
      <c r="AC618" t="s">
        <v>80</v>
      </c>
      <c r="AD618" t="s">
        <v>34</v>
      </c>
      <c r="AE618" t="s">
        <v>81</v>
      </c>
    </row>
    <row r="619" spans="12:31" ht="15" customHeight="1" x14ac:dyDescent="0.35">
      <c r="L619">
        <v>617</v>
      </c>
      <c r="M619" t="s">
        <v>1317</v>
      </c>
      <c r="N619" s="3" t="s">
        <v>1318</v>
      </c>
      <c r="O619">
        <v>1400</v>
      </c>
      <c r="P619">
        <v>3496</v>
      </c>
      <c r="Q619" t="s">
        <v>30</v>
      </c>
      <c r="R619" s="4">
        <f t="shared" si="40"/>
        <v>249.71</v>
      </c>
      <c r="S619">
        <v>55</v>
      </c>
      <c r="T619" s="4">
        <f t="shared" si="41"/>
        <v>63.563636363636363</v>
      </c>
      <c r="U619" t="s">
        <v>31</v>
      </c>
      <c r="V619" t="s">
        <v>32</v>
      </c>
      <c r="W619">
        <v>1401858000</v>
      </c>
      <c r="X619" s="5">
        <f t="shared" si="42"/>
        <v>41794.208333333336</v>
      </c>
      <c r="Y619">
        <v>1402722000</v>
      </c>
      <c r="Z619" s="6">
        <f t="shared" si="43"/>
        <v>41804.208333333336</v>
      </c>
      <c r="AA619" t="b">
        <v>0</v>
      </c>
      <c r="AB619" t="b">
        <v>0</v>
      </c>
      <c r="AC619" t="s">
        <v>47</v>
      </c>
      <c r="AD619" t="s">
        <v>48</v>
      </c>
      <c r="AE619" t="s">
        <v>49</v>
      </c>
    </row>
    <row r="620" spans="12:31" ht="15" customHeight="1" x14ac:dyDescent="0.35">
      <c r="L620">
        <v>618</v>
      </c>
      <c r="M620" t="s">
        <v>1319</v>
      </c>
      <c r="N620" s="3" t="s">
        <v>1320</v>
      </c>
      <c r="O620">
        <v>198600</v>
      </c>
      <c r="P620">
        <v>97037</v>
      </c>
      <c r="Q620" t="s">
        <v>22</v>
      </c>
      <c r="R620" s="4">
        <f t="shared" si="40"/>
        <v>48.86</v>
      </c>
      <c r="S620">
        <v>1198</v>
      </c>
      <c r="T620" s="4">
        <f t="shared" si="41"/>
        <v>80.999165275459092</v>
      </c>
      <c r="U620" t="s">
        <v>31</v>
      </c>
      <c r="V620" t="s">
        <v>32</v>
      </c>
      <c r="W620">
        <v>1367470800</v>
      </c>
      <c r="X620" s="5">
        <f t="shared" si="42"/>
        <v>41396.208333333336</v>
      </c>
      <c r="Y620">
        <v>1369285200</v>
      </c>
      <c r="Z620" s="6">
        <f t="shared" si="43"/>
        <v>41417.208333333336</v>
      </c>
      <c r="AA620" t="b">
        <v>0</v>
      </c>
      <c r="AB620" t="b">
        <v>0</v>
      </c>
      <c r="AC620" t="s">
        <v>90</v>
      </c>
      <c r="AD620" t="s">
        <v>91</v>
      </c>
      <c r="AE620" t="s">
        <v>92</v>
      </c>
    </row>
    <row r="621" spans="12:31" ht="15" customHeight="1" x14ac:dyDescent="0.35">
      <c r="L621">
        <v>619</v>
      </c>
      <c r="M621" t="s">
        <v>1321</v>
      </c>
      <c r="N621" s="3" t="s">
        <v>1322</v>
      </c>
      <c r="O621">
        <v>195900</v>
      </c>
      <c r="P621">
        <v>55757</v>
      </c>
      <c r="Q621" t="s">
        <v>22</v>
      </c>
      <c r="R621" s="4">
        <f t="shared" si="40"/>
        <v>28.46</v>
      </c>
      <c r="S621">
        <v>648</v>
      </c>
      <c r="T621" s="4">
        <f t="shared" si="41"/>
        <v>86.044753086419746</v>
      </c>
      <c r="U621" t="s">
        <v>31</v>
      </c>
      <c r="V621" t="s">
        <v>32</v>
      </c>
      <c r="W621">
        <v>1304658000</v>
      </c>
      <c r="X621" s="5">
        <f t="shared" si="42"/>
        <v>40669.208333333336</v>
      </c>
      <c r="Y621">
        <v>1304744400</v>
      </c>
      <c r="Z621" s="6">
        <f t="shared" si="43"/>
        <v>40670.208333333336</v>
      </c>
      <c r="AA621" t="b">
        <v>1</v>
      </c>
      <c r="AB621" t="b">
        <v>1</v>
      </c>
      <c r="AC621" t="s">
        <v>47</v>
      </c>
      <c r="AD621" t="s">
        <v>48</v>
      </c>
      <c r="AE621" t="s">
        <v>49</v>
      </c>
    </row>
    <row r="622" spans="12:31" ht="15" customHeight="1" x14ac:dyDescent="0.35">
      <c r="L622">
        <v>620</v>
      </c>
      <c r="M622" t="s">
        <v>1323</v>
      </c>
      <c r="N622" s="3" t="s">
        <v>1324</v>
      </c>
      <c r="O622">
        <v>4300</v>
      </c>
      <c r="P622">
        <v>11525</v>
      </c>
      <c r="Q622" t="s">
        <v>30</v>
      </c>
      <c r="R622" s="4">
        <f t="shared" si="40"/>
        <v>268.02</v>
      </c>
      <c r="S622">
        <v>128</v>
      </c>
      <c r="T622" s="4">
        <f t="shared" si="41"/>
        <v>90.0390625</v>
      </c>
      <c r="U622" t="s">
        <v>38</v>
      </c>
      <c r="V622" t="s">
        <v>39</v>
      </c>
      <c r="W622">
        <v>1467954000</v>
      </c>
      <c r="X622" s="5">
        <f t="shared" si="42"/>
        <v>42559.208333333328</v>
      </c>
      <c r="Y622">
        <v>1468299600</v>
      </c>
      <c r="Z622" s="6">
        <f t="shared" si="43"/>
        <v>42563.208333333328</v>
      </c>
      <c r="AA622" t="b">
        <v>0</v>
      </c>
      <c r="AB622" t="b">
        <v>0</v>
      </c>
      <c r="AC622" t="s">
        <v>151</v>
      </c>
      <c r="AD622" t="s">
        <v>152</v>
      </c>
      <c r="AE622" t="s">
        <v>153</v>
      </c>
    </row>
    <row r="623" spans="12:31" ht="15" customHeight="1" x14ac:dyDescent="0.35">
      <c r="L623">
        <v>621</v>
      </c>
      <c r="M623" t="s">
        <v>1325</v>
      </c>
      <c r="N623" s="3" t="s">
        <v>1326</v>
      </c>
      <c r="O623">
        <v>25600</v>
      </c>
      <c r="P623">
        <v>158669</v>
      </c>
      <c r="Q623" t="s">
        <v>30</v>
      </c>
      <c r="R623" s="4">
        <f t="shared" si="40"/>
        <v>619.79999999999995</v>
      </c>
      <c r="S623">
        <v>2144</v>
      </c>
      <c r="T623" s="4">
        <f t="shared" si="41"/>
        <v>74.006063432835816</v>
      </c>
      <c r="U623" t="s">
        <v>31</v>
      </c>
      <c r="V623" t="s">
        <v>32</v>
      </c>
      <c r="W623">
        <v>1473742800</v>
      </c>
      <c r="X623" s="5">
        <f t="shared" si="42"/>
        <v>42626.208333333328</v>
      </c>
      <c r="Y623">
        <v>1474174800</v>
      </c>
      <c r="Z623" s="6">
        <f t="shared" si="43"/>
        <v>42631.208333333328</v>
      </c>
      <c r="AA623" t="b">
        <v>0</v>
      </c>
      <c r="AB623" t="b">
        <v>0</v>
      </c>
      <c r="AC623" t="s">
        <v>47</v>
      </c>
      <c r="AD623" t="s">
        <v>48</v>
      </c>
      <c r="AE623" t="s">
        <v>49</v>
      </c>
    </row>
    <row r="624" spans="12:31" ht="15" customHeight="1" x14ac:dyDescent="0.35">
      <c r="L624">
        <v>622</v>
      </c>
      <c r="M624" t="s">
        <v>1327</v>
      </c>
      <c r="N624" s="3" t="s">
        <v>1328</v>
      </c>
      <c r="O624">
        <v>189000</v>
      </c>
      <c r="P624">
        <v>5916</v>
      </c>
      <c r="Q624" t="s">
        <v>22</v>
      </c>
      <c r="R624" s="4">
        <f t="shared" si="40"/>
        <v>3.13</v>
      </c>
      <c r="S624">
        <v>64</v>
      </c>
      <c r="T624" s="4">
        <f t="shared" si="41"/>
        <v>92.4375</v>
      </c>
      <c r="U624" t="s">
        <v>31</v>
      </c>
      <c r="V624" t="s">
        <v>32</v>
      </c>
      <c r="W624">
        <v>1523768400</v>
      </c>
      <c r="X624" s="5">
        <f t="shared" si="42"/>
        <v>43205.208333333328</v>
      </c>
      <c r="Y624">
        <v>1526014800</v>
      </c>
      <c r="Z624" s="6">
        <f t="shared" si="43"/>
        <v>43231.208333333328</v>
      </c>
      <c r="AA624" t="b">
        <v>0</v>
      </c>
      <c r="AB624" t="b">
        <v>0</v>
      </c>
      <c r="AC624" t="s">
        <v>80</v>
      </c>
      <c r="AD624" t="s">
        <v>34</v>
      </c>
      <c r="AE624" t="s">
        <v>81</v>
      </c>
    </row>
    <row r="625" spans="12:31" ht="15" customHeight="1" x14ac:dyDescent="0.35">
      <c r="L625">
        <v>623</v>
      </c>
      <c r="M625" t="s">
        <v>1329</v>
      </c>
      <c r="N625" s="3" t="s">
        <v>1330</v>
      </c>
      <c r="O625">
        <v>94300</v>
      </c>
      <c r="P625">
        <v>150806</v>
      </c>
      <c r="Q625" t="s">
        <v>30</v>
      </c>
      <c r="R625" s="4">
        <f t="shared" si="40"/>
        <v>159.91999999999999</v>
      </c>
      <c r="S625">
        <v>2693</v>
      </c>
      <c r="T625" s="4">
        <f t="shared" si="41"/>
        <v>55.999257333828446</v>
      </c>
      <c r="U625" t="s">
        <v>56</v>
      </c>
      <c r="V625" t="s">
        <v>57</v>
      </c>
      <c r="W625">
        <v>1437022800</v>
      </c>
      <c r="X625" s="5">
        <f t="shared" si="42"/>
        <v>42201.208333333328</v>
      </c>
      <c r="Y625">
        <v>1437454800</v>
      </c>
      <c r="Z625" s="6">
        <f t="shared" si="43"/>
        <v>42206.208333333328</v>
      </c>
      <c r="AA625" t="b">
        <v>0</v>
      </c>
      <c r="AB625" t="b">
        <v>0</v>
      </c>
      <c r="AC625" t="s">
        <v>47</v>
      </c>
      <c r="AD625" t="s">
        <v>48</v>
      </c>
      <c r="AE625" t="s">
        <v>49</v>
      </c>
    </row>
    <row r="626" spans="12:31" ht="15" customHeight="1" x14ac:dyDescent="0.35">
      <c r="L626">
        <v>624</v>
      </c>
      <c r="M626" t="s">
        <v>1331</v>
      </c>
      <c r="N626" s="3" t="s">
        <v>1332</v>
      </c>
      <c r="O626">
        <v>5100</v>
      </c>
      <c r="P626">
        <v>14249</v>
      </c>
      <c r="Q626" t="s">
        <v>30</v>
      </c>
      <c r="R626" s="4">
        <f t="shared" si="40"/>
        <v>279.39</v>
      </c>
      <c r="S626">
        <v>432</v>
      </c>
      <c r="T626" s="4">
        <f t="shared" si="41"/>
        <v>32.983796296296298</v>
      </c>
      <c r="U626" t="s">
        <v>31</v>
      </c>
      <c r="V626" t="s">
        <v>32</v>
      </c>
      <c r="W626">
        <v>1422165600</v>
      </c>
      <c r="X626" s="5">
        <f t="shared" si="42"/>
        <v>42029.25</v>
      </c>
      <c r="Y626">
        <v>1422684000</v>
      </c>
      <c r="Z626" s="6">
        <f t="shared" si="43"/>
        <v>42035.25</v>
      </c>
      <c r="AA626" t="b">
        <v>0</v>
      </c>
      <c r="AB626" t="b">
        <v>0</v>
      </c>
      <c r="AC626" t="s">
        <v>151</v>
      </c>
      <c r="AD626" t="s">
        <v>152</v>
      </c>
      <c r="AE626" t="s">
        <v>153</v>
      </c>
    </row>
    <row r="627" spans="12:31" ht="15" customHeight="1" x14ac:dyDescent="0.35">
      <c r="L627">
        <v>625</v>
      </c>
      <c r="M627" t="s">
        <v>1333</v>
      </c>
      <c r="N627" s="3" t="s">
        <v>1334</v>
      </c>
      <c r="O627">
        <v>7500</v>
      </c>
      <c r="P627">
        <v>5803</v>
      </c>
      <c r="Q627" t="s">
        <v>22</v>
      </c>
      <c r="R627" s="4">
        <f t="shared" si="40"/>
        <v>77.37</v>
      </c>
      <c r="S627">
        <v>62</v>
      </c>
      <c r="T627" s="4">
        <f t="shared" si="41"/>
        <v>93.596774193548384</v>
      </c>
      <c r="U627" t="s">
        <v>31</v>
      </c>
      <c r="V627" t="s">
        <v>32</v>
      </c>
      <c r="W627">
        <v>1580104800</v>
      </c>
      <c r="X627" s="5">
        <f t="shared" si="42"/>
        <v>43857.25</v>
      </c>
      <c r="Y627">
        <v>1581314400</v>
      </c>
      <c r="Z627" s="6">
        <f t="shared" si="43"/>
        <v>43871.25</v>
      </c>
      <c r="AA627" t="b">
        <v>0</v>
      </c>
      <c r="AB627" t="b">
        <v>0</v>
      </c>
      <c r="AC627" t="s">
        <v>47</v>
      </c>
      <c r="AD627" t="s">
        <v>48</v>
      </c>
      <c r="AE627" t="s">
        <v>49</v>
      </c>
    </row>
    <row r="628" spans="12:31" ht="15" customHeight="1" x14ac:dyDescent="0.35">
      <c r="L628">
        <v>626</v>
      </c>
      <c r="M628" t="s">
        <v>1335</v>
      </c>
      <c r="N628" s="3" t="s">
        <v>1336</v>
      </c>
      <c r="O628">
        <v>6400</v>
      </c>
      <c r="P628">
        <v>13205</v>
      </c>
      <c r="Q628" t="s">
        <v>30</v>
      </c>
      <c r="R628" s="4">
        <f t="shared" si="40"/>
        <v>206.33</v>
      </c>
      <c r="S628">
        <v>189</v>
      </c>
      <c r="T628" s="4">
        <f t="shared" si="41"/>
        <v>69.867724867724874</v>
      </c>
      <c r="U628" t="s">
        <v>31</v>
      </c>
      <c r="V628" t="s">
        <v>32</v>
      </c>
      <c r="W628">
        <v>1285650000</v>
      </c>
      <c r="X628" s="5">
        <f t="shared" si="42"/>
        <v>40449.208333333336</v>
      </c>
      <c r="Y628">
        <v>1286427600</v>
      </c>
      <c r="Z628" s="6">
        <f t="shared" si="43"/>
        <v>40458.208333333336</v>
      </c>
      <c r="AA628" t="b">
        <v>0</v>
      </c>
      <c r="AB628" t="b">
        <v>1</v>
      </c>
      <c r="AC628" t="s">
        <v>47</v>
      </c>
      <c r="AD628" t="s">
        <v>48</v>
      </c>
      <c r="AE628" t="s">
        <v>49</v>
      </c>
    </row>
    <row r="629" spans="12:31" ht="15" customHeight="1" x14ac:dyDescent="0.35">
      <c r="L629">
        <v>627</v>
      </c>
      <c r="M629" t="s">
        <v>1337</v>
      </c>
      <c r="N629" s="3" t="s">
        <v>1338</v>
      </c>
      <c r="O629">
        <v>1600</v>
      </c>
      <c r="P629">
        <v>11108</v>
      </c>
      <c r="Q629" t="s">
        <v>30</v>
      </c>
      <c r="R629" s="4">
        <f t="shared" si="40"/>
        <v>694.25</v>
      </c>
      <c r="S629">
        <v>154</v>
      </c>
      <c r="T629" s="4">
        <f t="shared" si="41"/>
        <v>72.129870129870127</v>
      </c>
      <c r="U629" t="s">
        <v>56</v>
      </c>
      <c r="V629" t="s">
        <v>57</v>
      </c>
      <c r="W629">
        <v>1276664400</v>
      </c>
      <c r="X629" s="5">
        <f t="shared" si="42"/>
        <v>40345.208333333336</v>
      </c>
      <c r="Y629">
        <v>1278738000</v>
      </c>
      <c r="Z629" s="6">
        <f t="shared" si="43"/>
        <v>40369.208333333336</v>
      </c>
      <c r="AA629" t="b">
        <v>1</v>
      </c>
      <c r="AB629" t="b">
        <v>0</v>
      </c>
      <c r="AC629" t="s">
        <v>25</v>
      </c>
      <c r="AD629" t="s">
        <v>26</v>
      </c>
      <c r="AE629" t="s">
        <v>27</v>
      </c>
    </row>
    <row r="630" spans="12:31" ht="15" customHeight="1" x14ac:dyDescent="0.35">
      <c r="L630">
        <v>628</v>
      </c>
      <c r="M630" t="s">
        <v>1339</v>
      </c>
      <c r="N630" s="3" t="s">
        <v>1340</v>
      </c>
      <c r="O630">
        <v>1900</v>
      </c>
      <c r="P630">
        <v>2884</v>
      </c>
      <c r="Q630" t="s">
        <v>30</v>
      </c>
      <c r="R630" s="4">
        <f t="shared" si="40"/>
        <v>151.79</v>
      </c>
      <c r="S630">
        <v>96</v>
      </c>
      <c r="T630" s="4">
        <f t="shared" si="41"/>
        <v>30.041666666666668</v>
      </c>
      <c r="U630" t="s">
        <v>31</v>
      </c>
      <c r="V630" t="s">
        <v>32</v>
      </c>
      <c r="W630">
        <v>1286168400</v>
      </c>
      <c r="X630" s="5">
        <f t="shared" si="42"/>
        <v>40455.208333333336</v>
      </c>
      <c r="Y630">
        <v>1286427600</v>
      </c>
      <c r="Z630" s="6">
        <f t="shared" si="43"/>
        <v>40458.208333333336</v>
      </c>
      <c r="AA630" t="b">
        <v>0</v>
      </c>
      <c r="AB630" t="b">
        <v>0</v>
      </c>
      <c r="AC630" t="s">
        <v>80</v>
      </c>
      <c r="AD630" t="s">
        <v>34</v>
      </c>
      <c r="AE630" t="s">
        <v>81</v>
      </c>
    </row>
    <row r="631" spans="12:31" ht="15" customHeight="1" x14ac:dyDescent="0.35">
      <c r="L631">
        <v>629</v>
      </c>
      <c r="M631" t="s">
        <v>1341</v>
      </c>
      <c r="N631" s="3" t="s">
        <v>1342</v>
      </c>
      <c r="O631">
        <v>85900</v>
      </c>
      <c r="P631">
        <v>55476</v>
      </c>
      <c r="Q631" t="s">
        <v>22</v>
      </c>
      <c r="R631" s="4">
        <f t="shared" si="40"/>
        <v>64.58</v>
      </c>
      <c r="S631">
        <v>750</v>
      </c>
      <c r="T631" s="4">
        <f t="shared" si="41"/>
        <v>73.968000000000004</v>
      </c>
      <c r="U631" t="s">
        <v>31</v>
      </c>
      <c r="V631" t="s">
        <v>32</v>
      </c>
      <c r="W631">
        <v>1467781200</v>
      </c>
      <c r="X631" s="5">
        <f t="shared" si="42"/>
        <v>42557.208333333328</v>
      </c>
      <c r="Y631">
        <v>1467954000</v>
      </c>
      <c r="Z631" s="6">
        <f t="shared" si="43"/>
        <v>42559.208333333328</v>
      </c>
      <c r="AA631" t="b">
        <v>0</v>
      </c>
      <c r="AB631" t="b">
        <v>1</v>
      </c>
      <c r="AC631" t="s">
        <v>47</v>
      </c>
      <c r="AD631" t="s">
        <v>48</v>
      </c>
      <c r="AE631" t="s">
        <v>49</v>
      </c>
    </row>
    <row r="632" spans="12:31" ht="15" customHeight="1" x14ac:dyDescent="0.35">
      <c r="L632">
        <v>630</v>
      </c>
      <c r="M632" t="s">
        <v>1343</v>
      </c>
      <c r="N632" s="3" t="s">
        <v>1344</v>
      </c>
      <c r="O632">
        <v>9500</v>
      </c>
      <c r="P632">
        <v>5973</v>
      </c>
      <c r="Q632" t="s">
        <v>99</v>
      </c>
      <c r="R632" s="4">
        <f t="shared" si="40"/>
        <v>62.87</v>
      </c>
      <c r="S632">
        <v>87</v>
      </c>
      <c r="T632" s="4">
        <f t="shared" si="41"/>
        <v>68.65517241379311</v>
      </c>
      <c r="U632" t="s">
        <v>31</v>
      </c>
      <c r="V632" t="s">
        <v>32</v>
      </c>
      <c r="W632">
        <v>1556686800</v>
      </c>
      <c r="X632" s="5">
        <f t="shared" si="42"/>
        <v>43586.208333333328</v>
      </c>
      <c r="Y632">
        <v>1557637200</v>
      </c>
      <c r="Z632" s="6">
        <f t="shared" si="43"/>
        <v>43597.208333333328</v>
      </c>
      <c r="AA632" t="b">
        <v>0</v>
      </c>
      <c r="AB632" t="b">
        <v>1</v>
      </c>
      <c r="AC632" t="s">
        <v>47</v>
      </c>
      <c r="AD632" t="s">
        <v>48</v>
      </c>
      <c r="AE632" t="s">
        <v>49</v>
      </c>
    </row>
    <row r="633" spans="12:31" ht="15" customHeight="1" x14ac:dyDescent="0.35">
      <c r="L633">
        <v>631</v>
      </c>
      <c r="M633" t="s">
        <v>1345</v>
      </c>
      <c r="N633" s="3" t="s">
        <v>1346</v>
      </c>
      <c r="O633">
        <v>59200</v>
      </c>
      <c r="P633">
        <v>183756</v>
      </c>
      <c r="Q633" t="s">
        <v>30</v>
      </c>
      <c r="R633" s="4">
        <f t="shared" si="40"/>
        <v>310.39999999999998</v>
      </c>
      <c r="S633">
        <v>3063</v>
      </c>
      <c r="T633" s="4">
        <f t="shared" si="41"/>
        <v>59.992164544564154</v>
      </c>
      <c r="U633" t="s">
        <v>31</v>
      </c>
      <c r="V633" t="s">
        <v>32</v>
      </c>
      <c r="W633">
        <v>1553576400</v>
      </c>
      <c r="X633" s="5">
        <f t="shared" si="42"/>
        <v>43550.208333333328</v>
      </c>
      <c r="Y633">
        <v>1553922000</v>
      </c>
      <c r="Z633" s="6">
        <f t="shared" si="43"/>
        <v>43554.208333333328</v>
      </c>
      <c r="AA633" t="b">
        <v>0</v>
      </c>
      <c r="AB633" t="b">
        <v>0</v>
      </c>
      <c r="AC633" t="s">
        <v>47</v>
      </c>
      <c r="AD633" t="s">
        <v>48</v>
      </c>
      <c r="AE633" t="s">
        <v>49</v>
      </c>
    </row>
    <row r="634" spans="12:31" ht="15" customHeight="1" x14ac:dyDescent="0.35">
      <c r="L634">
        <v>632</v>
      </c>
      <c r="M634" t="s">
        <v>1347</v>
      </c>
      <c r="N634" s="3" t="s">
        <v>1348</v>
      </c>
      <c r="O634">
        <v>72100</v>
      </c>
      <c r="P634">
        <v>30902</v>
      </c>
      <c r="Q634" t="s">
        <v>65</v>
      </c>
      <c r="R634" s="4">
        <f t="shared" si="40"/>
        <v>42.86</v>
      </c>
      <c r="S634">
        <v>278</v>
      </c>
      <c r="T634" s="4">
        <f t="shared" si="41"/>
        <v>111.15827338129496</v>
      </c>
      <c r="U634" t="s">
        <v>31</v>
      </c>
      <c r="V634" t="s">
        <v>32</v>
      </c>
      <c r="W634">
        <v>1414904400</v>
      </c>
      <c r="X634" s="5">
        <f t="shared" si="42"/>
        <v>41945.208333333336</v>
      </c>
      <c r="Y634">
        <v>1416463200</v>
      </c>
      <c r="Z634" s="6">
        <f t="shared" si="43"/>
        <v>41963.25</v>
      </c>
      <c r="AA634" t="b">
        <v>0</v>
      </c>
      <c r="AB634" t="b">
        <v>0</v>
      </c>
      <c r="AC634" t="s">
        <v>47</v>
      </c>
      <c r="AD634" t="s">
        <v>48</v>
      </c>
      <c r="AE634" t="s">
        <v>49</v>
      </c>
    </row>
    <row r="635" spans="12:31" ht="15" customHeight="1" x14ac:dyDescent="0.35">
      <c r="L635">
        <v>633</v>
      </c>
      <c r="M635" t="s">
        <v>1349</v>
      </c>
      <c r="N635" s="3" t="s">
        <v>1350</v>
      </c>
      <c r="O635">
        <v>6700</v>
      </c>
      <c r="P635">
        <v>5569</v>
      </c>
      <c r="Q635" t="s">
        <v>22</v>
      </c>
      <c r="R635" s="4">
        <f t="shared" si="40"/>
        <v>83.12</v>
      </c>
      <c r="S635">
        <v>105</v>
      </c>
      <c r="T635" s="4">
        <f t="shared" si="41"/>
        <v>53.038095238095238</v>
      </c>
      <c r="U635" t="s">
        <v>31</v>
      </c>
      <c r="V635" t="s">
        <v>32</v>
      </c>
      <c r="W635">
        <v>1446876000</v>
      </c>
      <c r="X635" s="5">
        <f t="shared" si="42"/>
        <v>42315.25</v>
      </c>
      <c r="Y635">
        <v>1447221600</v>
      </c>
      <c r="Z635" s="6">
        <f t="shared" si="43"/>
        <v>42319.25</v>
      </c>
      <c r="AA635" t="b">
        <v>0</v>
      </c>
      <c r="AB635" t="b">
        <v>0</v>
      </c>
      <c r="AC635" t="s">
        <v>95</v>
      </c>
      <c r="AD635" t="s">
        <v>59</v>
      </c>
      <c r="AE635" t="s">
        <v>96</v>
      </c>
    </row>
    <row r="636" spans="12:31" ht="15" customHeight="1" x14ac:dyDescent="0.35">
      <c r="L636">
        <v>634</v>
      </c>
      <c r="M636" t="s">
        <v>1351</v>
      </c>
      <c r="N636" s="3" t="s">
        <v>1352</v>
      </c>
      <c r="O636">
        <v>118200</v>
      </c>
      <c r="P636">
        <v>92824</v>
      </c>
      <c r="Q636" t="s">
        <v>99</v>
      </c>
      <c r="R636" s="4">
        <f t="shared" si="40"/>
        <v>78.53</v>
      </c>
      <c r="S636">
        <v>1658</v>
      </c>
      <c r="T636" s="4">
        <f t="shared" si="41"/>
        <v>55.985524728588658</v>
      </c>
      <c r="U636" t="s">
        <v>31</v>
      </c>
      <c r="V636" t="s">
        <v>32</v>
      </c>
      <c r="W636">
        <v>1490418000</v>
      </c>
      <c r="X636" s="5">
        <f t="shared" si="42"/>
        <v>42819.208333333328</v>
      </c>
      <c r="Y636">
        <v>1491627600</v>
      </c>
      <c r="Z636" s="6">
        <f t="shared" si="43"/>
        <v>42833.208333333328</v>
      </c>
      <c r="AA636" t="b">
        <v>0</v>
      </c>
      <c r="AB636" t="b">
        <v>0</v>
      </c>
      <c r="AC636" t="s">
        <v>304</v>
      </c>
      <c r="AD636" t="s">
        <v>59</v>
      </c>
      <c r="AE636" t="s">
        <v>305</v>
      </c>
    </row>
    <row r="637" spans="12:31" ht="15" customHeight="1" x14ac:dyDescent="0.35">
      <c r="L637">
        <v>635</v>
      </c>
      <c r="M637" t="s">
        <v>1353</v>
      </c>
      <c r="N637" s="3" t="s">
        <v>1354</v>
      </c>
      <c r="O637">
        <v>139000</v>
      </c>
      <c r="P637">
        <v>158590</v>
      </c>
      <c r="Q637" t="s">
        <v>30</v>
      </c>
      <c r="R637" s="4">
        <f t="shared" si="40"/>
        <v>114.09</v>
      </c>
      <c r="S637">
        <v>2266</v>
      </c>
      <c r="T637" s="4">
        <f t="shared" si="41"/>
        <v>69.986760812003524</v>
      </c>
      <c r="U637" t="s">
        <v>31</v>
      </c>
      <c r="V637" t="s">
        <v>32</v>
      </c>
      <c r="W637">
        <v>1360389600</v>
      </c>
      <c r="X637" s="5">
        <f t="shared" si="42"/>
        <v>41314.25</v>
      </c>
      <c r="Y637">
        <v>1363150800</v>
      </c>
      <c r="Z637" s="6">
        <f t="shared" si="43"/>
        <v>41346.208333333336</v>
      </c>
      <c r="AA637" t="b">
        <v>0</v>
      </c>
      <c r="AB637" t="b">
        <v>0</v>
      </c>
      <c r="AC637" t="s">
        <v>304</v>
      </c>
      <c r="AD637" t="s">
        <v>59</v>
      </c>
      <c r="AE637" t="s">
        <v>305</v>
      </c>
    </row>
    <row r="638" spans="12:31" ht="15" customHeight="1" x14ac:dyDescent="0.35">
      <c r="L638">
        <v>636</v>
      </c>
      <c r="M638" t="s">
        <v>1355</v>
      </c>
      <c r="N638" s="3" t="s">
        <v>1356</v>
      </c>
      <c r="O638">
        <v>197700</v>
      </c>
      <c r="P638">
        <v>127591</v>
      </c>
      <c r="Q638" t="s">
        <v>22</v>
      </c>
      <c r="R638" s="4">
        <f t="shared" si="40"/>
        <v>64.540000000000006</v>
      </c>
      <c r="S638">
        <v>2604</v>
      </c>
      <c r="T638" s="4">
        <f t="shared" si="41"/>
        <v>48.998079877112133</v>
      </c>
      <c r="U638" t="s">
        <v>52</v>
      </c>
      <c r="V638" t="s">
        <v>53</v>
      </c>
      <c r="W638">
        <v>1326866400</v>
      </c>
      <c r="X638" s="5">
        <f t="shared" si="42"/>
        <v>40926.25</v>
      </c>
      <c r="Y638">
        <v>1330754400</v>
      </c>
      <c r="Z638" s="6">
        <f t="shared" si="43"/>
        <v>40971.25</v>
      </c>
      <c r="AA638" t="b">
        <v>0</v>
      </c>
      <c r="AB638" t="b">
        <v>1</v>
      </c>
      <c r="AC638" t="s">
        <v>95</v>
      </c>
      <c r="AD638" t="s">
        <v>59</v>
      </c>
      <c r="AE638" t="s">
        <v>96</v>
      </c>
    </row>
    <row r="639" spans="12:31" ht="15" customHeight="1" x14ac:dyDescent="0.35">
      <c r="L639">
        <v>637</v>
      </c>
      <c r="M639" t="s">
        <v>1357</v>
      </c>
      <c r="N639" s="3" t="s">
        <v>1358</v>
      </c>
      <c r="O639">
        <v>8500</v>
      </c>
      <c r="P639">
        <v>6750</v>
      </c>
      <c r="Q639" t="s">
        <v>22</v>
      </c>
      <c r="R639" s="4">
        <f t="shared" si="40"/>
        <v>79.41</v>
      </c>
      <c r="S639">
        <v>65</v>
      </c>
      <c r="T639" s="4">
        <f t="shared" si="41"/>
        <v>103.84615384615384</v>
      </c>
      <c r="U639" t="s">
        <v>31</v>
      </c>
      <c r="V639" t="s">
        <v>32</v>
      </c>
      <c r="W639">
        <v>1479103200</v>
      </c>
      <c r="X639" s="5">
        <f t="shared" si="42"/>
        <v>42688.25</v>
      </c>
      <c r="Y639">
        <v>1479794400</v>
      </c>
      <c r="Z639" s="6">
        <f t="shared" si="43"/>
        <v>42696.25</v>
      </c>
      <c r="AA639" t="b">
        <v>0</v>
      </c>
      <c r="AB639" t="b">
        <v>0</v>
      </c>
      <c r="AC639" t="s">
        <v>47</v>
      </c>
      <c r="AD639" t="s">
        <v>48</v>
      </c>
      <c r="AE639" t="s">
        <v>49</v>
      </c>
    </row>
    <row r="640" spans="12:31" ht="15" customHeight="1" x14ac:dyDescent="0.35">
      <c r="L640">
        <v>638</v>
      </c>
      <c r="M640" t="s">
        <v>1359</v>
      </c>
      <c r="N640" s="3" t="s">
        <v>1360</v>
      </c>
      <c r="O640">
        <v>81600</v>
      </c>
      <c r="P640">
        <v>9318</v>
      </c>
      <c r="Q640" t="s">
        <v>22</v>
      </c>
      <c r="R640" s="4">
        <f t="shared" si="40"/>
        <v>11.42</v>
      </c>
      <c r="S640">
        <v>94</v>
      </c>
      <c r="T640" s="4">
        <f t="shared" si="41"/>
        <v>99.127659574468083</v>
      </c>
      <c r="U640" t="s">
        <v>31</v>
      </c>
      <c r="V640" t="s">
        <v>32</v>
      </c>
      <c r="W640">
        <v>1280206800</v>
      </c>
      <c r="X640" s="5">
        <f t="shared" si="42"/>
        <v>40386.208333333336</v>
      </c>
      <c r="Y640">
        <v>1281243600</v>
      </c>
      <c r="Z640" s="6">
        <f t="shared" si="43"/>
        <v>40398.208333333336</v>
      </c>
      <c r="AA640" t="b">
        <v>0</v>
      </c>
      <c r="AB640" t="b">
        <v>1</v>
      </c>
      <c r="AC640" t="s">
        <v>47</v>
      </c>
      <c r="AD640" t="s">
        <v>48</v>
      </c>
      <c r="AE640" t="s">
        <v>49</v>
      </c>
    </row>
    <row r="641" spans="12:31" ht="15" customHeight="1" x14ac:dyDescent="0.35">
      <c r="L641">
        <v>639</v>
      </c>
      <c r="M641" t="s">
        <v>1361</v>
      </c>
      <c r="N641" s="3" t="s">
        <v>1362</v>
      </c>
      <c r="O641">
        <v>8600</v>
      </c>
      <c r="P641">
        <v>4832</v>
      </c>
      <c r="Q641" t="s">
        <v>65</v>
      </c>
      <c r="R641" s="4">
        <f t="shared" si="40"/>
        <v>56.19</v>
      </c>
      <c r="S641">
        <v>45</v>
      </c>
      <c r="T641" s="4">
        <f t="shared" si="41"/>
        <v>107.37777777777778</v>
      </c>
      <c r="U641" t="s">
        <v>31</v>
      </c>
      <c r="V641" t="s">
        <v>32</v>
      </c>
      <c r="W641">
        <v>1532754000</v>
      </c>
      <c r="X641" s="5">
        <f t="shared" si="42"/>
        <v>43309.208333333328</v>
      </c>
      <c r="Y641">
        <v>1532754000</v>
      </c>
      <c r="Z641" s="6">
        <f t="shared" si="43"/>
        <v>43309.208333333328</v>
      </c>
      <c r="AA641" t="b">
        <v>0</v>
      </c>
      <c r="AB641" t="b">
        <v>1</v>
      </c>
      <c r="AC641" t="s">
        <v>72</v>
      </c>
      <c r="AD641" t="s">
        <v>59</v>
      </c>
      <c r="AE641" t="s">
        <v>73</v>
      </c>
    </row>
    <row r="642" spans="12:31" ht="15" customHeight="1" x14ac:dyDescent="0.35">
      <c r="L642">
        <v>640</v>
      </c>
      <c r="M642" t="s">
        <v>1363</v>
      </c>
      <c r="N642" s="3" t="s">
        <v>1364</v>
      </c>
      <c r="O642">
        <v>119800</v>
      </c>
      <c r="P642">
        <v>19769</v>
      </c>
      <c r="Q642" t="s">
        <v>22</v>
      </c>
      <c r="R642" s="4">
        <f t="shared" ref="R642:R705" si="44">ROUND(P642/O642*100,2)</f>
        <v>16.5</v>
      </c>
      <c r="S642">
        <v>257</v>
      </c>
      <c r="T642" s="4">
        <f t="shared" ref="T642:T705" si="45">IF(S642&lt;=0,0,P642/S642)</f>
        <v>76.922178988326849</v>
      </c>
      <c r="U642" t="s">
        <v>31</v>
      </c>
      <c r="V642" t="s">
        <v>32</v>
      </c>
      <c r="W642">
        <v>1453096800</v>
      </c>
      <c r="X642" s="5">
        <f t="shared" si="42"/>
        <v>42387.25</v>
      </c>
      <c r="Y642">
        <v>1453356000</v>
      </c>
      <c r="Z642" s="6">
        <f t="shared" si="43"/>
        <v>42390.25</v>
      </c>
      <c r="AA642" t="b">
        <v>0</v>
      </c>
      <c r="AB642" t="b">
        <v>0</v>
      </c>
      <c r="AC642" t="s">
        <v>47</v>
      </c>
      <c r="AD642" t="s">
        <v>48</v>
      </c>
      <c r="AE642" t="s">
        <v>49</v>
      </c>
    </row>
    <row r="643" spans="12:31" ht="15" customHeight="1" x14ac:dyDescent="0.35">
      <c r="L643">
        <v>641</v>
      </c>
      <c r="M643" t="s">
        <v>1365</v>
      </c>
      <c r="N643" s="3" t="s">
        <v>1366</v>
      </c>
      <c r="O643">
        <v>9400</v>
      </c>
      <c r="P643">
        <v>11277</v>
      </c>
      <c r="Q643" t="s">
        <v>30</v>
      </c>
      <c r="R643" s="4">
        <f t="shared" si="44"/>
        <v>119.97</v>
      </c>
      <c r="S643">
        <v>194</v>
      </c>
      <c r="T643" s="4">
        <f t="shared" si="45"/>
        <v>58.128865979381445</v>
      </c>
      <c r="U643" t="s">
        <v>125</v>
      </c>
      <c r="V643" t="s">
        <v>126</v>
      </c>
      <c r="W643">
        <v>1487570400</v>
      </c>
      <c r="X643" s="5">
        <f t="shared" ref="X643:X706" si="46">(W643/86400)+DATE(1970,1,1)</f>
        <v>42786.25</v>
      </c>
      <c r="Y643">
        <v>1489986000</v>
      </c>
      <c r="Z643" s="6">
        <f t="shared" si="43"/>
        <v>42814.208333333328</v>
      </c>
      <c r="AA643" t="b">
        <v>0</v>
      </c>
      <c r="AB643" t="b">
        <v>0</v>
      </c>
      <c r="AC643" t="s">
        <v>47</v>
      </c>
      <c r="AD643" t="s">
        <v>48</v>
      </c>
      <c r="AE643" t="s">
        <v>49</v>
      </c>
    </row>
    <row r="644" spans="12:31" ht="15" customHeight="1" x14ac:dyDescent="0.35">
      <c r="L644">
        <v>642</v>
      </c>
      <c r="M644" t="s">
        <v>1367</v>
      </c>
      <c r="N644" s="3" t="s">
        <v>1368</v>
      </c>
      <c r="O644">
        <v>9200</v>
      </c>
      <c r="P644">
        <v>13382</v>
      </c>
      <c r="Q644" t="s">
        <v>30</v>
      </c>
      <c r="R644" s="4">
        <f t="shared" si="44"/>
        <v>145.46</v>
      </c>
      <c r="S644">
        <v>129</v>
      </c>
      <c r="T644" s="4">
        <f t="shared" si="45"/>
        <v>103.73643410852713</v>
      </c>
      <c r="U644" t="s">
        <v>23</v>
      </c>
      <c r="V644" t="s">
        <v>24</v>
      </c>
      <c r="W644">
        <v>1545026400</v>
      </c>
      <c r="X644" s="5">
        <f t="shared" si="46"/>
        <v>43451.25</v>
      </c>
      <c r="Y644">
        <v>1545804000</v>
      </c>
      <c r="Z644" s="6">
        <f t="shared" ref="Z644:Z707" si="47">(Y644/86400)+DATE(1970,1,1)</f>
        <v>43460.25</v>
      </c>
      <c r="AA644" t="b">
        <v>0</v>
      </c>
      <c r="AB644" t="b">
        <v>0</v>
      </c>
      <c r="AC644" t="s">
        <v>86</v>
      </c>
      <c r="AD644" t="s">
        <v>41</v>
      </c>
      <c r="AE644" t="s">
        <v>87</v>
      </c>
    </row>
    <row r="645" spans="12:31" ht="15" customHeight="1" x14ac:dyDescent="0.35">
      <c r="L645">
        <v>643</v>
      </c>
      <c r="M645" t="s">
        <v>1369</v>
      </c>
      <c r="N645" s="3" t="s">
        <v>1370</v>
      </c>
      <c r="O645">
        <v>14900</v>
      </c>
      <c r="P645">
        <v>32986</v>
      </c>
      <c r="Q645" t="s">
        <v>30</v>
      </c>
      <c r="R645" s="4">
        <f t="shared" si="44"/>
        <v>221.38</v>
      </c>
      <c r="S645">
        <v>375</v>
      </c>
      <c r="T645" s="4">
        <f t="shared" si="45"/>
        <v>87.962666666666664</v>
      </c>
      <c r="U645" t="s">
        <v>31</v>
      </c>
      <c r="V645" t="s">
        <v>32</v>
      </c>
      <c r="W645">
        <v>1488348000</v>
      </c>
      <c r="X645" s="5">
        <f t="shared" si="46"/>
        <v>42795.25</v>
      </c>
      <c r="Y645">
        <v>1489899600</v>
      </c>
      <c r="Z645" s="6">
        <f t="shared" si="47"/>
        <v>42813.208333333328</v>
      </c>
      <c r="AA645" t="b">
        <v>0</v>
      </c>
      <c r="AB645" t="b">
        <v>0</v>
      </c>
      <c r="AC645" t="s">
        <v>47</v>
      </c>
      <c r="AD645" t="s">
        <v>48</v>
      </c>
      <c r="AE645" t="s">
        <v>49</v>
      </c>
    </row>
    <row r="646" spans="12:31" ht="15" customHeight="1" x14ac:dyDescent="0.35">
      <c r="L646">
        <v>644</v>
      </c>
      <c r="M646" t="s">
        <v>1371</v>
      </c>
      <c r="N646" s="3" t="s">
        <v>1372</v>
      </c>
      <c r="O646">
        <v>169400</v>
      </c>
      <c r="P646">
        <v>81984</v>
      </c>
      <c r="Q646" t="s">
        <v>22</v>
      </c>
      <c r="R646" s="4">
        <f t="shared" si="44"/>
        <v>48.4</v>
      </c>
      <c r="S646">
        <v>2928</v>
      </c>
      <c r="T646" s="4">
        <f t="shared" si="45"/>
        <v>28</v>
      </c>
      <c r="U646" t="s">
        <v>23</v>
      </c>
      <c r="V646" t="s">
        <v>24</v>
      </c>
      <c r="W646">
        <v>1545112800</v>
      </c>
      <c r="X646" s="5">
        <f t="shared" si="46"/>
        <v>43452.25</v>
      </c>
      <c r="Y646">
        <v>1546495200</v>
      </c>
      <c r="Z646" s="6">
        <f t="shared" si="47"/>
        <v>43468.25</v>
      </c>
      <c r="AA646" t="b">
        <v>0</v>
      </c>
      <c r="AB646" t="b">
        <v>0</v>
      </c>
      <c r="AC646" t="s">
        <v>47</v>
      </c>
      <c r="AD646" t="s">
        <v>48</v>
      </c>
      <c r="AE646" t="s">
        <v>49</v>
      </c>
    </row>
    <row r="647" spans="12:31" ht="15" customHeight="1" x14ac:dyDescent="0.35">
      <c r="L647">
        <v>645</v>
      </c>
      <c r="M647" t="s">
        <v>1373</v>
      </c>
      <c r="N647" s="3" t="s">
        <v>1374</v>
      </c>
      <c r="O647">
        <v>192100</v>
      </c>
      <c r="P647">
        <v>178483</v>
      </c>
      <c r="Q647" t="s">
        <v>22</v>
      </c>
      <c r="R647" s="4">
        <f t="shared" si="44"/>
        <v>92.91</v>
      </c>
      <c r="S647">
        <v>4697</v>
      </c>
      <c r="T647" s="4">
        <f t="shared" si="45"/>
        <v>37.999361294443261</v>
      </c>
      <c r="U647" t="s">
        <v>31</v>
      </c>
      <c r="V647" t="s">
        <v>32</v>
      </c>
      <c r="W647">
        <v>1537938000</v>
      </c>
      <c r="X647" s="5">
        <f t="shared" si="46"/>
        <v>43369.208333333328</v>
      </c>
      <c r="Y647">
        <v>1539752400</v>
      </c>
      <c r="Z647" s="6">
        <f t="shared" si="47"/>
        <v>43390.208333333328</v>
      </c>
      <c r="AA647" t="b">
        <v>0</v>
      </c>
      <c r="AB647" t="b">
        <v>1</v>
      </c>
      <c r="AC647" t="s">
        <v>33</v>
      </c>
      <c r="AD647" t="s">
        <v>34</v>
      </c>
      <c r="AE647" t="s">
        <v>35</v>
      </c>
    </row>
    <row r="648" spans="12:31" ht="15" customHeight="1" x14ac:dyDescent="0.35">
      <c r="L648">
        <v>646</v>
      </c>
      <c r="M648" t="s">
        <v>1375</v>
      </c>
      <c r="N648" s="3" t="s">
        <v>1376</v>
      </c>
      <c r="O648">
        <v>98700</v>
      </c>
      <c r="P648">
        <v>87448</v>
      </c>
      <c r="Q648" t="s">
        <v>22</v>
      </c>
      <c r="R648" s="4">
        <f t="shared" si="44"/>
        <v>88.6</v>
      </c>
      <c r="S648">
        <v>2915</v>
      </c>
      <c r="T648" s="4">
        <f t="shared" si="45"/>
        <v>29.999313893653515</v>
      </c>
      <c r="U648" t="s">
        <v>31</v>
      </c>
      <c r="V648" t="s">
        <v>32</v>
      </c>
      <c r="W648">
        <v>1363150800</v>
      </c>
      <c r="X648" s="5">
        <f t="shared" si="46"/>
        <v>41346.208333333336</v>
      </c>
      <c r="Y648">
        <v>1364101200</v>
      </c>
      <c r="Z648" s="6">
        <f t="shared" si="47"/>
        <v>41357.208333333336</v>
      </c>
      <c r="AA648" t="b">
        <v>0</v>
      </c>
      <c r="AB648" t="b">
        <v>0</v>
      </c>
      <c r="AC648" t="s">
        <v>114</v>
      </c>
      <c r="AD648" t="s">
        <v>115</v>
      </c>
      <c r="AE648" t="s">
        <v>116</v>
      </c>
    </row>
    <row r="649" spans="12:31" ht="15" customHeight="1" x14ac:dyDescent="0.35">
      <c r="L649">
        <v>647</v>
      </c>
      <c r="M649" t="s">
        <v>1377</v>
      </c>
      <c r="N649" s="3" t="s">
        <v>1378</v>
      </c>
      <c r="O649">
        <v>4500</v>
      </c>
      <c r="P649">
        <v>1863</v>
      </c>
      <c r="Q649" t="s">
        <v>22</v>
      </c>
      <c r="R649" s="4">
        <f t="shared" si="44"/>
        <v>41.4</v>
      </c>
      <c r="S649">
        <v>18</v>
      </c>
      <c r="T649" s="4">
        <f t="shared" si="45"/>
        <v>103.5</v>
      </c>
      <c r="U649" t="s">
        <v>31</v>
      </c>
      <c r="V649" t="s">
        <v>32</v>
      </c>
      <c r="W649">
        <v>1523250000</v>
      </c>
      <c r="X649" s="5">
        <f t="shared" si="46"/>
        <v>43199.208333333328</v>
      </c>
      <c r="Y649">
        <v>1525323600</v>
      </c>
      <c r="Z649" s="6">
        <f t="shared" si="47"/>
        <v>43223.208333333328</v>
      </c>
      <c r="AA649" t="b">
        <v>0</v>
      </c>
      <c r="AB649" t="b">
        <v>0</v>
      </c>
      <c r="AC649" t="s">
        <v>240</v>
      </c>
      <c r="AD649" t="s">
        <v>91</v>
      </c>
      <c r="AE649" t="s">
        <v>241</v>
      </c>
    </row>
    <row r="650" spans="12:31" ht="15" customHeight="1" x14ac:dyDescent="0.35">
      <c r="L650">
        <v>648</v>
      </c>
      <c r="M650" t="s">
        <v>1379</v>
      </c>
      <c r="N650" s="3" t="s">
        <v>1380</v>
      </c>
      <c r="O650">
        <v>98600</v>
      </c>
      <c r="P650">
        <v>62174</v>
      </c>
      <c r="Q650" t="s">
        <v>99</v>
      </c>
      <c r="R650" s="4">
        <f t="shared" si="44"/>
        <v>63.06</v>
      </c>
      <c r="S650">
        <v>723</v>
      </c>
      <c r="T650" s="4">
        <f t="shared" si="45"/>
        <v>85.994467496542185</v>
      </c>
      <c r="U650" t="s">
        <v>31</v>
      </c>
      <c r="V650" t="s">
        <v>32</v>
      </c>
      <c r="W650">
        <v>1499317200</v>
      </c>
      <c r="X650" s="5">
        <f t="shared" si="46"/>
        <v>42922.208333333328</v>
      </c>
      <c r="Y650">
        <v>1500872400</v>
      </c>
      <c r="Z650" s="6">
        <f t="shared" si="47"/>
        <v>42940.208333333328</v>
      </c>
      <c r="AA650" t="b">
        <v>1</v>
      </c>
      <c r="AB650" t="b">
        <v>0</v>
      </c>
      <c r="AC650" t="s">
        <v>25</v>
      </c>
      <c r="AD650" t="s">
        <v>26</v>
      </c>
      <c r="AE650" t="s">
        <v>27</v>
      </c>
    </row>
    <row r="651" spans="12:31" ht="15" customHeight="1" x14ac:dyDescent="0.35">
      <c r="L651">
        <v>649</v>
      </c>
      <c r="M651" t="s">
        <v>1381</v>
      </c>
      <c r="N651" s="3" t="s">
        <v>1382</v>
      </c>
      <c r="O651">
        <v>121700</v>
      </c>
      <c r="P651">
        <v>59003</v>
      </c>
      <c r="Q651" t="s">
        <v>22</v>
      </c>
      <c r="R651" s="4">
        <f t="shared" si="44"/>
        <v>48.48</v>
      </c>
      <c r="S651">
        <v>602</v>
      </c>
      <c r="T651" s="4">
        <f t="shared" si="45"/>
        <v>98.011627906976742</v>
      </c>
      <c r="U651" t="s">
        <v>125</v>
      </c>
      <c r="V651" t="s">
        <v>126</v>
      </c>
      <c r="W651">
        <v>1287550800</v>
      </c>
      <c r="X651" s="5">
        <f t="shared" si="46"/>
        <v>40471.208333333336</v>
      </c>
      <c r="Y651">
        <v>1288501200</v>
      </c>
      <c r="Z651" s="6">
        <f t="shared" si="47"/>
        <v>40482.208333333336</v>
      </c>
      <c r="AA651" t="b">
        <v>1</v>
      </c>
      <c r="AB651" t="b">
        <v>1</v>
      </c>
      <c r="AC651" t="s">
        <v>47</v>
      </c>
      <c r="AD651" t="s">
        <v>48</v>
      </c>
      <c r="AE651" t="s">
        <v>49</v>
      </c>
    </row>
    <row r="652" spans="12:31" ht="15" customHeight="1" x14ac:dyDescent="0.35">
      <c r="L652">
        <v>650</v>
      </c>
      <c r="M652" t="s">
        <v>1383</v>
      </c>
      <c r="N652" s="3" t="s">
        <v>1384</v>
      </c>
      <c r="O652">
        <v>100</v>
      </c>
      <c r="P652">
        <v>2</v>
      </c>
      <c r="Q652" t="s">
        <v>22</v>
      </c>
      <c r="R652" s="4">
        <f t="shared" si="44"/>
        <v>2</v>
      </c>
      <c r="S652">
        <v>1</v>
      </c>
      <c r="T652" s="4">
        <f t="shared" si="45"/>
        <v>2</v>
      </c>
      <c r="U652" t="s">
        <v>31</v>
      </c>
      <c r="V652" t="s">
        <v>32</v>
      </c>
      <c r="W652">
        <v>1404795600</v>
      </c>
      <c r="X652" s="5">
        <f t="shared" si="46"/>
        <v>41828.208333333336</v>
      </c>
      <c r="Y652">
        <v>1407128400</v>
      </c>
      <c r="Z652" s="6">
        <f t="shared" si="47"/>
        <v>41855.208333333336</v>
      </c>
      <c r="AA652" t="b">
        <v>0</v>
      </c>
      <c r="AB652" t="b">
        <v>0</v>
      </c>
      <c r="AC652" t="s">
        <v>192</v>
      </c>
      <c r="AD652" t="s">
        <v>34</v>
      </c>
      <c r="AE652" t="s">
        <v>193</v>
      </c>
    </row>
    <row r="653" spans="12:31" ht="15" customHeight="1" x14ac:dyDescent="0.35">
      <c r="L653">
        <v>651</v>
      </c>
      <c r="M653" t="s">
        <v>1385</v>
      </c>
      <c r="N653" s="3" t="s">
        <v>1386</v>
      </c>
      <c r="O653">
        <v>196700</v>
      </c>
      <c r="P653">
        <v>174039</v>
      </c>
      <c r="Q653" t="s">
        <v>22</v>
      </c>
      <c r="R653" s="4">
        <f t="shared" si="44"/>
        <v>88.48</v>
      </c>
      <c r="S653">
        <v>3868</v>
      </c>
      <c r="T653" s="4">
        <f t="shared" si="45"/>
        <v>44.994570837642193</v>
      </c>
      <c r="U653" t="s">
        <v>135</v>
      </c>
      <c r="V653" t="s">
        <v>136</v>
      </c>
      <c r="W653">
        <v>1393048800</v>
      </c>
      <c r="X653" s="5">
        <f t="shared" si="46"/>
        <v>41692.25</v>
      </c>
      <c r="Y653">
        <v>1394344800</v>
      </c>
      <c r="Z653" s="6">
        <f t="shared" si="47"/>
        <v>41707.25</v>
      </c>
      <c r="AA653" t="b">
        <v>0</v>
      </c>
      <c r="AB653" t="b">
        <v>0</v>
      </c>
      <c r="AC653" t="s">
        <v>127</v>
      </c>
      <c r="AD653" t="s">
        <v>59</v>
      </c>
      <c r="AE653" t="s">
        <v>128</v>
      </c>
    </row>
    <row r="654" spans="12:31" ht="15" customHeight="1" x14ac:dyDescent="0.35">
      <c r="L654">
        <v>652</v>
      </c>
      <c r="M654" t="s">
        <v>1387</v>
      </c>
      <c r="N654" s="3" t="s">
        <v>1388</v>
      </c>
      <c r="O654">
        <v>10000</v>
      </c>
      <c r="P654">
        <v>12684</v>
      </c>
      <c r="Q654" t="s">
        <v>30</v>
      </c>
      <c r="R654" s="4">
        <f t="shared" si="44"/>
        <v>126.84</v>
      </c>
      <c r="S654">
        <v>409</v>
      </c>
      <c r="T654" s="4">
        <f t="shared" si="45"/>
        <v>31.012224938875306</v>
      </c>
      <c r="U654" t="s">
        <v>31</v>
      </c>
      <c r="V654" t="s">
        <v>32</v>
      </c>
      <c r="W654">
        <v>1470373200</v>
      </c>
      <c r="X654" s="5">
        <f t="shared" si="46"/>
        <v>42587.208333333328</v>
      </c>
      <c r="Y654">
        <v>1474088400</v>
      </c>
      <c r="Z654" s="6">
        <f t="shared" si="47"/>
        <v>42630.208333333328</v>
      </c>
      <c r="AA654" t="b">
        <v>0</v>
      </c>
      <c r="AB654" t="b">
        <v>0</v>
      </c>
      <c r="AC654" t="s">
        <v>40</v>
      </c>
      <c r="AD654" t="s">
        <v>41</v>
      </c>
      <c r="AE654" t="s">
        <v>42</v>
      </c>
    </row>
    <row r="655" spans="12:31" ht="15" customHeight="1" x14ac:dyDescent="0.35">
      <c r="L655">
        <v>653</v>
      </c>
      <c r="M655" t="s">
        <v>1389</v>
      </c>
      <c r="N655" s="3" t="s">
        <v>1390</v>
      </c>
      <c r="O655">
        <v>600</v>
      </c>
      <c r="P655">
        <v>14033</v>
      </c>
      <c r="Q655" t="s">
        <v>30</v>
      </c>
      <c r="R655" s="4">
        <f t="shared" si="44"/>
        <v>2338.83</v>
      </c>
      <c r="S655">
        <v>234</v>
      </c>
      <c r="T655" s="4">
        <f t="shared" si="45"/>
        <v>59.970085470085472</v>
      </c>
      <c r="U655" t="s">
        <v>31</v>
      </c>
      <c r="V655" t="s">
        <v>32</v>
      </c>
      <c r="W655">
        <v>1460091600</v>
      </c>
      <c r="X655" s="5">
        <f t="shared" si="46"/>
        <v>42468.208333333328</v>
      </c>
      <c r="Y655">
        <v>1460264400</v>
      </c>
      <c r="Z655" s="6">
        <f t="shared" si="47"/>
        <v>42470.208333333328</v>
      </c>
      <c r="AA655" t="b">
        <v>0</v>
      </c>
      <c r="AB655" t="b">
        <v>0</v>
      </c>
      <c r="AC655" t="s">
        <v>40</v>
      </c>
      <c r="AD655" t="s">
        <v>41</v>
      </c>
      <c r="AE655" t="s">
        <v>42</v>
      </c>
    </row>
    <row r="656" spans="12:31" ht="15" customHeight="1" x14ac:dyDescent="0.35">
      <c r="L656">
        <v>654</v>
      </c>
      <c r="M656" t="s">
        <v>1391</v>
      </c>
      <c r="N656" s="3" t="s">
        <v>1392</v>
      </c>
      <c r="O656">
        <v>35000</v>
      </c>
      <c r="P656">
        <v>177936</v>
      </c>
      <c r="Q656" t="s">
        <v>30</v>
      </c>
      <c r="R656" s="4">
        <f t="shared" si="44"/>
        <v>508.39</v>
      </c>
      <c r="S656">
        <v>3016</v>
      </c>
      <c r="T656" s="4">
        <f t="shared" si="45"/>
        <v>58.9973474801061</v>
      </c>
      <c r="U656" t="s">
        <v>31</v>
      </c>
      <c r="V656" t="s">
        <v>32</v>
      </c>
      <c r="W656">
        <v>1440392400</v>
      </c>
      <c r="X656" s="5">
        <f t="shared" si="46"/>
        <v>42240.208333333328</v>
      </c>
      <c r="Y656">
        <v>1440824400</v>
      </c>
      <c r="Z656" s="6">
        <f t="shared" si="47"/>
        <v>42245.208333333328</v>
      </c>
      <c r="AA656" t="b">
        <v>0</v>
      </c>
      <c r="AB656" t="b">
        <v>0</v>
      </c>
      <c r="AC656" t="s">
        <v>180</v>
      </c>
      <c r="AD656" t="s">
        <v>34</v>
      </c>
      <c r="AE656" t="s">
        <v>181</v>
      </c>
    </row>
    <row r="657" spans="12:31" ht="15" customHeight="1" x14ac:dyDescent="0.35">
      <c r="L657">
        <v>655</v>
      </c>
      <c r="M657" t="s">
        <v>1393</v>
      </c>
      <c r="N657" s="3" t="s">
        <v>1394</v>
      </c>
      <c r="O657">
        <v>6900</v>
      </c>
      <c r="P657">
        <v>13212</v>
      </c>
      <c r="Q657" t="s">
        <v>30</v>
      </c>
      <c r="R657" s="4">
        <f t="shared" si="44"/>
        <v>191.48</v>
      </c>
      <c r="S657">
        <v>264</v>
      </c>
      <c r="T657" s="4">
        <f t="shared" si="45"/>
        <v>50.045454545454547</v>
      </c>
      <c r="U657" t="s">
        <v>31</v>
      </c>
      <c r="V657" t="s">
        <v>32</v>
      </c>
      <c r="W657">
        <v>1488434400</v>
      </c>
      <c r="X657" s="5">
        <f t="shared" si="46"/>
        <v>42796.25</v>
      </c>
      <c r="Y657">
        <v>1489554000</v>
      </c>
      <c r="Z657" s="6">
        <f t="shared" si="47"/>
        <v>42809.208333333328</v>
      </c>
      <c r="AA657" t="b">
        <v>1</v>
      </c>
      <c r="AB657" t="b">
        <v>0</v>
      </c>
      <c r="AC657" t="s">
        <v>151</v>
      </c>
      <c r="AD657" t="s">
        <v>152</v>
      </c>
      <c r="AE657" t="s">
        <v>153</v>
      </c>
    </row>
    <row r="658" spans="12:31" ht="15" customHeight="1" x14ac:dyDescent="0.35">
      <c r="L658">
        <v>656</v>
      </c>
      <c r="M658" t="s">
        <v>1395</v>
      </c>
      <c r="N658" s="3" t="s">
        <v>1396</v>
      </c>
      <c r="O658">
        <v>118400</v>
      </c>
      <c r="P658">
        <v>49879</v>
      </c>
      <c r="Q658" t="s">
        <v>22</v>
      </c>
      <c r="R658" s="4">
        <f t="shared" si="44"/>
        <v>42.13</v>
      </c>
      <c r="S658">
        <v>504</v>
      </c>
      <c r="T658" s="4">
        <f t="shared" si="45"/>
        <v>98.966269841269835</v>
      </c>
      <c r="U658" t="s">
        <v>38</v>
      </c>
      <c r="V658" t="s">
        <v>39</v>
      </c>
      <c r="W658">
        <v>1514440800</v>
      </c>
      <c r="X658" s="5">
        <f t="shared" si="46"/>
        <v>43097.25</v>
      </c>
      <c r="Y658">
        <v>1514872800</v>
      </c>
      <c r="Z658" s="6">
        <f t="shared" si="47"/>
        <v>43102.25</v>
      </c>
      <c r="AA658" t="b">
        <v>0</v>
      </c>
      <c r="AB658" t="b">
        <v>0</v>
      </c>
      <c r="AC658" t="s">
        <v>25</v>
      </c>
      <c r="AD658" t="s">
        <v>26</v>
      </c>
      <c r="AE658" t="s">
        <v>27</v>
      </c>
    </row>
    <row r="659" spans="12:31" ht="15" customHeight="1" x14ac:dyDescent="0.35">
      <c r="L659">
        <v>657</v>
      </c>
      <c r="M659" t="s">
        <v>1397</v>
      </c>
      <c r="N659" s="3" t="s">
        <v>1398</v>
      </c>
      <c r="O659">
        <v>10000</v>
      </c>
      <c r="P659">
        <v>824</v>
      </c>
      <c r="Q659" t="s">
        <v>22</v>
      </c>
      <c r="R659" s="4">
        <f t="shared" si="44"/>
        <v>8.24</v>
      </c>
      <c r="S659">
        <v>14</v>
      </c>
      <c r="T659" s="4">
        <f t="shared" si="45"/>
        <v>58.857142857142854</v>
      </c>
      <c r="U659" t="s">
        <v>31</v>
      </c>
      <c r="V659" t="s">
        <v>32</v>
      </c>
      <c r="W659">
        <v>1514354400</v>
      </c>
      <c r="X659" s="5">
        <f t="shared" si="46"/>
        <v>43096.25</v>
      </c>
      <c r="Y659">
        <v>1515736800</v>
      </c>
      <c r="Z659" s="6">
        <f t="shared" si="47"/>
        <v>43112.25</v>
      </c>
      <c r="AA659" t="b">
        <v>0</v>
      </c>
      <c r="AB659" t="b">
        <v>0</v>
      </c>
      <c r="AC659" t="s">
        <v>512</v>
      </c>
      <c r="AD659" t="s">
        <v>59</v>
      </c>
      <c r="AE659" t="s">
        <v>513</v>
      </c>
    </row>
    <row r="660" spans="12:31" ht="15" customHeight="1" x14ac:dyDescent="0.35">
      <c r="L660">
        <v>658</v>
      </c>
      <c r="M660" t="s">
        <v>1399</v>
      </c>
      <c r="N660" s="3" t="s">
        <v>1400</v>
      </c>
      <c r="O660">
        <v>52600</v>
      </c>
      <c r="P660">
        <v>31594</v>
      </c>
      <c r="Q660" t="s">
        <v>99</v>
      </c>
      <c r="R660" s="4">
        <f t="shared" si="44"/>
        <v>60.06</v>
      </c>
      <c r="S660">
        <v>390</v>
      </c>
      <c r="T660" s="4">
        <f t="shared" si="45"/>
        <v>81.010256410256417</v>
      </c>
      <c r="U660" t="s">
        <v>31</v>
      </c>
      <c r="V660" t="s">
        <v>32</v>
      </c>
      <c r="W660">
        <v>1440910800</v>
      </c>
      <c r="X660" s="5">
        <f t="shared" si="46"/>
        <v>42246.208333333328</v>
      </c>
      <c r="Y660">
        <v>1442898000</v>
      </c>
      <c r="Z660" s="6">
        <f t="shared" si="47"/>
        <v>42269.208333333328</v>
      </c>
      <c r="AA660" t="b">
        <v>0</v>
      </c>
      <c r="AB660" t="b">
        <v>0</v>
      </c>
      <c r="AC660" t="s">
        <v>33</v>
      </c>
      <c r="AD660" t="s">
        <v>34</v>
      </c>
      <c r="AE660" t="s">
        <v>35</v>
      </c>
    </row>
    <row r="661" spans="12:31" ht="15" customHeight="1" x14ac:dyDescent="0.35">
      <c r="L661">
        <v>659</v>
      </c>
      <c r="M661" t="s">
        <v>1401</v>
      </c>
      <c r="N661" s="3" t="s">
        <v>1402</v>
      </c>
      <c r="O661">
        <v>120700</v>
      </c>
      <c r="P661">
        <v>57010</v>
      </c>
      <c r="Q661" t="s">
        <v>22</v>
      </c>
      <c r="R661" s="4">
        <f t="shared" si="44"/>
        <v>47.23</v>
      </c>
      <c r="S661">
        <v>750</v>
      </c>
      <c r="T661" s="4">
        <f t="shared" si="45"/>
        <v>76.013333333333335</v>
      </c>
      <c r="U661" t="s">
        <v>56</v>
      </c>
      <c r="V661" t="s">
        <v>57</v>
      </c>
      <c r="W661">
        <v>1296108000</v>
      </c>
      <c r="X661" s="5">
        <f t="shared" si="46"/>
        <v>40570.25</v>
      </c>
      <c r="Y661">
        <v>1296194400</v>
      </c>
      <c r="Z661" s="6">
        <f t="shared" si="47"/>
        <v>40571.25</v>
      </c>
      <c r="AA661" t="b">
        <v>0</v>
      </c>
      <c r="AB661" t="b">
        <v>0</v>
      </c>
      <c r="AC661" t="s">
        <v>58</v>
      </c>
      <c r="AD661" t="s">
        <v>59</v>
      </c>
      <c r="AE661" t="s">
        <v>60</v>
      </c>
    </row>
    <row r="662" spans="12:31" ht="15" customHeight="1" x14ac:dyDescent="0.35">
      <c r="L662">
        <v>660</v>
      </c>
      <c r="M662" t="s">
        <v>1403</v>
      </c>
      <c r="N662" s="3" t="s">
        <v>1404</v>
      </c>
      <c r="O662">
        <v>9100</v>
      </c>
      <c r="P662">
        <v>7438</v>
      </c>
      <c r="Q662" t="s">
        <v>22</v>
      </c>
      <c r="R662" s="4">
        <f t="shared" si="44"/>
        <v>81.739999999999995</v>
      </c>
      <c r="S662">
        <v>77</v>
      </c>
      <c r="T662" s="4">
        <f t="shared" si="45"/>
        <v>96.597402597402592</v>
      </c>
      <c r="U662" t="s">
        <v>31</v>
      </c>
      <c r="V662" t="s">
        <v>32</v>
      </c>
      <c r="W662">
        <v>1440133200</v>
      </c>
      <c r="X662" s="5">
        <f t="shared" si="46"/>
        <v>42237.208333333328</v>
      </c>
      <c r="Y662">
        <v>1440910800</v>
      </c>
      <c r="Z662" s="6">
        <f t="shared" si="47"/>
        <v>42246.208333333328</v>
      </c>
      <c r="AA662" t="b">
        <v>1</v>
      </c>
      <c r="AB662" t="b">
        <v>0</v>
      </c>
      <c r="AC662" t="s">
        <v>47</v>
      </c>
      <c r="AD662" t="s">
        <v>48</v>
      </c>
      <c r="AE662" t="s">
        <v>49</v>
      </c>
    </row>
    <row r="663" spans="12:31" ht="15" customHeight="1" x14ac:dyDescent="0.35">
      <c r="L663">
        <v>661</v>
      </c>
      <c r="M663" t="s">
        <v>1405</v>
      </c>
      <c r="N663" s="3" t="s">
        <v>1406</v>
      </c>
      <c r="O663">
        <v>106800</v>
      </c>
      <c r="P663">
        <v>57872</v>
      </c>
      <c r="Q663" t="s">
        <v>22</v>
      </c>
      <c r="R663" s="4">
        <f t="shared" si="44"/>
        <v>54.19</v>
      </c>
      <c r="S663">
        <v>752</v>
      </c>
      <c r="T663" s="4">
        <f t="shared" si="45"/>
        <v>76.957446808510639</v>
      </c>
      <c r="U663" t="s">
        <v>52</v>
      </c>
      <c r="V663" t="s">
        <v>53</v>
      </c>
      <c r="W663">
        <v>1332910800</v>
      </c>
      <c r="X663" s="5">
        <f t="shared" si="46"/>
        <v>40996.208333333336</v>
      </c>
      <c r="Y663">
        <v>1335502800</v>
      </c>
      <c r="Z663" s="6">
        <f t="shared" si="47"/>
        <v>41026.208333333336</v>
      </c>
      <c r="AA663" t="b">
        <v>0</v>
      </c>
      <c r="AB663" t="b">
        <v>0</v>
      </c>
      <c r="AC663" t="s">
        <v>192</v>
      </c>
      <c r="AD663" t="s">
        <v>34</v>
      </c>
      <c r="AE663" t="s">
        <v>193</v>
      </c>
    </row>
    <row r="664" spans="12:31" ht="15" customHeight="1" x14ac:dyDescent="0.35">
      <c r="L664">
        <v>662</v>
      </c>
      <c r="M664" t="s">
        <v>1407</v>
      </c>
      <c r="N664" s="3" t="s">
        <v>1408</v>
      </c>
      <c r="O664">
        <v>9100</v>
      </c>
      <c r="P664">
        <v>8906</v>
      </c>
      <c r="Q664" t="s">
        <v>22</v>
      </c>
      <c r="R664" s="4">
        <f t="shared" si="44"/>
        <v>97.87</v>
      </c>
      <c r="S664">
        <v>131</v>
      </c>
      <c r="T664" s="4">
        <f t="shared" si="45"/>
        <v>67.984732824427482</v>
      </c>
      <c r="U664" t="s">
        <v>31</v>
      </c>
      <c r="V664" t="s">
        <v>32</v>
      </c>
      <c r="W664">
        <v>1544335200</v>
      </c>
      <c r="X664" s="5">
        <f t="shared" si="46"/>
        <v>43443.25</v>
      </c>
      <c r="Y664">
        <v>1544680800</v>
      </c>
      <c r="Z664" s="6">
        <f t="shared" si="47"/>
        <v>43447.25</v>
      </c>
      <c r="AA664" t="b">
        <v>0</v>
      </c>
      <c r="AB664" t="b">
        <v>0</v>
      </c>
      <c r="AC664" t="s">
        <v>47</v>
      </c>
      <c r="AD664" t="s">
        <v>48</v>
      </c>
      <c r="AE664" t="s">
        <v>49</v>
      </c>
    </row>
    <row r="665" spans="12:31" ht="15" customHeight="1" x14ac:dyDescent="0.35">
      <c r="L665">
        <v>663</v>
      </c>
      <c r="M665" t="s">
        <v>1409</v>
      </c>
      <c r="N665" s="3" t="s">
        <v>1410</v>
      </c>
      <c r="O665">
        <v>10000</v>
      </c>
      <c r="P665">
        <v>7724</v>
      </c>
      <c r="Q665" t="s">
        <v>22</v>
      </c>
      <c r="R665" s="4">
        <f t="shared" si="44"/>
        <v>77.239999999999995</v>
      </c>
      <c r="S665">
        <v>87</v>
      </c>
      <c r="T665" s="4">
        <f t="shared" si="45"/>
        <v>88.781609195402297</v>
      </c>
      <c r="U665" t="s">
        <v>31</v>
      </c>
      <c r="V665" t="s">
        <v>32</v>
      </c>
      <c r="W665">
        <v>1286427600</v>
      </c>
      <c r="X665" s="5">
        <f t="shared" si="46"/>
        <v>40458.208333333336</v>
      </c>
      <c r="Y665">
        <v>1288414800</v>
      </c>
      <c r="Z665" s="6">
        <f t="shared" si="47"/>
        <v>40481.208333333336</v>
      </c>
      <c r="AA665" t="b">
        <v>0</v>
      </c>
      <c r="AB665" t="b">
        <v>0</v>
      </c>
      <c r="AC665" t="s">
        <v>47</v>
      </c>
      <c r="AD665" t="s">
        <v>48</v>
      </c>
      <c r="AE665" t="s">
        <v>49</v>
      </c>
    </row>
    <row r="666" spans="12:31" ht="15" customHeight="1" x14ac:dyDescent="0.35">
      <c r="L666">
        <v>664</v>
      </c>
      <c r="M666" t="s">
        <v>747</v>
      </c>
      <c r="N666" s="3" t="s">
        <v>1411</v>
      </c>
      <c r="O666">
        <v>79400</v>
      </c>
      <c r="P666">
        <v>26571</v>
      </c>
      <c r="Q666" t="s">
        <v>22</v>
      </c>
      <c r="R666" s="4">
        <f t="shared" si="44"/>
        <v>33.46</v>
      </c>
      <c r="S666">
        <v>1063</v>
      </c>
      <c r="T666" s="4">
        <f t="shared" si="45"/>
        <v>24.99623706491063</v>
      </c>
      <c r="U666" t="s">
        <v>31</v>
      </c>
      <c r="V666" t="s">
        <v>32</v>
      </c>
      <c r="W666">
        <v>1329717600</v>
      </c>
      <c r="X666" s="5">
        <f t="shared" si="46"/>
        <v>40959.25</v>
      </c>
      <c r="Y666">
        <v>1330581600</v>
      </c>
      <c r="Z666" s="6">
        <f t="shared" si="47"/>
        <v>40969.25</v>
      </c>
      <c r="AA666" t="b">
        <v>0</v>
      </c>
      <c r="AB666" t="b">
        <v>0</v>
      </c>
      <c r="AC666" t="s">
        <v>192</v>
      </c>
      <c r="AD666" t="s">
        <v>34</v>
      </c>
      <c r="AE666" t="s">
        <v>193</v>
      </c>
    </row>
    <row r="667" spans="12:31" ht="15" customHeight="1" x14ac:dyDescent="0.35">
      <c r="L667">
        <v>665</v>
      </c>
      <c r="M667" t="s">
        <v>1412</v>
      </c>
      <c r="N667" s="3" t="s">
        <v>1413</v>
      </c>
      <c r="O667">
        <v>5100</v>
      </c>
      <c r="P667">
        <v>12219</v>
      </c>
      <c r="Q667" t="s">
        <v>30</v>
      </c>
      <c r="R667" s="4">
        <f t="shared" si="44"/>
        <v>239.59</v>
      </c>
      <c r="S667">
        <v>272</v>
      </c>
      <c r="T667" s="4">
        <f t="shared" si="45"/>
        <v>44.922794117647058</v>
      </c>
      <c r="U667" t="s">
        <v>31</v>
      </c>
      <c r="V667" t="s">
        <v>32</v>
      </c>
      <c r="W667">
        <v>1310187600</v>
      </c>
      <c r="X667" s="5">
        <f t="shared" si="46"/>
        <v>40733.208333333336</v>
      </c>
      <c r="Y667">
        <v>1311397200</v>
      </c>
      <c r="Z667" s="6">
        <f t="shared" si="47"/>
        <v>40747.208333333336</v>
      </c>
      <c r="AA667" t="b">
        <v>0</v>
      </c>
      <c r="AB667" t="b">
        <v>1</v>
      </c>
      <c r="AC667" t="s">
        <v>58</v>
      </c>
      <c r="AD667" t="s">
        <v>59</v>
      </c>
      <c r="AE667" t="s">
        <v>60</v>
      </c>
    </row>
    <row r="668" spans="12:31" ht="15" customHeight="1" x14ac:dyDescent="0.35">
      <c r="L668">
        <v>666</v>
      </c>
      <c r="M668" t="s">
        <v>1414</v>
      </c>
      <c r="N668" s="3" t="s">
        <v>1415</v>
      </c>
      <c r="O668">
        <v>3100</v>
      </c>
      <c r="P668">
        <v>1985</v>
      </c>
      <c r="Q668" t="s">
        <v>99</v>
      </c>
      <c r="R668" s="4">
        <f t="shared" si="44"/>
        <v>64.03</v>
      </c>
      <c r="S668">
        <v>25</v>
      </c>
      <c r="T668" s="4">
        <f t="shared" si="45"/>
        <v>79.400000000000006</v>
      </c>
      <c r="U668" t="s">
        <v>31</v>
      </c>
      <c r="V668" t="s">
        <v>32</v>
      </c>
      <c r="W668">
        <v>1377838800</v>
      </c>
      <c r="X668" s="5">
        <f t="shared" si="46"/>
        <v>41516.208333333336</v>
      </c>
      <c r="Y668">
        <v>1378357200</v>
      </c>
      <c r="Z668" s="6">
        <f t="shared" si="47"/>
        <v>41522.208333333336</v>
      </c>
      <c r="AA668" t="b">
        <v>0</v>
      </c>
      <c r="AB668" t="b">
        <v>1</v>
      </c>
      <c r="AC668" t="s">
        <v>47</v>
      </c>
      <c r="AD668" t="s">
        <v>48</v>
      </c>
      <c r="AE668" t="s">
        <v>49</v>
      </c>
    </row>
    <row r="669" spans="12:31" ht="15" customHeight="1" x14ac:dyDescent="0.35">
      <c r="L669">
        <v>667</v>
      </c>
      <c r="M669" t="s">
        <v>1416</v>
      </c>
      <c r="N669" s="3" t="s">
        <v>1417</v>
      </c>
      <c r="O669">
        <v>6900</v>
      </c>
      <c r="P669">
        <v>12155</v>
      </c>
      <c r="Q669" t="s">
        <v>30</v>
      </c>
      <c r="R669" s="4">
        <f t="shared" si="44"/>
        <v>176.16</v>
      </c>
      <c r="S669">
        <v>419</v>
      </c>
      <c r="T669" s="4">
        <f t="shared" si="45"/>
        <v>29.009546539379475</v>
      </c>
      <c r="U669" t="s">
        <v>31</v>
      </c>
      <c r="V669" t="s">
        <v>32</v>
      </c>
      <c r="W669">
        <v>1410325200</v>
      </c>
      <c r="X669" s="5">
        <f t="shared" si="46"/>
        <v>41892.208333333336</v>
      </c>
      <c r="Y669">
        <v>1411102800</v>
      </c>
      <c r="Z669" s="6">
        <f t="shared" si="47"/>
        <v>41901.208333333336</v>
      </c>
      <c r="AA669" t="b">
        <v>0</v>
      </c>
      <c r="AB669" t="b">
        <v>0</v>
      </c>
      <c r="AC669" t="s">
        <v>1068</v>
      </c>
      <c r="AD669" t="s">
        <v>1069</v>
      </c>
      <c r="AE669" t="s">
        <v>1070</v>
      </c>
    </row>
    <row r="670" spans="12:31" ht="15" customHeight="1" x14ac:dyDescent="0.35">
      <c r="L670">
        <v>668</v>
      </c>
      <c r="M670" t="s">
        <v>1418</v>
      </c>
      <c r="N670" s="3" t="s">
        <v>1419</v>
      </c>
      <c r="O670">
        <v>27500</v>
      </c>
      <c r="P670">
        <v>5593</v>
      </c>
      <c r="Q670" t="s">
        <v>22</v>
      </c>
      <c r="R670" s="4">
        <f t="shared" si="44"/>
        <v>20.34</v>
      </c>
      <c r="S670">
        <v>76</v>
      </c>
      <c r="T670" s="4">
        <f t="shared" si="45"/>
        <v>73.59210526315789</v>
      </c>
      <c r="U670" t="s">
        <v>31</v>
      </c>
      <c r="V670" t="s">
        <v>32</v>
      </c>
      <c r="W670">
        <v>1343797200</v>
      </c>
      <c r="X670" s="5">
        <f t="shared" si="46"/>
        <v>41122.208333333336</v>
      </c>
      <c r="Y670">
        <v>1344834000</v>
      </c>
      <c r="Z670" s="6">
        <f t="shared" si="47"/>
        <v>41134.208333333336</v>
      </c>
      <c r="AA670" t="b">
        <v>0</v>
      </c>
      <c r="AB670" t="b">
        <v>0</v>
      </c>
      <c r="AC670" t="s">
        <v>47</v>
      </c>
      <c r="AD670" t="s">
        <v>48</v>
      </c>
      <c r="AE670" t="s">
        <v>49</v>
      </c>
    </row>
    <row r="671" spans="12:31" ht="15" customHeight="1" x14ac:dyDescent="0.35">
      <c r="L671">
        <v>669</v>
      </c>
      <c r="M671" t="s">
        <v>1420</v>
      </c>
      <c r="N671" s="3" t="s">
        <v>1421</v>
      </c>
      <c r="O671">
        <v>48800</v>
      </c>
      <c r="P671">
        <v>175020</v>
      </c>
      <c r="Q671" t="s">
        <v>30</v>
      </c>
      <c r="R671" s="4">
        <f t="shared" si="44"/>
        <v>358.65</v>
      </c>
      <c r="S671">
        <v>1621</v>
      </c>
      <c r="T671" s="4">
        <f t="shared" si="45"/>
        <v>107.97038864898211</v>
      </c>
      <c r="U671" t="s">
        <v>135</v>
      </c>
      <c r="V671" t="s">
        <v>136</v>
      </c>
      <c r="W671">
        <v>1498453200</v>
      </c>
      <c r="X671" s="5">
        <f t="shared" si="46"/>
        <v>42912.208333333328</v>
      </c>
      <c r="Y671">
        <v>1499230800</v>
      </c>
      <c r="Z671" s="6">
        <f t="shared" si="47"/>
        <v>42921.208333333328</v>
      </c>
      <c r="AA671" t="b">
        <v>0</v>
      </c>
      <c r="AB671" t="b">
        <v>0</v>
      </c>
      <c r="AC671" t="s">
        <v>47</v>
      </c>
      <c r="AD671" t="s">
        <v>48</v>
      </c>
      <c r="AE671" t="s">
        <v>49</v>
      </c>
    </row>
    <row r="672" spans="12:31" ht="15" customHeight="1" x14ac:dyDescent="0.35">
      <c r="L672">
        <v>670</v>
      </c>
      <c r="M672" t="s">
        <v>1375</v>
      </c>
      <c r="N672" s="3" t="s">
        <v>1422</v>
      </c>
      <c r="O672">
        <v>16200</v>
      </c>
      <c r="P672">
        <v>75955</v>
      </c>
      <c r="Q672" t="s">
        <v>30</v>
      </c>
      <c r="R672" s="4">
        <f t="shared" si="44"/>
        <v>468.86</v>
      </c>
      <c r="S672">
        <v>1101</v>
      </c>
      <c r="T672" s="4">
        <f t="shared" si="45"/>
        <v>68.987284287011803</v>
      </c>
      <c r="U672" t="s">
        <v>31</v>
      </c>
      <c r="V672" t="s">
        <v>32</v>
      </c>
      <c r="W672">
        <v>1456380000</v>
      </c>
      <c r="X672" s="5">
        <f t="shared" si="46"/>
        <v>42425.25</v>
      </c>
      <c r="Y672">
        <v>1457416800</v>
      </c>
      <c r="Z672" s="6">
        <f t="shared" si="47"/>
        <v>42437.25</v>
      </c>
      <c r="AA672" t="b">
        <v>0</v>
      </c>
      <c r="AB672" t="b">
        <v>0</v>
      </c>
      <c r="AC672" t="s">
        <v>80</v>
      </c>
      <c r="AD672" t="s">
        <v>34</v>
      </c>
      <c r="AE672" t="s">
        <v>81</v>
      </c>
    </row>
    <row r="673" spans="12:31" ht="15" customHeight="1" x14ac:dyDescent="0.35">
      <c r="L673">
        <v>671</v>
      </c>
      <c r="M673" t="s">
        <v>1423</v>
      </c>
      <c r="N673" s="3" t="s">
        <v>1424</v>
      </c>
      <c r="O673">
        <v>97600</v>
      </c>
      <c r="P673">
        <v>119127</v>
      </c>
      <c r="Q673" t="s">
        <v>30</v>
      </c>
      <c r="R673" s="4">
        <f t="shared" si="44"/>
        <v>122.06</v>
      </c>
      <c r="S673">
        <v>1073</v>
      </c>
      <c r="T673" s="4">
        <f t="shared" si="45"/>
        <v>111.02236719478098</v>
      </c>
      <c r="U673" t="s">
        <v>31</v>
      </c>
      <c r="V673" t="s">
        <v>32</v>
      </c>
      <c r="W673">
        <v>1280552400</v>
      </c>
      <c r="X673" s="5">
        <f t="shared" si="46"/>
        <v>40390.208333333336</v>
      </c>
      <c r="Y673">
        <v>1280898000</v>
      </c>
      <c r="Z673" s="6">
        <f t="shared" si="47"/>
        <v>40394.208333333336</v>
      </c>
      <c r="AA673" t="b">
        <v>0</v>
      </c>
      <c r="AB673" t="b">
        <v>1</v>
      </c>
      <c r="AC673" t="s">
        <v>47</v>
      </c>
      <c r="AD673" t="s">
        <v>48</v>
      </c>
      <c r="AE673" t="s">
        <v>49</v>
      </c>
    </row>
    <row r="674" spans="12:31" ht="15" customHeight="1" x14ac:dyDescent="0.35">
      <c r="L674">
        <v>672</v>
      </c>
      <c r="M674" t="s">
        <v>1425</v>
      </c>
      <c r="N674" s="3" t="s">
        <v>1426</v>
      </c>
      <c r="O674">
        <v>197900</v>
      </c>
      <c r="P674">
        <v>110689</v>
      </c>
      <c r="Q674" t="s">
        <v>22</v>
      </c>
      <c r="R674" s="4">
        <f t="shared" si="44"/>
        <v>55.93</v>
      </c>
      <c r="S674">
        <v>4428</v>
      </c>
      <c r="T674" s="4">
        <f t="shared" si="45"/>
        <v>24.997515808491418</v>
      </c>
      <c r="U674" t="s">
        <v>38</v>
      </c>
      <c r="V674" t="s">
        <v>39</v>
      </c>
      <c r="W674">
        <v>1521608400</v>
      </c>
      <c r="X674" s="5">
        <f t="shared" si="46"/>
        <v>43180.208333333328</v>
      </c>
      <c r="Y674">
        <v>1522472400</v>
      </c>
      <c r="Z674" s="6">
        <f t="shared" si="47"/>
        <v>43190.208333333328</v>
      </c>
      <c r="AA674" t="b">
        <v>0</v>
      </c>
      <c r="AB674" t="b">
        <v>0</v>
      </c>
      <c r="AC674" t="s">
        <v>47</v>
      </c>
      <c r="AD674" t="s">
        <v>48</v>
      </c>
      <c r="AE674" t="s">
        <v>49</v>
      </c>
    </row>
    <row r="675" spans="12:31" ht="15" customHeight="1" x14ac:dyDescent="0.35">
      <c r="L675">
        <v>673</v>
      </c>
      <c r="M675" t="s">
        <v>1427</v>
      </c>
      <c r="N675" s="3" t="s">
        <v>1428</v>
      </c>
      <c r="O675">
        <v>5600</v>
      </c>
      <c r="P675">
        <v>2445</v>
      </c>
      <c r="Q675" t="s">
        <v>22</v>
      </c>
      <c r="R675" s="4">
        <f t="shared" si="44"/>
        <v>43.66</v>
      </c>
      <c r="S675">
        <v>58</v>
      </c>
      <c r="T675" s="4">
        <f t="shared" si="45"/>
        <v>42.155172413793103</v>
      </c>
      <c r="U675" t="s">
        <v>135</v>
      </c>
      <c r="V675" t="s">
        <v>136</v>
      </c>
      <c r="W675">
        <v>1460696400</v>
      </c>
      <c r="X675" s="5">
        <f t="shared" si="46"/>
        <v>42475.208333333328</v>
      </c>
      <c r="Y675">
        <v>1462510800</v>
      </c>
      <c r="Z675" s="6">
        <f t="shared" si="47"/>
        <v>42496.208333333328</v>
      </c>
      <c r="AA675" t="b">
        <v>0</v>
      </c>
      <c r="AB675" t="b">
        <v>0</v>
      </c>
      <c r="AC675" t="s">
        <v>80</v>
      </c>
      <c r="AD675" t="s">
        <v>34</v>
      </c>
      <c r="AE675" t="s">
        <v>81</v>
      </c>
    </row>
    <row r="676" spans="12:31" ht="15" customHeight="1" x14ac:dyDescent="0.35">
      <c r="L676">
        <v>674</v>
      </c>
      <c r="M676" t="s">
        <v>1429</v>
      </c>
      <c r="N676" s="3" t="s">
        <v>1430</v>
      </c>
      <c r="O676">
        <v>170700</v>
      </c>
      <c r="P676">
        <v>57250</v>
      </c>
      <c r="Q676" t="s">
        <v>99</v>
      </c>
      <c r="R676" s="4">
        <f t="shared" si="44"/>
        <v>33.54</v>
      </c>
      <c r="S676">
        <v>1218</v>
      </c>
      <c r="T676" s="4">
        <f t="shared" si="45"/>
        <v>47.003284072249592</v>
      </c>
      <c r="U676" t="s">
        <v>31</v>
      </c>
      <c r="V676" t="s">
        <v>32</v>
      </c>
      <c r="W676">
        <v>1313730000</v>
      </c>
      <c r="X676" s="5">
        <f t="shared" si="46"/>
        <v>40774.208333333336</v>
      </c>
      <c r="Y676">
        <v>1317790800</v>
      </c>
      <c r="Z676" s="6">
        <f t="shared" si="47"/>
        <v>40821.208333333336</v>
      </c>
      <c r="AA676" t="b">
        <v>0</v>
      </c>
      <c r="AB676" t="b">
        <v>0</v>
      </c>
      <c r="AC676" t="s">
        <v>151</v>
      </c>
      <c r="AD676" t="s">
        <v>152</v>
      </c>
      <c r="AE676" t="s">
        <v>153</v>
      </c>
    </row>
    <row r="677" spans="12:31" ht="15" customHeight="1" x14ac:dyDescent="0.35">
      <c r="L677">
        <v>675</v>
      </c>
      <c r="M677" t="s">
        <v>1431</v>
      </c>
      <c r="N677" s="3" t="s">
        <v>1432</v>
      </c>
      <c r="O677">
        <v>9700</v>
      </c>
      <c r="P677">
        <v>11929</v>
      </c>
      <c r="Q677" t="s">
        <v>30</v>
      </c>
      <c r="R677" s="4">
        <f t="shared" si="44"/>
        <v>122.98</v>
      </c>
      <c r="S677">
        <v>331</v>
      </c>
      <c r="T677" s="4">
        <f t="shared" si="45"/>
        <v>36.0392749244713</v>
      </c>
      <c r="U677" t="s">
        <v>31</v>
      </c>
      <c r="V677" t="s">
        <v>32</v>
      </c>
      <c r="W677">
        <v>1568178000</v>
      </c>
      <c r="X677" s="5">
        <f t="shared" si="46"/>
        <v>43719.208333333328</v>
      </c>
      <c r="Y677">
        <v>1568782800</v>
      </c>
      <c r="Z677" s="6">
        <f t="shared" si="47"/>
        <v>43726.208333333328</v>
      </c>
      <c r="AA677" t="b">
        <v>0</v>
      </c>
      <c r="AB677" t="b">
        <v>0</v>
      </c>
      <c r="AC677" t="s">
        <v>1068</v>
      </c>
      <c r="AD677" t="s">
        <v>1069</v>
      </c>
      <c r="AE677" t="s">
        <v>1070</v>
      </c>
    </row>
    <row r="678" spans="12:31" ht="15" customHeight="1" x14ac:dyDescent="0.35">
      <c r="L678">
        <v>676</v>
      </c>
      <c r="M678" t="s">
        <v>1433</v>
      </c>
      <c r="N678" s="3" t="s">
        <v>1434</v>
      </c>
      <c r="O678">
        <v>62300</v>
      </c>
      <c r="P678">
        <v>118214</v>
      </c>
      <c r="Q678" t="s">
        <v>30</v>
      </c>
      <c r="R678" s="4">
        <f t="shared" si="44"/>
        <v>189.75</v>
      </c>
      <c r="S678">
        <v>1170</v>
      </c>
      <c r="T678" s="4">
        <f t="shared" si="45"/>
        <v>101.03760683760684</v>
      </c>
      <c r="U678" t="s">
        <v>31</v>
      </c>
      <c r="V678" t="s">
        <v>32</v>
      </c>
      <c r="W678">
        <v>1348635600</v>
      </c>
      <c r="X678" s="5">
        <f t="shared" si="46"/>
        <v>41178.208333333336</v>
      </c>
      <c r="Y678">
        <v>1349413200</v>
      </c>
      <c r="Z678" s="6">
        <f t="shared" si="47"/>
        <v>41187.208333333336</v>
      </c>
      <c r="AA678" t="b">
        <v>0</v>
      </c>
      <c r="AB678" t="b">
        <v>0</v>
      </c>
      <c r="AC678" t="s">
        <v>151</v>
      </c>
      <c r="AD678" t="s">
        <v>152</v>
      </c>
      <c r="AE678" t="s">
        <v>153</v>
      </c>
    </row>
    <row r="679" spans="12:31" ht="15" customHeight="1" x14ac:dyDescent="0.35">
      <c r="L679">
        <v>677</v>
      </c>
      <c r="M679" t="s">
        <v>1435</v>
      </c>
      <c r="N679" s="3" t="s">
        <v>1436</v>
      </c>
      <c r="O679">
        <v>5300</v>
      </c>
      <c r="P679">
        <v>4432</v>
      </c>
      <c r="Q679" t="s">
        <v>22</v>
      </c>
      <c r="R679" s="4">
        <f t="shared" si="44"/>
        <v>83.62</v>
      </c>
      <c r="S679">
        <v>111</v>
      </c>
      <c r="T679" s="4">
        <f t="shared" si="45"/>
        <v>39.927927927927925</v>
      </c>
      <c r="U679" t="s">
        <v>31</v>
      </c>
      <c r="V679" t="s">
        <v>32</v>
      </c>
      <c r="W679">
        <v>1468126800</v>
      </c>
      <c r="X679" s="5">
        <f t="shared" si="46"/>
        <v>42561.208333333328</v>
      </c>
      <c r="Y679">
        <v>1472446800</v>
      </c>
      <c r="Z679" s="6">
        <f t="shared" si="47"/>
        <v>42611.208333333328</v>
      </c>
      <c r="AA679" t="b">
        <v>0</v>
      </c>
      <c r="AB679" t="b">
        <v>0</v>
      </c>
      <c r="AC679" t="s">
        <v>147</v>
      </c>
      <c r="AD679" t="s">
        <v>91</v>
      </c>
      <c r="AE679" t="s">
        <v>148</v>
      </c>
    </row>
    <row r="680" spans="12:31" ht="15" customHeight="1" x14ac:dyDescent="0.35">
      <c r="L680">
        <v>678</v>
      </c>
      <c r="M680" t="s">
        <v>1437</v>
      </c>
      <c r="N680" s="3" t="s">
        <v>1438</v>
      </c>
      <c r="O680">
        <v>99500</v>
      </c>
      <c r="P680">
        <v>17879</v>
      </c>
      <c r="Q680" t="s">
        <v>99</v>
      </c>
      <c r="R680" s="4">
        <f t="shared" si="44"/>
        <v>17.97</v>
      </c>
      <c r="S680">
        <v>215</v>
      </c>
      <c r="T680" s="4">
        <f t="shared" si="45"/>
        <v>83.158139534883716</v>
      </c>
      <c r="U680" t="s">
        <v>31</v>
      </c>
      <c r="V680" t="s">
        <v>32</v>
      </c>
      <c r="W680">
        <v>1547877600</v>
      </c>
      <c r="X680" s="5">
        <f t="shared" si="46"/>
        <v>43484.25</v>
      </c>
      <c r="Y680">
        <v>1548050400</v>
      </c>
      <c r="Z680" s="6">
        <f t="shared" si="47"/>
        <v>43486.25</v>
      </c>
      <c r="AA680" t="b">
        <v>0</v>
      </c>
      <c r="AB680" t="b">
        <v>0</v>
      </c>
      <c r="AC680" t="s">
        <v>72</v>
      </c>
      <c r="AD680" t="s">
        <v>59</v>
      </c>
      <c r="AE680" t="s">
        <v>73</v>
      </c>
    </row>
    <row r="681" spans="12:31" ht="15" customHeight="1" x14ac:dyDescent="0.35">
      <c r="L681">
        <v>679</v>
      </c>
      <c r="M681" t="s">
        <v>707</v>
      </c>
      <c r="N681" s="3" t="s">
        <v>1439</v>
      </c>
      <c r="O681">
        <v>1400</v>
      </c>
      <c r="P681">
        <v>14511</v>
      </c>
      <c r="Q681" t="s">
        <v>30</v>
      </c>
      <c r="R681" s="4">
        <f t="shared" si="44"/>
        <v>1036.5</v>
      </c>
      <c r="S681">
        <v>363</v>
      </c>
      <c r="T681" s="4">
        <f t="shared" si="45"/>
        <v>39.97520661157025</v>
      </c>
      <c r="U681" t="s">
        <v>31</v>
      </c>
      <c r="V681" t="s">
        <v>32</v>
      </c>
      <c r="W681">
        <v>1571374800</v>
      </c>
      <c r="X681" s="5">
        <f t="shared" si="46"/>
        <v>43756.208333333328</v>
      </c>
      <c r="Y681">
        <v>1571806800</v>
      </c>
      <c r="Z681" s="6">
        <f t="shared" si="47"/>
        <v>43761.208333333328</v>
      </c>
      <c r="AA681" t="b">
        <v>0</v>
      </c>
      <c r="AB681" t="b">
        <v>1</v>
      </c>
      <c r="AC681" t="s">
        <v>25</v>
      </c>
      <c r="AD681" t="s">
        <v>26</v>
      </c>
      <c r="AE681" t="s">
        <v>27</v>
      </c>
    </row>
    <row r="682" spans="12:31" ht="15" customHeight="1" x14ac:dyDescent="0.35">
      <c r="L682">
        <v>680</v>
      </c>
      <c r="M682" t="s">
        <v>1440</v>
      </c>
      <c r="N682" s="3" t="s">
        <v>1441</v>
      </c>
      <c r="O682">
        <v>145600</v>
      </c>
      <c r="P682">
        <v>141822</v>
      </c>
      <c r="Q682" t="s">
        <v>22</v>
      </c>
      <c r="R682" s="4">
        <f t="shared" si="44"/>
        <v>97.41</v>
      </c>
      <c r="S682">
        <v>2955</v>
      </c>
      <c r="T682" s="4">
        <f t="shared" si="45"/>
        <v>47.993908629441627</v>
      </c>
      <c r="U682" t="s">
        <v>31</v>
      </c>
      <c r="V682" t="s">
        <v>32</v>
      </c>
      <c r="W682">
        <v>1576303200</v>
      </c>
      <c r="X682" s="5">
        <f t="shared" si="46"/>
        <v>43813.25</v>
      </c>
      <c r="Y682">
        <v>1576476000</v>
      </c>
      <c r="Z682" s="6">
        <f t="shared" si="47"/>
        <v>43815.25</v>
      </c>
      <c r="AA682" t="b">
        <v>0</v>
      </c>
      <c r="AB682" t="b">
        <v>1</v>
      </c>
      <c r="AC682" t="s">
        <v>328</v>
      </c>
      <c r="AD682" t="s">
        <v>115</v>
      </c>
      <c r="AE682" t="s">
        <v>329</v>
      </c>
    </row>
    <row r="683" spans="12:31" ht="15" customHeight="1" x14ac:dyDescent="0.35">
      <c r="L683">
        <v>681</v>
      </c>
      <c r="M683" t="s">
        <v>1442</v>
      </c>
      <c r="N683" s="3" t="s">
        <v>1443</v>
      </c>
      <c r="O683">
        <v>184100</v>
      </c>
      <c r="P683">
        <v>159037</v>
      </c>
      <c r="Q683" t="s">
        <v>22</v>
      </c>
      <c r="R683" s="4">
        <f t="shared" si="44"/>
        <v>86.39</v>
      </c>
      <c r="S683">
        <v>1657</v>
      </c>
      <c r="T683" s="4">
        <f t="shared" si="45"/>
        <v>95.978877489438744</v>
      </c>
      <c r="U683" t="s">
        <v>31</v>
      </c>
      <c r="V683" t="s">
        <v>32</v>
      </c>
      <c r="W683">
        <v>1324447200</v>
      </c>
      <c r="X683" s="5">
        <f t="shared" si="46"/>
        <v>40898.25</v>
      </c>
      <c r="Y683">
        <v>1324965600</v>
      </c>
      <c r="Z683" s="6">
        <f t="shared" si="47"/>
        <v>40904.25</v>
      </c>
      <c r="AA683" t="b">
        <v>0</v>
      </c>
      <c r="AB683" t="b">
        <v>0</v>
      </c>
      <c r="AC683" t="s">
        <v>47</v>
      </c>
      <c r="AD683" t="s">
        <v>48</v>
      </c>
      <c r="AE683" t="s">
        <v>49</v>
      </c>
    </row>
    <row r="684" spans="12:31" ht="15" customHeight="1" x14ac:dyDescent="0.35">
      <c r="L684">
        <v>682</v>
      </c>
      <c r="M684" t="s">
        <v>1444</v>
      </c>
      <c r="N684" s="3" t="s">
        <v>1445</v>
      </c>
      <c r="O684">
        <v>5400</v>
      </c>
      <c r="P684">
        <v>8109</v>
      </c>
      <c r="Q684" t="s">
        <v>30</v>
      </c>
      <c r="R684" s="4">
        <f t="shared" si="44"/>
        <v>150.16999999999999</v>
      </c>
      <c r="S684">
        <v>103</v>
      </c>
      <c r="T684" s="4">
        <f t="shared" si="45"/>
        <v>78.728155339805824</v>
      </c>
      <c r="U684" t="s">
        <v>31</v>
      </c>
      <c r="V684" t="s">
        <v>32</v>
      </c>
      <c r="W684">
        <v>1386741600</v>
      </c>
      <c r="X684" s="5">
        <f t="shared" si="46"/>
        <v>41619.25</v>
      </c>
      <c r="Y684">
        <v>1387519200</v>
      </c>
      <c r="Z684" s="6">
        <f t="shared" si="47"/>
        <v>41628.25</v>
      </c>
      <c r="AA684" t="b">
        <v>0</v>
      </c>
      <c r="AB684" t="b">
        <v>0</v>
      </c>
      <c r="AC684" t="s">
        <v>47</v>
      </c>
      <c r="AD684" t="s">
        <v>48</v>
      </c>
      <c r="AE684" t="s">
        <v>49</v>
      </c>
    </row>
    <row r="685" spans="12:31" ht="15" customHeight="1" x14ac:dyDescent="0.35">
      <c r="L685">
        <v>683</v>
      </c>
      <c r="M685" t="s">
        <v>1446</v>
      </c>
      <c r="N685" s="3" t="s">
        <v>1447</v>
      </c>
      <c r="O685">
        <v>2300</v>
      </c>
      <c r="P685">
        <v>8244</v>
      </c>
      <c r="Q685" t="s">
        <v>30</v>
      </c>
      <c r="R685" s="4">
        <f t="shared" si="44"/>
        <v>358.43</v>
      </c>
      <c r="S685">
        <v>147</v>
      </c>
      <c r="T685" s="4">
        <f t="shared" si="45"/>
        <v>56.081632653061227</v>
      </c>
      <c r="U685" t="s">
        <v>31</v>
      </c>
      <c r="V685" t="s">
        <v>32</v>
      </c>
      <c r="W685">
        <v>1537074000</v>
      </c>
      <c r="X685" s="5">
        <f t="shared" si="46"/>
        <v>43359.208333333328</v>
      </c>
      <c r="Y685">
        <v>1537246800</v>
      </c>
      <c r="Z685" s="6">
        <f t="shared" si="47"/>
        <v>43361.208333333328</v>
      </c>
      <c r="AA685" t="b">
        <v>0</v>
      </c>
      <c r="AB685" t="b">
        <v>0</v>
      </c>
      <c r="AC685" t="s">
        <v>47</v>
      </c>
      <c r="AD685" t="s">
        <v>48</v>
      </c>
      <c r="AE685" t="s">
        <v>49</v>
      </c>
    </row>
    <row r="686" spans="12:31" ht="15" customHeight="1" x14ac:dyDescent="0.35">
      <c r="L686">
        <v>684</v>
      </c>
      <c r="M686" t="s">
        <v>1448</v>
      </c>
      <c r="N686" s="3" t="s">
        <v>1449</v>
      </c>
      <c r="O686">
        <v>1400</v>
      </c>
      <c r="P686">
        <v>7600</v>
      </c>
      <c r="Q686" t="s">
        <v>30</v>
      </c>
      <c r="R686" s="4">
        <f t="shared" si="44"/>
        <v>542.86</v>
      </c>
      <c r="S686">
        <v>110</v>
      </c>
      <c r="T686" s="4">
        <f t="shared" si="45"/>
        <v>69.090909090909093</v>
      </c>
      <c r="U686" t="s">
        <v>23</v>
      </c>
      <c r="V686" t="s">
        <v>24</v>
      </c>
      <c r="W686">
        <v>1277787600</v>
      </c>
      <c r="X686" s="5">
        <f t="shared" si="46"/>
        <v>40358.208333333336</v>
      </c>
      <c r="Y686">
        <v>1279515600</v>
      </c>
      <c r="Z686" s="6">
        <f t="shared" si="47"/>
        <v>40378.208333333336</v>
      </c>
      <c r="AA686" t="b">
        <v>0</v>
      </c>
      <c r="AB686" t="b">
        <v>0</v>
      </c>
      <c r="AC686" t="s">
        <v>90</v>
      </c>
      <c r="AD686" t="s">
        <v>91</v>
      </c>
      <c r="AE686" t="s">
        <v>92</v>
      </c>
    </row>
    <row r="687" spans="12:31" ht="15" customHeight="1" x14ac:dyDescent="0.35">
      <c r="L687">
        <v>685</v>
      </c>
      <c r="M687" t="s">
        <v>1450</v>
      </c>
      <c r="N687" s="3" t="s">
        <v>1451</v>
      </c>
      <c r="O687">
        <v>140000</v>
      </c>
      <c r="P687">
        <v>94501</v>
      </c>
      <c r="Q687" t="s">
        <v>22</v>
      </c>
      <c r="R687" s="4">
        <f t="shared" si="44"/>
        <v>67.5</v>
      </c>
      <c r="S687">
        <v>926</v>
      </c>
      <c r="T687" s="4">
        <f t="shared" si="45"/>
        <v>102.05291576673866</v>
      </c>
      <c r="U687" t="s">
        <v>23</v>
      </c>
      <c r="V687" t="s">
        <v>24</v>
      </c>
      <c r="W687">
        <v>1440306000</v>
      </c>
      <c r="X687" s="5">
        <f t="shared" si="46"/>
        <v>42239.208333333328</v>
      </c>
      <c r="Y687">
        <v>1442379600</v>
      </c>
      <c r="Z687" s="6">
        <f t="shared" si="47"/>
        <v>42263.208333333328</v>
      </c>
      <c r="AA687" t="b">
        <v>0</v>
      </c>
      <c r="AB687" t="b">
        <v>0</v>
      </c>
      <c r="AC687" t="s">
        <v>47</v>
      </c>
      <c r="AD687" t="s">
        <v>48</v>
      </c>
      <c r="AE687" t="s">
        <v>49</v>
      </c>
    </row>
    <row r="688" spans="12:31" ht="15" customHeight="1" x14ac:dyDescent="0.35">
      <c r="L688">
        <v>686</v>
      </c>
      <c r="M688" t="s">
        <v>1452</v>
      </c>
      <c r="N688" s="3" t="s">
        <v>1453</v>
      </c>
      <c r="O688">
        <v>7500</v>
      </c>
      <c r="P688">
        <v>14381</v>
      </c>
      <c r="Q688" t="s">
        <v>30</v>
      </c>
      <c r="R688" s="4">
        <f t="shared" si="44"/>
        <v>191.75</v>
      </c>
      <c r="S688">
        <v>134</v>
      </c>
      <c r="T688" s="4">
        <f t="shared" si="45"/>
        <v>107.32089552238806</v>
      </c>
      <c r="U688" t="s">
        <v>31</v>
      </c>
      <c r="V688" t="s">
        <v>32</v>
      </c>
      <c r="W688">
        <v>1522126800</v>
      </c>
      <c r="X688" s="5">
        <f t="shared" si="46"/>
        <v>43186.208333333328</v>
      </c>
      <c r="Y688">
        <v>1523077200</v>
      </c>
      <c r="Z688" s="6">
        <f t="shared" si="47"/>
        <v>43197.208333333328</v>
      </c>
      <c r="AA688" t="b">
        <v>0</v>
      </c>
      <c r="AB688" t="b">
        <v>0</v>
      </c>
      <c r="AC688" t="s">
        <v>86</v>
      </c>
      <c r="AD688" t="s">
        <v>41</v>
      </c>
      <c r="AE688" t="s">
        <v>87</v>
      </c>
    </row>
    <row r="689" spans="12:31" ht="15" customHeight="1" x14ac:dyDescent="0.35">
      <c r="L689">
        <v>687</v>
      </c>
      <c r="M689" t="s">
        <v>1454</v>
      </c>
      <c r="N689" s="3" t="s">
        <v>1455</v>
      </c>
      <c r="O689">
        <v>1500</v>
      </c>
      <c r="P689">
        <v>13980</v>
      </c>
      <c r="Q689" t="s">
        <v>30</v>
      </c>
      <c r="R689" s="4">
        <f t="shared" si="44"/>
        <v>932</v>
      </c>
      <c r="S689">
        <v>269</v>
      </c>
      <c r="T689" s="4">
        <f t="shared" si="45"/>
        <v>51.970260223048328</v>
      </c>
      <c r="U689" t="s">
        <v>31</v>
      </c>
      <c r="V689" t="s">
        <v>32</v>
      </c>
      <c r="W689">
        <v>1489298400</v>
      </c>
      <c r="X689" s="5">
        <f t="shared" si="46"/>
        <v>42806.25</v>
      </c>
      <c r="Y689">
        <v>1489554000</v>
      </c>
      <c r="Z689" s="6">
        <f t="shared" si="47"/>
        <v>42809.208333333328</v>
      </c>
      <c r="AA689" t="b">
        <v>0</v>
      </c>
      <c r="AB689" t="b">
        <v>0</v>
      </c>
      <c r="AC689" t="s">
        <v>47</v>
      </c>
      <c r="AD689" t="s">
        <v>48</v>
      </c>
      <c r="AE689" t="s">
        <v>49</v>
      </c>
    </row>
    <row r="690" spans="12:31" ht="15" customHeight="1" x14ac:dyDescent="0.35">
      <c r="L690">
        <v>688</v>
      </c>
      <c r="M690" t="s">
        <v>1456</v>
      </c>
      <c r="N690" s="3" t="s">
        <v>1457</v>
      </c>
      <c r="O690">
        <v>2900</v>
      </c>
      <c r="P690">
        <v>12449</v>
      </c>
      <c r="Q690" t="s">
        <v>30</v>
      </c>
      <c r="R690" s="4">
        <f t="shared" si="44"/>
        <v>429.28</v>
      </c>
      <c r="S690">
        <v>175</v>
      </c>
      <c r="T690" s="4">
        <f t="shared" si="45"/>
        <v>71.137142857142862</v>
      </c>
      <c r="U690" t="s">
        <v>31</v>
      </c>
      <c r="V690" t="s">
        <v>32</v>
      </c>
      <c r="W690">
        <v>1547100000</v>
      </c>
      <c r="X690" s="5">
        <f t="shared" si="46"/>
        <v>43475.25</v>
      </c>
      <c r="Y690">
        <v>1548482400</v>
      </c>
      <c r="Z690" s="6">
        <f t="shared" si="47"/>
        <v>43491.25</v>
      </c>
      <c r="AA690" t="b">
        <v>0</v>
      </c>
      <c r="AB690" t="b">
        <v>1</v>
      </c>
      <c r="AC690" t="s">
        <v>304</v>
      </c>
      <c r="AD690" t="s">
        <v>59</v>
      </c>
      <c r="AE690" t="s">
        <v>305</v>
      </c>
    </row>
    <row r="691" spans="12:31" ht="15" customHeight="1" x14ac:dyDescent="0.35">
      <c r="L691">
        <v>689</v>
      </c>
      <c r="M691" t="s">
        <v>1458</v>
      </c>
      <c r="N691" s="3" t="s">
        <v>1459</v>
      </c>
      <c r="O691">
        <v>7300</v>
      </c>
      <c r="P691">
        <v>7348</v>
      </c>
      <c r="Q691" t="s">
        <v>30</v>
      </c>
      <c r="R691" s="4">
        <f t="shared" si="44"/>
        <v>100.66</v>
      </c>
      <c r="S691">
        <v>69</v>
      </c>
      <c r="T691" s="4">
        <f t="shared" si="45"/>
        <v>106.49275362318841</v>
      </c>
      <c r="U691" t="s">
        <v>31</v>
      </c>
      <c r="V691" t="s">
        <v>32</v>
      </c>
      <c r="W691">
        <v>1383022800</v>
      </c>
      <c r="X691" s="5">
        <f t="shared" si="46"/>
        <v>41576.208333333336</v>
      </c>
      <c r="Y691">
        <v>1384063200</v>
      </c>
      <c r="Z691" s="6">
        <f t="shared" si="47"/>
        <v>41588.25</v>
      </c>
      <c r="AA691" t="b">
        <v>0</v>
      </c>
      <c r="AB691" t="b">
        <v>0</v>
      </c>
      <c r="AC691" t="s">
        <v>40</v>
      </c>
      <c r="AD691" t="s">
        <v>41</v>
      </c>
      <c r="AE691" t="s">
        <v>42</v>
      </c>
    </row>
    <row r="692" spans="12:31" ht="15" customHeight="1" x14ac:dyDescent="0.35">
      <c r="L692">
        <v>690</v>
      </c>
      <c r="M692" t="s">
        <v>1460</v>
      </c>
      <c r="N692" s="3" t="s">
        <v>1461</v>
      </c>
      <c r="O692">
        <v>3600</v>
      </c>
      <c r="P692">
        <v>8158</v>
      </c>
      <c r="Q692" t="s">
        <v>30</v>
      </c>
      <c r="R692" s="4">
        <f t="shared" si="44"/>
        <v>226.61</v>
      </c>
      <c r="S692">
        <v>190</v>
      </c>
      <c r="T692" s="4">
        <f t="shared" si="45"/>
        <v>42.93684210526316</v>
      </c>
      <c r="U692" t="s">
        <v>31</v>
      </c>
      <c r="V692" t="s">
        <v>32</v>
      </c>
      <c r="W692">
        <v>1322373600</v>
      </c>
      <c r="X692" s="5">
        <f t="shared" si="46"/>
        <v>40874.25</v>
      </c>
      <c r="Y692">
        <v>1322892000</v>
      </c>
      <c r="Z692" s="6">
        <f t="shared" si="47"/>
        <v>40880.25</v>
      </c>
      <c r="AA692" t="b">
        <v>0</v>
      </c>
      <c r="AB692" t="b">
        <v>1</v>
      </c>
      <c r="AC692" t="s">
        <v>58</v>
      </c>
      <c r="AD692" t="s">
        <v>59</v>
      </c>
      <c r="AE692" t="s">
        <v>60</v>
      </c>
    </row>
    <row r="693" spans="12:31" ht="15" customHeight="1" x14ac:dyDescent="0.35">
      <c r="L693">
        <v>691</v>
      </c>
      <c r="M693" t="s">
        <v>1462</v>
      </c>
      <c r="N693" s="3" t="s">
        <v>1463</v>
      </c>
      <c r="O693">
        <v>5000</v>
      </c>
      <c r="P693">
        <v>7119</v>
      </c>
      <c r="Q693" t="s">
        <v>30</v>
      </c>
      <c r="R693" s="4">
        <f t="shared" si="44"/>
        <v>142.38</v>
      </c>
      <c r="S693">
        <v>237</v>
      </c>
      <c r="T693" s="4">
        <f t="shared" si="45"/>
        <v>30.037974683544302</v>
      </c>
      <c r="U693" t="s">
        <v>31</v>
      </c>
      <c r="V693" t="s">
        <v>32</v>
      </c>
      <c r="W693">
        <v>1349240400</v>
      </c>
      <c r="X693" s="5">
        <f t="shared" si="46"/>
        <v>41185.208333333336</v>
      </c>
      <c r="Y693">
        <v>1350709200</v>
      </c>
      <c r="Z693" s="6">
        <f t="shared" si="47"/>
        <v>41202.208333333336</v>
      </c>
      <c r="AA693" t="b">
        <v>1</v>
      </c>
      <c r="AB693" t="b">
        <v>1</v>
      </c>
      <c r="AC693" t="s">
        <v>58</v>
      </c>
      <c r="AD693" t="s">
        <v>59</v>
      </c>
      <c r="AE693" t="s">
        <v>60</v>
      </c>
    </row>
    <row r="694" spans="12:31" ht="15" customHeight="1" x14ac:dyDescent="0.35">
      <c r="L694">
        <v>692</v>
      </c>
      <c r="M694" t="s">
        <v>1464</v>
      </c>
      <c r="N694" s="3" t="s">
        <v>1465</v>
      </c>
      <c r="O694">
        <v>6000</v>
      </c>
      <c r="P694">
        <v>5438</v>
      </c>
      <c r="Q694" t="s">
        <v>22</v>
      </c>
      <c r="R694" s="4">
        <f t="shared" si="44"/>
        <v>90.63</v>
      </c>
      <c r="S694">
        <v>77</v>
      </c>
      <c r="T694" s="4">
        <f t="shared" si="45"/>
        <v>70.623376623376629</v>
      </c>
      <c r="U694" t="s">
        <v>56</v>
      </c>
      <c r="V694" t="s">
        <v>57</v>
      </c>
      <c r="W694">
        <v>1562648400</v>
      </c>
      <c r="X694" s="5">
        <f t="shared" si="46"/>
        <v>43655.208333333328</v>
      </c>
      <c r="Y694">
        <v>1564203600</v>
      </c>
      <c r="Z694" s="6">
        <f t="shared" si="47"/>
        <v>43673.208333333328</v>
      </c>
      <c r="AA694" t="b">
        <v>0</v>
      </c>
      <c r="AB694" t="b">
        <v>0</v>
      </c>
      <c r="AC694" t="s">
        <v>33</v>
      </c>
      <c r="AD694" t="s">
        <v>34</v>
      </c>
      <c r="AE694" t="s">
        <v>35</v>
      </c>
    </row>
    <row r="695" spans="12:31" ht="15" customHeight="1" x14ac:dyDescent="0.35">
      <c r="L695">
        <v>693</v>
      </c>
      <c r="M695" t="s">
        <v>1466</v>
      </c>
      <c r="N695" s="3" t="s">
        <v>1467</v>
      </c>
      <c r="O695">
        <v>180400</v>
      </c>
      <c r="P695">
        <v>115396</v>
      </c>
      <c r="Q695" t="s">
        <v>22</v>
      </c>
      <c r="R695" s="4">
        <f t="shared" si="44"/>
        <v>63.97</v>
      </c>
      <c r="S695">
        <v>1748</v>
      </c>
      <c r="T695" s="4">
        <f t="shared" si="45"/>
        <v>66.016018306636155</v>
      </c>
      <c r="U695" t="s">
        <v>31</v>
      </c>
      <c r="V695" t="s">
        <v>32</v>
      </c>
      <c r="W695">
        <v>1508216400</v>
      </c>
      <c r="X695" s="5">
        <f t="shared" si="46"/>
        <v>43025.208333333328</v>
      </c>
      <c r="Y695">
        <v>1509685200</v>
      </c>
      <c r="Z695" s="6">
        <f t="shared" si="47"/>
        <v>43042.208333333328</v>
      </c>
      <c r="AA695" t="b">
        <v>0</v>
      </c>
      <c r="AB695" t="b">
        <v>0</v>
      </c>
      <c r="AC695" t="s">
        <v>47</v>
      </c>
      <c r="AD695" t="s">
        <v>48</v>
      </c>
      <c r="AE695" t="s">
        <v>49</v>
      </c>
    </row>
    <row r="696" spans="12:31" ht="15" customHeight="1" x14ac:dyDescent="0.35">
      <c r="L696">
        <v>694</v>
      </c>
      <c r="M696" t="s">
        <v>1468</v>
      </c>
      <c r="N696" s="3" t="s">
        <v>1469</v>
      </c>
      <c r="O696">
        <v>9100</v>
      </c>
      <c r="P696">
        <v>7656</v>
      </c>
      <c r="Q696" t="s">
        <v>22</v>
      </c>
      <c r="R696" s="4">
        <f t="shared" si="44"/>
        <v>84.13</v>
      </c>
      <c r="S696">
        <v>79</v>
      </c>
      <c r="T696" s="4">
        <f t="shared" si="45"/>
        <v>96.911392405063296</v>
      </c>
      <c r="U696" t="s">
        <v>31</v>
      </c>
      <c r="V696" t="s">
        <v>32</v>
      </c>
      <c r="W696">
        <v>1511762400</v>
      </c>
      <c r="X696" s="5">
        <f t="shared" si="46"/>
        <v>43066.25</v>
      </c>
      <c r="Y696">
        <v>1514959200</v>
      </c>
      <c r="Z696" s="6">
        <f t="shared" si="47"/>
        <v>43103.25</v>
      </c>
      <c r="AA696" t="b">
        <v>0</v>
      </c>
      <c r="AB696" t="b">
        <v>0</v>
      </c>
      <c r="AC696" t="s">
        <v>47</v>
      </c>
      <c r="AD696" t="s">
        <v>48</v>
      </c>
      <c r="AE696" t="s">
        <v>49</v>
      </c>
    </row>
    <row r="697" spans="12:31" ht="15" customHeight="1" x14ac:dyDescent="0.35">
      <c r="L697">
        <v>695</v>
      </c>
      <c r="M697" t="s">
        <v>1470</v>
      </c>
      <c r="N697" s="3" t="s">
        <v>1471</v>
      </c>
      <c r="O697">
        <v>9200</v>
      </c>
      <c r="P697">
        <v>12322</v>
      </c>
      <c r="Q697" t="s">
        <v>30</v>
      </c>
      <c r="R697" s="4">
        <f t="shared" si="44"/>
        <v>133.93</v>
      </c>
      <c r="S697">
        <v>196</v>
      </c>
      <c r="T697" s="4">
        <f t="shared" si="45"/>
        <v>62.867346938775512</v>
      </c>
      <c r="U697" t="s">
        <v>135</v>
      </c>
      <c r="V697" t="s">
        <v>136</v>
      </c>
      <c r="W697">
        <v>1447480800</v>
      </c>
      <c r="X697" s="5">
        <f t="shared" si="46"/>
        <v>42322.25</v>
      </c>
      <c r="Y697">
        <v>1448863200</v>
      </c>
      <c r="Z697" s="6">
        <f t="shared" si="47"/>
        <v>42338.25</v>
      </c>
      <c r="AA697" t="b">
        <v>1</v>
      </c>
      <c r="AB697" t="b">
        <v>0</v>
      </c>
      <c r="AC697" t="s">
        <v>33</v>
      </c>
      <c r="AD697" t="s">
        <v>34</v>
      </c>
      <c r="AE697" t="s">
        <v>35</v>
      </c>
    </row>
    <row r="698" spans="12:31" ht="15" customHeight="1" x14ac:dyDescent="0.35">
      <c r="L698">
        <v>696</v>
      </c>
      <c r="M698" t="s">
        <v>1472</v>
      </c>
      <c r="N698" s="3" t="s">
        <v>1473</v>
      </c>
      <c r="O698">
        <v>164100</v>
      </c>
      <c r="P698">
        <v>96888</v>
      </c>
      <c r="Q698" t="s">
        <v>22</v>
      </c>
      <c r="R698" s="4">
        <f t="shared" si="44"/>
        <v>59.04</v>
      </c>
      <c r="S698">
        <v>889</v>
      </c>
      <c r="T698" s="4">
        <f t="shared" si="45"/>
        <v>108.98537682789652</v>
      </c>
      <c r="U698" t="s">
        <v>31</v>
      </c>
      <c r="V698" t="s">
        <v>32</v>
      </c>
      <c r="W698">
        <v>1429506000</v>
      </c>
      <c r="X698" s="5">
        <f t="shared" si="46"/>
        <v>42114.208333333328</v>
      </c>
      <c r="Y698">
        <v>1429592400</v>
      </c>
      <c r="Z698" s="6">
        <f t="shared" si="47"/>
        <v>42115.208333333328</v>
      </c>
      <c r="AA698" t="b">
        <v>0</v>
      </c>
      <c r="AB698" t="b">
        <v>1</v>
      </c>
      <c r="AC698" t="s">
        <v>47</v>
      </c>
      <c r="AD698" t="s">
        <v>48</v>
      </c>
      <c r="AE698" t="s">
        <v>49</v>
      </c>
    </row>
    <row r="699" spans="12:31" ht="15" customHeight="1" x14ac:dyDescent="0.35">
      <c r="L699">
        <v>697</v>
      </c>
      <c r="M699" t="s">
        <v>1474</v>
      </c>
      <c r="N699" s="3" t="s">
        <v>1475</v>
      </c>
      <c r="O699">
        <v>128900</v>
      </c>
      <c r="P699">
        <v>196960</v>
      </c>
      <c r="Q699" t="s">
        <v>30</v>
      </c>
      <c r="R699" s="4">
        <f t="shared" si="44"/>
        <v>152.80000000000001</v>
      </c>
      <c r="S699">
        <v>7295</v>
      </c>
      <c r="T699" s="4">
        <f t="shared" si="45"/>
        <v>26.999314599040439</v>
      </c>
      <c r="U699" t="s">
        <v>31</v>
      </c>
      <c r="V699" t="s">
        <v>32</v>
      </c>
      <c r="W699">
        <v>1522472400</v>
      </c>
      <c r="X699" s="5">
        <f t="shared" si="46"/>
        <v>43190.208333333328</v>
      </c>
      <c r="Y699">
        <v>1522645200</v>
      </c>
      <c r="Z699" s="6">
        <f t="shared" si="47"/>
        <v>43192.208333333328</v>
      </c>
      <c r="AA699" t="b">
        <v>0</v>
      </c>
      <c r="AB699" t="b">
        <v>0</v>
      </c>
      <c r="AC699" t="s">
        <v>68</v>
      </c>
      <c r="AD699" t="s">
        <v>34</v>
      </c>
      <c r="AE699" t="s">
        <v>69</v>
      </c>
    </row>
    <row r="700" spans="12:31" ht="15" customHeight="1" x14ac:dyDescent="0.35">
      <c r="L700">
        <v>698</v>
      </c>
      <c r="M700" t="s">
        <v>1476</v>
      </c>
      <c r="N700" s="3" t="s">
        <v>1477</v>
      </c>
      <c r="O700">
        <v>42100</v>
      </c>
      <c r="P700">
        <v>188057</v>
      </c>
      <c r="Q700" t="s">
        <v>30</v>
      </c>
      <c r="R700" s="4">
        <f t="shared" si="44"/>
        <v>446.69</v>
      </c>
      <c r="S700">
        <v>2893</v>
      </c>
      <c r="T700" s="4">
        <f t="shared" si="45"/>
        <v>65.004147943311438</v>
      </c>
      <c r="U700" t="s">
        <v>23</v>
      </c>
      <c r="V700" t="s">
        <v>24</v>
      </c>
      <c r="W700">
        <v>1322114400</v>
      </c>
      <c r="X700" s="5">
        <f t="shared" si="46"/>
        <v>40871.25</v>
      </c>
      <c r="Y700">
        <v>1323324000</v>
      </c>
      <c r="Z700" s="6">
        <f t="shared" si="47"/>
        <v>40885.25</v>
      </c>
      <c r="AA700" t="b">
        <v>0</v>
      </c>
      <c r="AB700" t="b">
        <v>0</v>
      </c>
      <c r="AC700" t="s">
        <v>86</v>
      </c>
      <c r="AD700" t="s">
        <v>41</v>
      </c>
      <c r="AE700" t="s">
        <v>87</v>
      </c>
    </row>
    <row r="701" spans="12:31" ht="15" customHeight="1" x14ac:dyDescent="0.35">
      <c r="L701">
        <v>699</v>
      </c>
      <c r="M701" t="s">
        <v>482</v>
      </c>
      <c r="N701" s="3" t="s">
        <v>1478</v>
      </c>
      <c r="O701">
        <v>7400</v>
      </c>
      <c r="P701">
        <v>6245</v>
      </c>
      <c r="Q701" t="s">
        <v>22</v>
      </c>
      <c r="R701" s="4">
        <f t="shared" si="44"/>
        <v>84.39</v>
      </c>
      <c r="S701">
        <v>56</v>
      </c>
      <c r="T701" s="4">
        <f t="shared" si="45"/>
        <v>111.51785714285714</v>
      </c>
      <c r="U701" t="s">
        <v>31</v>
      </c>
      <c r="V701" t="s">
        <v>32</v>
      </c>
      <c r="W701">
        <v>1561438800</v>
      </c>
      <c r="X701" s="5">
        <f t="shared" si="46"/>
        <v>43641.208333333328</v>
      </c>
      <c r="Y701">
        <v>1561525200</v>
      </c>
      <c r="Z701" s="6">
        <f t="shared" si="47"/>
        <v>43642.208333333328</v>
      </c>
      <c r="AA701" t="b">
        <v>0</v>
      </c>
      <c r="AB701" t="b">
        <v>0</v>
      </c>
      <c r="AC701" t="s">
        <v>72</v>
      </c>
      <c r="AD701" t="s">
        <v>59</v>
      </c>
      <c r="AE701" t="s">
        <v>73</v>
      </c>
    </row>
    <row r="702" spans="12:31" ht="15" customHeight="1" x14ac:dyDescent="0.35">
      <c r="L702">
        <v>700</v>
      </c>
      <c r="M702" t="s">
        <v>1479</v>
      </c>
      <c r="N702" s="3" t="s">
        <v>1480</v>
      </c>
      <c r="O702">
        <v>100</v>
      </c>
      <c r="P702">
        <v>3</v>
      </c>
      <c r="Q702" t="s">
        <v>22</v>
      </c>
      <c r="R702" s="4">
        <f t="shared" si="44"/>
        <v>3</v>
      </c>
      <c r="S702">
        <v>1</v>
      </c>
      <c r="T702" s="4">
        <f t="shared" si="45"/>
        <v>3</v>
      </c>
      <c r="U702" t="s">
        <v>31</v>
      </c>
      <c r="V702" t="s">
        <v>32</v>
      </c>
      <c r="W702">
        <v>1264399200</v>
      </c>
      <c r="X702" s="5">
        <f t="shared" si="46"/>
        <v>40203.25</v>
      </c>
      <c r="Y702">
        <v>1265695200</v>
      </c>
      <c r="Z702" s="6">
        <f t="shared" si="47"/>
        <v>40218.25</v>
      </c>
      <c r="AA702" t="b">
        <v>0</v>
      </c>
      <c r="AB702" t="b">
        <v>0</v>
      </c>
      <c r="AC702" t="s">
        <v>86</v>
      </c>
      <c r="AD702" t="s">
        <v>41</v>
      </c>
      <c r="AE702" t="s">
        <v>87</v>
      </c>
    </row>
    <row r="703" spans="12:31" ht="15" customHeight="1" x14ac:dyDescent="0.35">
      <c r="L703">
        <v>701</v>
      </c>
      <c r="M703" t="s">
        <v>1481</v>
      </c>
      <c r="N703" s="3" t="s">
        <v>1482</v>
      </c>
      <c r="O703">
        <v>52000</v>
      </c>
      <c r="P703">
        <v>91014</v>
      </c>
      <c r="Q703" t="s">
        <v>30</v>
      </c>
      <c r="R703" s="4">
        <f t="shared" si="44"/>
        <v>175.03</v>
      </c>
      <c r="S703">
        <v>820</v>
      </c>
      <c r="T703" s="4">
        <f t="shared" si="45"/>
        <v>110.99268292682927</v>
      </c>
      <c r="U703" t="s">
        <v>31</v>
      </c>
      <c r="V703" t="s">
        <v>32</v>
      </c>
      <c r="W703">
        <v>1301202000</v>
      </c>
      <c r="X703" s="5">
        <f t="shared" si="46"/>
        <v>40629.208333333336</v>
      </c>
      <c r="Y703">
        <v>1301806800</v>
      </c>
      <c r="Z703" s="6">
        <f t="shared" si="47"/>
        <v>40636.208333333336</v>
      </c>
      <c r="AA703" t="b">
        <v>1</v>
      </c>
      <c r="AB703" t="b">
        <v>0</v>
      </c>
      <c r="AC703" t="s">
        <v>47</v>
      </c>
      <c r="AD703" t="s">
        <v>48</v>
      </c>
      <c r="AE703" t="s">
        <v>49</v>
      </c>
    </row>
    <row r="704" spans="12:31" ht="15" customHeight="1" x14ac:dyDescent="0.35">
      <c r="L704">
        <v>702</v>
      </c>
      <c r="M704" t="s">
        <v>1483</v>
      </c>
      <c r="N704" s="3" t="s">
        <v>1484</v>
      </c>
      <c r="O704">
        <v>8700</v>
      </c>
      <c r="P704">
        <v>4710</v>
      </c>
      <c r="Q704" t="s">
        <v>22</v>
      </c>
      <c r="R704" s="4">
        <f t="shared" si="44"/>
        <v>54.14</v>
      </c>
      <c r="S704">
        <v>83</v>
      </c>
      <c r="T704" s="4">
        <f t="shared" si="45"/>
        <v>56.746987951807228</v>
      </c>
      <c r="U704" t="s">
        <v>31</v>
      </c>
      <c r="V704" t="s">
        <v>32</v>
      </c>
      <c r="W704">
        <v>1374469200</v>
      </c>
      <c r="X704" s="5">
        <f t="shared" si="46"/>
        <v>41477.208333333336</v>
      </c>
      <c r="Y704">
        <v>1374901200</v>
      </c>
      <c r="Z704" s="6">
        <f t="shared" si="47"/>
        <v>41482.208333333336</v>
      </c>
      <c r="AA704" t="b">
        <v>0</v>
      </c>
      <c r="AB704" t="b">
        <v>0</v>
      </c>
      <c r="AC704" t="s">
        <v>86</v>
      </c>
      <c r="AD704" t="s">
        <v>41</v>
      </c>
      <c r="AE704" t="s">
        <v>87</v>
      </c>
    </row>
    <row r="705" spans="12:31" ht="15" customHeight="1" x14ac:dyDescent="0.35">
      <c r="L705">
        <v>703</v>
      </c>
      <c r="M705" t="s">
        <v>1485</v>
      </c>
      <c r="N705" s="3" t="s">
        <v>1486</v>
      </c>
      <c r="O705">
        <v>63400</v>
      </c>
      <c r="P705">
        <v>197728</v>
      </c>
      <c r="Q705" t="s">
        <v>30</v>
      </c>
      <c r="R705" s="4">
        <f t="shared" si="44"/>
        <v>311.87</v>
      </c>
      <c r="S705">
        <v>2038</v>
      </c>
      <c r="T705" s="4">
        <f t="shared" si="45"/>
        <v>97.020608439646708</v>
      </c>
      <c r="U705" t="s">
        <v>31</v>
      </c>
      <c r="V705" t="s">
        <v>32</v>
      </c>
      <c r="W705">
        <v>1334984400</v>
      </c>
      <c r="X705" s="5">
        <f t="shared" si="46"/>
        <v>41020.208333333336</v>
      </c>
      <c r="Y705">
        <v>1336453200</v>
      </c>
      <c r="Z705" s="6">
        <f t="shared" si="47"/>
        <v>41037.208333333336</v>
      </c>
      <c r="AA705" t="b">
        <v>1</v>
      </c>
      <c r="AB705" t="b">
        <v>1</v>
      </c>
      <c r="AC705" t="s">
        <v>240</v>
      </c>
      <c r="AD705" t="s">
        <v>91</v>
      </c>
      <c r="AE705" t="s">
        <v>241</v>
      </c>
    </row>
    <row r="706" spans="12:31" ht="15" customHeight="1" x14ac:dyDescent="0.35">
      <c r="L706">
        <v>704</v>
      </c>
      <c r="M706" t="s">
        <v>1487</v>
      </c>
      <c r="N706" s="3" t="s">
        <v>1488</v>
      </c>
      <c r="O706">
        <v>8700</v>
      </c>
      <c r="P706">
        <v>10682</v>
      </c>
      <c r="Q706" t="s">
        <v>30</v>
      </c>
      <c r="R706" s="4">
        <f t="shared" ref="R706:R769" si="48">ROUND(P706/O706*100,2)</f>
        <v>122.78</v>
      </c>
      <c r="S706">
        <v>116</v>
      </c>
      <c r="T706" s="4">
        <f t="shared" ref="T706:T769" si="49">IF(S706&lt;=0,0,P706/S706)</f>
        <v>92.08620689655173</v>
      </c>
      <c r="U706" t="s">
        <v>31</v>
      </c>
      <c r="V706" t="s">
        <v>32</v>
      </c>
      <c r="W706">
        <v>1467608400</v>
      </c>
      <c r="X706" s="5">
        <f t="shared" si="46"/>
        <v>42555.208333333328</v>
      </c>
      <c r="Y706">
        <v>1468904400</v>
      </c>
      <c r="Z706" s="6">
        <f t="shared" si="47"/>
        <v>42570.208333333328</v>
      </c>
      <c r="AA706" t="b">
        <v>0</v>
      </c>
      <c r="AB706" t="b">
        <v>0</v>
      </c>
      <c r="AC706" t="s">
        <v>95</v>
      </c>
      <c r="AD706" t="s">
        <v>59</v>
      </c>
      <c r="AE706" t="s">
        <v>96</v>
      </c>
    </row>
    <row r="707" spans="12:31" ht="15" customHeight="1" x14ac:dyDescent="0.35">
      <c r="L707">
        <v>705</v>
      </c>
      <c r="M707" t="s">
        <v>1489</v>
      </c>
      <c r="N707" s="3" t="s">
        <v>1490</v>
      </c>
      <c r="O707">
        <v>169700</v>
      </c>
      <c r="P707">
        <v>168048</v>
      </c>
      <c r="Q707" t="s">
        <v>22</v>
      </c>
      <c r="R707" s="4">
        <f t="shared" si="48"/>
        <v>99.03</v>
      </c>
      <c r="S707">
        <v>2025</v>
      </c>
      <c r="T707" s="4">
        <f t="shared" si="49"/>
        <v>82.986666666666665</v>
      </c>
      <c r="U707" t="s">
        <v>56</v>
      </c>
      <c r="V707" t="s">
        <v>57</v>
      </c>
      <c r="W707">
        <v>1386741600</v>
      </c>
      <c r="X707" s="5">
        <f t="shared" ref="X707:X770" si="50">(W707/86400)+DATE(1970,1,1)</f>
        <v>41619.25</v>
      </c>
      <c r="Y707">
        <v>1387087200</v>
      </c>
      <c r="Z707" s="6">
        <f t="shared" si="47"/>
        <v>41623.25</v>
      </c>
      <c r="AA707" t="b">
        <v>0</v>
      </c>
      <c r="AB707" t="b">
        <v>0</v>
      </c>
      <c r="AC707" t="s">
        <v>90</v>
      </c>
      <c r="AD707" t="s">
        <v>91</v>
      </c>
      <c r="AE707" t="s">
        <v>92</v>
      </c>
    </row>
    <row r="708" spans="12:31" ht="15" customHeight="1" x14ac:dyDescent="0.35">
      <c r="L708">
        <v>706</v>
      </c>
      <c r="M708" t="s">
        <v>1491</v>
      </c>
      <c r="N708" s="3" t="s">
        <v>1492</v>
      </c>
      <c r="O708">
        <v>108400</v>
      </c>
      <c r="P708">
        <v>138586</v>
      </c>
      <c r="Q708" t="s">
        <v>30</v>
      </c>
      <c r="R708" s="4">
        <f t="shared" si="48"/>
        <v>127.85</v>
      </c>
      <c r="S708">
        <v>1345</v>
      </c>
      <c r="T708" s="4">
        <f t="shared" si="49"/>
        <v>103.03791821561339</v>
      </c>
      <c r="U708" t="s">
        <v>38</v>
      </c>
      <c r="V708" t="s">
        <v>39</v>
      </c>
      <c r="W708">
        <v>1546754400</v>
      </c>
      <c r="X708" s="5">
        <f t="shared" si="50"/>
        <v>43471.25</v>
      </c>
      <c r="Y708">
        <v>1547445600</v>
      </c>
      <c r="Z708" s="6">
        <f t="shared" ref="Z708:Z771" si="51">(Y708/86400)+DATE(1970,1,1)</f>
        <v>43479.25</v>
      </c>
      <c r="AA708" t="b">
        <v>0</v>
      </c>
      <c r="AB708" t="b">
        <v>1</v>
      </c>
      <c r="AC708" t="s">
        <v>40</v>
      </c>
      <c r="AD708" t="s">
        <v>41</v>
      </c>
      <c r="AE708" t="s">
        <v>42</v>
      </c>
    </row>
    <row r="709" spans="12:31" ht="15" customHeight="1" x14ac:dyDescent="0.35">
      <c r="L709">
        <v>707</v>
      </c>
      <c r="M709" t="s">
        <v>1493</v>
      </c>
      <c r="N709" s="3" t="s">
        <v>1494</v>
      </c>
      <c r="O709">
        <v>7300</v>
      </c>
      <c r="P709">
        <v>11579</v>
      </c>
      <c r="Q709" t="s">
        <v>30</v>
      </c>
      <c r="R709" s="4">
        <f t="shared" si="48"/>
        <v>158.62</v>
      </c>
      <c r="S709">
        <v>168</v>
      </c>
      <c r="T709" s="4">
        <f t="shared" si="49"/>
        <v>68.922619047619051</v>
      </c>
      <c r="U709" t="s">
        <v>31</v>
      </c>
      <c r="V709" t="s">
        <v>32</v>
      </c>
      <c r="W709">
        <v>1544248800</v>
      </c>
      <c r="X709" s="5">
        <f t="shared" si="50"/>
        <v>43442.25</v>
      </c>
      <c r="Y709">
        <v>1547359200</v>
      </c>
      <c r="Z709" s="6">
        <f t="shared" si="51"/>
        <v>43478.25</v>
      </c>
      <c r="AA709" t="b">
        <v>0</v>
      </c>
      <c r="AB709" t="b">
        <v>0</v>
      </c>
      <c r="AC709" t="s">
        <v>72</v>
      </c>
      <c r="AD709" t="s">
        <v>59</v>
      </c>
      <c r="AE709" t="s">
        <v>73</v>
      </c>
    </row>
    <row r="710" spans="12:31" ht="15" customHeight="1" x14ac:dyDescent="0.35">
      <c r="L710">
        <v>708</v>
      </c>
      <c r="M710" t="s">
        <v>1495</v>
      </c>
      <c r="N710" s="3" t="s">
        <v>1496</v>
      </c>
      <c r="O710">
        <v>1700</v>
      </c>
      <c r="P710">
        <v>12020</v>
      </c>
      <c r="Q710" t="s">
        <v>30</v>
      </c>
      <c r="R710" s="4">
        <f t="shared" si="48"/>
        <v>707.06</v>
      </c>
      <c r="S710">
        <v>137</v>
      </c>
      <c r="T710" s="4">
        <f t="shared" si="49"/>
        <v>87.737226277372258</v>
      </c>
      <c r="U710" t="s">
        <v>125</v>
      </c>
      <c r="V710" t="s">
        <v>126</v>
      </c>
      <c r="W710">
        <v>1495429200</v>
      </c>
      <c r="X710" s="5">
        <f t="shared" si="50"/>
        <v>42877.208333333328</v>
      </c>
      <c r="Y710">
        <v>1496293200</v>
      </c>
      <c r="Z710" s="6">
        <f t="shared" si="51"/>
        <v>42887.208333333328</v>
      </c>
      <c r="AA710" t="b">
        <v>0</v>
      </c>
      <c r="AB710" t="b">
        <v>0</v>
      </c>
      <c r="AC710" t="s">
        <v>47</v>
      </c>
      <c r="AD710" t="s">
        <v>48</v>
      </c>
      <c r="AE710" t="s">
        <v>49</v>
      </c>
    </row>
    <row r="711" spans="12:31" ht="15" customHeight="1" x14ac:dyDescent="0.35">
      <c r="L711">
        <v>709</v>
      </c>
      <c r="M711" t="s">
        <v>1497</v>
      </c>
      <c r="N711" s="3" t="s">
        <v>1498</v>
      </c>
      <c r="O711">
        <v>9800</v>
      </c>
      <c r="P711">
        <v>13954</v>
      </c>
      <c r="Q711" t="s">
        <v>30</v>
      </c>
      <c r="R711" s="4">
        <f t="shared" si="48"/>
        <v>142.38999999999999</v>
      </c>
      <c r="S711">
        <v>186</v>
      </c>
      <c r="T711" s="4">
        <f t="shared" si="49"/>
        <v>75.021505376344081</v>
      </c>
      <c r="U711" t="s">
        <v>135</v>
      </c>
      <c r="V711" t="s">
        <v>136</v>
      </c>
      <c r="W711">
        <v>1334811600</v>
      </c>
      <c r="X711" s="5">
        <f t="shared" si="50"/>
        <v>41018.208333333336</v>
      </c>
      <c r="Y711">
        <v>1335416400</v>
      </c>
      <c r="Z711" s="6">
        <f t="shared" si="51"/>
        <v>41025.208333333336</v>
      </c>
      <c r="AA711" t="b">
        <v>0</v>
      </c>
      <c r="AB711" t="b">
        <v>0</v>
      </c>
      <c r="AC711" t="s">
        <v>47</v>
      </c>
      <c r="AD711" t="s">
        <v>48</v>
      </c>
      <c r="AE711" t="s">
        <v>49</v>
      </c>
    </row>
    <row r="712" spans="12:31" ht="15" customHeight="1" x14ac:dyDescent="0.35">
      <c r="L712">
        <v>710</v>
      </c>
      <c r="M712" t="s">
        <v>1499</v>
      </c>
      <c r="N712" s="3" t="s">
        <v>1500</v>
      </c>
      <c r="O712">
        <v>4300</v>
      </c>
      <c r="P712">
        <v>6358</v>
      </c>
      <c r="Q712" t="s">
        <v>30</v>
      </c>
      <c r="R712" s="4">
        <f t="shared" si="48"/>
        <v>147.86000000000001</v>
      </c>
      <c r="S712">
        <v>125</v>
      </c>
      <c r="T712" s="4">
        <f t="shared" si="49"/>
        <v>50.863999999999997</v>
      </c>
      <c r="U712" t="s">
        <v>31</v>
      </c>
      <c r="V712" t="s">
        <v>32</v>
      </c>
      <c r="W712">
        <v>1531544400</v>
      </c>
      <c r="X712" s="5">
        <f t="shared" si="50"/>
        <v>43295.208333333328</v>
      </c>
      <c r="Y712">
        <v>1532149200</v>
      </c>
      <c r="Z712" s="6">
        <f t="shared" si="51"/>
        <v>43302.208333333328</v>
      </c>
      <c r="AA712" t="b">
        <v>0</v>
      </c>
      <c r="AB712" t="b">
        <v>1</v>
      </c>
      <c r="AC712" t="s">
        <v>47</v>
      </c>
      <c r="AD712" t="s">
        <v>48</v>
      </c>
      <c r="AE712" t="s">
        <v>49</v>
      </c>
    </row>
    <row r="713" spans="12:31" ht="15" customHeight="1" x14ac:dyDescent="0.35">
      <c r="L713">
        <v>711</v>
      </c>
      <c r="M713" t="s">
        <v>1501</v>
      </c>
      <c r="N713" s="3" t="s">
        <v>1502</v>
      </c>
      <c r="O713">
        <v>6200</v>
      </c>
      <c r="P713">
        <v>1260</v>
      </c>
      <c r="Q713" t="s">
        <v>22</v>
      </c>
      <c r="R713" s="4">
        <f t="shared" si="48"/>
        <v>20.32</v>
      </c>
      <c r="S713">
        <v>14</v>
      </c>
      <c r="T713" s="4">
        <f t="shared" si="49"/>
        <v>90</v>
      </c>
      <c r="U713" t="s">
        <v>135</v>
      </c>
      <c r="V713" t="s">
        <v>136</v>
      </c>
      <c r="W713">
        <v>1453615200</v>
      </c>
      <c r="X713" s="5">
        <f t="shared" si="50"/>
        <v>42393.25</v>
      </c>
      <c r="Y713">
        <v>1453788000</v>
      </c>
      <c r="Z713" s="6">
        <f t="shared" si="51"/>
        <v>42395.25</v>
      </c>
      <c r="AA713" t="b">
        <v>1</v>
      </c>
      <c r="AB713" t="b">
        <v>1</v>
      </c>
      <c r="AC713" t="s">
        <v>47</v>
      </c>
      <c r="AD713" t="s">
        <v>48</v>
      </c>
      <c r="AE713" t="s">
        <v>49</v>
      </c>
    </row>
    <row r="714" spans="12:31" ht="15" customHeight="1" x14ac:dyDescent="0.35">
      <c r="L714">
        <v>712</v>
      </c>
      <c r="M714" t="s">
        <v>1503</v>
      </c>
      <c r="N714" s="3" t="s">
        <v>1504</v>
      </c>
      <c r="O714">
        <v>800</v>
      </c>
      <c r="P714">
        <v>14725</v>
      </c>
      <c r="Q714" t="s">
        <v>30</v>
      </c>
      <c r="R714" s="4">
        <f t="shared" si="48"/>
        <v>1840.63</v>
      </c>
      <c r="S714">
        <v>202</v>
      </c>
      <c r="T714" s="4">
        <f t="shared" si="49"/>
        <v>72.896039603960389</v>
      </c>
      <c r="U714" t="s">
        <v>31</v>
      </c>
      <c r="V714" t="s">
        <v>32</v>
      </c>
      <c r="W714">
        <v>1467954000</v>
      </c>
      <c r="X714" s="5">
        <f t="shared" si="50"/>
        <v>42559.208333333328</v>
      </c>
      <c r="Y714">
        <v>1471496400</v>
      </c>
      <c r="Z714" s="6">
        <f t="shared" si="51"/>
        <v>42600.208333333328</v>
      </c>
      <c r="AA714" t="b">
        <v>0</v>
      </c>
      <c r="AB714" t="b">
        <v>0</v>
      </c>
      <c r="AC714" t="s">
        <v>47</v>
      </c>
      <c r="AD714" t="s">
        <v>48</v>
      </c>
      <c r="AE714" t="s">
        <v>49</v>
      </c>
    </row>
    <row r="715" spans="12:31" ht="15" customHeight="1" x14ac:dyDescent="0.35">
      <c r="L715">
        <v>713</v>
      </c>
      <c r="M715" t="s">
        <v>1505</v>
      </c>
      <c r="N715" s="3" t="s">
        <v>1506</v>
      </c>
      <c r="O715">
        <v>6900</v>
      </c>
      <c r="P715">
        <v>11174</v>
      </c>
      <c r="Q715" t="s">
        <v>30</v>
      </c>
      <c r="R715" s="4">
        <f t="shared" si="48"/>
        <v>161.94</v>
      </c>
      <c r="S715">
        <v>103</v>
      </c>
      <c r="T715" s="4">
        <f t="shared" si="49"/>
        <v>108.48543689320388</v>
      </c>
      <c r="U715" t="s">
        <v>31</v>
      </c>
      <c r="V715" t="s">
        <v>32</v>
      </c>
      <c r="W715">
        <v>1471842000</v>
      </c>
      <c r="X715" s="5">
        <f t="shared" si="50"/>
        <v>42604.208333333328</v>
      </c>
      <c r="Y715">
        <v>1472878800</v>
      </c>
      <c r="Z715" s="6">
        <f t="shared" si="51"/>
        <v>42616.208333333328</v>
      </c>
      <c r="AA715" t="b">
        <v>0</v>
      </c>
      <c r="AB715" t="b">
        <v>0</v>
      </c>
      <c r="AC715" t="s">
        <v>164</v>
      </c>
      <c r="AD715" t="s">
        <v>91</v>
      </c>
      <c r="AE715" t="s">
        <v>165</v>
      </c>
    </row>
    <row r="716" spans="12:31" ht="15" customHeight="1" x14ac:dyDescent="0.35">
      <c r="L716">
        <v>714</v>
      </c>
      <c r="M716" t="s">
        <v>1507</v>
      </c>
      <c r="N716" s="3" t="s">
        <v>1508</v>
      </c>
      <c r="O716">
        <v>38500</v>
      </c>
      <c r="P716">
        <v>182036</v>
      </c>
      <c r="Q716" t="s">
        <v>30</v>
      </c>
      <c r="R716" s="4">
        <f t="shared" si="48"/>
        <v>472.82</v>
      </c>
      <c r="S716">
        <v>1785</v>
      </c>
      <c r="T716" s="4">
        <f t="shared" si="49"/>
        <v>101.98095238095237</v>
      </c>
      <c r="U716" t="s">
        <v>31</v>
      </c>
      <c r="V716" t="s">
        <v>32</v>
      </c>
      <c r="W716">
        <v>1408424400</v>
      </c>
      <c r="X716" s="5">
        <f t="shared" si="50"/>
        <v>41870.208333333336</v>
      </c>
      <c r="Y716">
        <v>1408510800</v>
      </c>
      <c r="Z716" s="6">
        <f t="shared" si="51"/>
        <v>41871.208333333336</v>
      </c>
      <c r="AA716" t="b">
        <v>0</v>
      </c>
      <c r="AB716" t="b">
        <v>0</v>
      </c>
      <c r="AC716" t="s">
        <v>33</v>
      </c>
      <c r="AD716" t="s">
        <v>34</v>
      </c>
      <c r="AE716" t="s">
        <v>35</v>
      </c>
    </row>
    <row r="717" spans="12:31" ht="15" customHeight="1" x14ac:dyDescent="0.35">
      <c r="L717">
        <v>715</v>
      </c>
      <c r="M717" t="s">
        <v>1509</v>
      </c>
      <c r="N717" s="3" t="s">
        <v>1510</v>
      </c>
      <c r="O717">
        <v>118000</v>
      </c>
      <c r="P717">
        <v>28870</v>
      </c>
      <c r="Q717" t="s">
        <v>22</v>
      </c>
      <c r="R717" s="4">
        <f t="shared" si="48"/>
        <v>24.47</v>
      </c>
      <c r="S717">
        <v>656</v>
      </c>
      <c r="T717" s="4">
        <f t="shared" si="49"/>
        <v>44.009146341463413</v>
      </c>
      <c r="U717" t="s">
        <v>31</v>
      </c>
      <c r="V717" t="s">
        <v>32</v>
      </c>
      <c r="W717">
        <v>1281157200</v>
      </c>
      <c r="X717" s="5">
        <f t="shared" si="50"/>
        <v>40397.208333333336</v>
      </c>
      <c r="Y717">
        <v>1281589200</v>
      </c>
      <c r="Z717" s="6">
        <f t="shared" si="51"/>
        <v>40402.208333333336</v>
      </c>
      <c r="AA717" t="b">
        <v>0</v>
      </c>
      <c r="AB717" t="b">
        <v>0</v>
      </c>
      <c r="AC717" t="s">
        <v>328</v>
      </c>
      <c r="AD717" t="s">
        <v>115</v>
      </c>
      <c r="AE717" t="s">
        <v>329</v>
      </c>
    </row>
    <row r="718" spans="12:31" ht="15" customHeight="1" x14ac:dyDescent="0.35">
      <c r="L718">
        <v>716</v>
      </c>
      <c r="M718" t="s">
        <v>1511</v>
      </c>
      <c r="N718" s="3" t="s">
        <v>1512</v>
      </c>
      <c r="O718">
        <v>2000</v>
      </c>
      <c r="P718">
        <v>10353</v>
      </c>
      <c r="Q718" t="s">
        <v>30</v>
      </c>
      <c r="R718" s="4">
        <f t="shared" si="48"/>
        <v>517.65</v>
      </c>
      <c r="S718">
        <v>157</v>
      </c>
      <c r="T718" s="4">
        <f t="shared" si="49"/>
        <v>65.942675159235662</v>
      </c>
      <c r="U718" t="s">
        <v>31</v>
      </c>
      <c r="V718" t="s">
        <v>32</v>
      </c>
      <c r="W718">
        <v>1373432400</v>
      </c>
      <c r="X718" s="5">
        <f t="shared" si="50"/>
        <v>41465.208333333336</v>
      </c>
      <c r="Y718">
        <v>1375851600</v>
      </c>
      <c r="Z718" s="6">
        <f t="shared" si="51"/>
        <v>41493.208333333336</v>
      </c>
      <c r="AA718" t="b">
        <v>0</v>
      </c>
      <c r="AB718" t="b">
        <v>1</v>
      </c>
      <c r="AC718" t="s">
        <v>47</v>
      </c>
      <c r="AD718" t="s">
        <v>48</v>
      </c>
      <c r="AE718" t="s">
        <v>49</v>
      </c>
    </row>
    <row r="719" spans="12:31" ht="15" customHeight="1" x14ac:dyDescent="0.35">
      <c r="L719">
        <v>717</v>
      </c>
      <c r="M719" t="s">
        <v>1513</v>
      </c>
      <c r="N719" s="3" t="s">
        <v>1514</v>
      </c>
      <c r="O719">
        <v>5600</v>
      </c>
      <c r="P719">
        <v>13868</v>
      </c>
      <c r="Q719" t="s">
        <v>30</v>
      </c>
      <c r="R719" s="4">
        <f t="shared" si="48"/>
        <v>247.64</v>
      </c>
      <c r="S719">
        <v>555</v>
      </c>
      <c r="T719" s="4">
        <f t="shared" si="49"/>
        <v>24.987387387387386</v>
      </c>
      <c r="U719" t="s">
        <v>31</v>
      </c>
      <c r="V719" t="s">
        <v>32</v>
      </c>
      <c r="W719">
        <v>1313989200</v>
      </c>
      <c r="X719" s="5">
        <f t="shared" si="50"/>
        <v>40777.208333333336</v>
      </c>
      <c r="Y719">
        <v>1315803600</v>
      </c>
      <c r="Z719" s="6">
        <f t="shared" si="51"/>
        <v>40798.208333333336</v>
      </c>
      <c r="AA719" t="b">
        <v>0</v>
      </c>
      <c r="AB719" t="b">
        <v>0</v>
      </c>
      <c r="AC719" t="s">
        <v>58</v>
      </c>
      <c r="AD719" t="s">
        <v>59</v>
      </c>
      <c r="AE719" t="s">
        <v>60</v>
      </c>
    </row>
    <row r="720" spans="12:31" ht="15" customHeight="1" x14ac:dyDescent="0.35">
      <c r="L720">
        <v>718</v>
      </c>
      <c r="M720" t="s">
        <v>1515</v>
      </c>
      <c r="N720" s="3" t="s">
        <v>1516</v>
      </c>
      <c r="O720">
        <v>8300</v>
      </c>
      <c r="P720">
        <v>8317</v>
      </c>
      <c r="Q720" t="s">
        <v>30</v>
      </c>
      <c r="R720" s="4">
        <f t="shared" si="48"/>
        <v>100.2</v>
      </c>
      <c r="S720">
        <v>297</v>
      </c>
      <c r="T720" s="4">
        <f t="shared" si="49"/>
        <v>28.003367003367003</v>
      </c>
      <c r="U720" t="s">
        <v>31</v>
      </c>
      <c r="V720" t="s">
        <v>32</v>
      </c>
      <c r="W720">
        <v>1371445200</v>
      </c>
      <c r="X720" s="5">
        <f t="shared" si="50"/>
        <v>41442.208333333336</v>
      </c>
      <c r="Y720">
        <v>1373691600</v>
      </c>
      <c r="Z720" s="6">
        <f t="shared" si="51"/>
        <v>41468.208333333336</v>
      </c>
      <c r="AA720" t="b">
        <v>0</v>
      </c>
      <c r="AB720" t="b">
        <v>0</v>
      </c>
      <c r="AC720" t="s">
        <v>86</v>
      </c>
      <c r="AD720" t="s">
        <v>41</v>
      </c>
      <c r="AE720" t="s">
        <v>87</v>
      </c>
    </row>
    <row r="721" spans="12:31" ht="15" customHeight="1" x14ac:dyDescent="0.35">
      <c r="L721">
        <v>719</v>
      </c>
      <c r="M721" t="s">
        <v>1517</v>
      </c>
      <c r="N721" s="3" t="s">
        <v>1518</v>
      </c>
      <c r="O721">
        <v>6900</v>
      </c>
      <c r="P721">
        <v>10557</v>
      </c>
      <c r="Q721" t="s">
        <v>30</v>
      </c>
      <c r="R721" s="4">
        <f t="shared" si="48"/>
        <v>153</v>
      </c>
      <c r="S721">
        <v>123</v>
      </c>
      <c r="T721" s="4">
        <f t="shared" si="49"/>
        <v>85.829268292682926</v>
      </c>
      <c r="U721" t="s">
        <v>31</v>
      </c>
      <c r="V721" t="s">
        <v>32</v>
      </c>
      <c r="W721">
        <v>1338267600</v>
      </c>
      <c r="X721" s="5">
        <f t="shared" si="50"/>
        <v>41058.208333333336</v>
      </c>
      <c r="Y721">
        <v>1339218000</v>
      </c>
      <c r="Z721" s="6">
        <f t="shared" si="51"/>
        <v>41069.208333333336</v>
      </c>
      <c r="AA721" t="b">
        <v>0</v>
      </c>
      <c r="AB721" t="b">
        <v>0</v>
      </c>
      <c r="AC721" t="s">
        <v>147</v>
      </c>
      <c r="AD721" t="s">
        <v>91</v>
      </c>
      <c r="AE721" t="s">
        <v>148</v>
      </c>
    </row>
    <row r="722" spans="12:31" ht="15" customHeight="1" x14ac:dyDescent="0.35">
      <c r="L722">
        <v>720</v>
      </c>
      <c r="M722" t="s">
        <v>1519</v>
      </c>
      <c r="N722" s="3" t="s">
        <v>1520</v>
      </c>
      <c r="O722">
        <v>8700</v>
      </c>
      <c r="P722">
        <v>3227</v>
      </c>
      <c r="Q722" t="s">
        <v>99</v>
      </c>
      <c r="R722" s="4">
        <f t="shared" si="48"/>
        <v>37.090000000000003</v>
      </c>
      <c r="S722">
        <v>38</v>
      </c>
      <c r="T722" s="4">
        <f t="shared" si="49"/>
        <v>84.921052631578945</v>
      </c>
      <c r="U722" t="s">
        <v>52</v>
      </c>
      <c r="V722" t="s">
        <v>53</v>
      </c>
      <c r="W722">
        <v>1519192800</v>
      </c>
      <c r="X722" s="5">
        <f t="shared" si="50"/>
        <v>43152.25</v>
      </c>
      <c r="Y722">
        <v>1520402400</v>
      </c>
      <c r="Z722" s="6">
        <f t="shared" si="51"/>
        <v>43166.25</v>
      </c>
      <c r="AA722" t="b">
        <v>0</v>
      </c>
      <c r="AB722" t="b">
        <v>1</v>
      </c>
      <c r="AC722" t="s">
        <v>47</v>
      </c>
      <c r="AD722" t="s">
        <v>48</v>
      </c>
      <c r="AE722" t="s">
        <v>49</v>
      </c>
    </row>
    <row r="723" spans="12:31" ht="15" customHeight="1" x14ac:dyDescent="0.35">
      <c r="L723">
        <v>721</v>
      </c>
      <c r="M723" t="s">
        <v>1521</v>
      </c>
      <c r="N723" s="3" t="s">
        <v>1522</v>
      </c>
      <c r="O723">
        <v>123600</v>
      </c>
      <c r="P723">
        <v>5429</v>
      </c>
      <c r="Q723" t="s">
        <v>99</v>
      </c>
      <c r="R723" s="4">
        <f t="shared" si="48"/>
        <v>4.3899999999999997</v>
      </c>
      <c r="S723">
        <v>60</v>
      </c>
      <c r="T723" s="4">
        <f t="shared" si="49"/>
        <v>90.483333333333334</v>
      </c>
      <c r="U723" t="s">
        <v>31</v>
      </c>
      <c r="V723" t="s">
        <v>32</v>
      </c>
      <c r="W723">
        <v>1522818000</v>
      </c>
      <c r="X723" s="5">
        <f t="shared" si="50"/>
        <v>43194.208333333328</v>
      </c>
      <c r="Y723">
        <v>1523336400</v>
      </c>
      <c r="Z723" s="6">
        <f t="shared" si="51"/>
        <v>43200.208333333328</v>
      </c>
      <c r="AA723" t="b">
        <v>0</v>
      </c>
      <c r="AB723" t="b">
        <v>0</v>
      </c>
      <c r="AC723" t="s">
        <v>33</v>
      </c>
      <c r="AD723" t="s">
        <v>34</v>
      </c>
      <c r="AE723" t="s">
        <v>35</v>
      </c>
    </row>
    <row r="724" spans="12:31" ht="15" customHeight="1" x14ac:dyDescent="0.35">
      <c r="L724">
        <v>722</v>
      </c>
      <c r="M724" t="s">
        <v>1523</v>
      </c>
      <c r="N724" s="3" t="s">
        <v>1524</v>
      </c>
      <c r="O724">
        <v>48500</v>
      </c>
      <c r="P724">
        <v>75906</v>
      </c>
      <c r="Q724" t="s">
        <v>30</v>
      </c>
      <c r="R724" s="4">
        <f t="shared" si="48"/>
        <v>156.51</v>
      </c>
      <c r="S724">
        <v>3036</v>
      </c>
      <c r="T724" s="4">
        <f t="shared" si="49"/>
        <v>25.00197628458498</v>
      </c>
      <c r="U724" t="s">
        <v>31</v>
      </c>
      <c r="V724" t="s">
        <v>32</v>
      </c>
      <c r="W724">
        <v>1509948000</v>
      </c>
      <c r="X724" s="5">
        <f t="shared" si="50"/>
        <v>43045.25</v>
      </c>
      <c r="Y724">
        <v>1512280800</v>
      </c>
      <c r="Z724" s="6">
        <f t="shared" si="51"/>
        <v>43072.25</v>
      </c>
      <c r="AA724" t="b">
        <v>0</v>
      </c>
      <c r="AB724" t="b">
        <v>0</v>
      </c>
      <c r="AC724" t="s">
        <v>58</v>
      </c>
      <c r="AD724" t="s">
        <v>59</v>
      </c>
      <c r="AE724" t="s">
        <v>60</v>
      </c>
    </row>
    <row r="725" spans="12:31" ht="15" customHeight="1" x14ac:dyDescent="0.35">
      <c r="L725">
        <v>723</v>
      </c>
      <c r="M725" t="s">
        <v>1525</v>
      </c>
      <c r="N725" s="3" t="s">
        <v>1526</v>
      </c>
      <c r="O725">
        <v>4900</v>
      </c>
      <c r="P725">
        <v>13250</v>
      </c>
      <c r="Q725" t="s">
        <v>30</v>
      </c>
      <c r="R725" s="4">
        <f t="shared" si="48"/>
        <v>270.41000000000003</v>
      </c>
      <c r="S725">
        <v>144</v>
      </c>
      <c r="T725" s="4">
        <f t="shared" si="49"/>
        <v>92.013888888888886</v>
      </c>
      <c r="U725" t="s">
        <v>38</v>
      </c>
      <c r="V725" t="s">
        <v>39</v>
      </c>
      <c r="W725">
        <v>1456898400</v>
      </c>
      <c r="X725" s="5">
        <f t="shared" si="50"/>
        <v>42431.25</v>
      </c>
      <c r="Y725">
        <v>1458709200</v>
      </c>
      <c r="Z725" s="6">
        <f t="shared" si="51"/>
        <v>42452.208333333328</v>
      </c>
      <c r="AA725" t="b">
        <v>0</v>
      </c>
      <c r="AB725" t="b">
        <v>0</v>
      </c>
      <c r="AC725" t="s">
        <v>47</v>
      </c>
      <c r="AD725" t="s">
        <v>48</v>
      </c>
      <c r="AE725" t="s">
        <v>49</v>
      </c>
    </row>
    <row r="726" spans="12:31" ht="15" customHeight="1" x14ac:dyDescent="0.35">
      <c r="L726">
        <v>724</v>
      </c>
      <c r="M726" t="s">
        <v>1527</v>
      </c>
      <c r="N726" s="3" t="s">
        <v>1528</v>
      </c>
      <c r="O726">
        <v>8400</v>
      </c>
      <c r="P726">
        <v>11261</v>
      </c>
      <c r="Q726" t="s">
        <v>30</v>
      </c>
      <c r="R726" s="4">
        <f t="shared" si="48"/>
        <v>134.06</v>
      </c>
      <c r="S726">
        <v>121</v>
      </c>
      <c r="T726" s="4">
        <f t="shared" si="49"/>
        <v>93.066115702479337</v>
      </c>
      <c r="U726" t="s">
        <v>56</v>
      </c>
      <c r="V726" t="s">
        <v>57</v>
      </c>
      <c r="W726">
        <v>1413954000</v>
      </c>
      <c r="X726" s="5">
        <f t="shared" si="50"/>
        <v>41934.208333333336</v>
      </c>
      <c r="Y726">
        <v>1414126800</v>
      </c>
      <c r="Z726" s="6">
        <f t="shared" si="51"/>
        <v>41936.208333333336</v>
      </c>
      <c r="AA726" t="b">
        <v>0</v>
      </c>
      <c r="AB726" t="b">
        <v>1</v>
      </c>
      <c r="AC726" t="s">
        <v>47</v>
      </c>
      <c r="AD726" t="s">
        <v>48</v>
      </c>
      <c r="AE726" t="s">
        <v>49</v>
      </c>
    </row>
    <row r="727" spans="12:31" ht="15" customHeight="1" x14ac:dyDescent="0.35">
      <c r="L727">
        <v>725</v>
      </c>
      <c r="M727" t="s">
        <v>1529</v>
      </c>
      <c r="N727" s="3" t="s">
        <v>1530</v>
      </c>
      <c r="O727">
        <v>193200</v>
      </c>
      <c r="P727">
        <v>97369</v>
      </c>
      <c r="Q727" t="s">
        <v>22</v>
      </c>
      <c r="R727" s="4">
        <f t="shared" si="48"/>
        <v>50.4</v>
      </c>
      <c r="S727">
        <v>1596</v>
      </c>
      <c r="T727" s="4">
        <f t="shared" si="49"/>
        <v>61.008145363408524</v>
      </c>
      <c r="U727" t="s">
        <v>31</v>
      </c>
      <c r="V727" t="s">
        <v>32</v>
      </c>
      <c r="W727">
        <v>1416031200</v>
      </c>
      <c r="X727" s="5">
        <f t="shared" si="50"/>
        <v>41958.25</v>
      </c>
      <c r="Y727">
        <v>1416204000</v>
      </c>
      <c r="Z727" s="6">
        <f t="shared" si="51"/>
        <v>41960.25</v>
      </c>
      <c r="AA727" t="b">
        <v>0</v>
      </c>
      <c r="AB727" t="b">
        <v>0</v>
      </c>
      <c r="AC727" t="s">
        <v>328</v>
      </c>
      <c r="AD727" t="s">
        <v>115</v>
      </c>
      <c r="AE727" t="s">
        <v>329</v>
      </c>
    </row>
    <row r="728" spans="12:31" ht="15" customHeight="1" x14ac:dyDescent="0.35">
      <c r="L728">
        <v>726</v>
      </c>
      <c r="M728" t="s">
        <v>1531</v>
      </c>
      <c r="N728" s="3" t="s">
        <v>1532</v>
      </c>
      <c r="O728">
        <v>54300</v>
      </c>
      <c r="P728">
        <v>48227</v>
      </c>
      <c r="Q728" t="s">
        <v>99</v>
      </c>
      <c r="R728" s="4">
        <f t="shared" si="48"/>
        <v>88.82</v>
      </c>
      <c r="S728">
        <v>524</v>
      </c>
      <c r="T728" s="4">
        <f t="shared" si="49"/>
        <v>92.036259541984734</v>
      </c>
      <c r="U728" t="s">
        <v>31</v>
      </c>
      <c r="V728" t="s">
        <v>32</v>
      </c>
      <c r="W728">
        <v>1287982800</v>
      </c>
      <c r="X728" s="5">
        <f t="shared" si="50"/>
        <v>40476.208333333336</v>
      </c>
      <c r="Y728">
        <v>1288501200</v>
      </c>
      <c r="Z728" s="6">
        <f t="shared" si="51"/>
        <v>40482.208333333336</v>
      </c>
      <c r="AA728" t="b">
        <v>0</v>
      </c>
      <c r="AB728" t="b">
        <v>1</v>
      </c>
      <c r="AC728" t="s">
        <v>47</v>
      </c>
      <c r="AD728" t="s">
        <v>48</v>
      </c>
      <c r="AE728" t="s">
        <v>49</v>
      </c>
    </row>
    <row r="729" spans="12:31" ht="15" customHeight="1" x14ac:dyDescent="0.35">
      <c r="L729">
        <v>727</v>
      </c>
      <c r="M729" t="s">
        <v>1533</v>
      </c>
      <c r="N729" s="3" t="s">
        <v>1534</v>
      </c>
      <c r="O729">
        <v>8900</v>
      </c>
      <c r="P729">
        <v>14685</v>
      </c>
      <c r="Q729" t="s">
        <v>30</v>
      </c>
      <c r="R729" s="4">
        <f t="shared" si="48"/>
        <v>165</v>
      </c>
      <c r="S729">
        <v>181</v>
      </c>
      <c r="T729" s="4">
        <f t="shared" si="49"/>
        <v>81.132596685082873</v>
      </c>
      <c r="U729" t="s">
        <v>31</v>
      </c>
      <c r="V729" t="s">
        <v>32</v>
      </c>
      <c r="W729">
        <v>1547964000</v>
      </c>
      <c r="X729" s="5">
        <f t="shared" si="50"/>
        <v>43485.25</v>
      </c>
      <c r="Y729">
        <v>1552971600</v>
      </c>
      <c r="Z729" s="6">
        <f t="shared" si="51"/>
        <v>43543.208333333328</v>
      </c>
      <c r="AA729" t="b">
        <v>0</v>
      </c>
      <c r="AB729" t="b">
        <v>0</v>
      </c>
      <c r="AC729" t="s">
        <v>40</v>
      </c>
      <c r="AD729" t="s">
        <v>41</v>
      </c>
      <c r="AE729" t="s">
        <v>42</v>
      </c>
    </row>
    <row r="730" spans="12:31" ht="15" customHeight="1" x14ac:dyDescent="0.35">
      <c r="L730">
        <v>728</v>
      </c>
      <c r="M730" t="s">
        <v>1535</v>
      </c>
      <c r="N730" s="3" t="s">
        <v>1536</v>
      </c>
      <c r="O730">
        <v>4200</v>
      </c>
      <c r="P730">
        <v>735</v>
      </c>
      <c r="Q730" t="s">
        <v>22</v>
      </c>
      <c r="R730" s="4">
        <f t="shared" si="48"/>
        <v>17.5</v>
      </c>
      <c r="S730">
        <v>10</v>
      </c>
      <c r="T730" s="4">
        <f t="shared" si="49"/>
        <v>73.5</v>
      </c>
      <c r="U730" t="s">
        <v>31</v>
      </c>
      <c r="V730" t="s">
        <v>32</v>
      </c>
      <c r="W730">
        <v>1464152400</v>
      </c>
      <c r="X730" s="5">
        <f t="shared" si="50"/>
        <v>42515.208333333328</v>
      </c>
      <c r="Y730">
        <v>1465102800</v>
      </c>
      <c r="Z730" s="6">
        <f t="shared" si="51"/>
        <v>42526.208333333328</v>
      </c>
      <c r="AA730" t="b">
        <v>0</v>
      </c>
      <c r="AB730" t="b">
        <v>0</v>
      </c>
      <c r="AC730" t="s">
        <v>47</v>
      </c>
      <c r="AD730" t="s">
        <v>48</v>
      </c>
      <c r="AE730" t="s">
        <v>49</v>
      </c>
    </row>
    <row r="731" spans="12:31" ht="15" customHeight="1" x14ac:dyDescent="0.35">
      <c r="L731">
        <v>729</v>
      </c>
      <c r="M731" t="s">
        <v>1537</v>
      </c>
      <c r="N731" s="3" t="s">
        <v>1538</v>
      </c>
      <c r="O731">
        <v>5600</v>
      </c>
      <c r="P731">
        <v>10397</v>
      </c>
      <c r="Q731" t="s">
        <v>30</v>
      </c>
      <c r="R731" s="4">
        <f t="shared" si="48"/>
        <v>185.66</v>
      </c>
      <c r="S731">
        <v>122</v>
      </c>
      <c r="T731" s="4">
        <f t="shared" si="49"/>
        <v>85.221311475409834</v>
      </c>
      <c r="U731" t="s">
        <v>31</v>
      </c>
      <c r="V731" t="s">
        <v>32</v>
      </c>
      <c r="W731">
        <v>1359957600</v>
      </c>
      <c r="X731" s="5">
        <f t="shared" si="50"/>
        <v>41309.25</v>
      </c>
      <c r="Y731">
        <v>1360130400</v>
      </c>
      <c r="Z731" s="6">
        <f t="shared" si="51"/>
        <v>41311.25</v>
      </c>
      <c r="AA731" t="b">
        <v>0</v>
      </c>
      <c r="AB731" t="b">
        <v>0</v>
      </c>
      <c r="AC731" t="s">
        <v>72</v>
      </c>
      <c r="AD731" t="s">
        <v>59</v>
      </c>
      <c r="AE731" t="s">
        <v>73</v>
      </c>
    </row>
    <row r="732" spans="12:31" ht="15" customHeight="1" x14ac:dyDescent="0.35">
      <c r="L732">
        <v>730</v>
      </c>
      <c r="M732" t="s">
        <v>1539</v>
      </c>
      <c r="N732" s="3" t="s">
        <v>1540</v>
      </c>
      <c r="O732">
        <v>28800</v>
      </c>
      <c r="P732">
        <v>118847</v>
      </c>
      <c r="Q732" t="s">
        <v>30</v>
      </c>
      <c r="R732" s="4">
        <f t="shared" si="48"/>
        <v>412.66</v>
      </c>
      <c r="S732">
        <v>1071</v>
      </c>
      <c r="T732" s="4">
        <f t="shared" si="49"/>
        <v>110.96825396825396</v>
      </c>
      <c r="U732" t="s">
        <v>23</v>
      </c>
      <c r="V732" t="s">
        <v>24</v>
      </c>
      <c r="W732">
        <v>1432357200</v>
      </c>
      <c r="X732" s="5">
        <f t="shared" si="50"/>
        <v>42147.208333333328</v>
      </c>
      <c r="Y732">
        <v>1432875600</v>
      </c>
      <c r="Z732" s="6">
        <f t="shared" si="51"/>
        <v>42153.208333333328</v>
      </c>
      <c r="AA732" t="b">
        <v>0</v>
      </c>
      <c r="AB732" t="b">
        <v>0</v>
      </c>
      <c r="AC732" t="s">
        <v>86</v>
      </c>
      <c r="AD732" t="s">
        <v>41</v>
      </c>
      <c r="AE732" t="s">
        <v>87</v>
      </c>
    </row>
    <row r="733" spans="12:31" ht="15" customHeight="1" x14ac:dyDescent="0.35">
      <c r="L733">
        <v>731</v>
      </c>
      <c r="M733" t="s">
        <v>1541</v>
      </c>
      <c r="N733" s="3" t="s">
        <v>1542</v>
      </c>
      <c r="O733">
        <v>8000</v>
      </c>
      <c r="P733">
        <v>7220</v>
      </c>
      <c r="Q733" t="s">
        <v>99</v>
      </c>
      <c r="R733" s="4">
        <f t="shared" si="48"/>
        <v>90.25</v>
      </c>
      <c r="S733">
        <v>219</v>
      </c>
      <c r="T733" s="4">
        <f t="shared" si="49"/>
        <v>32.968036529680369</v>
      </c>
      <c r="U733" t="s">
        <v>31</v>
      </c>
      <c r="V733" t="s">
        <v>32</v>
      </c>
      <c r="W733">
        <v>1500786000</v>
      </c>
      <c r="X733" s="5">
        <f t="shared" si="50"/>
        <v>42939.208333333328</v>
      </c>
      <c r="Y733">
        <v>1500872400</v>
      </c>
      <c r="Z733" s="6">
        <f t="shared" si="51"/>
        <v>42940.208333333328</v>
      </c>
      <c r="AA733" t="b">
        <v>0</v>
      </c>
      <c r="AB733" t="b">
        <v>0</v>
      </c>
      <c r="AC733" t="s">
        <v>40</v>
      </c>
      <c r="AD733" t="s">
        <v>41</v>
      </c>
      <c r="AE733" t="s">
        <v>42</v>
      </c>
    </row>
    <row r="734" spans="12:31" ht="15" customHeight="1" x14ac:dyDescent="0.35">
      <c r="L734">
        <v>732</v>
      </c>
      <c r="M734" t="s">
        <v>1543</v>
      </c>
      <c r="N734" s="3" t="s">
        <v>1544</v>
      </c>
      <c r="O734">
        <v>117000</v>
      </c>
      <c r="P734">
        <v>107622</v>
      </c>
      <c r="Q734" t="s">
        <v>22</v>
      </c>
      <c r="R734" s="4">
        <f t="shared" si="48"/>
        <v>91.98</v>
      </c>
      <c r="S734">
        <v>1121</v>
      </c>
      <c r="T734" s="4">
        <f t="shared" si="49"/>
        <v>96.005352363960753</v>
      </c>
      <c r="U734" t="s">
        <v>31</v>
      </c>
      <c r="V734" t="s">
        <v>32</v>
      </c>
      <c r="W734">
        <v>1490158800</v>
      </c>
      <c r="X734" s="5">
        <f t="shared" si="50"/>
        <v>42816.208333333328</v>
      </c>
      <c r="Y734">
        <v>1492146000</v>
      </c>
      <c r="Z734" s="6">
        <f t="shared" si="51"/>
        <v>42839.208333333328</v>
      </c>
      <c r="AA734" t="b">
        <v>0</v>
      </c>
      <c r="AB734" t="b">
        <v>1</v>
      </c>
      <c r="AC734" t="s">
        <v>33</v>
      </c>
      <c r="AD734" t="s">
        <v>34</v>
      </c>
      <c r="AE734" t="s">
        <v>35</v>
      </c>
    </row>
    <row r="735" spans="12:31" ht="15" customHeight="1" x14ac:dyDescent="0.35">
      <c r="L735">
        <v>733</v>
      </c>
      <c r="M735" t="s">
        <v>1545</v>
      </c>
      <c r="N735" s="3" t="s">
        <v>1546</v>
      </c>
      <c r="O735">
        <v>15800</v>
      </c>
      <c r="P735">
        <v>83267</v>
      </c>
      <c r="Q735" t="s">
        <v>30</v>
      </c>
      <c r="R735" s="4">
        <f t="shared" si="48"/>
        <v>527.01</v>
      </c>
      <c r="S735">
        <v>980</v>
      </c>
      <c r="T735" s="4">
        <f t="shared" si="49"/>
        <v>84.96632653061225</v>
      </c>
      <c r="U735" t="s">
        <v>31</v>
      </c>
      <c r="V735" t="s">
        <v>32</v>
      </c>
      <c r="W735">
        <v>1406178000</v>
      </c>
      <c r="X735" s="5">
        <f t="shared" si="50"/>
        <v>41844.208333333336</v>
      </c>
      <c r="Y735">
        <v>1407301200</v>
      </c>
      <c r="Z735" s="6">
        <f t="shared" si="51"/>
        <v>41857.208333333336</v>
      </c>
      <c r="AA735" t="b">
        <v>0</v>
      </c>
      <c r="AB735" t="b">
        <v>0</v>
      </c>
      <c r="AC735" t="s">
        <v>180</v>
      </c>
      <c r="AD735" t="s">
        <v>34</v>
      </c>
      <c r="AE735" t="s">
        <v>181</v>
      </c>
    </row>
    <row r="736" spans="12:31" ht="15" customHeight="1" x14ac:dyDescent="0.35">
      <c r="L736">
        <v>734</v>
      </c>
      <c r="M736" t="s">
        <v>1547</v>
      </c>
      <c r="N736" s="3" t="s">
        <v>1548</v>
      </c>
      <c r="O736">
        <v>4200</v>
      </c>
      <c r="P736">
        <v>13404</v>
      </c>
      <c r="Q736" t="s">
        <v>30</v>
      </c>
      <c r="R736" s="4">
        <f t="shared" si="48"/>
        <v>319.14</v>
      </c>
      <c r="S736">
        <v>536</v>
      </c>
      <c r="T736" s="4">
        <f t="shared" si="49"/>
        <v>25.007462686567163</v>
      </c>
      <c r="U736" t="s">
        <v>31</v>
      </c>
      <c r="V736" t="s">
        <v>32</v>
      </c>
      <c r="W736">
        <v>1485583200</v>
      </c>
      <c r="X736" s="5">
        <f t="shared" si="50"/>
        <v>42763.25</v>
      </c>
      <c r="Y736">
        <v>1486620000</v>
      </c>
      <c r="Z736" s="6">
        <f t="shared" si="51"/>
        <v>42775.25</v>
      </c>
      <c r="AA736" t="b">
        <v>0</v>
      </c>
      <c r="AB736" t="b">
        <v>1</v>
      </c>
      <c r="AC736" t="s">
        <v>47</v>
      </c>
      <c r="AD736" t="s">
        <v>48</v>
      </c>
      <c r="AE736" t="s">
        <v>49</v>
      </c>
    </row>
    <row r="737" spans="12:31" ht="15" customHeight="1" x14ac:dyDescent="0.35">
      <c r="L737">
        <v>735</v>
      </c>
      <c r="M737" t="s">
        <v>1549</v>
      </c>
      <c r="N737" s="3" t="s">
        <v>1550</v>
      </c>
      <c r="O737">
        <v>37100</v>
      </c>
      <c r="P737">
        <v>131404</v>
      </c>
      <c r="Q737" t="s">
        <v>30</v>
      </c>
      <c r="R737" s="4">
        <f t="shared" si="48"/>
        <v>354.19</v>
      </c>
      <c r="S737">
        <v>1991</v>
      </c>
      <c r="T737" s="4">
        <f t="shared" si="49"/>
        <v>65.998995479658461</v>
      </c>
      <c r="U737" t="s">
        <v>31</v>
      </c>
      <c r="V737" t="s">
        <v>32</v>
      </c>
      <c r="W737">
        <v>1459314000</v>
      </c>
      <c r="X737" s="5">
        <f t="shared" si="50"/>
        <v>42459.208333333328</v>
      </c>
      <c r="Y737">
        <v>1459918800</v>
      </c>
      <c r="Z737" s="6">
        <f t="shared" si="51"/>
        <v>42466.208333333328</v>
      </c>
      <c r="AA737" t="b">
        <v>0</v>
      </c>
      <c r="AB737" t="b">
        <v>0</v>
      </c>
      <c r="AC737" t="s">
        <v>151</v>
      </c>
      <c r="AD737" t="s">
        <v>152</v>
      </c>
      <c r="AE737" t="s">
        <v>153</v>
      </c>
    </row>
    <row r="738" spans="12:31" ht="15" customHeight="1" x14ac:dyDescent="0.35">
      <c r="L738">
        <v>736</v>
      </c>
      <c r="M738" t="s">
        <v>1551</v>
      </c>
      <c r="N738" s="3" t="s">
        <v>1552</v>
      </c>
      <c r="O738">
        <v>7700</v>
      </c>
      <c r="P738">
        <v>2533</v>
      </c>
      <c r="Q738" t="s">
        <v>99</v>
      </c>
      <c r="R738" s="4">
        <f t="shared" si="48"/>
        <v>32.9</v>
      </c>
      <c r="S738">
        <v>29</v>
      </c>
      <c r="T738" s="4">
        <f t="shared" si="49"/>
        <v>87.34482758620689</v>
      </c>
      <c r="U738" t="s">
        <v>31</v>
      </c>
      <c r="V738" t="s">
        <v>32</v>
      </c>
      <c r="W738">
        <v>1424412000</v>
      </c>
      <c r="X738" s="5">
        <f t="shared" si="50"/>
        <v>42055.25</v>
      </c>
      <c r="Y738">
        <v>1424757600</v>
      </c>
      <c r="Z738" s="6">
        <f t="shared" si="51"/>
        <v>42059.25</v>
      </c>
      <c r="AA738" t="b">
        <v>0</v>
      </c>
      <c r="AB738" t="b">
        <v>0</v>
      </c>
      <c r="AC738" t="s">
        <v>90</v>
      </c>
      <c r="AD738" t="s">
        <v>91</v>
      </c>
      <c r="AE738" t="s">
        <v>92</v>
      </c>
    </row>
    <row r="739" spans="12:31" ht="15" customHeight="1" x14ac:dyDescent="0.35">
      <c r="L739">
        <v>737</v>
      </c>
      <c r="M739" t="s">
        <v>1553</v>
      </c>
      <c r="N739" s="3" t="s">
        <v>1554</v>
      </c>
      <c r="O739">
        <v>3700</v>
      </c>
      <c r="P739">
        <v>5028</v>
      </c>
      <c r="Q739" t="s">
        <v>30</v>
      </c>
      <c r="R739" s="4">
        <f t="shared" si="48"/>
        <v>135.88999999999999</v>
      </c>
      <c r="S739">
        <v>180</v>
      </c>
      <c r="T739" s="4">
        <f t="shared" si="49"/>
        <v>27.933333333333334</v>
      </c>
      <c r="U739" t="s">
        <v>31</v>
      </c>
      <c r="V739" t="s">
        <v>32</v>
      </c>
      <c r="W739">
        <v>1478844000</v>
      </c>
      <c r="X739" s="5">
        <f t="shared" si="50"/>
        <v>42685.25</v>
      </c>
      <c r="Y739">
        <v>1479880800</v>
      </c>
      <c r="Z739" s="6">
        <f t="shared" si="51"/>
        <v>42697.25</v>
      </c>
      <c r="AA739" t="b">
        <v>0</v>
      </c>
      <c r="AB739" t="b">
        <v>0</v>
      </c>
      <c r="AC739" t="s">
        <v>80</v>
      </c>
      <c r="AD739" t="s">
        <v>34</v>
      </c>
      <c r="AE739" t="s">
        <v>81</v>
      </c>
    </row>
    <row r="740" spans="12:31" ht="15" customHeight="1" x14ac:dyDescent="0.35">
      <c r="L740">
        <v>738</v>
      </c>
      <c r="M740" t="s">
        <v>1073</v>
      </c>
      <c r="N740" s="3" t="s">
        <v>1555</v>
      </c>
      <c r="O740">
        <v>74700</v>
      </c>
      <c r="P740">
        <v>1557</v>
      </c>
      <c r="Q740" t="s">
        <v>22</v>
      </c>
      <c r="R740" s="4">
        <f t="shared" si="48"/>
        <v>2.08</v>
      </c>
      <c r="S740">
        <v>15</v>
      </c>
      <c r="T740" s="4">
        <f t="shared" si="49"/>
        <v>103.8</v>
      </c>
      <c r="U740" t="s">
        <v>31</v>
      </c>
      <c r="V740" t="s">
        <v>32</v>
      </c>
      <c r="W740">
        <v>1416117600</v>
      </c>
      <c r="X740" s="5">
        <f t="shared" si="50"/>
        <v>41959.25</v>
      </c>
      <c r="Y740">
        <v>1418018400</v>
      </c>
      <c r="Z740" s="6">
        <f t="shared" si="51"/>
        <v>41981.25</v>
      </c>
      <c r="AA740" t="b">
        <v>0</v>
      </c>
      <c r="AB740" t="b">
        <v>1</v>
      </c>
      <c r="AC740" t="s">
        <v>47</v>
      </c>
      <c r="AD740" t="s">
        <v>48</v>
      </c>
      <c r="AE740" t="s">
        <v>49</v>
      </c>
    </row>
    <row r="741" spans="12:31" ht="15" customHeight="1" x14ac:dyDescent="0.35">
      <c r="L741">
        <v>739</v>
      </c>
      <c r="M741" t="s">
        <v>1556</v>
      </c>
      <c r="N741" s="3" t="s">
        <v>1557</v>
      </c>
      <c r="O741">
        <v>10000</v>
      </c>
      <c r="P741">
        <v>6100</v>
      </c>
      <c r="Q741" t="s">
        <v>22</v>
      </c>
      <c r="R741" s="4">
        <f t="shared" si="48"/>
        <v>61</v>
      </c>
      <c r="S741">
        <v>191</v>
      </c>
      <c r="T741" s="4">
        <f t="shared" si="49"/>
        <v>31.937172774869111</v>
      </c>
      <c r="U741" t="s">
        <v>31</v>
      </c>
      <c r="V741" t="s">
        <v>32</v>
      </c>
      <c r="W741">
        <v>1340946000</v>
      </c>
      <c r="X741" s="5">
        <f t="shared" si="50"/>
        <v>41089.208333333336</v>
      </c>
      <c r="Y741">
        <v>1341032400</v>
      </c>
      <c r="Z741" s="6">
        <f t="shared" si="51"/>
        <v>41090.208333333336</v>
      </c>
      <c r="AA741" t="b">
        <v>0</v>
      </c>
      <c r="AB741" t="b">
        <v>0</v>
      </c>
      <c r="AC741" t="s">
        <v>80</v>
      </c>
      <c r="AD741" t="s">
        <v>34</v>
      </c>
      <c r="AE741" t="s">
        <v>81</v>
      </c>
    </row>
    <row r="742" spans="12:31" ht="15" customHeight="1" x14ac:dyDescent="0.35">
      <c r="L742">
        <v>740</v>
      </c>
      <c r="M742" t="s">
        <v>1558</v>
      </c>
      <c r="N742" s="3" t="s">
        <v>1559</v>
      </c>
      <c r="O742">
        <v>5300</v>
      </c>
      <c r="P742">
        <v>1592</v>
      </c>
      <c r="Q742" t="s">
        <v>22</v>
      </c>
      <c r="R742" s="4">
        <f t="shared" si="48"/>
        <v>30.04</v>
      </c>
      <c r="S742">
        <v>16</v>
      </c>
      <c r="T742" s="4">
        <f t="shared" si="49"/>
        <v>99.5</v>
      </c>
      <c r="U742" t="s">
        <v>31</v>
      </c>
      <c r="V742" t="s">
        <v>32</v>
      </c>
      <c r="W742">
        <v>1486101600</v>
      </c>
      <c r="X742" s="5">
        <f t="shared" si="50"/>
        <v>42769.25</v>
      </c>
      <c r="Y742">
        <v>1486360800</v>
      </c>
      <c r="Z742" s="6">
        <f t="shared" si="51"/>
        <v>42772.25</v>
      </c>
      <c r="AA742" t="b">
        <v>0</v>
      </c>
      <c r="AB742" t="b">
        <v>0</v>
      </c>
      <c r="AC742" t="s">
        <v>47</v>
      </c>
      <c r="AD742" t="s">
        <v>48</v>
      </c>
      <c r="AE742" t="s">
        <v>49</v>
      </c>
    </row>
    <row r="743" spans="12:31" ht="15" customHeight="1" x14ac:dyDescent="0.35">
      <c r="L743">
        <v>741</v>
      </c>
      <c r="M743" t="s">
        <v>667</v>
      </c>
      <c r="N743" s="3" t="s">
        <v>1560</v>
      </c>
      <c r="O743">
        <v>1200</v>
      </c>
      <c r="P743">
        <v>14150</v>
      </c>
      <c r="Q743" t="s">
        <v>30</v>
      </c>
      <c r="R743" s="4">
        <f t="shared" si="48"/>
        <v>1179.17</v>
      </c>
      <c r="S743">
        <v>130</v>
      </c>
      <c r="T743" s="4">
        <f t="shared" si="49"/>
        <v>108.84615384615384</v>
      </c>
      <c r="U743" t="s">
        <v>31</v>
      </c>
      <c r="V743" t="s">
        <v>32</v>
      </c>
      <c r="W743">
        <v>1274590800</v>
      </c>
      <c r="X743" s="5">
        <f t="shared" si="50"/>
        <v>40321.208333333336</v>
      </c>
      <c r="Y743">
        <v>1274677200</v>
      </c>
      <c r="Z743" s="6">
        <f t="shared" si="51"/>
        <v>40322.208333333336</v>
      </c>
      <c r="AA743" t="b">
        <v>0</v>
      </c>
      <c r="AB743" t="b">
        <v>0</v>
      </c>
      <c r="AC743" t="s">
        <v>47</v>
      </c>
      <c r="AD743" t="s">
        <v>48</v>
      </c>
      <c r="AE743" t="s">
        <v>49</v>
      </c>
    </row>
    <row r="744" spans="12:31" ht="15" customHeight="1" x14ac:dyDescent="0.35">
      <c r="L744">
        <v>742</v>
      </c>
      <c r="M744" t="s">
        <v>1561</v>
      </c>
      <c r="N744" s="3" t="s">
        <v>1562</v>
      </c>
      <c r="O744">
        <v>1200</v>
      </c>
      <c r="P744">
        <v>13513</v>
      </c>
      <c r="Q744" t="s">
        <v>30</v>
      </c>
      <c r="R744" s="4">
        <f t="shared" si="48"/>
        <v>1126.08</v>
      </c>
      <c r="S744">
        <v>122</v>
      </c>
      <c r="T744" s="4">
        <f t="shared" si="49"/>
        <v>110.76229508196721</v>
      </c>
      <c r="U744" t="s">
        <v>31</v>
      </c>
      <c r="V744" t="s">
        <v>32</v>
      </c>
      <c r="W744">
        <v>1263880800</v>
      </c>
      <c r="X744" s="5">
        <f t="shared" si="50"/>
        <v>40197.25</v>
      </c>
      <c r="Y744">
        <v>1267509600</v>
      </c>
      <c r="Z744" s="6">
        <f t="shared" si="51"/>
        <v>40239.25</v>
      </c>
      <c r="AA744" t="b">
        <v>0</v>
      </c>
      <c r="AB744" t="b">
        <v>0</v>
      </c>
      <c r="AC744" t="s">
        <v>68</v>
      </c>
      <c r="AD744" t="s">
        <v>34</v>
      </c>
      <c r="AE744" t="s">
        <v>69</v>
      </c>
    </row>
    <row r="745" spans="12:31" ht="15" customHeight="1" x14ac:dyDescent="0.35">
      <c r="L745">
        <v>743</v>
      </c>
      <c r="M745" t="s">
        <v>1563</v>
      </c>
      <c r="N745" s="3" t="s">
        <v>1564</v>
      </c>
      <c r="O745">
        <v>3900</v>
      </c>
      <c r="P745">
        <v>504</v>
      </c>
      <c r="Q745" t="s">
        <v>22</v>
      </c>
      <c r="R745" s="4">
        <f t="shared" si="48"/>
        <v>12.92</v>
      </c>
      <c r="S745">
        <v>17</v>
      </c>
      <c r="T745" s="4">
        <f t="shared" si="49"/>
        <v>29.647058823529413</v>
      </c>
      <c r="U745" t="s">
        <v>31</v>
      </c>
      <c r="V745" t="s">
        <v>32</v>
      </c>
      <c r="W745">
        <v>1445403600</v>
      </c>
      <c r="X745" s="5">
        <f t="shared" si="50"/>
        <v>42298.208333333328</v>
      </c>
      <c r="Y745">
        <v>1445922000</v>
      </c>
      <c r="Z745" s="6">
        <f t="shared" si="51"/>
        <v>42304.208333333328</v>
      </c>
      <c r="AA745" t="b">
        <v>0</v>
      </c>
      <c r="AB745" t="b">
        <v>1</v>
      </c>
      <c r="AC745" t="s">
        <v>47</v>
      </c>
      <c r="AD745" t="s">
        <v>48</v>
      </c>
      <c r="AE745" t="s">
        <v>49</v>
      </c>
    </row>
    <row r="746" spans="12:31" ht="15" customHeight="1" x14ac:dyDescent="0.35">
      <c r="L746">
        <v>744</v>
      </c>
      <c r="M746" t="s">
        <v>1565</v>
      </c>
      <c r="N746" s="3" t="s">
        <v>1566</v>
      </c>
      <c r="O746">
        <v>2000</v>
      </c>
      <c r="P746">
        <v>14240</v>
      </c>
      <c r="Q746" t="s">
        <v>30</v>
      </c>
      <c r="R746" s="4">
        <f t="shared" si="48"/>
        <v>712</v>
      </c>
      <c r="S746">
        <v>140</v>
      </c>
      <c r="T746" s="4">
        <f t="shared" si="49"/>
        <v>101.71428571428571</v>
      </c>
      <c r="U746" t="s">
        <v>31</v>
      </c>
      <c r="V746" t="s">
        <v>32</v>
      </c>
      <c r="W746">
        <v>1533877200</v>
      </c>
      <c r="X746" s="5">
        <f t="shared" si="50"/>
        <v>43322.208333333328</v>
      </c>
      <c r="Y746">
        <v>1534050000</v>
      </c>
      <c r="Z746" s="6">
        <f t="shared" si="51"/>
        <v>43324.208333333328</v>
      </c>
      <c r="AA746" t="b">
        <v>0</v>
      </c>
      <c r="AB746" t="b">
        <v>1</v>
      </c>
      <c r="AC746" t="s">
        <v>47</v>
      </c>
      <c r="AD746" t="s">
        <v>48</v>
      </c>
      <c r="AE746" t="s">
        <v>49</v>
      </c>
    </row>
    <row r="747" spans="12:31" ht="15" customHeight="1" x14ac:dyDescent="0.35">
      <c r="L747">
        <v>745</v>
      </c>
      <c r="M747" t="s">
        <v>1567</v>
      </c>
      <c r="N747" s="3" t="s">
        <v>1568</v>
      </c>
      <c r="O747">
        <v>6900</v>
      </c>
      <c r="P747">
        <v>2091</v>
      </c>
      <c r="Q747" t="s">
        <v>22</v>
      </c>
      <c r="R747" s="4">
        <f t="shared" si="48"/>
        <v>30.3</v>
      </c>
      <c r="S747">
        <v>34</v>
      </c>
      <c r="T747" s="4">
        <f t="shared" si="49"/>
        <v>61.5</v>
      </c>
      <c r="U747" t="s">
        <v>31</v>
      </c>
      <c r="V747" t="s">
        <v>32</v>
      </c>
      <c r="W747">
        <v>1275195600</v>
      </c>
      <c r="X747" s="5">
        <f t="shared" si="50"/>
        <v>40328.208333333336</v>
      </c>
      <c r="Y747">
        <v>1277528400</v>
      </c>
      <c r="Z747" s="6">
        <f t="shared" si="51"/>
        <v>40355.208333333336</v>
      </c>
      <c r="AA747" t="b">
        <v>0</v>
      </c>
      <c r="AB747" t="b">
        <v>0</v>
      </c>
      <c r="AC747" t="s">
        <v>86</v>
      </c>
      <c r="AD747" t="s">
        <v>41</v>
      </c>
      <c r="AE747" t="s">
        <v>87</v>
      </c>
    </row>
    <row r="748" spans="12:31" ht="15" customHeight="1" x14ac:dyDescent="0.35">
      <c r="L748">
        <v>746</v>
      </c>
      <c r="M748" t="s">
        <v>1569</v>
      </c>
      <c r="N748" s="3" t="s">
        <v>1570</v>
      </c>
      <c r="O748">
        <v>55800</v>
      </c>
      <c r="P748">
        <v>118580</v>
      </c>
      <c r="Q748" t="s">
        <v>30</v>
      </c>
      <c r="R748" s="4">
        <f t="shared" si="48"/>
        <v>212.51</v>
      </c>
      <c r="S748">
        <v>3388</v>
      </c>
      <c r="T748" s="4">
        <f t="shared" si="49"/>
        <v>35</v>
      </c>
      <c r="U748" t="s">
        <v>31</v>
      </c>
      <c r="V748" t="s">
        <v>32</v>
      </c>
      <c r="W748">
        <v>1318136400</v>
      </c>
      <c r="X748" s="5">
        <f t="shared" si="50"/>
        <v>40825.208333333336</v>
      </c>
      <c r="Y748">
        <v>1318568400</v>
      </c>
      <c r="Z748" s="6">
        <f t="shared" si="51"/>
        <v>40830.208333333336</v>
      </c>
      <c r="AA748" t="b">
        <v>0</v>
      </c>
      <c r="AB748" t="b">
        <v>0</v>
      </c>
      <c r="AC748" t="s">
        <v>40</v>
      </c>
      <c r="AD748" t="s">
        <v>41</v>
      </c>
      <c r="AE748" t="s">
        <v>42</v>
      </c>
    </row>
    <row r="749" spans="12:31" ht="15" customHeight="1" x14ac:dyDescent="0.35">
      <c r="L749">
        <v>747</v>
      </c>
      <c r="M749" t="s">
        <v>1571</v>
      </c>
      <c r="N749" s="3" t="s">
        <v>1572</v>
      </c>
      <c r="O749">
        <v>4900</v>
      </c>
      <c r="P749">
        <v>11214</v>
      </c>
      <c r="Q749" t="s">
        <v>30</v>
      </c>
      <c r="R749" s="4">
        <f t="shared" si="48"/>
        <v>228.86</v>
      </c>
      <c r="S749">
        <v>280</v>
      </c>
      <c r="T749" s="4">
        <f t="shared" si="49"/>
        <v>40.049999999999997</v>
      </c>
      <c r="U749" t="s">
        <v>31</v>
      </c>
      <c r="V749" t="s">
        <v>32</v>
      </c>
      <c r="W749">
        <v>1283403600</v>
      </c>
      <c r="X749" s="5">
        <f t="shared" si="50"/>
        <v>40423.208333333336</v>
      </c>
      <c r="Y749">
        <v>1284354000</v>
      </c>
      <c r="Z749" s="6">
        <f t="shared" si="51"/>
        <v>40434.208333333336</v>
      </c>
      <c r="AA749" t="b">
        <v>0</v>
      </c>
      <c r="AB749" t="b">
        <v>0</v>
      </c>
      <c r="AC749" t="s">
        <v>47</v>
      </c>
      <c r="AD749" t="s">
        <v>48</v>
      </c>
      <c r="AE749" t="s">
        <v>49</v>
      </c>
    </row>
    <row r="750" spans="12:31" ht="15" customHeight="1" x14ac:dyDescent="0.35">
      <c r="L750">
        <v>748</v>
      </c>
      <c r="M750" t="s">
        <v>1573</v>
      </c>
      <c r="N750" s="3" t="s">
        <v>1574</v>
      </c>
      <c r="O750">
        <v>194900</v>
      </c>
      <c r="P750">
        <v>68137</v>
      </c>
      <c r="Q750" t="s">
        <v>99</v>
      </c>
      <c r="R750" s="4">
        <f t="shared" si="48"/>
        <v>34.96</v>
      </c>
      <c r="S750">
        <v>614</v>
      </c>
      <c r="T750" s="4">
        <f t="shared" si="49"/>
        <v>110.97231270358306</v>
      </c>
      <c r="U750" t="s">
        <v>31</v>
      </c>
      <c r="V750" t="s">
        <v>32</v>
      </c>
      <c r="W750">
        <v>1267423200</v>
      </c>
      <c r="X750" s="5">
        <f t="shared" si="50"/>
        <v>40238.25</v>
      </c>
      <c r="Y750">
        <v>1269579600</v>
      </c>
      <c r="Z750" s="6">
        <f t="shared" si="51"/>
        <v>40263.208333333336</v>
      </c>
      <c r="AA750" t="b">
        <v>0</v>
      </c>
      <c r="AB750" t="b">
        <v>1</v>
      </c>
      <c r="AC750" t="s">
        <v>95</v>
      </c>
      <c r="AD750" t="s">
        <v>59</v>
      </c>
      <c r="AE750" t="s">
        <v>96</v>
      </c>
    </row>
    <row r="751" spans="12:31" ht="15" customHeight="1" x14ac:dyDescent="0.35">
      <c r="L751">
        <v>749</v>
      </c>
      <c r="M751" t="s">
        <v>1575</v>
      </c>
      <c r="N751" s="3" t="s">
        <v>1576</v>
      </c>
      <c r="O751">
        <v>8600</v>
      </c>
      <c r="P751">
        <v>13527</v>
      </c>
      <c r="Q751" t="s">
        <v>30</v>
      </c>
      <c r="R751" s="4">
        <f t="shared" si="48"/>
        <v>157.29</v>
      </c>
      <c r="S751">
        <v>366</v>
      </c>
      <c r="T751" s="4">
        <f t="shared" si="49"/>
        <v>36.959016393442624</v>
      </c>
      <c r="U751" t="s">
        <v>135</v>
      </c>
      <c r="V751" t="s">
        <v>136</v>
      </c>
      <c r="W751">
        <v>1412744400</v>
      </c>
      <c r="X751" s="5">
        <f t="shared" si="50"/>
        <v>41920.208333333336</v>
      </c>
      <c r="Y751">
        <v>1413781200</v>
      </c>
      <c r="Z751" s="6">
        <f t="shared" si="51"/>
        <v>41932.208333333336</v>
      </c>
      <c r="AA751" t="b">
        <v>0</v>
      </c>
      <c r="AB751" t="b">
        <v>1</v>
      </c>
      <c r="AC751" t="s">
        <v>86</v>
      </c>
      <c r="AD751" t="s">
        <v>41</v>
      </c>
      <c r="AE751" t="s">
        <v>87</v>
      </c>
    </row>
    <row r="752" spans="12:31" ht="15" customHeight="1" x14ac:dyDescent="0.35">
      <c r="L752">
        <v>750</v>
      </c>
      <c r="M752" t="s">
        <v>1577</v>
      </c>
      <c r="N752" s="3" t="s">
        <v>1578</v>
      </c>
      <c r="O752">
        <v>100</v>
      </c>
      <c r="P752">
        <v>1</v>
      </c>
      <c r="Q752" t="s">
        <v>22</v>
      </c>
      <c r="R752" s="4">
        <f t="shared" si="48"/>
        <v>1</v>
      </c>
      <c r="S752">
        <v>1</v>
      </c>
      <c r="T752" s="4">
        <f t="shared" si="49"/>
        <v>1</v>
      </c>
      <c r="U752" t="s">
        <v>56</v>
      </c>
      <c r="V752" t="s">
        <v>57</v>
      </c>
      <c r="W752">
        <v>1277960400</v>
      </c>
      <c r="X752" s="5">
        <f t="shared" si="50"/>
        <v>40360.208333333336</v>
      </c>
      <c r="Y752">
        <v>1280120400</v>
      </c>
      <c r="Z752" s="6">
        <f t="shared" si="51"/>
        <v>40385.208333333336</v>
      </c>
      <c r="AA752" t="b">
        <v>0</v>
      </c>
      <c r="AB752" t="b">
        <v>0</v>
      </c>
      <c r="AC752" t="s">
        <v>68</v>
      </c>
      <c r="AD752" t="s">
        <v>34</v>
      </c>
      <c r="AE752" t="s">
        <v>69</v>
      </c>
    </row>
    <row r="753" spans="12:31" ht="15" customHeight="1" x14ac:dyDescent="0.35">
      <c r="L753">
        <v>751</v>
      </c>
      <c r="M753" t="s">
        <v>1579</v>
      </c>
      <c r="N753" s="3" t="s">
        <v>1580</v>
      </c>
      <c r="O753">
        <v>3600</v>
      </c>
      <c r="P753">
        <v>8363</v>
      </c>
      <c r="Q753" t="s">
        <v>30</v>
      </c>
      <c r="R753" s="4">
        <f t="shared" si="48"/>
        <v>232.31</v>
      </c>
      <c r="S753">
        <v>270</v>
      </c>
      <c r="T753" s="4">
        <f t="shared" si="49"/>
        <v>30.974074074074075</v>
      </c>
      <c r="U753" t="s">
        <v>31</v>
      </c>
      <c r="V753" t="s">
        <v>32</v>
      </c>
      <c r="W753">
        <v>1458190800</v>
      </c>
      <c r="X753" s="5">
        <f t="shared" si="50"/>
        <v>42446.208333333328</v>
      </c>
      <c r="Y753">
        <v>1459486800</v>
      </c>
      <c r="Z753" s="6">
        <f t="shared" si="51"/>
        <v>42461.208333333328</v>
      </c>
      <c r="AA753" t="b">
        <v>1</v>
      </c>
      <c r="AB753" t="b">
        <v>1</v>
      </c>
      <c r="AC753" t="s">
        <v>90</v>
      </c>
      <c r="AD753" t="s">
        <v>91</v>
      </c>
      <c r="AE753" t="s">
        <v>92</v>
      </c>
    </row>
    <row r="754" spans="12:31" ht="15" customHeight="1" x14ac:dyDescent="0.35">
      <c r="L754">
        <v>752</v>
      </c>
      <c r="M754" t="s">
        <v>1581</v>
      </c>
      <c r="N754" s="3" t="s">
        <v>1582</v>
      </c>
      <c r="O754">
        <v>5800</v>
      </c>
      <c r="P754">
        <v>5362</v>
      </c>
      <c r="Q754" t="s">
        <v>99</v>
      </c>
      <c r="R754" s="4">
        <f t="shared" si="48"/>
        <v>92.45</v>
      </c>
      <c r="S754">
        <v>114</v>
      </c>
      <c r="T754" s="4">
        <f t="shared" si="49"/>
        <v>47.035087719298247</v>
      </c>
      <c r="U754" t="s">
        <v>31</v>
      </c>
      <c r="V754" t="s">
        <v>32</v>
      </c>
      <c r="W754">
        <v>1280984400</v>
      </c>
      <c r="X754" s="5">
        <f t="shared" si="50"/>
        <v>40395.208333333336</v>
      </c>
      <c r="Y754">
        <v>1282539600</v>
      </c>
      <c r="Z754" s="6">
        <f t="shared" si="51"/>
        <v>40413.208333333336</v>
      </c>
      <c r="AA754" t="b">
        <v>0</v>
      </c>
      <c r="AB754" t="b">
        <v>1</v>
      </c>
      <c r="AC754" t="s">
        <v>47</v>
      </c>
      <c r="AD754" t="s">
        <v>48</v>
      </c>
      <c r="AE754" t="s">
        <v>49</v>
      </c>
    </row>
    <row r="755" spans="12:31" ht="15" customHeight="1" x14ac:dyDescent="0.35">
      <c r="L755">
        <v>753</v>
      </c>
      <c r="M755" t="s">
        <v>1583</v>
      </c>
      <c r="N755" s="3" t="s">
        <v>1584</v>
      </c>
      <c r="O755">
        <v>4700</v>
      </c>
      <c r="P755">
        <v>12065</v>
      </c>
      <c r="Q755" t="s">
        <v>30</v>
      </c>
      <c r="R755" s="4">
        <f t="shared" si="48"/>
        <v>256.7</v>
      </c>
      <c r="S755">
        <v>137</v>
      </c>
      <c r="T755" s="4">
        <f t="shared" si="49"/>
        <v>88.065693430656935</v>
      </c>
      <c r="U755" t="s">
        <v>31</v>
      </c>
      <c r="V755" t="s">
        <v>32</v>
      </c>
      <c r="W755">
        <v>1274590800</v>
      </c>
      <c r="X755" s="5">
        <f t="shared" si="50"/>
        <v>40321.208333333336</v>
      </c>
      <c r="Y755">
        <v>1275886800</v>
      </c>
      <c r="Z755" s="6">
        <f t="shared" si="51"/>
        <v>40336.208333333336</v>
      </c>
      <c r="AA755" t="b">
        <v>0</v>
      </c>
      <c r="AB755" t="b">
        <v>0</v>
      </c>
      <c r="AC755" t="s">
        <v>151</v>
      </c>
      <c r="AD755" t="s">
        <v>152</v>
      </c>
      <c r="AE755" t="s">
        <v>153</v>
      </c>
    </row>
    <row r="756" spans="12:31" ht="15" customHeight="1" x14ac:dyDescent="0.35">
      <c r="L756">
        <v>754</v>
      </c>
      <c r="M756" t="s">
        <v>1585</v>
      </c>
      <c r="N756" s="3" t="s">
        <v>1586</v>
      </c>
      <c r="O756">
        <v>70400</v>
      </c>
      <c r="P756">
        <v>118603</v>
      </c>
      <c r="Q756" t="s">
        <v>30</v>
      </c>
      <c r="R756" s="4">
        <f t="shared" si="48"/>
        <v>168.47</v>
      </c>
      <c r="S756">
        <v>3205</v>
      </c>
      <c r="T756" s="4">
        <f t="shared" si="49"/>
        <v>37.005616224648989</v>
      </c>
      <c r="U756" t="s">
        <v>31</v>
      </c>
      <c r="V756" t="s">
        <v>32</v>
      </c>
      <c r="W756">
        <v>1351400400</v>
      </c>
      <c r="X756" s="5">
        <f t="shared" si="50"/>
        <v>41210.208333333336</v>
      </c>
      <c r="Y756">
        <v>1355983200</v>
      </c>
      <c r="Z756" s="6">
        <f t="shared" si="51"/>
        <v>41263.25</v>
      </c>
      <c r="AA756" t="b">
        <v>0</v>
      </c>
      <c r="AB756" t="b">
        <v>0</v>
      </c>
      <c r="AC756" t="s">
        <v>47</v>
      </c>
      <c r="AD756" t="s">
        <v>48</v>
      </c>
      <c r="AE756" t="s">
        <v>49</v>
      </c>
    </row>
    <row r="757" spans="12:31" ht="15" customHeight="1" x14ac:dyDescent="0.35">
      <c r="L757">
        <v>755</v>
      </c>
      <c r="M757" t="s">
        <v>1587</v>
      </c>
      <c r="N757" s="3" t="s">
        <v>1588</v>
      </c>
      <c r="O757">
        <v>4500</v>
      </c>
      <c r="P757">
        <v>7496</v>
      </c>
      <c r="Q757" t="s">
        <v>30</v>
      </c>
      <c r="R757" s="4">
        <f t="shared" si="48"/>
        <v>166.58</v>
      </c>
      <c r="S757">
        <v>288</v>
      </c>
      <c r="T757" s="4">
        <f t="shared" si="49"/>
        <v>26.027777777777779</v>
      </c>
      <c r="U757" t="s">
        <v>52</v>
      </c>
      <c r="V757" t="s">
        <v>53</v>
      </c>
      <c r="W757">
        <v>1514354400</v>
      </c>
      <c r="X757" s="5">
        <f t="shared" si="50"/>
        <v>43096.25</v>
      </c>
      <c r="Y757">
        <v>1515391200</v>
      </c>
      <c r="Z757" s="6">
        <f t="shared" si="51"/>
        <v>43108.25</v>
      </c>
      <c r="AA757" t="b">
        <v>0</v>
      </c>
      <c r="AB757" t="b">
        <v>1</v>
      </c>
      <c r="AC757" t="s">
        <v>47</v>
      </c>
      <c r="AD757" t="s">
        <v>48</v>
      </c>
      <c r="AE757" t="s">
        <v>49</v>
      </c>
    </row>
    <row r="758" spans="12:31" ht="15" customHeight="1" x14ac:dyDescent="0.35">
      <c r="L758">
        <v>756</v>
      </c>
      <c r="M758" t="s">
        <v>1589</v>
      </c>
      <c r="N758" s="3" t="s">
        <v>1590</v>
      </c>
      <c r="O758">
        <v>1300</v>
      </c>
      <c r="P758">
        <v>10037</v>
      </c>
      <c r="Q758" t="s">
        <v>30</v>
      </c>
      <c r="R758" s="4">
        <f t="shared" si="48"/>
        <v>772.08</v>
      </c>
      <c r="S758">
        <v>148</v>
      </c>
      <c r="T758" s="4">
        <f t="shared" si="49"/>
        <v>67.817567567567565</v>
      </c>
      <c r="U758" t="s">
        <v>31</v>
      </c>
      <c r="V758" t="s">
        <v>32</v>
      </c>
      <c r="W758">
        <v>1421733600</v>
      </c>
      <c r="X758" s="5">
        <f t="shared" si="50"/>
        <v>42024.25</v>
      </c>
      <c r="Y758">
        <v>1422252000</v>
      </c>
      <c r="Z758" s="6">
        <f t="shared" si="51"/>
        <v>42030.25</v>
      </c>
      <c r="AA758" t="b">
        <v>0</v>
      </c>
      <c r="AB758" t="b">
        <v>0</v>
      </c>
      <c r="AC758" t="s">
        <v>47</v>
      </c>
      <c r="AD758" t="s">
        <v>48</v>
      </c>
      <c r="AE758" t="s">
        <v>49</v>
      </c>
    </row>
    <row r="759" spans="12:31" ht="15" customHeight="1" x14ac:dyDescent="0.35">
      <c r="L759">
        <v>757</v>
      </c>
      <c r="M759" t="s">
        <v>1591</v>
      </c>
      <c r="N759" s="3" t="s">
        <v>1592</v>
      </c>
      <c r="O759">
        <v>1400</v>
      </c>
      <c r="P759">
        <v>5696</v>
      </c>
      <c r="Q759" t="s">
        <v>30</v>
      </c>
      <c r="R759" s="4">
        <f t="shared" si="48"/>
        <v>406.86</v>
      </c>
      <c r="S759">
        <v>114</v>
      </c>
      <c r="T759" s="4">
        <f t="shared" si="49"/>
        <v>49.964912280701753</v>
      </c>
      <c r="U759" t="s">
        <v>31</v>
      </c>
      <c r="V759" t="s">
        <v>32</v>
      </c>
      <c r="W759">
        <v>1305176400</v>
      </c>
      <c r="X759" s="5">
        <f t="shared" si="50"/>
        <v>40675.208333333336</v>
      </c>
      <c r="Y759">
        <v>1305522000</v>
      </c>
      <c r="Z759" s="6">
        <f t="shared" si="51"/>
        <v>40679.208333333336</v>
      </c>
      <c r="AA759" t="b">
        <v>0</v>
      </c>
      <c r="AB759" t="b">
        <v>0</v>
      </c>
      <c r="AC759" t="s">
        <v>72</v>
      </c>
      <c r="AD759" t="s">
        <v>59</v>
      </c>
      <c r="AE759" t="s">
        <v>73</v>
      </c>
    </row>
    <row r="760" spans="12:31" ht="15" customHeight="1" x14ac:dyDescent="0.35">
      <c r="L760">
        <v>758</v>
      </c>
      <c r="M760" t="s">
        <v>1593</v>
      </c>
      <c r="N760" s="3" t="s">
        <v>1594</v>
      </c>
      <c r="O760">
        <v>29600</v>
      </c>
      <c r="P760">
        <v>167005</v>
      </c>
      <c r="Q760" t="s">
        <v>30</v>
      </c>
      <c r="R760" s="4">
        <f t="shared" si="48"/>
        <v>564.21</v>
      </c>
      <c r="S760">
        <v>1518</v>
      </c>
      <c r="T760" s="4">
        <f t="shared" si="49"/>
        <v>110.01646903820817</v>
      </c>
      <c r="U760" t="s">
        <v>23</v>
      </c>
      <c r="V760" t="s">
        <v>24</v>
      </c>
      <c r="W760">
        <v>1414126800</v>
      </c>
      <c r="X760" s="5">
        <f t="shared" si="50"/>
        <v>41936.208333333336</v>
      </c>
      <c r="Y760">
        <v>1414904400</v>
      </c>
      <c r="Z760" s="6">
        <f t="shared" si="51"/>
        <v>41945.208333333336</v>
      </c>
      <c r="AA760" t="b">
        <v>0</v>
      </c>
      <c r="AB760" t="b">
        <v>0</v>
      </c>
      <c r="AC760" t="s">
        <v>33</v>
      </c>
      <c r="AD760" t="s">
        <v>34</v>
      </c>
      <c r="AE760" t="s">
        <v>35</v>
      </c>
    </row>
    <row r="761" spans="12:31" ht="15" customHeight="1" x14ac:dyDescent="0.35">
      <c r="L761">
        <v>759</v>
      </c>
      <c r="M761" t="s">
        <v>1595</v>
      </c>
      <c r="N761" s="3" t="s">
        <v>1596</v>
      </c>
      <c r="O761">
        <v>167500</v>
      </c>
      <c r="P761">
        <v>114615</v>
      </c>
      <c r="Q761" t="s">
        <v>22</v>
      </c>
      <c r="R761" s="4">
        <f t="shared" si="48"/>
        <v>68.430000000000007</v>
      </c>
      <c r="S761">
        <v>1274</v>
      </c>
      <c r="T761" s="4">
        <f t="shared" si="49"/>
        <v>89.964678178963894</v>
      </c>
      <c r="U761" t="s">
        <v>31</v>
      </c>
      <c r="V761" t="s">
        <v>32</v>
      </c>
      <c r="W761">
        <v>1517810400</v>
      </c>
      <c r="X761" s="5">
        <f t="shared" si="50"/>
        <v>43136.25</v>
      </c>
      <c r="Y761">
        <v>1520402400</v>
      </c>
      <c r="Z761" s="6">
        <f t="shared" si="51"/>
        <v>43166.25</v>
      </c>
      <c r="AA761" t="b">
        <v>0</v>
      </c>
      <c r="AB761" t="b">
        <v>0</v>
      </c>
      <c r="AC761" t="s">
        <v>68</v>
      </c>
      <c r="AD761" t="s">
        <v>34</v>
      </c>
      <c r="AE761" t="s">
        <v>69</v>
      </c>
    </row>
    <row r="762" spans="12:31" ht="15" customHeight="1" x14ac:dyDescent="0.35">
      <c r="L762">
        <v>760</v>
      </c>
      <c r="M762" t="s">
        <v>1597</v>
      </c>
      <c r="N762" s="3" t="s">
        <v>1598</v>
      </c>
      <c r="O762">
        <v>48300</v>
      </c>
      <c r="P762">
        <v>16592</v>
      </c>
      <c r="Q762" t="s">
        <v>22</v>
      </c>
      <c r="R762" s="4">
        <f t="shared" si="48"/>
        <v>34.35</v>
      </c>
      <c r="S762">
        <v>210</v>
      </c>
      <c r="T762" s="4">
        <f t="shared" si="49"/>
        <v>79.009523809523813</v>
      </c>
      <c r="U762" t="s">
        <v>135</v>
      </c>
      <c r="V762" t="s">
        <v>136</v>
      </c>
      <c r="W762">
        <v>1564635600</v>
      </c>
      <c r="X762" s="5">
        <f t="shared" si="50"/>
        <v>43678.208333333328</v>
      </c>
      <c r="Y762">
        <v>1567141200</v>
      </c>
      <c r="Z762" s="6">
        <f t="shared" si="51"/>
        <v>43707.208333333328</v>
      </c>
      <c r="AA762" t="b">
        <v>0</v>
      </c>
      <c r="AB762" t="b">
        <v>1</v>
      </c>
      <c r="AC762" t="s">
        <v>114</v>
      </c>
      <c r="AD762" t="s">
        <v>115</v>
      </c>
      <c r="AE762" t="s">
        <v>116</v>
      </c>
    </row>
    <row r="763" spans="12:31" ht="15" customHeight="1" x14ac:dyDescent="0.35">
      <c r="L763">
        <v>761</v>
      </c>
      <c r="M763" t="s">
        <v>1599</v>
      </c>
      <c r="N763" s="3" t="s">
        <v>1600</v>
      </c>
      <c r="O763">
        <v>2200</v>
      </c>
      <c r="P763">
        <v>14420</v>
      </c>
      <c r="Q763" t="s">
        <v>30</v>
      </c>
      <c r="R763" s="4">
        <f t="shared" si="48"/>
        <v>655.45</v>
      </c>
      <c r="S763">
        <v>166</v>
      </c>
      <c r="T763" s="4">
        <f t="shared" si="49"/>
        <v>86.867469879518069</v>
      </c>
      <c r="U763" t="s">
        <v>31</v>
      </c>
      <c r="V763" t="s">
        <v>32</v>
      </c>
      <c r="W763">
        <v>1500699600</v>
      </c>
      <c r="X763" s="5">
        <f t="shared" si="50"/>
        <v>42938.208333333328</v>
      </c>
      <c r="Y763">
        <v>1501131600</v>
      </c>
      <c r="Z763" s="6">
        <f t="shared" si="51"/>
        <v>42943.208333333328</v>
      </c>
      <c r="AA763" t="b">
        <v>0</v>
      </c>
      <c r="AB763" t="b">
        <v>0</v>
      </c>
      <c r="AC763" t="s">
        <v>33</v>
      </c>
      <c r="AD763" t="s">
        <v>34</v>
      </c>
      <c r="AE763" t="s">
        <v>35</v>
      </c>
    </row>
    <row r="764" spans="12:31" ht="15" customHeight="1" x14ac:dyDescent="0.35">
      <c r="L764">
        <v>762</v>
      </c>
      <c r="M764" t="s">
        <v>707</v>
      </c>
      <c r="N764" s="3" t="s">
        <v>1601</v>
      </c>
      <c r="O764">
        <v>3500</v>
      </c>
      <c r="P764">
        <v>6204</v>
      </c>
      <c r="Q764" t="s">
        <v>30</v>
      </c>
      <c r="R764" s="4">
        <f t="shared" si="48"/>
        <v>177.26</v>
      </c>
      <c r="S764">
        <v>100</v>
      </c>
      <c r="T764" s="4">
        <f t="shared" si="49"/>
        <v>62.04</v>
      </c>
      <c r="U764" t="s">
        <v>38</v>
      </c>
      <c r="V764" t="s">
        <v>39</v>
      </c>
      <c r="W764">
        <v>1354082400</v>
      </c>
      <c r="X764" s="5">
        <f t="shared" si="50"/>
        <v>41241.25</v>
      </c>
      <c r="Y764">
        <v>1355032800</v>
      </c>
      <c r="Z764" s="6">
        <f t="shared" si="51"/>
        <v>41252.25</v>
      </c>
      <c r="AA764" t="b">
        <v>0</v>
      </c>
      <c r="AB764" t="b">
        <v>0</v>
      </c>
      <c r="AC764" t="s">
        <v>192</v>
      </c>
      <c r="AD764" t="s">
        <v>34</v>
      </c>
      <c r="AE764" t="s">
        <v>193</v>
      </c>
    </row>
    <row r="765" spans="12:31" ht="15" customHeight="1" x14ac:dyDescent="0.35">
      <c r="L765">
        <v>763</v>
      </c>
      <c r="M765" t="s">
        <v>1602</v>
      </c>
      <c r="N765" s="3" t="s">
        <v>1603</v>
      </c>
      <c r="O765">
        <v>5600</v>
      </c>
      <c r="P765">
        <v>6338</v>
      </c>
      <c r="Q765" t="s">
        <v>30</v>
      </c>
      <c r="R765" s="4">
        <f t="shared" si="48"/>
        <v>113.18</v>
      </c>
      <c r="S765">
        <v>235</v>
      </c>
      <c r="T765" s="4">
        <f t="shared" si="49"/>
        <v>26.970212765957445</v>
      </c>
      <c r="U765" t="s">
        <v>31</v>
      </c>
      <c r="V765" t="s">
        <v>32</v>
      </c>
      <c r="W765">
        <v>1336453200</v>
      </c>
      <c r="X765" s="5">
        <f t="shared" si="50"/>
        <v>41037.208333333336</v>
      </c>
      <c r="Y765">
        <v>1339477200</v>
      </c>
      <c r="Z765" s="6">
        <f t="shared" si="51"/>
        <v>41072.208333333336</v>
      </c>
      <c r="AA765" t="b">
        <v>0</v>
      </c>
      <c r="AB765" t="b">
        <v>1</v>
      </c>
      <c r="AC765" t="s">
        <v>47</v>
      </c>
      <c r="AD765" t="s">
        <v>48</v>
      </c>
      <c r="AE765" t="s">
        <v>49</v>
      </c>
    </row>
    <row r="766" spans="12:31" ht="15" customHeight="1" x14ac:dyDescent="0.35">
      <c r="L766">
        <v>764</v>
      </c>
      <c r="M766" t="s">
        <v>1604</v>
      </c>
      <c r="N766" s="3" t="s">
        <v>1605</v>
      </c>
      <c r="O766">
        <v>1100</v>
      </c>
      <c r="P766">
        <v>8010</v>
      </c>
      <c r="Q766" t="s">
        <v>30</v>
      </c>
      <c r="R766" s="4">
        <f t="shared" si="48"/>
        <v>728.18</v>
      </c>
      <c r="S766">
        <v>148</v>
      </c>
      <c r="T766" s="4">
        <f t="shared" si="49"/>
        <v>54.121621621621621</v>
      </c>
      <c r="U766" t="s">
        <v>31</v>
      </c>
      <c r="V766" t="s">
        <v>32</v>
      </c>
      <c r="W766">
        <v>1305262800</v>
      </c>
      <c r="X766" s="5">
        <f t="shared" si="50"/>
        <v>40676.208333333336</v>
      </c>
      <c r="Y766">
        <v>1305954000</v>
      </c>
      <c r="Z766" s="6">
        <f t="shared" si="51"/>
        <v>40684.208333333336</v>
      </c>
      <c r="AA766" t="b">
        <v>0</v>
      </c>
      <c r="AB766" t="b">
        <v>0</v>
      </c>
      <c r="AC766" t="s">
        <v>33</v>
      </c>
      <c r="AD766" t="s">
        <v>34</v>
      </c>
      <c r="AE766" t="s">
        <v>35</v>
      </c>
    </row>
    <row r="767" spans="12:31" ht="15" customHeight="1" x14ac:dyDescent="0.35">
      <c r="L767">
        <v>765</v>
      </c>
      <c r="M767" t="s">
        <v>1606</v>
      </c>
      <c r="N767" s="3" t="s">
        <v>1607</v>
      </c>
      <c r="O767">
        <v>3900</v>
      </c>
      <c r="P767">
        <v>8125</v>
      </c>
      <c r="Q767" t="s">
        <v>30</v>
      </c>
      <c r="R767" s="4">
        <f t="shared" si="48"/>
        <v>208.33</v>
      </c>
      <c r="S767">
        <v>198</v>
      </c>
      <c r="T767" s="4">
        <f t="shared" si="49"/>
        <v>41.035353535353536</v>
      </c>
      <c r="U767" t="s">
        <v>31</v>
      </c>
      <c r="V767" t="s">
        <v>32</v>
      </c>
      <c r="W767">
        <v>1492232400</v>
      </c>
      <c r="X767" s="5">
        <f t="shared" si="50"/>
        <v>42840.208333333328</v>
      </c>
      <c r="Y767">
        <v>1494392400</v>
      </c>
      <c r="Z767" s="6">
        <f t="shared" si="51"/>
        <v>42865.208333333328</v>
      </c>
      <c r="AA767" t="b">
        <v>1</v>
      </c>
      <c r="AB767" t="b">
        <v>1</v>
      </c>
      <c r="AC767" t="s">
        <v>80</v>
      </c>
      <c r="AD767" t="s">
        <v>34</v>
      </c>
      <c r="AE767" t="s">
        <v>81</v>
      </c>
    </row>
    <row r="768" spans="12:31" ht="15" customHeight="1" x14ac:dyDescent="0.35">
      <c r="L768">
        <v>766</v>
      </c>
      <c r="M768" t="s">
        <v>1608</v>
      </c>
      <c r="N768" s="3" t="s">
        <v>1609</v>
      </c>
      <c r="O768">
        <v>43800</v>
      </c>
      <c r="P768">
        <v>13653</v>
      </c>
      <c r="Q768" t="s">
        <v>22</v>
      </c>
      <c r="R768" s="4">
        <f t="shared" si="48"/>
        <v>31.17</v>
      </c>
      <c r="S768">
        <v>248</v>
      </c>
      <c r="T768" s="4">
        <f t="shared" si="49"/>
        <v>55.052419354838712</v>
      </c>
      <c r="U768" t="s">
        <v>38</v>
      </c>
      <c r="V768" t="s">
        <v>39</v>
      </c>
      <c r="W768">
        <v>1537333200</v>
      </c>
      <c r="X768" s="5">
        <f t="shared" si="50"/>
        <v>43362.208333333328</v>
      </c>
      <c r="Y768">
        <v>1537419600</v>
      </c>
      <c r="Z768" s="6">
        <f t="shared" si="51"/>
        <v>43363.208333333328</v>
      </c>
      <c r="AA768" t="b">
        <v>0</v>
      </c>
      <c r="AB768" t="b">
        <v>0</v>
      </c>
      <c r="AC768" t="s">
        <v>512</v>
      </c>
      <c r="AD768" t="s">
        <v>59</v>
      </c>
      <c r="AE768" t="s">
        <v>513</v>
      </c>
    </row>
    <row r="769" spans="12:31" ht="15" customHeight="1" x14ac:dyDescent="0.35">
      <c r="L769">
        <v>767</v>
      </c>
      <c r="M769" t="s">
        <v>1610</v>
      </c>
      <c r="N769" s="3" t="s">
        <v>1611</v>
      </c>
      <c r="O769">
        <v>97200</v>
      </c>
      <c r="P769">
        <v>55372</v>
      </c>
      <c r="Q769" t="s">
        <v>22</v>
      </c>
      <c r="R769" s="4">
        <f t="shared" si="48"/>
        <v>56.97</v>
      </c>
      <c r="S769">
        <v>513</v>
      </c>
      <c r="T769" s="4">
        <f t="shared" si="49"/>
        <v>107.93762183235867</v>
      </c>
      <c r="U769" t="s">
        <v>31</v>
      </c>
      <c r="V769" t="s">
        <v>32</v>
      </c>
      <c r="W769">
        <v>1444107600</v>
      </c>
      <c r="X769" s="5">
        <f t="shared" si="50"/>
        <v>42283.208333333328</v>
      </c>
      <c r="Y769">
        <v>1447999200</v>
      </c>
      <c r="Z769" s="6">
        <f t="shared" si="51"/>
        <v>42328.25</v>
      </c>
      <c r="AA769" t="b">
        <v>0</v>
      </c>
      <c r="AB769" t="b">
        <v>0</v>
      </c>
      <c r="AC769" t="s">
        <v>240</v>
      </c>
      <c r="AD769" t="s">
        <v>91</v>
      </c>
      <c r="AE769" t="s">
        <v>241</v>
      </c>
    </row>
    <row r="770" spans="12:31" ht="15" customHeight="1" x14ac:dyDescent="0.35">
      <c r="L770">
        <v>768</v>
      </c>
      <c r="M770" t="s">
        <v>1612</v>
      </c>
      <c r="N770" s="3" t="s">
        <v>1613</v>
      </c>
      <c r="O770">
        <v>4800</v>
      </c>
      <c r="P770">
        <v>11088</v>
      </c>
      <c r="Q770" t="s">
        <v>30</v>
      </c>
      <c r="R770" s="4">
        <f t="shared" ref="R770:R833" si="52">ROUND(P770/O770*100,2)</f>
        <v>231</v>
      </c>
      <c r="S770">
        <v>150</v>
      </c>
      <c r="T770" s="4">
        <f t="shared" ref="T770:T833" si="53">IF(S770&lt;=0,0,P770/S770)</f>
        <v>73.92</v>
      </c>
      <c r="U770" t="s">
        <v>31</v>
      </c>
      <c r="V770" t="s">
        <v>32</v>
      </c>
      <c r="W770">
        <v>1386741600</v>
      </c>
      <c r="X770" s="5">
        <f t="shared" si="50"/>
        <v>41619.25</v>
      </c>
      <c r="Y770">
        <v>1388037600</v>
      </c>
      <c r="Z770" s="6">
        <f t="shared" si="51"/>
        <v>41634.25</v>
      </c>
      <c r="AA770" t="b">
        <v>0</v>
      </c>
      <c r="AB770" t="b">
        <v>0</v>
      </c>
      <c r="AC770" t="s">
        <v>47</v>
      </c>
      <c r="AD770" t="s">
        <v>48</v>
      </c>
      <c r="AE770" t="s">
        <v>49</v>
      </c>
    </row>
    <row r="771" spans="12:31" ht="15" customHeight="1" x14ac:dyDescent="0.35">
      <c r="L771">
        <v>769</v>
      </c>
      <c r="M771" t="s">
        <v>1614</v>
      </c>
      <c r="N771" s="3" t="s">
        <v>1615</v>
      </c>
      <c r="O771">
        <v>125600</v>
      </c>
      <c r="P771">
        <v>109106</v>
      </c>
      <c r="Q771" t="s">
        <v>22</v>
      </c>
      <c r="R771" s="4">
        <f t="shared" si="52"/>
        <v>86.87</v>
      </c>
      <c r="S771">
        <v>3410</v>
      </c>
      <c r="T771" s="4">
        <f t="shared" si="53"/>
        <v>31.995894428152493</v>
      </c>
      <c r="U771" t="s">
        <v>31</v>
      </c>
      <c r="V771" t="s">
        <v>32</v>
      </c>
      <c r="W771">
        <v>1376542800</v>
      </c>
      <c r="X771" s="5">
        <f t="shared" ref="X771:X834" si="54">(W771/86400)+DATE(1970,1,1)</f>
        <v>41501.208333333336</v>
      </c>
      <c r="Y771">
        <v>1378789200</v>
      </c>
      <c r="Z771" s="6">
        <f t="shared" si="51"/>
        <v>41527.208333333336</v>
      </c>
      <c r="AA771" t="b">
        <v>0</v>
      </c>
      <c r="AB771" t="b">
        <v>0</v>
      </c>
      <c r="AC771" t="s">
        <v>114</v>
      </c>
      <c r="AD771" t="s">
        <v>115</v>
      </c>
      <c r="AE771" t="s">
        <v>116</v>
      </c>
    </row>
    <row r="772" spans="12:31" ht="15" customHeight="1" x14ac:dyDescent="0.35">
      <c r="L772">
        <v>770</v>
      </c>
      <c r="M772" t="s">
        <v>1616</v>
      </c>
      <c r="N772" s="3" t="s">
        <v>1617</v>
      </c>
      <c r="O772">
        <v>4300</v>
      </c>
      <c r="P772">
        <v>11642</v>
      </c>
      <c r="Q772" t="s">
        <v>30</v>
      </c>
      <c r="R772" s="4">
        <f t="shared" si="52"/>
        <v>270.74</v>
      </c>
      <c r="S772">
        <v>216</v>
      </c>
      <c r="T772" s="4">
        <f t="shared" si="53"/>
        <v>53.898148148148145</v>
      </c>
      <c r="U772" t="s">
        <v>135</v>
      </c>
      <c r="V772" t="s">
        <v>136</v>
      </c>
      <c r="W772">
        <v>1397451600</v>
      </c>
      <c r="X772" s="5">
        <f t="shared" si="54"/>
        <v>41743.208333333336</v>
      </c>
      <c r="Y772">
        <v>1398056400</v>
      </c>
      <c r="Z772" s="6">
        <f t="shared" ref="Z772:Z835" si="55">(Y772/86400)+DATE(1970,1,1)</f>
        <v>41750.208333333336</v>
      </c>
      <c r="AA772" t="b">
        <v>0</v>
      </c>
      <c r="AB772" t="b">
        <v>1</v>
      </c>
      <c r="AC772" t="s">
        <v>47</v>
      </c>
      <c r="AD772" t="s">
        <v>48</v>
      </c>
      <c r="AE772" t="s">
        <v>49</v>
      </c>
    </row>
    <row r="773" spans="12:31" ht="15" customHeight="1" x14ac:dyDescent="0.35">
      <c r="L773">
        <v>771</v>
      </c>
      <c r="M773" t="s">
        <v>1618</v>
      </c>
      <c r="N773" s="3" t="s">
        <v>1619</v>
      </c>
      <c r="O773">
        <v>5600</v>
      </c>
      <c r="P773">
        <v>2769</v>
      </c>
      <c r="Q773" t="s">
        <v>99</v>
      </c>
      <c r="R773" s="4">
        <f t="shared" si="52"/>
        <v>49.45</v>
      </c>
      <c r="S773">
        <v>26</v>
      </c>
      <c r="T773" s="4">
        <f t="shared" si="53"/>
        <v>106.5</v>
      </c>
      <c r="U773" t="s">
        <v>31</v>
      </c>
      <c r="V773" t="s">
        <v>32</v>
      </c>
      <c r="W773">
        <v>1548482400</v>
      </c>
      <c r="X773" s="5">
        <f t="shared" si="54"/>
        <v>43491.25</v>
      </c>
      <c r="Y773">
        <v>1550815200</v>
      </c>
      <c r="Z773" s="6">
        <f t="shared" si="55"/>
        <v>43518.25</v>
      </c>
      <c r="AA773" t="b">
        <v>0</v>
      </c>
      <c r="AB773" t="b">
        <v>0</v>
      </c>
      <c r="AC773" t="s">
        <v>47</v>
      </c>
      <c r="AD773" t="s">
        <v>48</v>
      </c>
      <c r="AE773" t="s">
        <v>49</v>
      </c>
    </row>
    <row r="774" spans="12:31" ht="15" customHeight="1" x14ac:dyDescent="0.35">
      <c r="L774">
        <v>772</v>
      </c>
      <c r="M774" t="s">
        <v>1620</v>
      </c>
      <c r="N774" s="3" t="s">
        <v>1621</v>
      </c>
      <c r="O774">
        <v>149600</v>
      </c>
      <c r="P774">
        <v>169586</v>
      </c>
      <c r="Q774" t="s">
        <v>30</v>
      </c>
      <c r="R774" s="4">
        <f t="shared" si="52"/>
        <v>113.36</v>
      </c>
      <c r="S774">
        <v>5139</v>
      </c>
      <c r="T774" s="4">
        <f t="shared" si="53"/>
        <v>32.999805409612762</v>
      </c>
      <c r="U774" t="s">
        <v>31</v>
      </c>
      <c r="V774" t="s">
        <v>32</v>
      </c>
      <c r="W774">
        <v>1549692000</v>
      </c>
      <c r="X774" s="5">
        <f t="shared" si="54"/>
        <v>43505.25</v>
      </c>
      <c r="Y774">
        <v>1550037600</v>
      </c>
      <c r="Z774" s="6">
        <f t="shared" si="55"/>
        <v>43509.25</v>
      </c>
      <c r="AA774" t="b">
        <v>0</v>
      </c>
      <c r="AB774" t="b">
        <v>0</v>
      </c>
      <c r="AC774" t="s">
        <v>80</v>
      </c>
      <c r="AD774" t="s">
        <v>34</v>
      </c>
      <c r="AE774" t="s">
        <v>81</v>
      </c>
    </row>
    <row r="775" spans="12:31" ht="15" customHeight="1" x14ac:dyDescent="0.35">
      <c r="L775">
        <v>773</v>
      </c>
      <c r="M775" t="s">
        <v>1622</v>
      </c>
      <c r="N775" s="3" t="s">
        <v>1623</v>
      </c>
      <c r="O775">
        <v>53100</v>
      </c>
      <c r="P775">
        <v>101185</v>
      </c>
      <c r="Q775" t="s">
        <v>30</v>
      </c>
      <c r="R775" s="4">
        <f t="shared" si="52"/>
        <v>190.56</v>
      </c>
      <c r="S775">
        <v>2353</v>
      </c>
      <c r="T775" s="4">
        <f t="shared" si="53"/>
        <v>43.00254993625159</v>
      </c>
      <c r="U775" t="s">
        <v>31</v>
      </c>
      <c r="V775" t="s">
        <v>32</v>
      </c>
      <c r="W775">
        <v>1492059600</v>
      </c>
      <c r="X775" s="5">
        <f t="shared" si="54"/>
        <v>42838.208333333328</v>
      </c>
      <c r="Y775">
        <v>1492923600</v>
      </c>
      <c r="Z775" s="6">
        <f t="shared" si="55"/>
        <v>42848.208333333328</v>
      </c>
      <c r="AA775" t="b">
        <v>0</v>
      </c>
      <c r="AB775" t="b">
        <v>0</v>
      </c>
      <c r="AC775" t="s">
        <v>47</v>
      </c>
      <c r="AD775" t="s">
        <v>48</v>
      </c>
      <c r="AE775" t="s">
        <v>49</v>
      </c>
    </row>
    <row r="776" spans="12:31" ht="15" customHeight="1" x14ac:dyDescent="0.35">
      <c r="L776">
        <v>774</v>
      </c>
      <c r="M776" t="s">
        <v>1624</v>
      </c>
      <c r="N776" s="3" t="s">
        <v>1625</v>
      </c>
      <c r="O776">
        <v>5000</v>
      </c>
      <c r="P776">
        <v>6775</v>
      </c>
      <c r="Q776" t="s">
        <v>30</v>
      </c>
      <c r="R776" s="4">
        <f t="shared" si="52"/>
        <v>135.5</v>
      </c>
      <c r="S776">
        <v>78</v>
      </c>
      <c r="T776" s="4">
        <f t="shared" si="53"/>
        <v>86.858974358974365</v>
      </c>
      <c r="U776" t="s">
        <v>135</v>
      </c>
      <c r="V776" t="s">
        <v>136</v>
      </c>
      <c r="W776">
        <v>1463979600</v>
      </c>
      <c r="X776" s="5">
        <f t="shared" si="54"/>
        <v>42513.208333333328</v>
      </c>
      <c r="Y776">
        <v>1467522000</v>
      </c>
      <c r="Z776" s="6">
        <f t="shared" si="55"/>
        <v>42554.208333333328</v>
      </c>
      <c r="AA776" t="b">
        <v>0</v>
      </c>
      <c r="AB776" t="b">
        <v>0</v>
      </c>
      <c r="AC776" t="s">
        <v>40</v>
      </c>
      <c r="AD776" t="s">
        <v>41</v>
      </c>
      <c r="AE776" t="s">
        <v>42</v>
      </c>
    </row>
    <row r="777" spans="12:31" ht="15" customHeight="1" x14ac:dyDescent="0.35">
      <c r="L777">
        <v>775</v>
      </c>
      <c r="M777" t="s">
        <v>1626</v>
      </c>
      <c r="N777" s="3" t="s">
        <v>1627</v>
      </c>
      <c r="O777">
        <v>9400</v>
      </c>
      <c r="P777">
        <v>968</v>
      </c>
      <c r="Q777" t="s">
        <v>22</v>
      </c>
      <c r="R777" s="4">
        <f t="shared" si="52"/>
        <v>10.3</v>
      </c>
      <c r="S777">
        <v>10</v>
      </c>
      <c r="T777" s="4">
        <f t="shared" si="53"/>
        <v>96.8</v>
      </c>
      <c r="U777" t="s">
        <v>31</v>
      </c>
      <c r="V777" t="s">
        <v>32</v>
      </c>
      <c r="W777">
        <v>1415253600</v>
      </c>
      <c r="X777" s="5">
        <f t="shared" si="54"/>
        <v>41949.25</v>
      </c>
      <c r="Y777">
        <v>1416117600</v>
      </c>
      <c r="Z777" s="6">
        <f t="shared" si="55"/>
        <v>41959.25</v>
      </c>
      <c r="AA777" t="b">
        <v>0</v>
      </c>
      <c r="AB777" t="b">
        <v>0</v>
      </c>
      <c r="AC777" t="s">
        <v>33</v>
      </c>
      <c r="AD777" t="s">
        <v>34</v>
      </c>
      <c r="AE777" t="s">
        <v>35</v>
      </c>
    </row>
    <row r="778" spans="12:31" ht="15" customHeight="1" x14ac:dyDescent="0.35">
      <c r="L778">
        <v>776</v>
      </c>
      <c r="M778" t="s">
        <v>1628</v>
      </c>
      <c r="N778" s="3" t="s">
        <v>1629</v>
      </c>
      <c r="O778">
        <v>110800</v>
      </c>
      <c r="P778">
        <v>72623</v>
      </c>
      <c r="Q778" t="s">
        <v>22</v>
      </c>
      <c r="R778" s="4">
        <f t="shared" si="52"/>
        <v>65.540000000000006</v>
      </c>
      <c r="S778">
        <v>2201</v>
      </c>
      <c r="T778" s="4">
        <f t="shared" si="53"/>
        <v>32.995456610631528</v>
      </c>
      <c r="U778" t="s">
        <v>31</v>
      </c>
      <c r="V778" t="s">
        <v>32</v>
      </c>
      <c r="W778">
        <v>1562216400</v>
      </c>
      <c r="X778" s="5">
        <f t="shared" si="54"/>
        <v>43650.208333333328</v>
      </c>
      <c r="Y778">
        <v>1563771600</v>
      </c>
      <c r="Z778" s="6">
        <f t="shared" si="55"/>
        <v>43668.208333333328</v>
      </c>
      <c r="AA778" t="b">
        <v>0</v>
      </c>
      <c r="AB778" t="b">
        <v>0</v>
      </c>
      <c r="AC778" t="s">
        <v>47</v>
      </c>
      <c r="AD778" t="s">
        <v>48</v>
      </c>
      <c r="AE778" t="s">
        <v>49</v>
      </c>
    </row>
    <row r="779" spans="12:31" ht="15" customHeight="1" x14ac:dyDescent="0.35">
      <c r="L779">
        <v>777</v>
      </c>
      <c r="M779" t="s">
        <v>1630</v>
      </c>
      <c r="N779" s="3" t="s">
        <v>1631</v>
      </c>
      <c r="O779">
        <v>93800</v>
      </c>
      <c r="P779">
        <v>45987</v>
      </c>
      <c r="Q779" t="s">
        <v>22</v>
      </c>
      <c r="R779" s="4">
        <f t="shared" si="52"/>
        <v>49.03</v>
      </c>
      <c r="S779">
        <v>676</v>
      </c>
      <c r="T779" s="4">
        <f t="shared" si="53"/>
        <v>68.028106508875737</v>
      </c>
      <c r="U779" t="s">
        <v>31</v>
      </c>
      <c r="V779" t="s">
        <v>32</v>
      </c>
      <c r="W779">
        <v>1316754000</v>
      </c>
      <c r="X779" s="5">
        <f t="shared" si="54"/>
        <v>40809.208333333336</v>
      </c>
      <c r="Y779">
        <v>1319259600</v>
      </c>
      <c r="Z779" s="6">
        <f t="shared" si="55"/>
        <v>40838.208333333336</v>
      </c>
      <c r="AA779" t="b">
        <v>0</v>
      </c>
      <c r="AB779" t="b">
        <v>0</v>
      </c>
      <c r="AC779" t="s">
        <v>47</v>
      </c>
      <c r="AD779" t="s">
        <v>48</v>
      </c>
      <c r="AE779" t="s">
        <v>49</v>
      </c>
    </row>
    <row r="780" spans="12:31" ht="15" customHeight="1" x14ac:dyDescent="0.35">
      <c r="L780">
        <v>778</v>
      </c>
      <c r="M780" t="s">
        <v>1632</v>
      </c>
      <c r="N780" s="3" t="s">
        <v>1633</v>
      </c>
      <c r="O780">
        <v>1300</v>
      </c>
      <c r="P780">
        <v>10243</v>
      </c>
      <c r="Q780" t="s">
        <v>30</v>
      </c>
      <c r="R780" s="4">
        <f t="shared" si="52"/>
        <v>787.92</v>
      </c>
      <c r="S780">
        <v>174</v>
      </c>
      <c r="T780" s="4">
        <f t="shared" si="53"/>
        <v>58.867816091954026</v>
      </c>
      <c r="U780" t="s">
        <v>125</v>
      </c>
      <c r="V780" t="s">
        <v>126</v>
      </c>
      <c r="W780">
        <v>1313211600</v>
      </c>
      <c r="X780" s="5">
        <f t="shared" si="54"/>
        <v>40768.208333333336</v>
      </c>
      <c r="Y780">
        <v>1313643600</v>
      </c>
      <c r="Z780" s="6">
        <f t="shared" si="55"/>
        <v>40773.208333333336</v>
      </c>
      <c r="AA780" t="b">
        <v>0</v>
      </c>
      <c r="AB780" t="b">
        <v>0</v>
      </c>
      <c r="AC780" t="s">
        <v>95</v>
      </c>
      <c r="AD780" t="s">
        <v>59</v>
      </c>
      <c r="AE780" t="s">
        <v>96</v>
      </c>
    </row>
    <row r="781" spans="12:31" ht="15" customHeight="1" x14ac:dyDescent="0.35">
      <c r="L781">
        <v>779</v>
      </c>
      <c r="M781" t="s">
        <v>1634</v>
      </c>
      <c r="N781" s="3" t="s">
        <v>1635</v>
      </c>
      <c r="O781">
        <v>108700</v>
      </c>
      <c r="P781">
        <v>87293</v>
      </c>
      <c r="Q781" t="s">
        <v>22</v>
      </c>
      <c r="R781" s="4">
        <f t="shared" si="52"/>
        <v>80.31</v>
      </c>
      <c r="S781">
        <v>831</v>
      </c>
      <c r="T781" s="4">
        <f t="shared" si="53"/>
        <v>105.04572803850782</v>
      </c>
      <c r="U781" t="s">
        <v>31</v>
      </c>
      <c r="V781" t="s">
        <v>32</v>
      </c>
      <c r="W781">
        <v>1439528400</v>
      </c>
      <c r="X781" s="5">
        <f t="shared" si="54"/>
        <v>42230.208333333328</v>
      </c>
      <c r="Y781">
        <v>1440306000</v>
      </c>
      <c r="Z781" s="6">
        <f t="shared" si="55"/>
        <v>42239.208333333328</v>
      </c>
      <c r="AA781" t="b">
        <v>0</v>
      </c>
      <c r="AB781" t="b">
        <v>1</v>
      </c>
      <c r="AC781" t="s">
        <v>47</v>
      </c>
      <c r="AD781" t="s">
        <v>48</v>
      </c>
      <c r="AE781" t="s">
        <v>49</v>
      </c>
    </row>
    <row r="782" spans="12:31" ht="15" customHeight="1" x14ac:dyDescent="0.35">
      <c r="L782">
        <v>780</v>
      </c>
      <c r="M782" t="s">
        <v>1636</v>
      </c>
      <c r="N782" s="3" t="s">
        <v>1637</v>
      </c>
      <c r="O782">
        <v>5100</v>
      </c>
      <c r="P782">
        <v>5421</v>
      </c>
      <c r="Q782" t="s">
        <v>30</v>
      </c>
      <c r="R782" s="4">
        <f t="shared" si="52"/>
        <v>106.29</v>
      </c>
      <c r="S782">
        <v>164</v>
      </c>
      <c r="T782" s="4">
        <f t="shared" si="53"/>
        <v>33.054878048780488</v>
      </c>
      <c r="U782" t="s">
        <v>31</v>
      </c>
      <c r="V782" t="s">
        <v>32</v>
      </c>
      <c r="W782">
        <v>1469163600</v>
      </c>
      <c r="X782" s="5">
        <f t="shared" si="54"/>
        <v>42573.208333333328</v>
      </c>
      <c r="Y782">
        <v>1470805200</v>
      </c>
      <c r="Z782" s="6">
        <f t="shared" si="55"/>
        <v>42592.208333333328</v>
      </c>
      <c r="AA782" t="b">
        <v>0</v>
      </c>
      <c r="AB782" t="b">
        <v>1</v>
      </c>
      <c r="AC782" t="s">
        <v>72</v>
      </c>
      <c r="AD782" t="s">
        <v>59</v>
      </c>
      <c r="AE782" t="s">
        <v>73</v>
      </c>
    </row>
    <row r="783" spans="12:31" ht="15" customHeight="1" x14ac:dyDescent="0.35">
      <c r="L783">
        <v>781</v>
      </c>
      <c r="M783" t="s">
        <v>1638</v>
      </c>
      <c r="N783" s="3" t="s">
        <v>1639</v>
      </c>
      <c r="O783">
        <v>8700</v>
      </c>
      <c r="P783">
        <v>4414</v>
      </c>
      <c r="Q783" t="s">
        <v>99</v>
      </c>
      <c r="R783" s="4">
        <f t="shared" si="52"/>
        <v>50.74</v>
      </c>
      <c r="S783">
        <v>56</v>
      </c>
      <c r="T783" s="4">
        <f t="shared" si="53"/>
        <v>78.821428571428569</v>
      </c>
      <c r="U783" t="s">
        <v>125</v>
      </c>
      <c r="V783" t="s">
        <v>126</v>
      </c>
      <c r="W783">
        <v>1288501200</v>
      </c>
      <c r="X783" s="5">
        <f t="shared" si="54"/>
        <v>40482.208333333336</v>
      </c>
      <c r="Y783">
        <v>1292911200</v>
      </c>
      <c r="Z783" s="6">
        <f t="shared" si="55"/>
        <v>40533.25</v>
      </c>
      <c r="AA783" t="b">
        <v>0</v>
      </c>
      <c r="AB783" t="b">
        <v>0</v>
      </c>
      <c r="AC783" t="s">
        <v>47</v>
      </c>
      <c r="AD783" t="s">
        <v>48</v>
      </c>
      <c r="AE783" t="s">
        <v>49</v>
      </c>
    </row>
    <row r="784" spans="12:31" ht="15" customHeight="1" x14ac:dyDescent="0.35">
      <c r="L784">
        <v>782</v>
      </c>
      <c r="M784" t="s">
        <v>1640</v>
      </c>
      <c r="N784" s="3" t="s">
        <v>1641</v>
      </c>
      <c r="O784">
        <v>5100</v>
      </c>
      <c r="P784">
        <v>10981</v>
      </c>
      <c r="Q784" t="s">
        <v>30</v>
      </c>
      <c r="R784" s="4">
        <f t="shared" si="52"/>
        <v>215.31</v>
      </c>
      <c r="S784">
        <v>161</v>
      </c>
      <c r="T784" s="4">
        <f t="shared" si="53"/>
        <v>68.204968944099377</v>
      </c>
      <c r="U784" t="s">
        <v>31</v>
      </c>
      <c r="V784" t="s">
        <v>32</v>
      </c>
      <c r="W784">
        <v>1298959200</v>
      </c>
      <c r="X784" s="5">
        <f t="shared" si="54"/>
        <v>40603.25</v>
      </c>
      <c r="Y784">
        <v>1301374800</v>
      </c>
      <c r="Z784" s="6">
        <f t="shared" si="55"/>
        <v>40631.208333333336</v>
      </c>
      <c r="AA784" t="b">
        <v>0</v>
      </c>
      <c r="AB784" t="b">
        <v>1</v>
      </c>
      <c r="AC784" t="s">
        <v>95</v>
      </c>
      <c r="AD784" t="s">
        <v>59</v>
      </c>
      <c r="AE784" t="s">
        <v>96</v>
      </c>
    </row>
    <row r="785" spans="12:31" ht="15" customHeight="1" x14ac:dyDescent="0.35">
      <c r="L785">
        <v>783</v>
      </c>
      <c r="M785" t="s">
        <v>1642</v>
      </c>
      <c r="N785" s="3" t="s">
        <v>1643</v>
      </c>
      <c r="O785">
        <v>7400</v>
      </c>
      <c r="P785">
        <v>10451</v>
      </c>
      <c r="Q785" t="s">
        <v>30</v>
      </c>
      <c r="R785" s="4">
        <f t="shared" si="52"/>
        <v>141.22999999999999</v>
      </c>
      <c r="S785">
        <v>138</v>
      </c>
      <c r="T785" s="4">
        <f t="shared" si="53"/>
        <v>75.731884057971016</v>
      </c>
      <c r="U785" t="s">
        <v>31</v>
      </c>
      <c r="V785" t="s">
        <v>32</v>
      </c>
      <c r="W785">
        <v>1387260000</v>
      </c>
      <c r="X785" s="5">
        <f t="shared" si="54"/>
        <v>41625.25</v>
      </c>
      <c r="Y785">
        <v>1387864800</v>
      </c>
      <c r="Z785" s="6">
        <f t="shared" si="55"/>
        <v>41632.25</v>
      </c>
      <c r="AA785" t="b">
        <v>0</v>
      </c>
      <c r="AB785" t="b">
        <v>0</v>
      </c>
      <c r="AC785" t="s">
        <v>33</v>
      </c>
      <c r="AD785" t="s">
        <v>34</v>
      </c>
      <c r="AE785" t="s">
        <v>35</v>
      </c>
    </row>
    <row r="786" spans="12:31" ht="15" customHeight="1" x14ac:dyDescent="0.35">
      <c r="L786">
        <v>784</v>
      </c>
      <c r="M786" t="s">
        <v>1644</v>
      </c>
      <c r="N786" s="3" t="s">
        <v>1645</v>
      </c>
      <c r="O786">
        <v>88900</v>
      </c>
      <c r="P786">
        <v>102535</v>
      </c>
      <c r="Q786" t="s">
        <v>30</v>
      </c>
      <c r="R786" s="4">
        <f t="shared" si="52"/>
        <v>115.34</v>
      </c>
      <c r="S786">
        <v>3308</v>
      </c>
      <c r="T786" s="4">
        <f t="shared" si="53"/>
        <v>30.996070133010882</v>
      </c>
      <c r="U786" t="s">
        <v>31</v>
      </c>
      <c r="V786" t="s">
        <v>32</v>
      </c>
      <c r="W786">
        <v>1457244000</v>
      </c>
      <c r="X786" s="5">
        <f t="shared" si="54"/>
        <v>42435.25</v>
      </c>
      <c r="Y786">
        <v>1458190800</v>
      </c>
      <c r="Z786" s="6">
        <f t="shared" si="55"/>
        <v>42446.208333333328</v>
      </c>
      <c r="AA786" t="b">
        <v>0</v>
      </c>
      <c r="AB786" t="b">
        <v>0</v>
      </c>
      <c r="AC786" t="s">
        <v>40</v>
      </c>
      <c r="AD786" t="s">
        <v>41</v>
      </c>
      <c r="AE786" t="s">
        <v>42</v>
      </c>
    </row>
    <row r="787" spans="12:31" ht="15" customHeight="1" x14ac:dyDescent="0.35">
      <c r="L787">
        <v>785</v>
      </c>
      <c r="M787" t="s">
        <v>1646</v>
      </c>
      <c r="N787" s="3" t="s">
        <v>1647</v>
      </c>
      <c r="O787">
        <v>6700</v>
      </c>
      <c r="P787">
        <v>12939</v>
      </c>
      <c r="Q787" t="s">
        <v>30</v>
      </c>
      <c r="R787" s="4">
        <f t="shared" si="52"/>
        <v>193.12</v>
      </c>
      <c r="S787">
        <v>127</v>
      </c>
      <c r="T787" s="4">
        <f t="shared" si="53"/>
        <v>101.88188976377953</v>
      </c>
      <c r="U787" t="s">
        <v>38</v>
      </c>
      <c r="V787" t="s">
        <v>39</v>
      </c>
      <c r="W787">
        <v>1556341200</v>
      </c>
      <c r="X787" s="5">
        <f t="shared" si="54"/>
        <v>43582.208333333328</v>
      </c>
      <c r="Y787">
        <v>1559278800</v>
      </c>
      <c r="Z787" s="6">
        <f t="shared" si="55"/>
        <v>43616.208333333328</v>
      </c>
      <c r="AA787" t="b">
        <v>0</v>
      </c>
      <c r="AB787" t="b">
        <v>1</v>
      </c>
      <c r="AC787" t="s">
        <v>95</v>
      </c>
      <c r="AD787" t="s">
        <v>59</v>
      </c>
      <c r="AE787" t="s">
        <v>96</v>
      </c>
    </row>
    <row r="788" spans="12:31" ht="15" customHeight="1" x14ac:dyDescent="0.35">
      <c r="L788">
        <v>786</v>
      </c>
      <c r="M788" t="s">
        <v>1648</v>
      </c>
      <c r="N788" s="3" t="s">
        <v>1649</v>
      </c>
      <c r="O788">
        <v>1500</v>
      </c>
      <c r="P788">
        <v>10946</v>
      </c>
      <c r="Q788" t="s">
        <v>30</v>
      </c>
      <c r="R788" s="4">
        <f t="shared" si="52"/>
        <v>729.73</v>
      </c>
      <c r="S788">
        <v>207</v>
      </c>
      <c r="T788" s="4">
        <f t="shared" si="53"/>
        <v>52.879227053140099</v>
      </c>
      <c r="U788" t="s">
        <v>135</v>
      </c>
      <c r="V788" t="s">
        <v>136</v>
      </c>
      <c r="W788">
        <v>1522126800</v>
      </c>
      <c r="X788" s="5">
        <f t="shared" si="54"/>
        <v>43186.208333333328</v>
      </c>
      <c r="Y788">
        <v>1522731600</v>
      </c>
      <c r="Z788" s="6">
        <f t="shared" si="55"/>
        <v>43193.208333333328</v>
      </c>
      <c r="AA788" t="b">
        <v>0</v>
      </c>
      <c r="AB788" t="b">
        <v>1</v>
      </c>
      <c r="AC788" t="s">
        <v>192</v>
      </c>
      <c r="AD788" t="s">
        <v>34</v>
      </c>
      <c r="AE788" t="s">
        <v>193</v>
      </c>
    </row>
    <row r="789" spans="12:31" ht="15" customHeight="1" x14ac:dyDescent="0.35">
      <c r="L789">
        <v>787</v>
      </c>
      <c r="M789" t="s">
        <v>1650</v>
      </c>
      <c r="N789" s="3" t="s">
        <v>1651</v>
      </c>
      <c r="O789">
        <v>61200</v>
      </c>
      <c r="P789">
        <v>60994</v>
      </c>
      <c r="Q789" t="s">
        <v>22</v>
      </c>
      <c r="R789" s="4">
        <f t="shared" si="52"/>
        <v>99.66</v>
      </c>
      <c r="S789">
        <v>859</v>
      </c>
      <c r="T789" s="4">
        <f t="shared" si="53"/>
        <v>71.005820721769496</v>
      </c>
      <c r="U789" t="s">
        <v>23</v>
      </c>
      <c r="V789" t="s">
        <v>24</v>
      </c>
      <c r="W789">
        <v>1305954000</v>
      </c>
      <c r="X789" s="5">
        <f t="shared" si="54"/>
        <v>40684.208333333336</v>
      </c>
      <c r="Y789">
        <v>1306731600</v>
      </c>
      <c r="Z789" s="6">
        <f t="shared" si="55"/>
        <v>40693.208333333336</v>
      </c>
      <c r="AA789" t="b">
        <v>0</v>
      </c>
      <c r="AB789" t="b">
        <v>0</v>
      </c>
      <c r="AC789" t="s">
        <v>33</v>
      </c>
      <c r="AD789" t="s">
        <v>34</v>
      </c>
      <c r="AE789" t="s">
        <v>35</v>
      </c>
    </row>
    <row r="790" spans="12:31" ht="15" customHeight="1" x14ac:dyDescent="0.35">
      <c r="L790">
        <v>788</v>
      </c>
      <c r="M790" t="s">
        <v>1652</v>
      </c>
      <c r="N790" s="3" t="s">
        <v>1653</v>
      </c>
      <c r="O790">
        <v>3600</v>
      </c>
      <c r="P790">
        <v>3174</v>
      </c>
      <c r="Q790" t="s">
        <v>65</v>
      </c>
      <c r="R790" s="4">
        <f t="shared" si="52"/>
        <v>88.17</v>
      </c>
      <c r="S790">
        <v>31</v>
      </c>
      <c r="T790" s="4">
        <f t="shared" si="53"/>
        <v>102.38709677419355</v>
      </c>
      <c r="U790" t="s">
        <v>31</v>
      </c>
      <c r="V790" t="s">
        <v>32</v>
      </c>
      <c r="W790">
        <v>1350709200</v>
      </c>
      <c r="X790" s="5">
        <f t="shared" si="54"/>
        <v>41202.208333333336</v>
      </c>
      <c r="Y790">
        <v>1352527200</v>
      </c>
      <c r="Z790" s="6">
        <f t="shared" si="55"/>
        <v>41223.25</v>
      </c>
      <c r="AA790" t="b">
        <v>0</v>
      </c>
      <c r="AB790" t="b">
        <v>0</v>
      </c>
      <c r="AC790" t="s">
        <v>95</v>
      </c>
      <c r="AD790" t="s">
        <v>59</v>
      </c>
      <c r="AE790" t="s">
        <v>96</v>
      </c>
    </row>
    <row r="791" spans="12:31" ht="15" customHeight="1" x14ac:dyDescent="0.35">
      <c r="L791">
        <v>789</v>
      </c>
      <c r="M791" t="s">
        <v>1654</v>
      </c>
      <c r="N791" s="3" t="s">
        <v>1655</v>
      </c>
      <c r="O791">
        <v>9000</v>
      </c>
      <c r="P791">
        <v>3351</v>
      </c>
      <c r="Q791" t="s">
        <v>22</v>
      </c>
      <c r="R791" s="4">
        <f t="shared" si="52"/>
        <v>37.229999999999997</v>
      </c>
      <c r="S791">
        <v>45</v>
      </c>
      <c r="T791" s="4">
        <f t="shared" si="53"/>
        <v>74.466666666666669</v>
      </c>
      <c r="U791" t="s">
        <v>31</v>
      </c>
      <c r="V791" t="s">
        <v>32</v>
      </c>
      <c r="W791">
        <v>1401166800</v>
      </c>
      <c r="X791" s="5">
        <f t="shared" si="54"/>
        <v>41786.208333333336</v>
      </c>
      <c r="Y791">
        <v>1404363600</v>
      </c>
      <c r="Z791" s="6">
        <f t="shared" si="55"/>
        <v>41823.208333333336</v>
      </c>
      <c r="AA791" t="b">
        <v>0</v>
      </c>
      <c r="AB791" t="b">
        <v>0</v>
      </c>
      <c r="AC791" t="s">
        <v>47</v>
      </c>
      <c r="AD791" t="s">
        <v>48</v>
      </c>
      <c r="AE791" t="s">
        <v>49</v>
      </c>
    </row>
    <row r="792" spans="12:31" ht="15" customHeight="1" x14ac:dyDescent="0.35">
      <c r="L792">
        <v>790</v>
      </c>
      <c r="M792" t="s">
        <v>1656</v>
      </c>
      <c r="N792" s="3" t="s">
        <v>1657</v>
      </c>
      <c r="O792">
        <v>185900</v>
      </c>
      <c r="P792">
        <v>56774</v>
      </c>
      <c r="Q792" t="s">
        <v>99</v>
      </c>
      <c r="R792" s="4">
        <f t="shared" si="52"/>
        <v>30.54</v>
      </c>
      <c r="S792">
        <v>1113</v>
      </c>
      <c r="T792" s="4">
        <f t="shared" si="53"/>
        <v>51.009883198562441</v>
      </c>
      <c r="U792" t="s">
        <v>31</v>
      </c>
      <c r="V792" t="s">
        <v>32</v>
      </c>
      <c r="W792">
        <v>1266127200</v>
      </c>
      <c r="X792" s="5">
        <f t="shared" si="54"/>
        <v>40223.25</v>
      </c>
      <c r="Y792">
        <v>1266645600</v>
      </c>
      <c r="Z792" s="6">
        <f t="shared" si="55"/>
        <v>40229.25</v>
      </c>
      <c r="AA792" t="b">
        <v>0</v>
      </c>
      <c r="AB792" t="b">
        <v>0</v>
      </c>
      <c r="AC792" t="s">
        <v>47</v>
      </c>
      <c r="AD792" t="s">
        <v>48</v>
      </c>
      <c r="AE792" t="s">
        <v>49</v>
      </c>
    </row>
    <row r="793" spans="12:31" ht="15" customHeight="1" x14ac:dyDescent="0.35">
      <c r="L793">
        <v>791</v>
      </c>
      <c r="M793" t="s">
        <v>1658</v>
      </c>
      <c r="N793" s="3" t="s">
        <v>1659</v>
      </c>
      <c r="O793">
        <v>2100</v>
      </c>
      <c r="P793">
        <v>540</v>
      </c>
      <c r="Q793" t="s">
        <v>22</v>
      </c>
      <c r="R793" s="4">
        <f t="shared" si="52"/>
        <v>25.71</v>
      </c>
      <c r="S793">
        <v>6</v>
      </c>
      <c r="T793" s="4">
        <f t="shared" si="53"/>
        <v>90</v>
      </c>
      <c r="U793" t="s">
        <v>31</v>
      </c>
      <c r="V793" t="s">
        <v>32</v>
      </c>
      <c r="W793">
        <v>1481436000</v>
      </c>
      <c r="X793" s="5">
        <f t="shared" si="54"/>
        <v>42715.25</v>
      </c>
      <c r="Y793">
        <v>1482818400</v>
      </c>
      <c r="Z793" s="6">
        <f t="shared" si="55"/>
        <v>42731.25</v>
      </c>
      <c r="AA793" t="b">
        <v>0</v>
      </c>
      <c r="AB793" t="b">
        <v>0</v>
      </c>
      <c r="AC793" t="s">
        <v>25</v>
      </c>
      <c r="AD793" t="s">
        <v>26</v>
      </c>
      <c r="AE793" t="s">
        <v>27</v>
      </c>
    </row>
    <row r="794" spans="12:31" ht="15" customHeight="1" x14ac:dyDescent="0.35">
      <c r="L794">
        <v>792</v>
      </c>
      <c r="M794" t="s">
        <v>1660</v>
      </c>
      <c r="N794" s="3" t="s">
        <v>1661</v>
      </c>
      <c r="O794">
        <v>2000</v>
      </c>
      <c r="P794">
        <v>680</v>
      </c>
      <c r="Q794" t="s">
        <v>22</v>
      </c>
      <c r="R794" s="4">
        <f t="shared" si="52"/>
        <v>34</v>
      </c>
      <c r="S794">
        <v>7</v>
      </c>
      <c r="T794" s="4">
        <f t="shared" si="53"/>
        <v>97.142857142857139</v>
      </c>
      <c r="U794" t="s">
        <v>31</v>
      </c>
      <c r="V794" t="s">
        <v>32</v>
      </c>
      <c r="W794">
        <v>1372222800</v>
      </c>
      <c r="X794" s="5">
        <f t="shared" si="54"/>
        <v>41451.208333333336</v>
      </c>
      <c r="Y794">
        <v>1374642000</v>
      </c>
      <c r="Z794" s="6">
        <f t="shared" si="55"/>
        <v>41479.208333333336</v>
      </c>
      <c r="AA794" t="b">
        <v>0</v>
      </c>
      <c r="AB794" t="b">
        <v>1</v>
      </c>
      <c r="AC794" t="s">
        <v>47</v>
      </c>
      <c r="AD794" t="s">
        <v>48</v>
      </c>
      <c r="AE794" t="s">
        <v>49</v>
      </c>
    </row>
    <row r="795" spans="12:31" ht="15" customHeight="1" x14ac:dyDescent="0.35">
      <c r="L795">
        <v>793</v>
      </c>
      <c r="M795" t="s">
        <v>1662</v>
      </c>
      <c r="N795" s="3" t="s">
        <v>1663</v>
      </c>
      <c r="O795">
        <v>1100</v>
      </c>
      <c r="P795">
        <v>13045</v>
      </c>
      <c r="Q795" t="s">
        <v>30</v>
      </c>
      <c r="R795" s="4">
        <f t="shared" si="52"/>
        <v>1185.9100000000001</v>
      </c>
      <c r="S795">
        <v>181</v>
      </c>
      <c r="T795" s="4">
        <f t="shared" si="53"/>
        <v>72.071823204419886</v>
      </c>
      <c r="U795" t="s">
        <v>125</v>
      </c>
      <c r="V795" t="s">
        <v>126</v>
      </c>
      <c r="W795">
        <v>1372136400</v>
      </c>
      <c r="X795" s="5">
        <f t="shared" si="54"/>
        <v>41450.208333333336</v>
      </c>
      <c r="Y795">
        <v>1372482000</v>
      </c>
      <c r="Z795" s="6">
        <f t="shared" si="55"/>
        <v>41454.208333333336</v>
      </c>
      <c r="AA795" t="b">
        <v>0</v>
      </c>
      <c r="AB795" t="b">
        <v>0</v>
      </c>
      <c r="AC795" t="s">
        <v>90</v>
      </c>
      <c r="AD795" t="s">
        <v>91</v>
      </c>
      <c r="AE795" t="s">
        <v>92</v>
      </c>
    </row>
    <row r="796" spans="12:31" ht="15" customHeight="1" x14ac:dyDescent="0.35">
      <c r="L796">
        <v>794</v>
      </c>
      <c r="M796" t="s">
        <v>1664</v>
      </c>
      <c r="N796" s="3" t="s">
        <v>1665</v>
      </c>
      <c r="O796">
        <v>6600</v>
      </c>
      <c r="P796">
        <v>8276</v>
      </c>
      <c r="Q796" t="s">
        <v>30</v>
      </c>
      <c r="R796" s="4">
        <f t="shared" si="52"/>
        <v>125.39</v>
      </c>
      <c r="S796">
        <v>110</v>
      </c>
      <c r="T796" s="4">
        <f t="shared" si="53"/>
        <v>75.236363636363635</v>
      </c>
      <c r="U796" t="s">
        <v>31</v>
      </c>
      <c r="V796" t="s">
        <v>32</v>
      </c>
      <c r="W796">
        <v>1513922400</v>
      </c>
      <c r="X796" s="5">
        <f t="shared" si="54"/>
        <v>43091.25</v>
      </c>
      <c r="Y796">
        <v>1514959200</v>
      </c>
      <c r="Z796" s="6">
        <f t="shared" si="55"/>
        <v>43103.25</v>
      </c>
      <c r="AA796" t="b">
        <v>0</v>
      </c>
      <c r="AB796" t="b">
        <v>0</v>
      </c>
      <c r="AC796" t="s">
        <v>33</v>
      </c>
      <c r="AD796" t="s">
        <v>34</v>
      </c>
      <c r="AE796" t="s">
        <v>35</v>
      </c>
    </row>
    <row r="797" spans="12:31" ht="15" customHeight="1" x14ac:dyDescent="0.35">
      <c r="L797">
        <v>795</v>
      </c>
      <c r="M797" t="s">
        <v>1666</v>
      </c>
      <c r="N797" s="3" t="s">
        <v>1667</v>
      </c>
      <c r="O797">
        <v>7100</v>
      </c>
      <c r="P797">
        <v>1022</v>
      </c>
      <c r="Q797" t="s">
        <v>22</v>
      </c>
      <c r="R797" s="4">
        <f t="shared" si="52"/>
        <v>14.39</v>
      </c>
      <c r="S797">
        <v>31</v>
      </c>
      <c r="T797" s="4">
        <f t="shared" si="53"/>
        <v>32.967741935483872</v>
      </c>
      <c r="U797" t="s">
        <v>31</v>
      </c>
      <c r="V797" t="s">
        <v>32</v>
      </c>
      <c r="W797">
        <v>1477976400</v>
      </c>
      <c r="X797" s="5">
        <f t="shared" si="54"/>
        <v>42675.208333333328</v>
      </c>
      <c r="Y797">
        <v>1478235600</v>
      </c>
      <c r="Z797" s="6">
        <f t="shared" si="55"/>
        <v>42678.208333333328</v>
      </c>
      <c r="AA797" t="b">
        <v>0</v>
      </c>
      <c r="AB797" t="b">
        <v>0</v>
      </c>
      <c r="AC797" t="s">
        <v>72</v>
      </c>
      <c r="AD797" t="s">
        <v>59</v>
      </c>
      <c r="AE797" t="s">
        <v>73</v>
      </c>
    </row>
    <row r="798" spans="12:31" ht="15" customHeight="1" x14ac:dyDescent="0.35">
      <c r="L798">
        <v>796</v>
      </c>
      <c r="M798" t="s">
        <v>1668</v>
      </c>
      <c r="N798" s="3" t="s">
        <v>1669</v>
      </c>
      <c r="O798">
        <v>7800</v>
      </c>
      <c r="P798">
        <v>4275</v>
      </c>
      <c r="Q798" t="s">
        <v>22</v>
      </c>
      <c r="R798" s="4">
        <f t="shared" si="52"/>
        <v>54.81</v>
      </c>
      <c r="S798">
        <v>78</v>
      </c>
      <c r="T798" s="4">
        <f t="shared" si="53"/>
        <v>54.807692307692307</v>
      </c>
      <c r="U798" t="s">
        <v>31</v>
      </c>
      <c r="V798" t="s">
        <v>32</v>
      </c>
      <c r="W798">
        <v>1407474000</v>
      </c>
      <c r="X798" s="5">
        <f t="shared" si="54"/>
        <v>41859.208333333336</v>
      </c>
      <c r="Y798">
        <v>1408078800</v>
      </c>
      <c r="Z798" s="6">
        <f t="shared" si="55"/>
        <v>41866.208333333336</v>
      </c>
      <c r="AA798" t="b">
        <v>0</v>
      </c>
      <c r="AB798" t="b">
        <v>1</v>
      </c>
      <c r="AC798" t="s">
        <v>328</v>
      </c>
      <c r="AD798" t="s">
        <v>115</v>
      </c>
      <c r="AE798" t="s">
        <v>329</v>
      </c>
    </row>
    <row r="799" spans="12:31" ht="15" customHeight="1" x14ac:dyDescent="0.35">
      <c r="L799">
        <v>797</v>
      </c>
      <c r="M799" t="s">
        <v>1670</v>
      </c>
      <c r="N799" s="3" t="s">
        <v>1671</v>
      </c>
      <c r="O799">
        <v>7600</v>
      </c>
      <c r="P799">
        <v>8332</v>
      </c>
      <c r="Q799" t="s">
        <v>30</v>
      </c>
      <c r="R799" s="4">
        <f t="shared" si="52"/>
        <v>109.63</v>
      </c>
      <c r="S799">
        <v>185</v>
      </c>
      <c r="T799" s="4">
        <f t="shared" si="53"/>
        <v>45.037837837837834</v>
      </c>
      <c r="U799" t="s">
        <v>31</v>
      </c>
      <c r="V799" t="s">
        <v>32</v>
      </c>
      <c r="W799">
        <v>1546149600</v>
      </c>
      <c r="X799" s="5">
        <f t="shared" si="54"/>
        <v>43464.25</v>
      </c>
      <c r="Y799">
        <v>1548136800</v>
      </c>
      <c r="Z799" s="6">
        <f t="shared" si="55"/>
        <v>43487.25</v>
      </c>
      <c r="AA799" t="b">
        <v>0</v>
      </c>
      <c r="AB799" t="b">
        <v>0</v>
      </c>
      <c r="AC799" t="s">
        <v>40</v>
      </c>
      <c r="AD799" t="s">
        <v>41</v>
      </c>
      <c r="AE799" t="s">
        <v>42</v>
      </c>
    </row>
    <row r="800" spans="12:31" ht="15" customHeight="1" x14ac:dyDescent="0.35">
      <c r="L800">
        <v>798</v>
      </c>
      <c r="M800" t="s">
        <v>1672</v>
      </c>
      <c r="N800" s="3" t="s">
        <v>1673</v>
      </c>
      <c r="O800">
        <v>3400</v>
      </c>
      <c r="P800">
        <v>6408</v>
      </c>
      <c r="Q800" t="s">
        <v>30</v>
      </c>
      <c r="R800" s="4">
        <f t="shared" si="52"/>
        <v>188.47</v>
      </c>
      <c r="S800">
        <v>121</v>
      </c>
      <c r="T800" s="4">
        <f t="shared" si="53"/>
        <v>52.958677685950413</v>
      </c>
      <c r="U800" t="s">
        <v>31</v>
      </c>
      <c r="V800" t="s">
        <v>32</v>
      </c>
      <c r="W800">
        <v>1338440400</v>
      </c>
      <c r="X800" s="5">
        <f t="shared" si="54"/>
        <v>41060.208333333336</v>
      </c>
      <c r="Y800">
        <v>1340859600</v>
      </c>
      <c r="Z800" s="6">
        <f t="shared" si="55"/>
        <v>41088.208333333336</v>
      </c>
      <c r="AA800" t="b">
        <v>0</v>
      </c>
      <c r="AB800" t="b">
        <v>1</v>
      </c>
      <c r="AC800" t="s">
        <v>47</v>
      </c>
      <c r="AD800" t="s">
        <v>48</v>
      </c>
      <c r="AE800" t="s">
        <v>49</v>
      </c>
    </row>
    <row r="801" spans="12:31" ht="15" customHeight="1" x14ac:dyDescent="0.35">
      <c r="L801">
        <v>799</v>
      </c>
      <c r="M801" t="s">
        <v>1674</v>
      </c>
      <c r="N801" s="3" t="s">
        <v>1675</v>
      </c>
      <c r="O801">
        <v>84500</v>
      </c>
      <c r="P801">
        <v>73522</v>
      </c>
      <c r="Q801" t="s">
        <v>22</v>
      </c>
      <c r="R801" s="4">
        <f t="shared" si="52"/>
        <v>87.01</v>
      </c>
      <c r="S801">
        <v>1225</v>
      </c>
      <c r="T801" s="4">
        <f t="shared" si="53"/>
        <v>60.017959183673469</v>
      </c>
      <c r="U801" t="s">
        <v>56</v>
      </c>
      <c r="V801" t="s">
        <v>57</v>
      </c>
      <c r="W801">
        <v>1454133600</v>
      </c>
      <c r="X801" s="5">
        <f t="shared" si="54"/>
        <v>42399.25</v>
      </c>
      <c r="Y801">
        <v>1454479200</v>
      </c>
      <c r="Z801" s="6">
        <f t="shared" si="55"/>
        <v>42403.25</v>
      </c>
      <c r="AA801" t="b">
        <v>0</v>
      </c>
      <c r="AB801" t="b">
        <v>0</v>
      </c>
      <c r="AC801" t="s">
        <v>47</v>
      </c>
      <c r="AD801" t="s">
        <v>48</v>
      </c>
      <c r="AE801" t="s">
        <v>49</v>
      </c>
    </row>
    <row r="802" spans="12:31" ht="15" customHeight="1" x14ac:dyDescent="0.35">
      <c r="L802">
        <v>800</v>
      </c>
      <c r="M802" t="s">
        <v>1676</v>
      </c>
      <c r="N802" s="3" t="s">
        <v>1677</v>
      </c>
      <c r="O802">
        <v>100</v>
      </c>
      <c r="P802">
        <v>1</v>
      </c>
      <c r="Q802" t="s">
        <v>22</v>
      </c>
      <c r="R802" s="4">
        <f t="shared" si="52"/>
        <v>1</v>
      </c>
      <c r="S802">
        <v>1</v>
      </c>
      <c r="T802" s="4">
        <f t="shared" si="53"/>
        <v>1</v>
      </c>
      <c r="U802" t="s">
        <v>125</v>
      </c>
      <c r="V802" t="s">
        <v>126</v>
      </c>
      <c r="W802">
        <v>1434085200</v>
      </c>
      <c r="X802" s="5">
        <f t="shared" si="54"/>
        <v>42167.208333333328</v>
      </c>
      <c r="Y802">
        <v>1434430800</v>
      </c>
      <c r="Z802" s="6">
        <f t="shared" si="55"/>
        <v>42171.208333333328</v>
      </c>
      <c r="AA802" t="b">
        <v>0</v>
      </c>
      <c r="AB802" t="b">
        <v>0</v>
      </c>
      <c r="AC802" t="s">
        <v>33</v>
      </c>
      <c r="AD802" t="s">
        <v>34</v>
      </c>
      <c r="AE802" t="s">
        <v>35</v>
      </c>
    </row>
    <row r="803" spans="12:31" ht="15" customHeight="1" x14ac:dyDescent="0.35">
      <c r="L803">
        <v>801</v>
      </c>
      <c r="M803" t="s">
        <v>1678</v>
      </c>
      <c r="N803" s="3" t="s">
        <v>1679</v>
      </c>
      <c r="O803">
        <v>2300</v>
      </c>
      <c r="P803">
        <v>4667</v>
      </c>
      <c r="Q803" t="s">
        <v>30</v>
      </c>
      <c r="R803" s="4">
        <f t="shared" si="52"/>
        <v>202.91</v>
      </c>
      <c r="S803">
        <v>106</v>
      </c>
      <c r="T803" s="4">
        <f t="shared" si="53"/>
        <v>44.028301886792455</v>
      </c>
      <c r="U803" t="s">
        <v>31</v>
      </c>
      <c r="V803" t="s">
        <v>32</v>
      </c>
      <c r="W803">
        <v>1577772000</v>
      </c>
      <c r="X803" s="5">
        <f t="shared" si="54"/>
        <v>43830.25</v>
      </c>
      <c r="Y803">
        <v>1579672800</v>
      </c>
      <c r="Z803" s="6">
        <f t="shared" si="55"/>
        <v>43852.25</v>
      </c>
      <c r="AA803" t="b">
        <v>0</v>
      </c>
      <c r="AB803" t="b">
        <v>1</v>
      </c>
      <c r="AC803" t="s">
        <v>151</v>
      </c>
      <c r="AD803" t="s">
        <v>152</v>
      </c>
      <c r="AE803" t="s">
        <v>153</v>
      </c>
    </row>
    <row r="804" spans="12:31" ht="15" customHeight="1" x14ac:dyDescent="0.35">
      <c r="L804">
        <v>802</v>
      </c>
      <c r="M804" t="s">
        <v>1680</v>
      </c>
      <c r="N804" s="3" t="s">
        <v>1681</v>
      </c>
      <c r="O804">
        <v>6200</v>
      </c>
      <c r="P804">
        <v>12216</v>
      </c>
      <c r="Q804" t="s">
        <v>30</v>
      </c>
      <c r="R804" s="4">
        <f t="shared" si="52"/>
        <v>197.03</v>
      </c>
      <c r="S804">
        <v>142</v>
      </c>
      <c r="T804" s="4">
        <f t="shared" si="53"/>
        <v>86.028169014084511</v>
      </c>
      <c r="U804" t="s">
        <v>31</v>
      </c>
      <c r="V804" t="s">
        <v>32</v>
      </c>
      <c r="W804">
        <v>1562216400</v>
      </c>
      <c r="X804" s="5">
        <f t="shared" si="54"/>
        <v>43650.208333333328</v>
      </c>
      <c r="Y804">
        <v>1562389200</v>
      </c>
      <c r="Z804" s="6">
        <f t="shared" si="55"/>
        <v>43652.208333333328</v>
      </c>
      <c r="AA804" t="b">
        <v>0</v>
      </c>
      <c r="AB804" t="b">
        <v>0</v>
      </c>
      <c r="AC804" t="s">
        <v>151</v>
      </c>
      <c r="AD804" t="s">
        <v>152</v>
      </c>
      <c r="AE804" t="s">
        <v>153</v>
      </c>
    </row>
    <row r="805" spans="12:31" ht="15" customHeight="1" x14ac:dyDescent="0.35">
      <c r="L805">
        <v>803</v>
      </c>
      <c r="M805" t="s">
        <v>1682</v>
      </c>
      <c r="N805" s="3" t="s">
        <v>1683</v>
      </c>
      <c r="O805">
        <v>6100</v>
      </c>
      <c r="P805">
        <v>6527</v>
      </c>
      <c r="Q805" t="s">
        <v>30</v>
      </c>
      <c r="R805" s="4">
        <f t="shared" si="52"/>
        <v>107</v>
      </c>
      <c r="S805">
        <v>233</v>
      </c>
      <c r="T805" s="4">
        <f t="shared" si="53"/>
        <v>28.012875536480685</v>
      </c>
      <c r="U805" t="s">
        <v>31</v>
      </c>
      <c r="V805" t="s">
        <v>32</v>
      </c>
      <c r="W805">
        <v>1548568800</v>
      </c>
      <c r="X805" s="5">
        <f t="shared" si="54"/>
        <v>43492.25</v>
      </c>
      <c r="Y805">
        <v>1551506400</v>
      </c>
      <c r="Z805" s="6">
        <f t="shared" si="55"/>
        <v>43526.25</v>
      </c>
      <c r="AA805" t="b">
        <v>0</v>
      </c>
      <c r="AB805" t="b">
        <v>0</v>
      </c>
      <c r="AC805" t="s">
        <v>47</v>
      </c>
      <c r="AD805" t="s">
        <v>48</v>
      </c>
      <c r="AE805" t="s">
        <v>49</v>
      </c>
    </row>
    <row r="806" spans="12:31" ht="15" customHeight="1" x14ac:dyDescent="0.35">
      <c r="L806">
        <v>804</v>
      </c>
      <c r="M806" t="s">
        <v>1684</v>
      </c>
      <c r="N806" s="3" t="s">
        <v>1685</v>
      </c>
      <c r="O806">
        <v>2600</v>
      </c>
      <c r="P806">
        <v>6987</v>
      </c>
      <c r="Q806" t="s">
        <v>30</v>
      </c>
      <c r="R806" s="4">
        <f t="shared" si="52"/>
        <v>268.73</v>
      </c>
      <c r="S806">
        <v>218</v>
      </c>
      <c r="T806" s="4">
        <f t="shared" si="53"/>
        <v>32.050458715596328</v>
      </c>
      <c r="U806" t="s">
        <v>31</v>
      </c>
      <c r="V806" t="s">
        <v>32</v>
      </c>
      <c r="W806">
        <v>1514872800</v>
      </c>
      <c r="X806" s="5">
        <f t="shared" si="54"/>
        <v>43102.25</v>
      </c>
      <c r="Y806">
        <v>1516600800</v>
      </c>
      <c r="Z806" s="6">
        <f t="shared" si="55"/>
        <v>43122.25</v>
      </c>
      <c r="AA806" t="b">
        <v>0</v>
      </c>
      <c r="AB806" t="b">
        <v>0</v>
      </c>
      <c r="AC806" t="s">
        <v>33</v>
      </c>
      <c r="AD806" t="s">
        <v>34</v>
      </c>
      <c r="AE806" t="s">
        <v>35</v>
      </c>
    </row>
    <row r="807" spans="12:31" ht="15" customHeight="1" x14ac:dyDescent="0.35">
      <c r="L807">
        <v>805</v>
      </c>
      <c r="M807" t="s">
        <v>1686</v>
      </c>
      <c r="N807" s="3" t="s">
        <v>1687</v>
      </c>
      <c r="O807">
        <v>9700</v>
      </c>
      <c r="P807">
        <v>4932</v>
      </c>
      <c r="Q807" t="s">
        <v>22</v>
      </c>
      <c r="R807" s="4">
        <f t="shared" si="52"/>
        <v>50.85</v>
      </c>
      <c r="S807">
        <v>67</v>
      </c>
      <c r="T807" s="4">
        <f t="shared" si="53"/>
        <v>73.611940298507463</v>
      </c>
      <c r="U807" t="s">
        <v>38</v>
      </c>
      <c r="V807" t="s">
        <v>39</v>
      </c>
      <c r="W807">
        <v>1416031200</v>
      </c>
      <c r="X807" s="5">
        <f t="shared" si="54"/>
        <v>41958.25</v>
      </c>
      <c r="Y807">
        <v>1420437600</v>
      </c>
      <c r="Z807" s="6">
        <f t="shared" si="55"/>
        <v>42009.25</v>
      </c>
      <c r="AA807" t="b">
        <v>0</v>
      </c>
      <c r="AB807" t="b">
        <v>0</v>
      </c>
      <c r="AC807" t="s">
        <v>58</v>
      </c>
      <c r="AD807" t="s">
        <v>59</v>
      </c>
      <c r="AE807" t="s">
        <v>60</v>
      </c>
    </row>
    <row r="808" spans="12:31" ht="15" customHeight="1" x14ac:dyDescent="0.35">
      <c r="L808">
        <v>806</v>
      </c>
      <c r="M808" t="s">
        <v>1688</v>
      </c>
      <c r="N808" s="3" t="s">
        <v>1689</v>
      </c>
      <c r="O808">
        <v>700</v>
      </c>
      <c r="P808">
        <v>8262</v>
      </c>
      <c r="Q808" t="s">
        <v>30</v>
      </c>
      <c r="R808" s="4">
        <f t="shared" si="52"/>
        <v>1180.29</v>
      </c>
      <c r="S808">
        <v>76</v>
      </c>
      <c r="T808" s="4">
        <f t="shared" si="53"/>
        <v>108.71052631578948</v>
      </c>
      <c r="U808" t="s">
        <v>31</v>
      </c>
      <c r="V808" t="s">
        <v>32</v>
      </c>
      <c r="W808">
        <v>1330927200</v>
      </c>
      <c r="X808" s="5">
        <f t="shared" si="54"/>
        <v>40973.25</v>
      </c>
      <c r="Y808">
        <v>1332997200</v>
      </c>
      <c r="Z808" s="6">
        <f t="shared" si="55"/>
        <v>40997.208333333336</v>
      </c>
      <c r="AA808" t="b">
        <v>0</v>
      </c>
      <c r="AB808" t="b">
        <v>1</v>
      </c>
      <c r="AC808" t="s">
        <v>72</v>
      </c>
      <c r="AD808" t="s">
        <v>59</v>
      </c>
      <c r="AE808" t="s">
        <v>73</v>
      </c>
    </row>
    <row r="809" spans="12:31" ht="15" customHeight="1" x14ac:dyDescent="0.35">
      <c r="L809">
        <v>807</v>
      </c>
      <c r="M809" t="s">
        <v>1690</v>
      </c>
      <c r="N809" s="3" t="s">
        <v>1691</v>
      </c>
      <c r="O809">
        <v>700</v>
      </c>
      <c r="P809">
        <v>1848</v>
      </c>
      <c r="Q809" t="s">
        <v>30</v>
      </c>
      <c r="R809" s="4">
        <f t="shared" si="52"/>
        <v>264</v>
      </c>
      <c r="S809">
        <v>43</v>
      </c>
      <c r="T809" s="4">
        <f t="shared" si="53"/>
        <v>42.97674418604651</v>
      </c>
      <c r="U809" t="s">
        <v>31</v>
      </c>
      <c r="V809" t="s">
        <v>32</v>
      </c>
      <c r="W809">
        <v>1571115600</v>
      </c>
      <c r="X809" s="5">
        <f t="shared" si="54"/>
        <v>43753.208333333328</v>
      </c>
      <c r="Y809">
        <v>1574920800</v>
      </c>
      <c r="Z809" s="6">
        <f t="shared" si="55"/>
        <v>43797.25</v>
      </c>
      <c r="AA809" t="b">
        <v>0</v>
      </c>
      <c r="AB809" t="b">
        <v>1</v>
      </c>
      <c r="AC809" t="s">
        <v>47</v>
      </c>
      <c r="AD809" t="s">
        <v>48</v>
      </c>
      <c r="AE809" t="s">
        <v>49</v>
      </c>
    </row>
    <row r="810" spans="12:31" ht="15" customHeight="1" x14ac:dyDescent="0.35">
      <c r="L810">
        <v>808</v>
      </c>
      <c r="M810" t="s">
        <v>1692</v>
      </c>
      <c r="N810" s="3" t="s">
        <v>1693</v>
      </c>
      <c r="O810">
        <v>5200</v>
      </c>
      <c r="P810">
        <v>1583</v>
      </c>
      <c r="Q810" t="s">
        <v>22</v>
      </c>
      <c r="R810" s="4">
        <f t="shared" si="52"/>
        <v>30.44</v>
      </c>
      <c r="S810">
        <v>19</v>
      </c>
      <c r="T810" s="4">
        <f t="shared" si="53"/>
        <v>83.315789473684205</v>
      </c>
      <c r="U810" t="s">
        <v>31</v>
      </c>
      <c r="V810" t="s">
        <v>32</v>
      </c>
      <c r="W810">
        <v>1463461200</v>
      </c>
      <c r="X810" s="5">
        <f t="shared" si="54"/>
        <v>42507.208333333328</v>
      </c>
      <c r="Y810">
        <v>1464930000</v>
      </c>
      <c r="Z810" s="6">
        <f t="shared" si="55"/>
        <v>42524.208333333328</v>
      </c>
      <c r="AA810" t="b">
        <v>0</v>
      </c>
      <c r="AB810" t="b">
        <v>0</v>
      </c>
      <c r="AC810" t="s">
        <v>25</v>
      </c>
      <c r="AD810" t="s">
        <v>26</v>
      </c>
      <c r="AE810" t="s">
        <v>27</v>
      </c>
    </row>
    <row r="811" spans="12:31" ht="15" customHeight="1" x14ac:dyDescent="0.35">
      <c r="L811">
        <v>809</v>
      </c>
      <c r="M811" t="s">
        <v>1640</v>
      </c>
      <c r="N811" s="3" t="s">
        <v>1694</v>
      </c>
      <c r="O811">
        <v>140800</v>
      </c>
      <c r="P811">
        <v>88536</v>
      </c>
      <c r="Q811" t="s">
        <v>22</v>
      </c>
      <c r="R811" s="4">
        <f t="shared" si="52"/>
        <v>62.88</v>
      </c>
      <c r="S811">
        <v>2108</v>
      </c>
      <c r="T811" s="4">
        <f t="shared" si="53"/>
        <v>42</v>
      </c>
      <c r="U811" t="s">
        <v>125</v>
      </c>
      <c r="V811" t="s">
        <v>126</v>
      </c>
      <c r="W811">
        <v>1344920400</v>
      </c>
      <c r="X811" s="5">
        <f t="shared" si="54"/>
        <v>41135.208333333336</v>
      </c>
      <c r="Y811">
        <v>1345006800</v>
      </c>
      <c r="Z811" s="6">
        <f t="shared" si="55"/>
        <v>41136.208333333336</v>
      </c>
      <c r="AA811" t="b">
        <v>0</v>
      </c>
      <c r="AB811" t="b">
        <v>0</v>
      </c>
      <c r="AC811" t="s">
        <v>58</v>
      </c>
      <c r="AD811" t="s">
        <v>59</v>
      </c>
      <c r="AE811" t="s">
        <v>60</v>
      </c>
    </row>
    <row r="812" spans="12:31" ht="15" customHeight="1" x14ac:dyDescent="0.35">
      <c r="L812">
        <v>810</v>
      </c>
      <c r="M812" t="s">
        <v>1695</v>
      </c>
      <c r="N812" s="3" t="s">
        <v>1696</v>
      </c>
      <c r="O812">
        <v>6400</v>
      </c>
      <c r="P812">
        <v>12360</v>
      </c>
      <c r="Q812" t="s">
        <v>30</v>
      </c>
      <c r="R812" s="4">
        <f t="shared" si="52"/>
        <v>193.13</v>
      </c>
      <c r="S812">
        <v>221</v>
      </c>
      <c r="T812" s="4">
        <f t="shared" si="53"/>
        <v>55.927601809954751</v>
      </c>
      <c r="U812" t="s">
        <v>31</v>
      </c>
      <c r="V812" t="s">
        <v>32</v>
      </c>
      <c r="W812">
        <v>1511848800</v>
      </c>
      <c r="X812" s="5">
        <f t="shared" si="54"/>
        <v>43067.25</v>
      </c>
      <c r="Y812">
        <v>1512712800</v>
      </c>
      <c r="Z812" s="6">
        <f t="shared" si="55"/>
        <v>43077.25</v>
      </c>
      <c r="AA812" t="b">
        <v>0</v>
      </c>
      <c r="AB812" t="b">
        <v>1</v>
      </c>
      <c r="AC812" t="s">
        <v>47</v>
      </c>
      <c r="AD812" t="s">
        <v>48</v>
      </c>
      <c r="AE812" t="s">
        <v>49</v>
      </c>
    </row>
    <row r="813" spans="12:31" ht="15" customHeight="1" x14ac:dyDescent="0.35">
      <c r="L813">
        <v>811</v>
      </c>
      <c r="M813" t="s">
        <v>1697</v>
      </c>
      <c r="N813" s="3" t="s">
        <v>1698</v>
      </c>
      <c r="O813">
        <v>92500</v>
      </c>
      <c r="P813">
        <v>71320</v>
      </c>
      <c r="Q813" t="s">
        <v>22</v>
      </c>
      <c r="R813" s="4">
        <f t="shared" si="52"/>
        <v>77.099999999999994</v>
      </c>
      <c r="S813">
        <v>679</v>
      </c>
      <c r="T813" s="4">
        <f t="shared" si="53"/>
        <v>105.03681885125184</v>
      </c>
      <c r="U813" t="s">
        <v>31</v>
      </c>
      <c r="V813" t="s">
        <v>32</v>
      </c>
      <c r="W813">
        <v>1452319200</v>
      </c>
      <c r="X813" s="5">
        <f t="shared" si="54"/>
        <v>42378.25</v>
      </c>
      <c r="Y813">
        <v>1452492000</v>
      </c>
      <c r="Z813" s="6">
        <f t="shared" si="55"/>
        <v>42380.25</v>
      </c>
      <c r="AA813" t="b">
        <v>0</v>
      </c>
      <c r="AB813" t="b">
        <v>1</v>
      </c>
      <c r="AC813" t="s">
        <v>114</v>
      </c>
      <c r="AD813" t="s">
        <v>115</v>
      </c>
      <c r="AE813" t="s">
        <v>116</v>
      </c>
    </row>
    <row r="814" spans="12:31" ht="15" customHeight="1" x14ac:dyDescent="0.35">
      <c r="L814">
        <v>812</v>
      </c>
      <c r="M814" t="s">
        <v>1699</v>
      </c>
      <c r="N814" s="3" t="s">
        <v>1700</v>
      </c>
      <c r="O814">
        <v>59700</v>
      </c>
      <c r="P814">
        <v>134640</v>
      </c>
      <c r="Q814" t="s">
        <v>30</v>
      </c>
      <c r="R814" s="4">
        <f t="shared" si="52"/>
        <v>225.53</v>
      </c>
      <c r="S814">
        <v>2805</v>
      </c>
      <c r="T814" s="4">
        <f t="shared" si="53"/>
        <v>48</v>
      </c>
      <c r="U814" t="s">
        <v>23</v>
      </c>
      <c r="V814" t="s">
        <v>24</v>
      </c>
      <c r="W814">
        <v>1523854800</v>
      </c>
      <c r="X814" s="5">
        <f t="shared" si="54"/>
        <v>43206.208333333328</v>
      </c>
      <c r="Y814">
        <v>1524286800</v>
      </c>
      <c r="Z814" s="6">
        <f t="shared" si="55"/>
        <v>43211.208333333328</v>
      </c>
      <c r="AA814" t="b">
        <v>0</v>
      </c>
      <c r="AB814" t="b">
        <v>0</v>
      </c>
      <c r="AC814" t="s">
        <v>90</v>
      </c>
      <c r="AD814" t="s">
        <v>91</v>
      </c>
      <c r="AE814" t="s">
        <v>92</v>
      </c>
    </row>
    <row r="815" spans="12:31" ht="15" customHeight="1" x14ac:dyDescent="0.35">
      <c r="L815">
        <v>813</v>
      </c>
      <c r="M815" t="s">
        <v>1701</v>
      </c>
      <c r="N815" s="3" t="s">
        <v>1702</v>
      </c>
      <c r="O815">
        <v>3200</v>
      </c>
      <c r="P815">
        <v>7661</v>
      </c>
      <c r="Q815" t="s">
        <v>30</v>
      </c>
      <c r="R815" s="4">
        <f t="shared" si="52"/>
        <v>239.41</v>
      </c>
      <c r="S815">
        <v>68</v>
      </c>
      <c r="T815" s="4">
        <f t="shared" si="53"/>
        <v>112.66176470588235</v>
      </c>
      <c r="U815" t="s">
        <v>31</v>
      </c>
      <c r="V815" t="s">
        <v>32</v>
      </c>
      <c r="W815">
        <v>1346043600</v>
      </c>
      <c r="X815" s="5">
        <f t="shared" si="54"/>
        <v>41148.208333333336</v>
      </c>
      <c r="Y815">
        <v>1346907600</v>
      </c>
      <c r="Z815" s="6">
        <f t="shared" si="55"/>
        <v>41158.208333333336</v>
      </c>
      <c r="AA815" t="b">
        <v>0</v>
      </c>
      <c r="AB815" t="b">
        <v>0</v>
      </c>
      <c r="AC815" t="s">
        <v>114</v>
      </c>
      <c r="AD815" t="s">
        <v>115</v>
      </c>
      <c r="AE815" t="s">
        <v>116</v>
      </c>
    </row>
    <row r="816" spans="12:31" ht="15" customHeight="1" x14ac:dyDescent="0.35">
      <c r="L816">
        <v>814</v>
      </c>
      <c r="M816" t="s">
        <v>1703</v>
      </c>
      <c r="N816" s="3" t="s">
        <v>1704</v>
      </c>
      <c r="O816">
        <v>3200</v>
      </c>
      <c r="P816">
        <v>2950</v>
      </c>
      <c r="Q816" t="s">
        <v>22</v>
      </c>
      <c r="R816" s="4">
        <f t="shared" si="52"/>
        <v>92.19</v>
      </c>
      <c r="S816">
        <v>36</v>
      </c>
      <c r="T816" s="4">
        <f t="shared" si="53"/>
        <v>81.944444444444443</v>
      </c>
      <c r="U816" t="s">
        <v>52</v>
      </c>
      <c r="V816" t="s">
        <v>53</v>
      </c>
      <c r="W816">
        <v>1464325200</v>
      </c>
      <c r="X816" s="5">
        <f t="shared" si="54"/>
        <v>42517.208333333328</v>
      </c>
      <c r="Y816">
        <v>1464498000</v>
      </c>
      <c r="Z816" s="6">
        <f t="shared" si="55"/>
        <v>42519.208333333328</v>
      </c>
      <c r="AA816" t="b">
        <v>0</v>
      </c>
      <c r="AB816" t="b">
        <v>1</v>
      </c>
      <c r="AC816" t="s">
        <v>33</v>
      </c>
      <c r="AD816" t="s">
        <v>34</v>
      </c>
      <c r="AE816" t="s">
        <v>35</v>
      </c>
    </row>
    <row r="817" spans="12:31" ht="15" customHeight="1" x14ac:dyDescent="0.35">
      <c r="L817">
        <v>815</v>
      </c>
      <c r="M817" t="s">
        <v>1705</v>
      </c>
      <c r="N817" s="3" t="s">
        <v>1706</v>
      </c>
      <c r="O817">
        <v>9000</v>
      </c>
      <c r="P817">
        <v>11721</v>
      </c>
      <c r="Q817" t="s">
        <v>30</v>
      </c>
      <c r="R817" s="4">
        <f t="shared" si="52"/>
        <v>130.22999999999999</v>
      </c>
      <c r="S817">
        <v>183</v>
      </c>
      <c r="T817" s="4">
        <f t="shared" si="53"/>
        <v>64.049180327868854</v>
      </c>
      <c r="U817" t="s">
        <v>23</v>
      </c>
      <c r="V817" t="s">
        <v>24</v>
      </c>
      <c r="W817">
        <v>1511935200</v>
      </c>
      <c r="X817" s="5">
        <f t="shared" si="54"/>
        <v>43068.25</v>
      </c>
      <c r="Y817">
        <v>1514181600</v>
      </c>
      <c r="Z817" s="6">
        <f t="shared" si="55"/>
        <v>43094.25</v>
      </c>
      <c r="AA817" t="b">
        <v>0</v>
      </c>
      <c r="AB817" t="b">
        <v>0</v>
      </c>
      <c r="AC817" t="s">
        <v>33</v>
      </c>
      <c r="AD817" t="s">
        <v>34</v>
      </c>
      <c r="AE817" t="s">
        <v>35</v>
      </c>
    </row>
    <row r="818" spans="12:31" ht="15" customHeight="1" x14ac:dyDescent="0.35">
      <c r="L818">
        <v>816</v>
      </c>
      <c r="M818" t="s">
        <v>1707</v>
      </c>
      <c r="N818" s="3" t="s">
        <v>1708</v>
      </c>
      <c r="O818">
        <v>2300</v>
      </c>
      <c r="P818">
        <v>14150</v>
      </c>
      <c r="Q818" t="s">
        <v>30</v>
      </c>
      <c r="R818" s="4">
        <f t="shared" si="52"/>
        <v>615.22</v>
      </c>
      <c r="S818">
        <v>133</v>
      </c>
      <c r="T818" s="4">
        <f t="shared" si="53"/>
        <v>106.39097744360902</v>
      </c>
      <c r="U818" t="s">
        <v>31</v>
      </c>
      <c r="V818" t="s">
        <v>32</v>
      </c>
      <c r="W818">
        <v>1392012000</v>
      </c>
      <c r="X818" s="5">
        <f t="shared" si="54"/>
        <v>41680.25</v>
      </c>
      <c r="Y818">
        <v>1392184800</v>
      </c>
      <c r="Z818" s="6">
        <f t="shared" si="55"/>
        <v>41682.25</v>
      </c>
      <c r="AA818" t="b">
        <v>1</v>
      </c>
      <c r="AB818" t="b">
        <v>1</v>
      </c>
      <c r="AC818" t="s">
        <v>47</v>
      </c>
      <c r="AD818" t="s">
        <v>48</v>
      </c>
      <c r="AE818" t="s">
        <v>49</v>
      </c>
    </row>
    <row r="819" spans="12:31" ht="15" customHeight="1" x14ac:dyDescent="0.35">
      <c r="L819">
        <v>817</v>
      </c>
      <c r="M819" t="s">
        <v>1709</v>
      </c>
      <c r="N819" s="3" t="s">
        <v>1710</v>
      </c>
      <c r="O819">
        <v>51300</v>
      </c>
      <c r="P819">
        <v>189192</v>
      </c>
      <c r="Q819" t="s">
        <v>30</v>
      </c>
      <c r="R819" s="4">
        <f t="shared" si="52"/>
        <v>368.8</v>
      </c>
      <c r="S819">
        <v>2489</v>
      </c>
      <c r="T819" s="4">
        <f t="shared" si="53"/>
        <v>76.011249497790274</v>
      </c>
      <c r="U819" t="s">
        <v>135</v>
      </c>
      <c r="V819" t="s">
        <v>136</v>
      </c>
      <c r="W819">
        <v>1556946000</v>
      </c>
      <c r="X819" s="5">
        <f t="shared" si="54"/>
        <v>43589.208333333328</v>
      </c>
      <c r="Y819">
        <v>1559365200</v>
      </c>
      <c r="Z819" s="6">
        <f t="shared" si="55"/>
        <v>43617.208333333328</v>
      </c>
      <c r="AA819" t="b">
        <v>0</v>
      </c>
      <c r="AB819" t="b">
        <v>1</v>
      </c>
      <c r="AC819" t="s">
        <v>90</v>
      </c>
      <c r="AD819" t="s">
        <v>91</v>
      </c>
      <c r="AE819" t="s">
        <v>92</v>
      </c>
    </row>
    <row r="820" spans="12:31" ht="15" customHeight="1" x14ac:dyDescent="0.35">
      <c r="L820">
        <v>818</v>
      </c>
      <c r="M820" t="s">
        <v>715</v>
      </c>
      <c r="N820" s="3" t="s">
        <v>1711</v>
      </c>
      <c r="O820">
        <v>700</v>
      </c>
      <c r="P820">
        <v>7664</v>
      </c>
      <c r="Q820" t="s">
        <v>30</v>
      </c>
      <c r="R820" s="4">
        <f t="shared" si="52"/>
        <v>1094.8599999999999</v>
      </c>
      <c r="S820">
        <v>69</v>
      </c>
      <c r="T820" s="4">
        <f t="shared" si="53"/>
        <v>111.07246376811594</v>
      </c>
      <c r="U820" t="s">
        <v>31</v>
      </c>
      <c r="V820" t="s">
        <v>32</v>
      </c>
      <c r="W820">
        <v>1548050400</v>
      </c>
      <c r="X820" s="5">
        <f t="shared" si="54"/>
        <v>43486.25</v>
      </c>
      <c r="Y820">
        <v>1549173600</v>
      </c>
      <c r="Z820" s="6">
        <f t="shared" si="55"/>
        <v>43499.25</v>
      </c>
      <c r="AA820" t="b">
        <v>0</v>
      </c>
      <c r="AB820" t="b">
        <v>1</v>
      </c>
      <c r="AC820" t="s">
        <v>47</v>
      </c>
      <c r="AD820" t="s">
        <v>48</v>
      </c>
      <c r="AE820" t="s">
        <v>49</v>
      </c>
    </row>
    <row r="821" spans="12:31" ht="15" customHeight="1" x14ac:dyDescent="0.35">
      <c r="L821">
        <v>819</v>
      </c>
      <c r="M821" t="s">
        <v>1712</v>
      </c>
      <c r="N821" s="3" t="s">
        <v>1713</v>
      </c>
      <c r="O821">
        <v>8900</v>
      </c>
      <c r="P821">
        <v>4509</v>
      </c>
      <c r="Q821" t="s">
        <v>22</v>
      </c>
      <c r="R821" s="4">
        <f t="shared" si="52"/>
        <v>50.66</v>
      </c>
      <c r="S821">
        <v>47</v>
      </c>
      <c r="T821" s="4">
        <f t="shared" si="53"/>
        <v>95.936170212765958</v>
      </c>
      <c r="U821" t="s">
        <v>31</v>
      </c>
      <c r="V821" t="s">
        <v>32</v>
      </c>
      <c r="W821">
        <v>1353736800</v>
      </c>
      <c r="X821" s="5">
        <f t="shared" si="54"/>
        <v>41237.25</v>
      </c>
      <c r="Y821">
        <v>1355032800</v>
      </c>
      <c r="Z821" s="6">
        <f t="shared" si="55"/>
        <v>41252.25</v>
      </c>
      <c r="AA821" t="b">
        <v>1</v>
      </c>
      <c r="AB821" t="b">
        <v>0</v>
      </c>
      <c r="AC821" t="s">
        <v>114</v>
      </c>
      <c r="AD821" t="s">
        <v>115</v>
      </c>
      <c r="AE821" t="s">
        <v>116</v>
      </c>
    </row>
    <row r="822" spans="12:31" ht="15" customHeight="1" x14ac:dyDescent="0.35">
      <c r="L822">
        <v>820</v>
      </c>
      <c r="M822" t="s">
        <v>1714</v>
      </c>
      <c r="N822" s="3" t="s">
        <v>1715</v>
      </c>
      <c r="O822">
        <v>1500</v>
      </c>
      <c r="P822">
        <v>12009</v>
      </c>
      <c r="Q822" t="s">
        <v>30</v>
      </c>
      <c r="R822" s="4">
        <f t="shared" si="52"/>
        <v>800.6</v>
      </c>
      <c r="S822">
        <v>279</v>
      </c>
      <c r="T822" s="4">
        <f t="shared" si="53"/>
        <v>43.043010752688176</v>
      </c>
      <c r="U822" t="s">
        <v>56</v>
      </c>
      <c r="V822" t="s">
        <v>57</v>
      </c>
      <c r="W822">
        <v>1532840400</v>
      </c>
      <c r="X822" s="5">
        <f t="shared" si="54"/>
        <v>43310.208333333328</v>
      </c>
      <c r="Y822">
        <v>1533963600</v>
      </c>
      <c r="Z822" s="6">
        <f t="shared" si="55"/>
        <v>43323.208333333328</v>
      </c>
      <c r="AA822" t="b">
        <v>0</v>
      </c>
      <c r="AB822" t="b">
        <v>1</v>
      </c>
      <c r="AC822" t="s">
        <v>33</v>
      </c>
      <c r="AD822" t="s">
        <v>34</v>
      </c>
      <c r="AE822" t="s">
        <v>35</v>
      </c>
    </row>
    <row r="823" spans="12:31" ht="15" customHeight="1" x14ac:dyDescent="0.35">
      <c r="L823">
        <v>821</v>
      </c>
      <c r="M823" t="s">
        <v>1716</v>
      </c>
      <c r="N823" s="3" t="s">
        <v>1717</v>
      </c>
      <c r="O823">
        <v>4900</v>
      </c>
      <c r="P823">
        <v>14273</v>
      </c>
      <c r="Q823" t="s">
        <v>30</v>
      </c>
      <c r="R823" s="4">
        <f t="shared" si="52"/>
        <v>291.29000000000002</v>
      </c>
      <c r="S823">
        <v>210</v>
      </c>
      <c r="T823" s="4">
        <f t="shared" si="53"/>
        <v>67.966666666666669</v>
      </c>
      <c r="U823" t="s">
        <v>31</v>
      </c>
      <c r="V823" t="s">
        <v>32</v>
      </c>
      <c r="W823">
        <v>1488261600</v>
      </c>
      <c r="X823" s="5">
        <f t="shared" si="54"/>
        <v>42794.25</v>
      </c>
      <c r="Y823">
        <v>1489381200</v>
      </c>
      <c r="Z823" s="6">
        <f t="shared" si="55"/>
        <v>42807.208333333328</v>
      </c>
      <c r="AA823" t="b">
        <v>0</v>
      </c>
      <c r="AB823" t="b">
        <v>0</v>
      </c>
      <c r="AC823" t="s">
        <v>58</v>
      </c>
      <c r="AD823" t="s">
        <v>59</v>
      </c>
      <c r="AE823" t="s">
        <v>60</v>
      </c>
    </row>
    <row r="824" spans="12:31" ht="15" customHeight="1" x14ac:dyDescent="0.35">
      <c r="L824">
        <v>822</v>
      </c>
      <c r="M824" t="s">
        <v>1718</v>
      </c>
      <c r="N824" s="3" t="s">
        <v>1719</v>
      </c>
      <c r="O824">
        <v>54000</v>
      </c>
      <c r="P824">
        <v>188982</v>
      </c>
      <c r="Q824" t="s">
        <v>30</v>
      </c>
      <c r="R824" s="4">
        <f t="shared" si="52"/>
        <v>349.97</v>
      </c>
      <c r="S824">
        <v>2100</v>
      </c>
      <c r="T824" s="4">
        <f t="shared" si="53"/>
        <v>89.991428571428571</v>
      </c>
      <c r="U824" t="s">
        <v>31</v>
      </c>
      <c r="V824" t="s">
        <v>32</v>
      </c>
      <c r="W824">
        <v>1393567200</v>
      </c>
      <c r="X824" s="5">
        <f t="shared" si="54"/>
        <v>41698.25</v>
      </c>
      <c r="Y824">
        <v>1395032400</v>
      </c>
      <c r="Z824" s="6">
        <f t="shared" si="55"/>
        <v>41715.208333333336</v>
      </c>
      <c r="AA824" t="b">
        <v>0</v>
      </c>
      <c r="AB824" t="b">
        <v>0</v>
      </c>
      <c r="AC824" t="s">
        <v>33</v>
      </c>
      <c r="AD824" t="s">
        <v>34</v>
      </c>
      <c r="AE824" t="s">
        <v>35</v>
      </c>
    </row>
    <row r="825" spans="12:31" ht="15" customHeight="1" x14ac:dyDescent="0.35">
      <c r="L825">
        <v>823</v>
      </c>
      <c r="M825" t="s">
        <v>1720</v>
      </c>
      <c r="N825" s="3" t="s">
        <v>1721</v>
      </c>
      <c r="O825">
        <v>4100</v>
      </c>
      <c r="P825">
        <v>14640</v>
      </c>
      <c r="Q825" t="s">
        <v>30</v>
      </c>
      <c r="R825" s="4">
        <f t="shared" si="52"/>
        <v>357.07</v>
      </c>
      <c r="S825">
        <v>252</v>
      </c>
      <c r="T825" s="4">
        <f t="shared" si="53"/>
        <v>58.095238095238095</v>
      </c>
      <c r="U825" t="s">
        <v>31</v>
      </c>
      <c r="V825" t="s">
        <v>32</v>
      </c>
      <c r="W825">
        <v>1410325200</v>
      </c>
      <c r="X825" s="5">
        <f t="shared" si="54"/>
        <v>41892.208333333336</v>
      </c>
      <c r="Y825">
        <v>1412485200</v>
      </c>
      <c r="Z825" s="6">
        <f t="shared" si="55"/>
        <v>41917.208333333336</v>
      </c>
      <c r="AA825" t="b">
        <v>1</v>
      </c>
      <c r="AB825" t="b">
        <v>1</v>
      </c>
      <c r="AC825" t="s">
        <v>33</v>
      </c>
      <c r="AD825" t="s">
        <v>34</v>
      </c>
      <c r="AE825" t="s">
        <v>35</v>
      </c>
    </row>
    <row r="826" spans="12:31" ht="15" customHeight="1" x14ac:dyDescent="0.35">
      <c r="L826">
        <v>824</v>
      </c>
      <c r="M826" t="s">
        <v>1722</v>
      </c>
      <c r="N826" s="3" t="s">
        <v>1723</v>
      </c>
      <c r="O826">
        <v>85000</v>
      </c>
      <c r="P826">
        <v>107516</v>
      </c>
      <c r="Q826" t="s">
        <v>30</v>
      </c>
      <c r="R826" s="4">
        <f t="shared" si="52"/>
        <v>126.49</v>
      </c>
      <c r="S826">
        <v>1280</v>
      </c>
      <c r="T826" s="4">
        <f t="shared" si="53"/>
        <v>83.996875000000003</v>
      </c>
      <c r="U826" t="s">
        <v>31</v>
      </c>
      <c r="V826" t="s">
        <v>32</v>
      </c>
      <c r="W826">
        <v>1276923600</v>
      </c>
      <c r="X826" s="5">
        <f t="shared" si="54"/>
        <v>40348.208333333336</v>
      </c>
      <c r="Y826">
        <v>1279688400</v>
      </c>
      <c r="Z826" s="6">
        <f t="shared" si="55"/>
        <v>40380.208333333336</v>
      </c>
      <c r="AA826" t="b">
        <v>0</v>
      </c>
      <c r="AB826" t="b">
        <v>1</v>
      </c>
      <c r="AC826" t="s">
        <v>90</v>
      </c>
      <c r="AD826" t="s">
        <v>91</v>
      </c>
      <c r="AE826" t="s">
        <v>92</v>
      </c>
    </row>
    <row r="827" spans="12:31" ht="15" customHeight="1" x14ac:dyDescent="0.35">
      <c r="L827">
        <v>825</v>
      </c>
      <c r="M827" t="s">
        <v>1724</v>
      </c>
      <c r="N827" s="3" t="s">
        <v>1725</v>
      </c>
      <c r="O827">
        <v>3600</v>
      </c>
      <c r="P827">
        <v>13950</v>
      </c>
      <c r="Q827" t="s">
        <v>30</v>
      </c>
      <c r="R827" s="4">
        <f t="shared" si="52"/>
        <v>387.5</v>
      </c>
      <c r="S827">
        <v>157</v>
      </c>
      <c r="T827" s="4">
        <f t="shared" si="53"/>
        <v>88.853503184713375</v>
      </c>
      <c r="U827" t="s">
        <v>56</v>
      </c>
      <c r="V827" t="s">
        <v>57</v>
      </c>
      <c r="W827">
        <v>1500958800</v>
      </c>
      <c r="X827" s="5">
        <f t="shared" si="54"/>
        <v>42941.208333333328</v>
      </c>
      <c r="Y827">
        <v>1501995600</v>
      </c>
      <c r="Z827" s="6">
        <f t="shared" si="55"/>
        <v>42953.208333333328</v>
      </c>
      <c r="AA827" t="b">
        <v>0</v>
      </c>
      <c r="AB827" t="b">
        <v>0</v>
      </c>
      <c r="AC827" t="s">
        <v>127</v>
      </c>
      <c r="AD827" t="s">
        <v>59</v>
      </c>
      <c r="AE827" t="s">
        <v>128</v>
      </c>
    </row>
    <row r="828" spans="12:31" ht="15" customHeight="1" x14ac:dyDescent="0.35">
      <c r="L828">
        <v>826</v>
      </c>
      <c r="M828" t="s">
        <v>1726</v>
      </c>
      <c r="N828" s="3" t="s">
        <v>1727</v>
      </c>
      <c r="O828">
        <v>2800</v>
      </c>
      <c r="P828">
        <v>12797</v>
      </c>
      <c r="Q828" t="s">
        <v>30</v>
      </c>
      <c r="R828" s="4">
        <f t="shared" si="52"/>
        <v>457.04</v>
      </c>
      <c r="S828">
        <v>194</v>
      </c>
      <c r="T828" s="4">
        <f t="shared" si="53"/>
        <v>65.963917525773198</v>
      </c>
      <c r="U828" t="s">
        <v>31</v>
      </c>
      <c r="V828" t="s">
        <v>32</v>
      </c>
      <c r="W828">
        <v>1292220000</v>
      </c>
      <c r="X828" s="5">
        <f t="shared" si="54"/>
        <v>40525.25</v>
      </c>
      <c r="Y828">
        <v>1294639200</v>
      </c>
      <c r="Z828" s="6">
        <f t="shared" si="55"/>
        <v>40553.25</v>
      </c>
      <c r="AA828" t="b">
        <v>0</v>
      </c>
      <c r="AB828" t="b">
        <v>1</v>
      </c>
      <c r="AC828" t="s">
        <v>47</v>
      </c>
      <c r="AD828" t="s">
        <v>48</v>
      </c>
      <c r="AE828" t="s">
        <v>49</v>
      </c>
    </row>
    <row r="829" spans="12:31" ht="15" customHeight="1" x14ac:dyDescent="0.35">
      <c r="L829">
        <v>827</v>
      </c>
      <c r="M829" t="s">
        <v>1728</v>
      </c>
      <c r="N829" s="3" t="s">
        <v>1729</v>
      </c>
      <c r="O829">
        <v>2300</v>
      </c>
      <c r="P829">
        <v>6134</v>
      </c>
      <c r="Q829" t="s">
        <v>30</v>
      </c>
      <c r="R829" s="4">
        <f t="shared" si="52"/>
        <v>266.7</v>
      </c>
      <c r="S829">
        <v>82</v>
      </c>
      <c r="T829" s="4">
        <f t="shared" si="53"/>
        <v>74.804878048780495</v>
      </c>
      <c r="U829" t="s">
        <v>38</v>
      </c>
      <c r="V829" t="s">
        <v>39</v>
      </c>
      <c r="W829">
        <v>1304398800</v>
      </c>
      <c r="X829" s="5">
        <f t="shared" si="54"/>
        <v>40666.208333333336</v>
      </c>
      <c r="Y829">
        <v>1305435600</v>
      </c>
      <c r="Z829" s="6">
        <f t="shared" si="55"/>
        <v>40678.208333333336</v>
      </c>
      <c r="AA829" t="b">
        <v>0</v>
      </c>
      <c r="AB829" t="b">
        <v>1</v>
      </c>
      <c r="AC829" t="s">
        <v>72</v>
      </c>
      <c r="AD829" t="s">
        <v>59</v>
      </c>
      <c r="AE829" t="s">
        <v>73</v>
      </c>
    </row>
    <row r="830" spans="12:31" ht="15" customHeight="1" x14ac:dyDescent="0.35">
      <c r="L830">
        <v>828</v>
      </c>
      <c r="M830" t="s">
        <v>1730</v>
      </c>
      <c r="N830" s="3" t="s">
        <v>1731</v>
      </c>
      <c r="O830">
        <v>7100</v>
      </c>
      <c r="P830">
        <v>4899</v>
      </c>
      <c r="Q830" t="s">
        <v>22</v>
      </c>
      <c r="R830" s="4">
        <f t="shared" si="52"/>
        <v>69</v>
      </c>
      <c r="S830">
        <v>70</v>
      </c>
      <c r="T830" s="4">
        <f t="shared" si="53"/>
        <v>69.98571428571428</v>
      </c>
      <c r="U830" t="s">
        <v>31</v>
      </c>
      <c r="V830" t="s">
        <v>32</v>
      </c>
      <c r="W830">
        <v>1535432400</v>
      </c>
      <c r="X830" s="5">
        <f t="shared" si="54"/>
        <v>43340.208333333328</v>
      </c>
      <c r="Y830">
        <v>1537592400</v>
      </c>
      <c r="Z830" s="6">
        <f t="shared" si="55"/>
        <v>43365.208333333328</v>
      </c>
      <c r="AA830" t="b">
        <v>0</v>
      </c>
      <c r="AB830" t="b">
        <v>0</v>
      </c>
      <c r="AC830" t="s">
        <v>47</v>
      </c>
      <c r="AD830" t="s">
        <v>48</v>
      </c>
      <c r="AE830" t="s">
        <v>49</v>
      </c>
    </row>
    <row r="831" spans="12:31" ht="15" customHeight="1" x14ac:dyDescent="0.35">
      <c r="L831">
        <v>829</v>
      </c>
      <c r="M831" t="s">
        <v>1732</v>
      </c>
      <c r="N831" s="3" t="s">
        <v>1733</v>
      </c>
      <c r="O831">
        <v>9600</v>
      </c>
      <c r="P831">
        <v>4929</v>
      </c>
      <c r="Q831" t="s">
        <v>22</v>
      </c>
      <c r="R831" s="4">
        <f t="shared" si="52"/>
        <v>51.34</v>
      </c>
      <c r="S831">
        <v>154</v>
      </c>
      <c r="T831" s="4">
        <f t="shared" si="53"/>
        <v>32.006493506493506</v>
      </c>
      <c r="U831" t="s">
        <v>31</v>
      </c>
      <c r="V831" t="s">
        <v>32</v>
      </c>
      <c r="W831">
        <v>1433826000</v>
      </c>
      <c r="X831" s="5">
        <f t="shared" si="54"/>
        <v>42164.208333333328</v>
      </c>
      <c r="Y831">
        <v>1435122000</v>
      </c>
      <c r="Z831" s="6">
        <f t="shared" si="55"/>
        <v>42179.208333333328</v>
      </c>
      <c r="AA831" t="b">
        <v>0</v>
      </c>
      <c r="AB831" t="b">
        <v>0</v>
      </c>
      <c r="AC831" t="s">
        <v>47</v>
      </c>
      <c r="AD831" t="s">
        <v>48</v>
      </c>
      <c r="AE831" t="s">
        <v>49</v>
      </c>
    </row>
    <row r="832" spans="12:31" ht="15" customHeight="1" x14ac:dyDescent="0.35">
      <c r="L832">
        <v>830</v>
      </c>
      <c r="M832" t="s">
        <v>1734</v>
      </c>
      <c r="N832" s="3" t="s">
        <v>1735</v>
      </c>
      <c r="O832">
        <v>121600</v>
      </c>
      <c r="P832">
        <v>1424</v>
      </c>
      <c r="Q832" t="s">
        <v>22</v>
      </c>
      <c r="R832" s="4">
        <f t="shared" si="52"/>
        <v>1.17</v>
      </c>
      <c r="S832">
        <v>22</v>
      </c>
      <c r="T832" s="4">
        <f t="shared" si="53"/>
        <v>64.727272727272734</v>
      </c>
      <c r="U832" t="s">
        <v>31</v>
      </c>
      <c r="V832" t="s">
        <v>32</v>
      </c>
      <c r="W832">
        <v>1514959200</v>
      </c>
      <c r="X832" s="5">
        <f t="shared" si="54"/>
        <v>43103.25</v>
      </c>
      <c r="Y832">
        <v>1520056800</v>
      </c>
      <c r="Z832" s="6">
        <f t="shared" si="55"/>
        <v>43162.25</v>
      </c>
      <c r="AA832" t="b">
        <v>0</v>
      </c>
      <c r="AB832" t="b">
        <v>0</v>
      </c>
      <c r="AC832" t="s">
        <v>47</v>
      </c>
      <c r="AD832" t="s">
        <v>48</v>
      </c>
      <c r="AE832" t="s">
        <v>49</v>
      </c>
    </row>
    <row r="833" spans="12:31" ht="15" customHeight="1" x14ac:dyDescent="0.35">
      <c r="L833">
        <v>831</v>
      </c>
      <c r="M833" t="s">
        <v>1736</v>
      </c>
      <c r="N833" s="3" t="s">
        <v>1737</v>
      </c>
      <c r="O833">
        <v>97100</v>
      </c>
      <c r="P833">
        <v>105817</v>
      </c>
      <c r="Q833" t="s">
        <v>30</v>
      </c>
      <c r="R833" s="4">
        <f t="shared" si="52"/>
        <v>108.98</v>
      </c>
      <c r="S833">
        <v>4233</v>
      </c>
      <c r="T833" s="4">
        <f t="shared" si="53"/>
        <v>24.998110087408456</v>
      </c>
      <c r="U833" t="s">
        <v>31</v>
      </c>
      <c r="V833" t="s">
        <v>32</v>
      </c>
      <c r="W833">
        <v>1332738000</v>
      </c>
      <c r="X833" s="5">
        <f t="shared" si="54"/>
        <v>40994.208333333336</v>
      </c>
      <c r="Y833">
        <v>1335675600</v>
      </c>
      <c r="Z833" s="6">
        <f t="shared" si="55"/>
        <v>41028.208333333336</v>
      </c>
      <c r="AA833" t="b">
        <v>0</v>
      </c>
      <c r="AB833" t="b">
        <v>0</v>
      </c>
      <c r="AC833" t="s">
        <v>151</v>
      </c>
      <c r="AD833" t="s">
        <v>152</v>
      </c>
      <c r="AE833" t="s">
        <v>153</v>
      </c>
    </row>
    <row r="834" spans="12:31" ht="15" customHeight="1" x14ac:dyDescent="0.35">
      <c r="L834">
        <v>832</v>
      </c>
      <c r="M834" t="s">
        <v>1738</v>
      </c>
      <c r="N834" s="3" t="s">
        <v>1739</v>
      </c>
      <c r="O834">
        <v>43200</v>
      </c>
      <c r="P834">
        <v>136156</v>
      </c>
      <c r="Q834" t="s">
        <v>30</v>
      </c>
      <c r="R834" s="4">
        <f t="shared" ref="R834:R897" si="56">ROUND(P834/O834*100,2)</f>
        <v>315.18</v>
      </c>
      <c r="S834">
        <v>1297</v>
      </c>
      <c r="T834" s="4">
        <f t="shared" ref="T834:T897" si="57">IF(S834&lt;=0,0,P834/S834)</f>
        <v>104.97764070932922</v>
      </c>
      <c r="U834" t="s">
        <v>52</v>
      </c>
      <c r="V834" t="s">
        <v>53</v>
      </c>
      <c r="W834">
        <v>1445490000</v>
      </c>
      <c r="X834" s="5">
        <f t="shared" si="54"/>
        <v>42299.208333333328</v>
      </c>
      <c r="Y834">
        <v>1448431200</v>
      </c>
      <c r="Z834" s="6">
        <f t="shared" si="55"/>
        <v>42333.25</v>
      </c>
      <c r="AA834" t="b">
        <v>1</v>
      </c>
      <c r="AB834" t="b">
        <v>0</v>
      </c>
      <c r="AC834" t="s">
        <v>240</v>
      </c>
      <c r="AD834" t="s">
        <v>91</v>
      </c>
      <c r="AE834" t="s">
        <v>241</v>
      </c>
    </row>
    <row r="835" spans="12:31" ht="15" customHeight="1" x14ac:dyDescent="0.35">
      <c r="L835">
        <v>833</v>
      </c>
      <c r="M835" t="s">
        <v>1740</v>
      </c>
      <c r="N835" s="3" t="s">
        <v>1741</v>
      </c>
      <c r="O835">
        <v>6800</v>
      </c>
      <c r="P835">
        <v>10723</v>
      </c>
      <c r="Q835" t="s">
        <v>30</v>
      </c>
      <c r="R835" s="4">
        <f t="shared" si="56"/>
        <v>157.69</v>
      </c>
      <c r="S835">
        <v>165</v>
      </c>
      <c r="T835" s="4">
        <f t="shared" si="57"/>
        <v>64.987878787878785</v>
      </c>
      <c r="U835" t="s">
        <v>52</v>
      </c>
      <c r="V835" t="s">
        <v>53</v>
      </c>
      <c r="W835">
        <v>1297663200</v>
      </c>
      <c r="X835" s="5">
        <f t="shared" ref="X835:X898" si="58">(W835/86400)+DATE(1970,1,1)</f>
        <v>40588.25</v>
      </c>
      <c r="Y835">
        <v>1298613600</v>
      </c>
      <c r="Z835" s="6">
        <f t="shared" si="55"/>
        <v>40599.25</v>
      </c>
      <c r="AA835" t="b">
        <v>0</v>
      </c>
      <c r="AB835" t="b">
        <v>0</v>
      </c>
      <c r="AC835" t="s">
        <v>240</v>
      </c>
      <c r="AD835" t="s">
        <v>91</v>
      </c>
      <c r="AE835" t="s">
        <v>241</v>
      </c>
    </row>
    <row r="836" spans="12:31" ht="15" customHeight="1" x14ac:dyDescent="0.35">
      <c r="L836">
        <v>834</v>
      </c>
      <c r="M836" t="s">
        <v>1742</v>
      </c>
      <c r="N836" s="3" t="s">
        <v>1743</v>
      </c>
      <c r="O836">
        <v>7300</v>
      </c>
      <c r="P836">
        <v>11228</v>
      </c>
      <c r="Q836" t="s">
        <v>30</v>
      </c>
      <c r="R836" s="4">
        <f t="shared" si="56"/>
        <v>153.81</v>
      </c>
      <c r="S836">
        <v>119</v>
      </c>
      <c r="T836" s="4">
        <f t="shared" si="57"/>
        <v>94.352941176470594</v>
      </c>
      <c r="U836" t="s">
        <v>31</v>
      </c>
      <c r="V836" t="s">
        <v>32</v>
      </c>
      <c r="W836">
        <v>1371963600</v>
      </c>
      <c r="X836" s="5">
        <f t="shared" si="58"/>
        <v>41448.208333333336</v>
      </c>
      <c r="Y836">
        <v>1372482000</v>
      </c>
      <c r="Z836" s="6">
        <f t="shared" ref="Z836:Z899" si="59">(Y836/86400)+DATE(1970,1,1)</f>
        <v>41454.208333333336</v>
      </c>
      <c r="AA836" t="b">
        <v>0</v>
      </c>
      <c r="AB836" t="b">
        <v>0</v>
      </c>
      <c r="AC836" t="s">
        <v>47</v>
      </c>
      <c r="AD836" t="s">
        <v>48</v>
      </c>
      <c r="AE836" t="s">
        <v>49</v>
      </c>
    </row>
    <row r="837" spans="12:31" ht="15" customHeight="1" x14ac:dyDescent="0.35">
      <c r="L837">
        <v>835</v>
      </c>
      <c r="M837" t="s">
        <v>1744</v>
      </c>
      <c r="N837" s="3" t="s">
        <v>1745</v>
      </c>
      <c r="O837">
        <v>86200</v>
      </c>
      <c r="P837">
        <v>77355</v>
      </c>
      <c r="Q837" t="s">
        <v>22</v>
      </c>
      <c r="R837" s="4">
        <f t="shared" si="56"/>
        <v>89.74</v>
      </c>
      <c r="S837">
        <v>1758</v>
      </c>
      <c r="T837" s="4">
        <f t="shared" si="57"/>
        <v>44.001706484641637</v>
      </c>
      <c r="U837" t="s">
        <v>31</v>
      </c>
      <c r="V837" t="s">
        <v>32</v>
      </c>
      <c r="W837">
        <v>1425103200</v>
      </c>
      <c r="X837" s="5">
        <f t="shared" si="58"/>
        <v>42063.25</v>
      </c>
      <c r="Y837">
        <v>1425621600</v>
      </c>
      <c r="Z837" s="6">
        <f t="shared" si="59"/>
        <v>42069.25</v>
      </c>
      <c r="AA837" t="b">
        <v>0</v>
      </c>
      <c r="AB837" t="b">
        <v>0</v>
      </c>
      <c r="AC837" t="s">
        <v>40</v>
      </c>
      <c r="AD837" t="s">
        <v>41</v>
      </c>
      <c r="AE837" t="s">
        <v>42</v>
      </c>
    </row>
    <row r="838" spans="12:31" ht="15" customHeight="1" x14ac:dyDescent="0.35">
      <c r="L838">
        <v>836</v>
      </c>
      <c r="M838" t="s">
        <v>1746</v>
      </c>
      <c r="N838" s="3" t="s">
        <v>1747</v>
      </c>
      <c r="O838">
        <v>8100</v>
      </c>
      <c r="P838">
        <v>6086</v>
      </c>
      <c r="Q838" t="s">
        <v>22</v>
      </c>
      <c r="R838" s="4">
        <f t="shared" si="56"/>
        <v>75.14</v>
      </c>
      <c r="S838">
        <v>94</v>
      </c>
      <c r="T838" s="4">
        <f t="shared" si="57"/>
        <v>64.744680851063833</v>
      </c>
      <c r="U838" t="s">
        <v>31</v>
      </c>
      <c r="V838" t="s">
        <v>32</v>
      </c>
      <c r="W838">
        <v>1265349600</v>
      </c>
      <c r="X838" s="5">
        <f t="shared" si="58"/>
        <v>40214.25</v>
      </c>
      <c r="Y838">
        <v>1266300000</v>
      </c>
      <c r="Z838" s="6">
        <f t="shared" si="59"/>
        <v>40225.25</v>
      </c>
      <c r="AA838" t="b">
        <v>0</v>
      </c>
      <c r="AB838" t="b">
        <v>0</v>
      </c>
      <c r="AC838" t="s">
        <v>80</v>
      </c>
      <c r="AD838" t="s">
        <v>34</v>
      </c>
      <c r="AE838" t="s">
        <v>81</v>
      </c>
    </row>
    <row r="839" spans="12:31" ht="15" customHeight="1" x14ac:dyDescent="0.35">
      <c r="L839">
        <v>837</v>
      </c>
      <c r="M839" t="s">
        <v>1748</v>
      </c>
      <c r="N839" s="3" t="s">
        <v>1749</v>
      </c>
      <c r="O839">
        <v>17700</v>
      </c>
      <c r="P839">
        <v>150960</v>
      </c>
      <c r="Q839" t="s">
        <v>30</v>
      </c>
      <c r="R839" s="4">
        <f t="shared" si="56"/>
        <v>852.88</v>
      </c>
      <c r="S839">
        <v>1797</v>
      </c>
      <c r="T839" s="4">
        <f t="shared" si="57"/>
        <v>84.00667779632721</v>
      </c>
      <c r="U839" t="s">
        <v>31</v>
      </c>
      <c r="V839" t="s">
        <v>32</v>
      </c>
      <c r="W839">
        <v>1301202000</v>
      </c>
      <c r="X839" s="5">
        <f t="shared" si="58"/>
        <v>40629.208333333336</v>
      </c>
      <c r="Y839">
        <v>1305867600</v>
      </c>
      <c r="Z839" s="6">
        <f t="shared" si="59"/>
        <v>40683.208333333336</v>
      </c>
      <c r="AA839" t="b">
        <v>0</v>
      </c>
      <c r="AB839" t="b">
        <v>0</v>
      </c>
      <c r="AC839" t="s">
        <v>192</v>
      </c>
      <c r="AD839" t="s">
        <v>34</v>
      </c>
      <c r="AE839" t="s">
        <v>193</v>
      </c>
    </row>
    <row r="840" spans="12:31" ht="15" customHeight="1" x14ac:dyDescent="0.35">
      <c r="L840">
        <v>838</v>
      </c>
      <c r="M840" t="s">
        <v>1750</v>
      </c>
      <c r="N840" s="3" t="s">
        <v>1751</v>
      </c>
      <c r="O840">
        <v>6400</v>
      </c>
      <c r="P840">
        <v>8890</v>
      </c>
      <c r="Q840" t="s">
        <v>30</v>
      </c>
      <c r="R840" s="4">
        <f t="shared" si="56"/>
        <v>138.91</v>
      </c>
      <c r="S840">
        <v>261</v>
      </c>
      <c r="T840" s="4">
        <f t="shared" si="57"/>
        <v>34.061302681992338</v>
      </c>
      <c r="U840" t="s">
        <v>31</v>
      </c>
      <c r="V840" t="s">
        <v>32</v>
      </c>
      <c r="W840">
        <v>1538024400</v>
      </c>
      <c r="X840" s="5">
        <f t="shared" si="58"/>
        <v>43370.208333333328</v>
      </c>
      <c r="Y840">
        <v>1538802000</v>
      </c>
      <c r="Z840" s="6">
        <f t="shared" si="59"/>
        <v>43379.208333333328</v>
      </c>
      <c r="AA840" t="b">
        <v>0</v>
      </c>
      <c r="AB840" t="b">
        <v>0</v>
      </c>
      <c r="AC840" t="s">
        <v>47</v>
      </c>
      <c r="AD840" t="s">
        <v>48</v>
      </c>
      <c r="AE840" t="s">
        <v>49</v>
      </c>
    </row>
    <row r="841" spans="12:31" ht="15" customHeight="1" x14ac:dyDescent="0.35">
      <c r="L841">
        <v>839</v>
      </c>
      <c r="M841" t="s">
        <v>1752</v>
      </c>
      <c r="N841" s="3" t="s">
        <v>1753</v>
      </c>
      <c r="O841">
        <v>7700</v>
      </c>
      <c r="P841">
        <v>14644</v>
      </c>
      <c r="Q841" t="s">
        <v>30</v>
      </c>
      <c r="R841" s="4">
        <f t="shared" si="56"/>
        <v>190.18</v>
      </c>
      <c r="S841">
        <v>157</v>
      </c>
      <c r="T841" s="4">
        <f t="shared" si="57"/>
        <v>93.273885350318466</v>
      </c>
      <c r="U841" t="s">
        <v>31</v>
      </c>
      <c r="V841" t="s">
        <v>32</v>
      </c>
      <c r="W841">
        <v>1395032400</v>
      </c>
      <c r="X841" s="5">
        <f t="shared" si="58"/>
        <v>41715.208333333336</v>
      </c>
      <c r="Y841">
        <v>1398920400</v>
      </c>
      <c r="Z841" s="6">
        <f t="shared" si="59"/>
        <v>41760.208333333336</v>
      </c>
      <c r="AA841" t="b">
        <v>0</v>
      </c>
      <c r="AB841" t="b">
        <v>1</v>
      </c>
      <c r="AC841" t="s">
        <v>58</v>
      </c>
      <c r="AD841" t="s">
        <v>59</v>
      </c>
      <c r="AE841" t="s">
        <v>60</v>
      </c>
    </row>
    <row r="842" spans="12:31" ht="15" customHeight="1" x14ac:dyDescent="0.35">
      <c r="L842">
        <v>840</v>
      </c>
      <c r="M842" t="s">
        <v>1754</v>
      </c>
      <c r="N842" s="3" t="s">
        <v>1755</v>
      </c>
      <c r="O842">
        <v>116300</v>
      </c>
      <c r="P842">
        <v>116583</v>
      </c>
      <c r="Q842" t="s">
        <v>30</v>
      </c>
      <c r="R842" s="4">
        <f t="shared" si="56"/>
        <v>100.24</v>
      </c>
      <c r="S842">
        <v>3533</v>
      </c>
      <c r="T842" s="4">
        <f t="shared" si="57"/>
        <v>32.998301726577978</v>
      </c>
      <c r="U842" t="s">
        <v>31</v>
      </c>
      <c r="V842" t="s">
        <v>32</v>
      </c>
      <c r="W842">
        <v>1405486800</v>
      </c>
      <c r="X842" s="5">
        <f t="shared" si="58"/>
        <v>41836.208333333336</v>
      </c>
      <c r="Y842">
        <v>1405659600</v>
      </c>
      <c r="Z842" s="6">
        <f t="shared" si="59"/>
        <v>41838.208333333336</v>
      </c>
      <c r="AA842" t="b">
        <v>0</v>
      </c>
      <c r="AB842" t="b">
        <v>1</v>
      </c>
      <c r="AC842" t="s">
        <v>47</v>
      </c>
      <c r="AD842" t="s">
        <v>48</v>
      </c>
      <c r="AE842" t="s">
        <v>49</v>
      </c>
    </row>
    <row r="843" spans="12:31" ht="15" customHeight="1" x14ac:dyDescent="0.35">
      <c r="L843">
        <v>841</v>
      </c>
      <c r="M843" t="s">
        <v>1756</v>
      </c>
      <c r="N843" s="3" t="s">
        <v>1757</v>
      </c>
      <c r="O843">
        <v>9100</v>
      </c>
      <c r="P843">
        <v>12991</v>
      </c>
      <c r="Q843" t="s">
        <v>30</v>
      </c>
      <c r="R843" s="4">
        <f t="shared" si="56"/>
        <v>142.76</v>
      </c>
      <c r="S843">
        <v>155</v>
      </c>
      <c r="T843" s="4">
        <f t="shared" si="57"/>
        <v>83.812903225806451</v>
      </c>
      <c r="U843" t="s">
        <v>31</v>
      </c>
      <c r="V843" t="s">
        <v>32</v>
      </c>
      <c r="W843">
        <v>1455861600</v>
      </c>
      <c r="X843" s="5">
        <f t="shared" si="58"/>
        <v>42419.25</v>
      </c>
      <c r="Y843">
        <v>1457244000</v>
      </c>
      <c r="Z843" s="6">
        <f t="shared" si="59"/>
        <v>42435.25</v>
      </c>
      <c r="AA843" t="b">
        <v>0</v>
      </c>
      <c r="AB843" t="b">
        <v>0</v>
      </c>
      <c r="AC843" t="s">
        <v>40</v>
      </c>
      <c r="AD843" t="s">
        <v>41</v>
      </c>
      <c r="AE843" t="s">
        <v>42</v>
      </c>
    </row>
    <row r="844" spans="12:31" ht="15" customHeight="1" x14ac:dyDescent="0.35">
      <c r="L844">
        <v>842</v>
      </c>
      <c r="M844" t="s">
        <v>1758</v>
      </c>
      <c r="N844" s="3" t="s">
        <v>1759</v>
      </c>
      <c r="O844">
        <v>1500</v>
      </c>
      <c r="P844">
        <v>8447</v>
      </c>
      <c r="Q844" t="s">
        <v>30</v>
      </c>
      <c r="R844" s="4">
        <f t="shared" si="56"/>
        <v>563.13</v>
      </c>
      <c r="S844">
        <v>132</v>
      </c>
      <c r="T844" s="4">
        <f t="shared" si="57"/>
        <v>63.992424242424242</v>
      </c>
      <c r="U844" t="s">
        <v>135</v>
      </c>
      <c r="V844" t="s">
        <v>136</v>
      </c>
      <c r="W844">
        <v>1529038800</v>
      </c>
      <c r="X844" s="5">
        <f t="shared" si="58"/>
        <v>43266.208333333328</v>
      </c>
      <c r="Y844">
        <v>1529298000</v>
      </c>
      <c r="Z844" s="6">
        <f t="shared" si="59"/>
        <v>43269.208333333328</v>
      </c>
      <c r="AA844" t="b">
        <v>0</v>
      </c>
      <c r="AB844" t="b">
        <v>0</v>
      </c>
      <c r="AC844" t="s">
        <v>86</v>
      </c>
      <c r="AD844" t="s">
        <v>41</v>
      </c>
      <c r="AE844" t="s">
        <v>87</v>
      </c>
    </row>
    <row r="845" spans="12:31" ht="15" customHeight="1" x14ac:dyDescent="0.35">
      <c r="L845">
        <v>843</v>
      </c>
      <c r="M845" t="s">
        <v>1760</v>
      </c>
      <c r="N845" s="3" t="s">
        <v>1761</v>
      </c>
      <c r="O845">
        <v>8800</v>
      </c>
      <c r="P845">
        <v>2703</v>
      </c>
      <c r="Q845" t="s">
        <v>22</v>
      </c>
      <c r="R845" s="4">
        <f t="shared" si="56"/>
        <v>30.72</v>
      </c>
      <c r="S845">
        <v>33</v>
      </c>
      <c r="T845" s="4">
        <f t="shared" si="57"/>
        <v>81.909090909090907</v>
      </c>
      <c r="U845" t="s">
        <v>31</v>
      </c>
      <c r="V845" t="s">
        <v>32</v>
      </c>
      <c r="W845">
        <v>1535259600</v>
      </c>
      <c r="X845" s="5">
        <f t="shared" si="58"/>
        <v>43338.208333333328</v>
      </c>
      <c r="Y845">
        <v>1535778000</v>
      </c>
      <c r="Z845" s="6">
        <f t="shared" si="59"/>
        <v>43344.208333333328</v>
      </c>
      <c r="AA845" t="b">
        <v>0</v>
      </c>
      <c r="AB845" t="b">
        <v>0</v>
      </c>
      <c r="AC845" t="s">
        <v>151</v>
      </c>
      <c r="AD845" t="s">
        <v>152</v>
      </c>
      <c r="AE845" t="s">
        <v>153</v>
      </c>
    </row>
    <row r="846" spans="12:31" ht="15" customHeight="1" x14ac:dyDescent="0.35">
      <c r="L846">
        <v>844</v>
      </c>
      <c r="M846" t="s">
        <v>1762</v>
      </c>
      <c r="N846" s="3" t="s">
        <v>1763</v>
      </c>
      <c r="O846">
        <v>8800</v>
      </c>
      <c r="P846">
        <v>8747</v>
      </c>
      <c r="Q846" t="s">
        <v>99</v>
      </c>
      <c r="R846" s="4">
        <f t="shared" si="56"/>
        <v>99.4</v>
      </c>
      <c r="S846">
        <v>94</v>
      </c>
      <c r="T846" s="4">
        <f t="shared" si="57"/>
        <v>93.053191489361708</v>
      </c>
      <c r="U846" t="s">
        <v>31</v>
      </c>
      <c r="V846" t="s">
        <v>32</v>
      </c>
      <c r="W846">
        <v>1327212000</v>
      </c>
      <c r="X846" s="5">
        <f t="shared" si="58"/>
        <v>40930.25</v>
      </c>
      <c r="Y846">
        <v>1327471200</v>
      </c>
      <c r="Z846" s="6">
        <f t="shared" si="59"/>
        <v>40933.25</v>
      </c>
      <c r="AA846" t="b">
        <v>0</v>
      </c>
      <c r="AB846" t="b">
        <v>0</v>
      </c>
      <c r="AC846" t="s">
        <v>58</v>
      </c>
      <c r="AD846" t="s">
        <v>59</v>
      </c>
      <c r="AE846" t="s">
        <v>60</v>
      </c>
    </row>
    <row r="847" spans="12:31" ht="15" customHeight="1" x14ac:dyDescent="0.35">
      <c r="L847">
        <v>845</v>
      </c>
      <c r="M847" t="s">
        <v>1764</v>
      </c>
      <c r="N847" s="3" t="s">
        <v>1765</v>
      </c>
      <c r="O847">
        <v>69900</v>
      </c>
      <c r="P847">
        <v>138087</v>
      </c>
      <c r="Q847" t="s">
        <v>30</v>
      </c>
      <c r="R847" s="4">
        <f t="shared" si="56"/>
        <v>197.55</v>
      </c>
      <c r="S847">
        <v>1354</v>
      </c>
      <c r="T847" s="4">
        <f t="shared" si="57"/>
        <v>101.98449039881831</v>
      </c>
      <c r="U847" t="s">
        <v>56</v>
      </c>
      <c r="V847" t="s">
        <v>57</v>
      </c>
      <c r="W847">
        <v>1526360400</v>
      </c>
      <c r="X847" s="5">
        <f t="shared" si="58"/>
        <v>43235.208333333328</v>
      </c>
      <c r="Y847">
        <v>1529557200</v>
      </c>
      <c r="Z847" s="6">
        <f t="shared" si="59"/>
        <v>43272.208333333328</v>
      </c>
      <c r="AA847" t="b">
        <v>0</v>
      </c>
      <c r="AB847" t="b">
        <v>0</v>
      </c>
      <c r="AC847" t="s">
        <v>40</v>
      </c>
      <c r="AD847" t="s">
        <v>41</v>
      </c>
      <c r="AE847" t="s">
        <v>42</v>
      </c>
    </row>
    <row r="848" spans="12:31" ht="15" customHeight="1" x14ac:dyDescent="0.35">
      <c r="L848">
        <v>846</v>
      </c>
      <c r="M848" t="s">
        <v>1766</v>
      </c>
      <c r="N848" s="3" t="s">
        <v>1767</v>
      </c>
      <c r="O848">
        <v>1000</v>
      </c>
      <c r="P848">
        <v>5085</v>
      </c>
      <c r="Q848" t="s">
        <v>30</v>
      </c>
      <c r="R848" s="4">
        <f t="shared" si="56"/>
        <v>508.5</v>
      </c>
      <c r="S848">
        <v>48</v>
      </c>
      <c r="T848" s="4">
        <f t="shared" si="57"/>
        <v>105.9375</v>
      </c>
      <c r="U848" t="s">
        <v>31</v>
      </c>
      <c r="V848" t="s">
        <v>32</v>
      </c>
      <c r="W848">
        <v>1532149200</v>
      </c>
      <c r="X848" s="5">
        <f t="shared" si="58"/>
        <v>43302.208333333328</v>
      </c>
      <c r="Y848">
        <v>1535259600</v>
      </c>
      <c r="Z848" s="6">
        <f t="shared" si="59"/>
        <v>43338.208333333328</v>
      </c>
      <c r="AA848" t="b">
        <v>1</v>
      </c>
      <c r="AB848" t="b">
        <v>1</v>
      </c>
      <c r="AC848" t="s">
        <v>40</v>
      </c>
      <c r="AD848" t="s">
        <v>41</v>
      </c>
      <c r="AE848" t="s">
        <v>42</v>
      </c>
    </row>
    <row r="849" spans="12:31" ht="15" customHeight="1" x14ac:dyDescent="0.35">
      <c r="L849">
        <v>847</v>
      </c>
      <c r="M849" t="s">
        <v>1768</v>
      </c>
      <c r="N849" s="3" t="s">
        <v>1769</v>
      </c>
      <c r="O849">
        <v>4700</v>
      </c>
      <c r="P849">
        <v>11174</v>
      </c>
      <c r="Q849" t="s">
        <v>30</v>
      </c>
      <c r="R849" s="4">
        <f t="shared" si="56"/>
        <v>237.74</v>
      </c>
      <c r="S849">
        <v>110</v>
      </c>
      <c r="T849" s="4">
        <f t="shared" si="57"/>
        <v>101.58181818181818</v>
      </c>
      <c r="U849" t="s">
        <v>31</v>
      </c>
      <c r="V849" t="s">
        <v>32</v>
      </c>
      <c r="W849">
        <v>1515304800</v>
      </c>
      <c r="X849" s="5">
        <f t="shared" si="58"/>
        <v>43107.25</v>
      </c>
      <c r="Y849">
        <v>1515564000</v>
      </c>
      <c r="Z849" s="6">
        <f t="shared" si="59"/>
        <v>43110.25</v>
      </c>
      <c r="AA849" t="b">
        <v>0</v>
      </c>
      <c r="AB849" t="b">
        <v>0</v>
      </c>
      <c r="AC849" t="s">
        <v>25</v>
      </c>
      <c r="AD849" t="s">
        <v>26</v>
      </c>
      <c r="AE849" t="s">
        <v>27</v>
      </c>
    </row>
    <row r="850" spans="12:31" ht="15" customHeight="1" x14ac:dyDescent="0.35">
      <c r="L850">
        <v>848</v>
      </c>
      <c r="M850" t="s">
        <v>1770</v>
      </c>
      <c r="N850" s="3" t="s">
        <v>1771</v>
      </c>
      <c r="O850">
        <v>3200</v>
      </c>
      <c r="P850">
        <v>10831</v>
      </c>
      <c r="Q850" t="s">
        <v>30</v>
      </c>
      <c r="R850" s="4">
        <f t="shared" si="56"/>
        <v>338.47</v>
      </c>
      <c r="S850">
        <v>172</v>
      </c>
      <c r="T850" s="4">
        <f t="shared" si="57"/>
        <v>62.970930232558139</v>
      </c>
      <c r="U850" t="s">
        <v>31</v>
      </c>
      <c r="V850" t="s">
        <v>32</v>
      </c>
      <c r="W850">
        <v>1276318800</v>
      </c>
      <c r="X850" s="5">
        <f t="shared" si="58"/>
        <v>40341.208333333336</v>
      </c>
      <c r="Y850">
        <v>1277096400</v>
      </c>
      <c r="Z850" s="6">
        <f t="shared" si="59"/>
        <v>40350.208333333336</v>
      </c>
      <c r="AA850" t="b">
        <v>0</v>
      </c>
      <c r="AB850" t="b">
        <v>0</v>
      </c>
      <c r="AC850" t="s">
        <v>72</v>
      </c>
      <c r="AD850" t="s">
        <v>59</v>
      </c>
      <c r="AE850" t="s">
        <v>73</v>
      </c>
    </row>
    <row r="851" spans="12:31" ht="15" customHeight="1" x14ac:dyDescent="0.35">
      <c r="L851">
        <v>849</v>
      </c>
      <c r="M851" t="s">
        <v>1772</v>
      </c>
      <c r="N851" s="3" t="s">
        <v>1773</v>
      </c>
      <c r="O851">
        <v>6700</v>
      </c>
      <c r="P851">
        <v>8917</v>
      </c>
      <c r="Q851" t="s">
        <v>30</v>
      </c>
      <c r="R851" s="4">
        <f t="shared" si="56"/>
        <v>133.09</v>
      </c>
      <c r="S851">
        <v>307</v>
      </c>
      <c r="T851" s="4">
        <f t="shared" si="57"/>
        <v>29.045602605863191</v>
      </c>
      <c r="U851" t="s">
        <v>31</v>
      </c>
      <c r="V851" t="s">
        <v>32</v>
      </c>
      <c r="W851">
        <v>1328767200</v>
      </c>
      <c r="X851" s="5">
        <f t="shared" si="58"/>
        <v>40948.25</v>
      </c>
      <c r="Y851">
        <v>1329026400</v>
      </c>
      <c r="Z851" s="6">
        <f t="shared" si="59"/>
        <v>40951.25</v>
      </c>
      <c r="AA851" t="b">
        <v>0</v>
      </c>
      <c r="AB851" t="b">
        <v>1</v>
      </c>
      <c r="AC851" t="s">
        <v>80</v>
      </c>
      <c r="AD851" t="s">
        <v>34</v>
      </c>
      <c r="AE851" t="s">
        <v>81</v>
      </c>
    </row>
    <row r="852" spans="12:31" ht="15" customHeight="1" x14ac:dyDescent="0.35">
      <c r="L852">
        <v>850</v>
      </c>
      <c r="M852" t="s">
        <v>1774</v>
      </c>
      <c r="N852" s="3" t="s">
        <v>1775</v>
      </c>
      <c r="O852">
        <v>100</v>
      </c>
      <c r="P852">
        <v>1</v>
      </c>
      <c r="Q852" t="s">
        <v>22</v>
      </c>
      <c r="R852" s="4">
        <f t="shared" si="56"/>
        <v>1</v>
      </c>
      <c r="S852">
        <v>1</v>
      </c>
      <c r="T852" s="4">
        <f t="shared" si="57"/>
        <v>1</v>
      </c>
      <c r="U852" t="s">
        <v>31</v>
      </c>
      <c r="V852" t="s">
        <v>32</v>
      </c>
      <c r="W852">
        <v>1321682400</v>
      </c>
      <c r="X852" s="5">
        <f t="shared" si="58"/>
        <v>40866.25</v>
      </c>
      <c r="Y852">
        <v>1322978400</v>
      </c>
      <c r="Z852" s="6">
        <f t="shared" si="59"/>
        <v>40881.25</v>
      </c>
      <c r="AA852" t="b">
        <v>1</v>
      </c>
      <c r="AB852" t="b">
        <v>0</v>
      </c>
      <c r="AC852" t="s">
        <v>33</v>
      </c>
      <c r="AD852" t="s">
        <v>34</v>
      </c>
      <c r="AE852" t="s">
        <v>35</v>
      </c>
    </row>
    <row r="853" spans="12:31" ht="15" customHeight="1" x14ac:dyDescent="0.35">
      <c r="L853">
        <v>851</v>
      </c>
      <c r="M853" t="s">
        <v>1776</v>
      </c>
      <c r="N853" s="3" t="s">
        <v>1777</v>
      </c>
      <c r="O853">
        <v>6000</v>
      </c>
      <c r="P853">
        <v>12468</v>
      </c>
      <c r="Q853" t="s">
        <v>30</v>
      </c>
      <c r="R853" s="4">
        <f t="shared" si="56"/>
        <v>207.8</v>
      </c>
      <c r="S853">
        <v>160</v>
      </c>
      <c r="T853" s="4">
        <f t="shared" si="57"/>
        <v>77.924999999999997</v>
      </c>
      <c r="U853" t="s">
        <v>31</v>
      </c>
      <c r="V853" t="s">
        <v>32</v>
      </c>
      <c r="W853">
        <v>1335934800</v>
      </c>
      <c r="X853" s="5">
        <f t="shared" si="58"/>
        <v>41031.208333333336</v>
      </c>
      <c r="Y853">
        <v>1338786000</v>
      </c>
      <c r="Z853" s="6">
        <f t="shared" si="59"/>
        <v>41064.208333333336</v>
      </c>
      <c r="AA853" t="b">
        <v>0</v>
      </c>
      <c r="AB853" t="b">
        <v>0</v>
      </c>
      <c r="AC853" t="s">
        <v>68</v>
      </c>
      <c r="AD853" t="s">
        <v>34</v>
      </c>
      <c r="AE853" t="s">
        <v>69</v>
      </c>
    </row>
    <row r="854" spans="12:31" ht="15" customHeight="1" x14ac:dyDescent="0.35">
      <c r="L854">
        <v>852</v>
      </c>
      <c r="M854" t="s">
        <v>1778</v>
      </c>
      <c r="N854" s="3" t="s">
        <v>1779</v>
      </c>
      <c r="O854">
        <v>4900</v>
      </c>
      <c r="P854">
        <v>2505</v>
      </c>
      <c r="Q854" t="s">
        <v>22</v>
      </c>
      <c r="R854" s="4">
        <f t="shared" si="56"/>
        <v>51.12</v>
      </c>
      <c r="S854">
        <v>31</v>
      </c>
      <c r="T854" s="4">
        <f t="shared" si="57"/>
        <v>80.806451612903231</v>
      </c>
      <c r="U854" t="s">
        <v>31</v>
      </c>
      <c r="V854" t="s">
        <v>32</v>
      </c>
      <c r="W854">
        <v>1310792400</v>
      </c>
      <c r="X854" s="5">
        <f t="shared" si="58"/>
        <v>40740.208333333336</v>
      </c>
      <c r="Y854">
        <v>1311656400</v>
      </c>
      <c r="Z854" s="6">
        <f t="shared" si="59"/>
        <v>40750.208333333336</v>
      </c>
      <c r="AA854" t="b">
        <v>0</v>
      </c>
      <c r="AB854" t="b">
        <v>1</v>
      </c>
      <c r="AC854" t="s">
        <v>114</v>
      </c>
      <c r="AD854" t="s">
        <v>115</v>
      </c>
      <c r="AE854" t="s">
        <v>116</v>
      </c>
    </row>
    <row r="855" spans="12:31" ht="15" customHeight="1" x14ac:dyDescent="0.35">
      <c r="L855">
        <v>853</v>
      </c>
      <c r="M855" t="s">
        <v>1780</v>
      </c>
      <c r="N855" s="3" t="s">
        <v>1781</v>
      </c>
      <c r="O855">
        <v>17100</v>
      </c>
      <c r="P855">
        <v>111502</v>
      </c>
      <c r="Q855" t="s">
        <v>30</v>
      </c>
      <c r="R855" s="4">
        <f t="shared" si="56"/>
        <v>652.05999999999995</v>
      </c>
      <c r="S855">
        <v>1467</v>
      </c>
      <c r="T855" s="4">
        <f t="shared" si="57"/>
        <v>76.006816632583508</v>
      </c>
      <c r="U855" t="s">
        <v>23</v>
      </c>
      <c r="V855" t="s">
        <v>24</v>
      </c>
      <c r="W855">
        <v>1308546000</v>
      </c>
      <c r="X855" s="5">
        <f t="shared" si="58"/>
        <v>40714.208333333336</v>
      </c>
      <c r="Y855">
        <v>1308978000</v>
      </c>
      <c r="Z855" s="6">
        <f t="shared" si="59"/>
        <v>40719.208333333336</v>
      </c>
      <c r="AA855" t="b">
        <v>0</v>
      </c>
      <c r="AB855" t="b">
        <v>1</v>
      </c>
      <c r="AC855" t="s">
        <v>80</v>
      </c>
      <c r="AD855" t="s">
        <v>34</v>
      </c>
      <c r="AE855" t="s">
        <v>81</v>
      </c>
    </row>
    <row r="856" spans="12:31" ht="15" customHeight="1" x14ac:dyDescent="0.35">
      <c r="L856">
        <v>854</v>
      </c>
      <c r="M856" t="s">
        <v>1782</v>
      </c>
      <c r="N856" s="3" t="s">
        <v>1783</v>
      </c>
      <c r="O856">
        <v>171000</v>
      </c>
      <c r="P856">
        <v>194309</v>
      </c>
      <c r="Q856" t="s">
        <v>30</v>
      </c>
      <c r="R856" s="4">
        <f t="shared" si="56"/>
        <v>113.63</v>
      </c>
      <c r="S856">
        <v>2662</v>
      </c>
      <c r="T856" s="4">
        <f t="shared" si="57"/>
        <v>72.993613824192337</v>
      </c>
      <c r="U856" t="s">
        <v>23</v>
      </c>
      <c r="V856" t="s">
        <v>24</v>
      </c>
      <c r="W856">
        <v>1574056800</v>
      </c>
      <c r="X856" s="5">
        <f t="shared" si="58"/>
        <v>43787.25</v>
      </c>
      <c r="Y856">
        <v>1576389600</v>
      </c>
      <c r="Z856" s="6">
        <f t="shared" si="59"/>
        <v>43814.25</v>
      </c>
      <c r="AA856" t="b">
        <v>0</v>
      </c>
      <c r="AB856" t="b">
        <v>0</v>
      </c>
      <c r="AC856" t="s">
        <v>147</v>
      </c>
      <c r="AD856" t="s">
        <v>91</v>
      </c>
      <c r="AE856" t="s">
        <v>148</v>
      </c>
    </row>
    <row r="857" spans="12:31" ht="15" customHeight="1" x14ac:dyDescent="0.35">
      <c r="L857">
        <v>855</v>
      </c>
      <c r="M857" t="s">
        <v>1784</v>
      </c>
      <c r="N857" s="3" t="s">
        <v>1785</v>
      </c>
      <c r="O857">
        <v>23400</v>
      </c>
      <c r="P857">
        <v>23956</v>
      </c>
      <c r="Q857" t="s">
        <v>30</v>
      </c>
      <c r="R857" s="4">
        <f t="shared" si="56"/>
        <v>102.38</v>
      </c>
      <c r="S857">
        <v>452</v>
      </c>
      <c r="T857" s="4">
        <f t="shared" si="57"/>
        <v>53</v>
      </c>
      <c r="U857" t="s">
        <v>38</v>
      </c>
      <c r="V857" t="s">
        <v>39</v>
      </c>
      <c r="W857">
        <v>1308373200</v>
      </c>
      <c r="X857" s="5">
        <f t="shared" si="58"/>
        <v>40712.208333333336</v>
      </c>
      <c r="Y857">
        <v>1311051600</v>
      </c>
      <c r="Z857" s="6">
        <f t="shared" si="59"/>
        <v>40743.208333333336</v>
      </c>
      <c r="AA857" t="b">
        <v>0</v>
      </c>
      <c r="AB857" t="b">
        <v>0</v>
      </c>
      <c r="AC857" t="s">
        <v>47</v>
      </c>
      <c r="AD857" t="s">
        <v>48</v>
      </c>
      <c r="AE857" t="s">
        <v>49</v>
      </c>
    </row>
    <row r="858" spans="12:31" ht="15" customHeight="1" x14ac:dyDescent="0.35">
      <c r="L858">
        <v>856</v>
      </c>
      <c r="M858" t="s">
        <v>1640</v>
      </c>
      <c r="N858" s="3" t="s">
        <v>1786</v>
      </c>
      <c r="O858">
        <v>2400</v>
      </c>
      <c r="P858">
        <v>8558</v>
      </c>
      <c r="Q858" t="s">
        <v>30</v>
      </c>
      <c r="R858" s="4">
        <f t="shared" si="56"/>
        <v>356.58</v>
      </c>
      <c r="S858">
        <v>158</v>
      </c>
      <c r="T858" s="4">
        <f t="shared" si="57"/>
        <v>54.164556962025316</v>
      </c>
      <c r="U858" t="s">
        <v>31</v>
      </c>
      <c r="V858" t="s">
        <v>32</v>
      </c>
      <c r="W858">
        <v>1335243600</v>
      </c>
      <c r="X858" s="5">
        <f t="shared" si="58"/>
        <v>41023.208333333336</v>
      </c>
      <c r="Y858">
        <v>1336712400</v>
      </c>
      <c r="Z858" s="6">
        <f t="shared" si="59"/>
        <v>41040.208333333336</v>
      </c>
      <c r="AA858" t="b">
        <v>0</v>
      </c>
      <c r="AB858" t="b">
        <v>0</v>
      </c>
      <c r="AC858" t="s">
        <v>25</v>
      </c>
      <c r="AD858" t="s">
        <v>26</v>
      </c>
      <c r="AE858" t="s">
        <v>27</v>
      </c>
    </row>
    <row r="859" spans="12:31" ht="15" customHeight="1" x14ac:dyDescent="0.35">
      <c r="L859">
        <v>857</v>
      </c>
      <c r="M859" t="s">
        <v>1787</v>
      </c>
      <c r="N859" s="3" t="s">
        <v>1788</v>
      </c>
      <c r="O859">
        <v>5300</v>
      </c>
      <c r="P859">
        <v>7413</v>
      </c>
      <c r="Q859" t="s">
        <v>30</v>
      </c>
      <c r="R859" s="4">
        <f t="shared" si="56"/>
        <v>139.87</v>
      </c>
      <c r="S859">
        <v>225</v>
      </c>
      <c r="T859" s="4">
        <f t="shared" si="57"/>
        <v>32.946666666666665</v>
      </c>
      <c r="U859" t="s">
        <v>125</v>
      </c>
      <c r="V859" t="s">
        <v>126</v>
      </c>
      <c r="W859">
        <v>1328421600</v>
      </c>
      <c r="X859" s="5">
        <f t="shared" si="58"/>
        <v>40944.25</v>
      </c>
      <c r="Y859">
        <v>1330408800</v>
      </c>
      <c r="Z859" s="6">
        <f t="shared" si="59"/>
        <v>40967.25</v>
      </c>
      <c r="AA859" t="b">
        <v>1</v>
      </c>
      <c r="AB859" t="b">
        <v>0</v>
      </c>
      <c r="AC859" t="s">
        <v>127</v>
      </c>
      <c r="AD859" t="s">
        <v>59</v>
      </c>
      <c r="AE859" t="s">
        <v>128</v>
      </c>
    </row>
    <row r="860" spans="12:31" ht="15" customHeight="1" x14ac:dyDescent="0.35">
      <c r="L860">
        <v>858</v>
      </c>
      <c r="M860" t="s">
        <v>1789</v>
      </c>
      <c r="N860" s="3" t="s">
        <v>1790</v>
      </c>
      <c r="O860">
        <v>4000</v>
      </c>
      <c r="P860">
        <v>2778</v>
      </c>
      <c r="Q860" t="s">
        <v>22</v>
      </c>
      <c r="R860" s="4">
        <f t="shared" si="56"/>
        <v>69.45</v>
      </c>
      <c r="S860">
        <v>35</v>
      </c>
      <c r="T860" s="4">
        <f t="shared" si="57"/>
        <v>79.371428571428567</v>
      </c>
      <c r="U860" t="s">
        <v>31</v>
      </c>
      <c r="V860" t="s">
        <v>32</v>
      </c>
      <c r="W860">
        <v>1524286800</v>
      </c>
      <c r="X860" s="5">
        <f t="shared" si="58"/>
        <v>43211.208333333328</v>
      </c>
      <c r="Y860">
        <v>1524891600</v>
      </c>
      <c r="Z860" s="6">
        <f t="shared" si="59"/>
        <v>43218.208333333328</v>
      </c>
      <c r="AA860" t="b">
        <v>1</v>
      </c>
      <c r="AB860" t="b">
        <v>0</v>
      </c>
      <c r="AC860" t="s">
        <v>25</v>
      </c>
      <c r="AD860" t="s">
        <v>26</v>
      </c>
      <c r="AE860" t="s">
        <v>27</v>
      </c>
    </row>
    <row r="861" spans="12:31" ht="15" customHeight="1" x14ac:dyDescent="0.35">
      <c r="L861">
        <v>859</v>
      </c>
      <c r="M861" t="s">
        <v>1791</v>
      </c>
      <c r="N861" s="3" t="s">
        <v>1792</v>
      </c>
      <c r="O861">
        <v>7300</v>
      </c>
      <c r="P861">
        <v>2594</v>
      </c>
      <c r="Q861" t="s">
        <v>22</v>
      </c>
      <c r="R861" s="4">
        <f t="shared" si="56"/>
        <v>35.53</v>
      </c>
      <c r="S861">
        <v>63</v>
      </c>
      <c r="T861" s="4">
        <f t="shared" si="57"/>
        <v>41.174603174603178</v>
      </c>
      <c r="U861" t="s">
        <v>31</v>
      </c>
      <c r="V861" t="s">
        <v>32</v>
      </c>
      <c r="W861">
        <v>1362117600</v>
      </c>
      <c r="X861" s="5">
        <f t="shared" si="58"/>
        <v>41334.25</v>
      </c>
      <c r="Y861">
        <v>1363669200</v>
      </c>
      <c r="Z861" s="6">
        <f t="shared" si="59"/>
        <v>41352.208333333336</v>
      </c>
      <c r="AA861" t="b">
        <v>0</v>
      </c>
      <c r="AB861" t="b">
        <v>1</v>
      </c>
      <c r="AC861" t="s">
        <v>47</v>
      </c>
      <c r="AD861" t="s">
        <v>48</v>
      </c>
      <c r="AE861" t="s">
        <v>49</v>
      </c>
    </row>
    <row r="862" spans="12:31" ht="15" customHeight="1" x14ac:dyDescent="0.35">
      <c r="L862">
        <v>860</v>
      </c>
      <c r="M862" t="s">
        <v>1793</v>
      </c>
      <c r="N862" s="3" t="s">
        <v>1794</v>
      </c>
      <c r="O862">
        <v>2000</v>
      </c>
      <c r="P862">
        <v>5033</v>
      </c>
      <c r="Q862" t="s">
        <v>30</v>
      </c>
      <c r="R862" s="4">
        <f t="shared" si="56"/>
        <v>251.65</v>
      </c>
      <c r="S862">
        <v>65</v>
      </c>
      <c r="T862" s="4">
        <f t="shared" si="57"/>
        <v>77.430769230769229</v>
      </c>
      <c r="U862" t="s">
        <v>31</v>
      </c>
      <c r="V862" t="s">
        <v>32</v>
      </c>
      <c r="W862">
        <v>1550556000</v>
      </c>
      <c r="X862" s="5">
        <f t="shared" si="58"/>
        <v>43515.25</v>
      </c>
      <c r="Y862">
        <v>1551420000</v>
      </c>
      <c r="Z862" s="6">
        <f t="shared" si="59"/>
        <v>43525.25</v>
      </c>
      <c r="AA862" t="b">
        <v>0</v>
      </c>
      <c r="AB862" t="b">
        <v>1</v>
      </c>
      <c r="AC862" t="s">
        <v>86</v>
      </c>
      <c r="AD862" t="s">
        <v>41</v>
      </c>
      <c r="AE862" t="s">
        <v>87</v>
      </c>
    </row>
    <row r="863" spans="12:31" ht="15" customHeight="1" x14ac:dyDescent="0.35">
      <c r="L863">
        <v>861</v>
      </c>
      <c r="M863" t="s">
        <v>1795</v>
      </c>
      <c r="N863" s="3" t="s">
        <v>1796</v>
      </c>
      <c r="O863">
        <v>8800</v>
      </c>
      <c r="P863">
        <v>9317</v>
      </c>
      <c r="Q863" t="s">
        <v>30</v>
      </c>
      <c r="R863" s="4">
        <f t="shared" si="56"/>
        <v>105.88</v>
      </c>
      <c r="S863">
        <v>163</v>
      </c>
      <c r="T863" s="4">
        <f t="shared" si="57"/>
        <v>57.159509202453989</v>
      </c>
      <c r="U863" t="s">
        <v>31</v>
      </c>
      <c r="V863" t="s">
        <v>32</v>
      </c>
      <c r="W863">
        <v>1269147600</v>
      </c>
      <c r="X863" s="5">
        <f t="shared" si="58"/>
        <v>40258.208333333336</v>
      </c>
      <c r="Y863">
        <v>1269838800</v>
      </c>
      <c r="Z863" s="6">
        <f t="shared" si="59"/>
        <v>40266.208333333336</v>
      </c>
      <c r="AA863" t="b">
        <v>0</v>
      </c>
      <c r="AB863" t="b">
        <v>0</v>
      </c>
      <c r="AC863" t="s">
        <v>47</v>
      </c>
      <c r="AD863" t="s">
        <v>48</v>
      </c>
      <c r="AE863" t="s">
        <v>49</v>
      </c>
    </row>
    <row r="864" spans="12:31" ht="15" customHeight="1" x14ac:dyDescent="0.35">
      <c r="L864">
        <v>862</v>
      </c>
      <c r="M864" t="s">
        <v>1797</v>
      </c>
      <c r="N864" s="3" t="s">
        <v>1798</v>
      </c>
      <c r="O864">
        <v>3500</v>
      </c>
      <c r="P864">
        <v>6560</v>
      </c>
      <c r="Q864" t="s">
        <v>30</v>
      </c>
      <c r="R864" s="4">
        <f t="shared" si="56"/>
        <v>187.43</v>
      </c>
      <c r="S864">
        <v>85</v>
      </c>
      <c r="T864" s="4">
        <f t="shared" si="57"/>
        <v>77.17647058823529</v>
      </c>
      <c r="U864" t="s">
        <v>31</v>
      </c>
      <c r="V864" t="s">
        <v>32</v>
      </c>
      <c r="W864">
        <v>1312174800</v>
      </c>
      <c r="X864" s="5">
        <f t="shared" si="58"/>
        <v>40756.208333333336</v>
      </c>
      <c r="Y864">
        <v>1312520400</v>
      </c>
      <c r="Z864" s="6">
        <f t="shared" si="59"/>
        <v>40760.208333333336</v>
      </c>
      <c r="AA864" t="b">
        <v>0</v>
      </c>
      <c r="AB864" t="b">
        <v>0</v>
      </c>
      <c r="AC864" t="s">
        <v>47</v>
      </c>
      <c r="AD864" t="s">
        <v>48</v>
      </c>
      <c r="AE864" t="s">
        <v>49</v>
      </c>
    </row>
    <row r="865" spans="12:31" ht="15" customHeight="1" x14ac:dyDescent="0.35">
      <c r="L865">
        <v>863</v>
      </c>
      <c r="M865" t="s">
        <v>1799</v>
      </c>
      <c r="N865" s="3" t="s">
        <v>1800</v>
      </c>
      <c r="O865">
        <v>1400</v>
      </c>
      <c r="P865">
        <v>5415</v>
      </c>
      <c r="Q865" t="s">
        <v>30</v>
      </c>
      <c r="R865" s="4">
        <f t="shared" si="56"/>
        <v>386.79</v>
      </c>
      <c r="S865">
        <v>217</v>
      </c>
      <c r="T865" s="4">
        <f t="shared" si="57"/>
        <v>24.953917050691246</v>
      </c>
      <c r="U865" t="s">
        <v>31</v>
      </c>
      <c r="V865" t="s">
        <v>32</v>
      </c>
      <c r="W865">
        <v>1434517200</v>
      </c>
      <c r="X865" s="5">
        <f t="shared" si="58"/>
        <v>42172.208333333328</v>
      </c>
      <c r="Y865">
        <v>1436504400</v>
      </c>
      <c r="Z865" s="6">
        <f t="shared" si="59"/>
        <v>42195.208333333328</v>
      </c>
      <c r="AA865" t="b">
        <v>0</v>
      </c>
      <c r="AB865" t="b">
        <v>1</v>
      </c>
      <c r="AC865" t="s">
        <v>304</v>
      </c>
      <c r="AD865" t="s">
        <v>59</v>
      </c>
      <c r="AE865" t="s">
        <v>305</v>
      </c>
    </row>
    <row r="866" spans="12:31" ht="15" customHeight="1" x14ac:dyDescent="0.35">
      <c r="L866">
        <v>864</v>
      </c>
      <c r="M866" t="s">
        <v>1801</v>
      </c>
      <c r="N866" s="3" t="s">
        <v>1802</v>
      </c>
      <c r="O866">
        <v>4200</v>
      </c>
      <c r="P866">
        <v>14577</v>
      </c>
      <c r="Q866" t="s">
        <v>30</v>
      </c>
      <c r="R866" s="4">
        <f t="shared" si="56"/>
        <v>347.07</v>
      </c>
      <c r="S866">
        <v>150</v>
      </c>
      <c r="T866" s="4">
        <f t="shared" si="57"/>
        <v>97.18</v>
      </c>
      <c r="U866" t="s">
        <v>31</v>
      </c>
      <c r="V866" t="s">
        <v>32</v>
      </c>
      <c r="W866">
        <v>1471582800</v>
      </c>
      <c r="X866" s="5">
        <f t="shared" si="58"/>
        <v>42601.208333333328</v>
      </c>
      <c r="Y866">
        <v>1472014800</v>
      </c>
      <c r="Z866" s="6">
        <f t="shared" si="59"/>
        <v>42606.208333333328</v>
      </c>
      <c r="AA866" t="b">
        <v>0</v>
      </c>
      <c r="AB866" t="b">
        <v>0</v>
      </c>
      <c r="AC866" t="s">
        <v>127</v>
      </c>
      <c r="AD866" t="s">
        <v>59</v>
      </c>
      <c r="AE866" t="s">
        <v>128</v>
      </c>
    </row>
    <row r="867" spans="12:31" ht="15" customHeight="1" x14ac:dyDescent="0.35">
      <c r="L867">
        <v>865</v>
      </c>
      <c r="M867" t="s">
        <v>1803</v>
      </c>
      <c r="N867" s="3" t="s">
        <v>1804</v>
      </c>
      <c r="O867">
        <v>81000</v>
      </c>
      <c r="P867">
        <v>150515</v>
      </c>
      <c r="Q867" t="s">
        <v>30</v>
      </c>
      <c r="R867" s="4">
        <f t="shared" si="56"/>
        <v>185.82</v>
      </c>
      <c r="S867">
        <v>3272</v>
      </c>
      <c r="T867" s="4">
        <f t="shared" si="57"/>
        <v>46.000916870415651</v>
      </c>
      <c r="U867" t="s">
        <v>31</v>
      </c>
      <c r="V867" t="s">
        <v>32</v>
      </c>
      <c r="W867">
        <v>1410757200</v>
      </c>
      <c r="X867" s="5">
        <f t="shared" si="58"/>
        <v>41897.208333333336</v>
      </c>
      <c r="Y867">
        <v>1411534800</v>
      </c>
      <c r="Z867" s="6">
        <f t="shared" si="59"/>
        <v>41906.208333333336</v>
      </c>
      <c r="AA867" t="b">
        <v>0</v>
      </c>
      <c r="AB867" t="b">
        <v>0</v>
      </c>
      <c r="AC867" t="s">
        <v>47</v>
      </c>
      <c r="AD867" t="s">
        <v>48</v>
      </c>
      <c r="AE867" t="s">
        <v>49</v>
      </c>
    </row>
    <row r="868" spans="12:31" ht="15" customHeight="1" x14ac:dyDescent="0.35">
      <c r="L868">
        <v>866</v>
      </c>
      <c r="M868" t="s">
        <v>1805</v>
      </c>
      <c r="N868" s="3" t="s">
        <v>1806</v>
      </c>
      <c r="O868">
        <v>182800</v>
      </c>
      <c r="P868">
        <v>79045</v>
      </c>
      <c r="Q868" t="s">
        <v>99</v>
      </c>
      <c r="R868" s="4">
        <f t="shared" si="56"/>
        <v>43.24</v>
      </c>
      <c r="S868">
        <v>898</v>
      </c>
      <c r="T868" s="4">
        <f t="shared" si="57"/>
        <v>88.023385300668153</v>
      </c>
      <c r="U868" t="s">
        <v>31</v>
      </c>
      <c r="V868" t="s">
        <v>32</v>
      </c>
      <c r="W868">
        <v>1304830800</v>
      </c>
      <c r="X868" s="5">
        <f t="shared" si="58"/>
        <v>40671.208333333336</v>
      </c>
      <c r="Y868">
        <v>1304917200</v>
      </c>
      <c r="Z868" s="6">
        <f t="shared" si="59"/>
        <v>40672.208333333336</v>
      </c>
      <c r="AA868" t="b">
        <v>0</v>
      </c>
      <c r="AB868" t="b">
        <v>0</v>
      </c>
      <c r="AC868" t="s">
        <v>151</v>
      </c>
      <c r="AD868" t="s">
        <v>152</v>
      </c>
      <c r="AE868" t="s">
        <v>153</v>
      </c>
    </row>
    <row r="869" spans="12:31" ht="15" customHeight="1" x14ac:dyDescent="0.35">
      <c r="L869">
        <v>867</v>
      </c>
      <c r="M869" t="s">
        <v>1807</v>
      </c>
      <c r="N869" s="3" t="s">
        <v>1808</v>
      </c>
      <c r="O869">
        <v>4800</v>
      </c>
      <c r="P869">
        <v>7797</v>
      </c>
      <c r="Q869" t="s">
        <v>30</v>
      </c>
      <c r="R869" s="4">
        <f t="shared" si="56"/>
        <v>162.44</v>
      </c>
      <c r="S869">
        <v>300</v>
      </c>
      <c r="T869" s="4">
        <f t="shared" si="57"/>
        <v>25.99</v>
      </c>
      <c r="U869" t="s">
        <v>31</v>
      </c>
      <c r="V869" t="s">
        <v>32</v>
      </c>
      <c r="W869">
        <v>1539061200</v>
      </c>
      <c r="X869" s="5">
        <f t="shared" si="58"/>
        <v>43382.208333333328</v>
      </c>
      <c r="Y869">
        <v>1539579600</v>
      </c>
      <c r="Z869" s="6">
        <f t="shared" si="59"/>
        <v>43388.208333333328</v>
      </c>
      <c r="AA869" t="b">
        <v>0</v>
      </c>
      <c r="AB869" t="b">
        <v>0</v>
      </c>
      <c r="AC869" t="s">
        <v>25</v>
      </c>
      <c r="AD869" t="s">
        <v>26</v>
      </c>
      <c r="AE869" t="s">
        <v>27</v>
      </c>
    </row>
    <row r="870" spans="12:31" ht="15" customHeight="1" x14ac:dyDescent="0.35">
      <c r="L870">
        <v>868</v>
      </c>
      <c r="M870" t="s">
        <v>1809</v>
      </c>
      <c r="N870" s="3" t="s">
        <v>1810</v>
      </c>
      <c r="O870">
        <v>7000</v>
      </c>
      <c r="P870">
        <v>12939</v>
      </c>
      <c r="Q870" t="s">
        <v>30</v>
      </c>
      <c r="R870" s="4">
        <f t="shared" si="56"/>
        <v>184.84</v>
      </c>
      <c r="S870">
        <v>126</v>
      </c>
      <c r="T870" s="4">
        <f t="shared" si="57"/>
        <v>102.69047619047619</v>
      </c>
      <c r="U870" t="s">
        <v>31</v>
      </c>
      <c r="V870" t="s">
        <v>32</v>
      </c>
      <c r="W870">
        <v>1381554000</v>
      </c>
      <c r="X870" s="5">
        <f t="shared" si="58"/>
        <v>41559.208333333336</v>
      </c>
      <c r="Y870">
        <v>1382504400</v>
      </c>
      <c r="Z870" s="6">
        <f t="shared" si="59"/>
        <v>41570.208333333336</v>
      </c>
      <c r="AA870" t="b">
        <v>0</v>
      </c>
      <c r="AB870" t="b">
        <v>0</v>
      </c>
      <c r="AC870" t="s">
        <v>47</v>
      </c>
      <c r="AD870" t="s">
        <v>48</v>
      </c>
      <c r="AE870" t="s">
        <v>49</v>
      </c>
    </row>
    <row r="871" spans="12:31" ht="15" customHeight="1" x14ac:dyDescent="0.35">
      <c r="L871">
        <v>869</v>
      </c>
      <c r="M871" t="s">
        <v>1811</v>
      </c>
      <c r="N871" s="3" t="s">
        <v>1812</v>
      </c>
      <c r="O871">
        <v>161900</v>
      </c>
      <c r="P871">
        <v>38376</v>
      </c>
      <c r="Q871" t="s">
        <v>22</v>
      </c>
      <c r="R871" s="4">
        <f t="shared" si="56"/>
        <v>23.7</v>
      </c>
      <c r="S871">
        <v>526</v>
      </c>
      <c r="T871" s="4">
        <f t="shared" si="57"/>
        <v>72.958174904942965</v>
      </c>
      <c r="U871" t="s">
        <v>31</v>
      </c>
      <c r="V871" t="s">
        <v>32</v>
      </c>
      <c r="W871">
        <v>1277096400</v>
      </c>
      <c r="X871" s="5">
        <f t="shared" si="58"/>
        <v>40350.208333333336</v>
      </c>
      <c r="Y871">
        <v>1278306000</v>
      </c>
      <c r="Z871" s="6">
        <f t="shared" si="59"/>
        <v>40364.208333333336</v>
      </c>
      <c r="AA871" t="b">
        <v>0</v>
      </c>
      <c r="AB871" t="b">
        <v>0</v>
      </c>
      <c r="AC871" t="s">
        <v>72</v>
      </c>
      <c r="AD871" t="s">
        <v>59</v>
      </c>
      <c r="AE871" t="s">
        <v>73</v>
      </c>
    </row>
    <row r="872" spans="12:31" ht="15" customHeight="1" x14ac:dyDescent="0.35">
      <c r="L872">
        <v>870</v>
      </c>
      <c r="M872" t="s">
        <v>1813</v>
      </c>
      <c r="N872" s="3" t="s">
        <v>1814</v>
      </c>
      <c r="O872">
        <v>7700</v>
      </c>
      <c r="P872">
        <v>6920</v>
      </c>
      <c r="Q872" t="s">
        <v>22</v>
      </c>
      <c r="R872" s="4">
        <f t="shared" si="56"/>
        <v>89.87</v>
      </c>
      <c r="S872">
        <v>121</v>
      </c>
      <c r="T872" s="4">
        <f t="shared" si="57"/>
        <v>57.190082644628099</v>
      </c>
      <c r="U872" t="s">
        <v>31</v>
      </c>
      <c r="V872" t="s">
        <v>32</v>
      </c>
      <c r="W872">
        <v>1440392400</v>
      </c>
      <c r="X872" s="5">
        <f t="shared" si="58"/>
        <v>42240.208333333328</v>
      </c>
      <c r="Y872">
        <v>1442552400</v>
      </c>
      <c r="Z872" s="6">
        <f t="shared" si="59"/>
        <v>42265.208333333328</v>
      </c>
      <c r="AA872" t="b">
        <v>0</v>
      </c>
      <c r="AB872" t="b">
        <v>0</v>
      </c>
      <c r="AC872" t="s">
        <v>47</v>
      </c>
      <c r="AD872" t="s">
        <v>48</v>
      </c>
      <c r="AE872" t="s">
        <v>49</v>
      </c>
    </row>
    <row r="873" spans="12:31" ht="15" customHeight="1" x14ac:dyDescent="0.35">
      <c r="L873">
        <v>871</v>
      </c>
      <c r="M873" t="s">
        <v>1815</v>
      </c>
      <c r="N873" s="3" t="s">
        <v>1816</v>
      </c>
      <c r="O873">
        <v>71500</v>
      </c>
      <c r="P873">
        <v>194912</v>
      </c>
      <c r="Q873" t="s">
        <v>30</v>
      </c>
      <c r="R873" s="4">
        <f t="shared" si="56"/>
        <v>272.60000000000002</v>
      </c>
      <c r="S873">
        <v>2320</v>
      </c>
      <c r="T873" s="4">
        <f t="shared" si="57"/>
        <v>84.013793103448279</v>
      </c>
      <c r="U873" t="s">
        <v>31</v>
      </c>
      <c r="V873" t="s">
        <v>32</v>
      </c>
      <c r="W873">
        <v>1509512400</v>
      </c>
      <c r="X873" s="5">
        <f t="shared" si="58"/>
        <v>43040.208333333328</v>
      </c>
      <c r="Y873">
        <v>1511071200</v>
      </c>
      <c r="Z873" s="6">
        <f t="shared" si="59"/>
        <v>43058.25</v>
      </c>
      <c r="AA873" t="b">
        <v>0</v>
      </c>
      <c r="AB873" t="b">
        <v>1</v>
      </c>
      <c r="AC873" t="s">
        <v>47</v>
      </c>
      <c r="AD873" t="s">
        <v>48</v>
      </c>
      <c r="AE873" t="s">
        <v>49</v>
      </c>
    </row>
    <row r="874" spans="12:31" ht="15" customHeight="1" x14ac:dyDescent="0.35">
      <c r="L874">
        <v>872</v>
      </c>
      <c r="M874" t="s">
        <v>1817</v>
      </c>
      <c r="N874" s="3" t="s">
        <v>1818</v>
      </c>
      <c r="O874">
        <v>4700</v>
      </c>
      <c r="P874">
        <v>7992</v>
      </c>
      <c r="Q874" t="s">
        <v>30</v>
      </c>
      <c r="R874" s="4">
        <f t="shared" si="56"/>
        <v>170.04</v>
      </c>
      <c r="S874">
        <v>81</v>
      </c>
      <c r="T874" s="4">
        <f t="shared" si="57"/>
        <v>98.666666666666671</v>
      </c>
      <c r="U874" t="s">
        <v>38</v>
      </c>
      <c r="V874" t="s">
        <v>39</v>
      </c>
      <c r="W874">
        <v>1535950800</v>
      </c>
      <c r="X874" s="5">
        <f t="shared" si="58"/>
        <v>43346.208333333328</v>
      </c>
      <c r="Y874">
        <v>1536382800</v>
      </c>
      <c r="Z874" s="6">
        <f t="shared" si="59"/>
        <v>43351.208333333328</v>
      </c>
      <c r="AA874" t="b">
        <v>0</v>
      </c>
      <c r="AB874" t="b">
        <v>0</v>
      </c>
      <c r="AC874" t="s">
        <v>512</v>
      </c>
      <c r="AD874" t="s">
        <v>59</v>
      </c>
      <c r="AE874" t="s">
        <v>513</v>
      </c>
    </row>
    <row r="875" spans="12:31" ht="15" customHeight="1" x14ac:dyDescent="0.35">
      <c r="L875">
        <v>873</v>
      </c>
      <c r="M875" t="s">
        <v>1819</v>
      </c>
      <c r="N875" s="3" t="s">
        <v>1820</v>
      </c>
      <c r="O875">
        <v>42100</v>
      </c>
      <c r="P875">
        <v>79268</v>
      </c>
      <c r="Q875" t="s">
        <v>30</v>
      </c>
      <c r="R875" s="4">
        <f t="shared" si="56"/>
        <v>188.29</v>
      </c>
      <c r="S875">
        <v>1887</v>
      </c>
      <c r="T875" s="4">
        <f t="shared" si="57"/>
        <v>42.007419183889773</v>
      </c>
      <c r="U875" t="s">
        <v>31</v>
      </c>
      <c r="V875" t="s">
        <v>32</v>
      </c>
      <c r="W875">
        <v>1389160800</v>
      </c>
      <c r="X875" s="5">
        <f t="shared" si="58"/>
        <v>41647.25</v>
      </c>
      <c r="Y875">
        <v>1389592800</v>
      </c>
      <c r="Z875" s="6">
        <f t="shared" si="59"/>
        <v>41652.25</v>
      </c>
      <c r="AA875" t="b">
        <v>0</v>
      </c>
      <c r="AB875" t="b">
        <v>0</v>
      </c>
      <c r="AC875" t="s">
        <v>151</v>
      </c>
      <c r="AD875" t="s">
        <v>152</v>
      </c>
      <c r="AE875" t="s">
        <v>153</v>
      </c>
    </row>
    <row r="876" spans="12:31" ht="15" customHeight="1" x14ac:dyDescent="0.35">
      <c r="L876">
        <v>874</v>
      </c>
      <c r="M876" t="s">
        <v>1821</v>
      </c>
      <c r="N876" s="3" t="s">
        <v>1822</v>
      </c>
      <c r="O876">
        <v>40200</v>
      </c>
      <c r="P876">
        <v>139468</v>
      </c>
      <c r="Q876" t="s">
        <v>30</v>
      </c>
      <c r="R876" s="4">
        <f t="shared" si="56"/>
        <v>346.94</v>
      </c>
      <c r="S876">
        <v>4358</v>
      </c>
      <c r="T876" s="4">
        <f t="shared" si="57"/>
        <v>32.002753556677376</v>
      </c>
      <c r="U876" t="s">
        <v>31</v>
      </c>
      <c r="V876" t="s">
        <v>32</v>
      </c>
      <c r="W876">
        <v>1271998800</v>
      </c>
      <c r="X876" s="5">
        <f t="shared" si="58"/>
        <v>40291.208333333336</v>
      </c>
      <c r="Y876">
        <v>1275282000</v>
      </c>
      <c r="Z876" s="6">
        <f t="shared" si="59"/>
        <v>40329.208333333336</v>
      </c>
      <c r="AA876" t="b">
        <v>0</v>
      </c>
      <c r="AB876" t="b">
        <v>1</v>
      </c>
      <c r="AC876" t="s">
        <v>151</v>
      </c>
      <c r="AD876" t="s">
        <v>152</v>
      </c>
      <c r="AE876" t="s">
        <v>153</v>
      </c>
    </row>
    <row r="877" spans="12:31" ht="15" customHeight="1" x14ac:dyDescent="0.35">
      <c r="L877">
        <v>875</v>
      </c>
      <c r="M877" t="s">
        <v>1823</v>
      </c>
      <c r="N877" s="3" t="s">
        <v>1824</v>
      </c>
      <c r="O877">
        <v>7900</v>
      </c>
      <c r="P877">
        <v>5465</v>
      </c>
      <c r="Q877" t="s">
        <v>22</v>
      </c>
      <c r="R877" s="4">
        <f t="shared" si="56"/>
        <v>69.180000000000007</v>
      </c>
      <c r="S877">
        <v>67</v>
      </c>
      <c r="T877" s="4">
        <f t="shared" si="57"/>
        <v>81.567164179104481</v>
      </c>
      <c r="U877" t="s">
        <v>31</v>
      </c>
      <c r="V877" t="s">
        <v>32</v>
      </c>
      <c r="W877">
        <v>1294898400</v>
      </c>
      <c r="X877" s="5">
        <f t="shared" si="58"/>
        <v>40556.25</v>
      </c>
      <c r="Y877">
        <v>1294984800</v>
      </c>
      <c r="Z877" s="6">
        <f t="shared" si="59"/>
        <v>40557.25</v>
      </c>
      <c r="AA877" t="b">
        <v>0</v>
      </c>
      <c r="AB877" t="b">
        <v>0</v>
      </c>
      <c r="AC877" t="s">
        <v>33</v>
      </c>
      <c r="AD877" t="s">
        <v>34</v>
      </c>
      <c r="AE877" t="s">
        <v>35</v>
      </c>
    </row>
    <row r="878" spans="12:31" ht="15" customHeight="1" x14ac:dyDescent="0.35">
      <c r="L878">
        <v>876</v>
      </c>
      <c r="M878" t="s">
        <v>1825</v>
      </c>
      <c r="N878" s="3" t="s">
        <v>1826</v>
      </c>
      <c r="O878">
        <v>8300</v>
      </c>
      <c r="P878">
        <v>2111</v>
      </c>
      <c r="Q878" t="s">
        <v>22</v>
      </c>
      <c r="R878" s="4">
        <f t="shared" si="56"/>
        <v>25.43</v>
      </c>
      <c r="S878">
        <v>57</v>
      </c>
      <c r="T878" s="4">
        <f t="shared" si="57"/>
        <v>37.035087719298247</v>
      </c>
      <c r="U878" t="s">
        <v>23</v>
      </c>
      <c r="V878" t="s">
        <v>24</v>
      </c>
      <c r="W878">
        <v>1559970000</v>
      </c>
      <c r="X878" s="5">
        <f t="shared" si="58"/>
        <v>43624.208333333328</v>
      </c>
      <c r="Y878">
        <v>1562043600</v>
      </c>
      <c r="Z878" s="6">
        <f t="shared" si="59"/>
        <v>43648.208333333328</v>
      </c>
      <c r="AA878" t="b">
        <v>0</v>
      </c>
      <c r="AB878" t="b">
        <v>0</v>
      </c>
      <c r="AC878" t="s">
        <v>151</v>
      </c>
      <c r="AD878" t="s">
        <v>152</v>
      </c>
      <c r="AE878" t="s">
        <v>153</v>
      </c>
    </row>
    <row r="879" spans="12:31" ht="15" customHeight="1" x14ac:dyDescent="0.35">
      <c r="L879">
        <v>877</v>
      </c>
      <c r="M879" t="s">
        <v>1827</v>
      </c>
      <c r="N879" s="3" t="s">
        <v>1828</v>
      </c>
      <c r="O879">
        <v>163600</v>
      </c>
      <c r="P879">
        <v>126628</v>
      </c>
      <c r="Q879" t="s">
        <v>22</v>
      </c>
      <c r="R879" s="4">
        <f t="shared" si="56"/>
        <v>77.400000000000006</v>
      </c>
      <c r="S879">
        <v>1229</v>
      </c>
      <c r="T879" s="4">
        <f t="shared" si="57"/>
        <v>103.033360455655</v>
      </c>
      <c r="U879" t="s">
        <v>31</v>
      </c>
      <c r="V879" t="s">
        <v>32</v>
      </c>
      <c r="W879">
        <v>1469509200</v>
      </c>
      <c r="X879" s="5">
        <f t="shared" si="58"/>
        <v>42577.208333333328</v>
      </c>
      <c r="Y879">
        <v>1469595600</v>
      </c>
      <c r="Z879" s="6">
        <f t="shared" si="59"/>
        <v>42578.208333333328</v>
      </c>
      <c r="AA879" t="b">
        <v>0</v>
      </c>
      <c r="AB879" t="b">
        <v>0</v>
      </c>
      <c r="AC879" t="s">
        <v>25</v>
      </c>
      <c r="AD879" t="s">
        <v>26</v>
      </c>
      <c r="AE879" t="s">
        <v>27</v>
      </c>
    </row>
    <row r="880" spans="12:31" ht="15" customHeight="1" x14ac:dyDescent="0.35">
      <c r="L880">
        <v>878</v>
      </c>
      <c r="M880" t="s">
        <v>1829</v>
      </c>
      <c r="N880" s="3" t="s">
        <v>1830</v>
      </c>
      <c r="O880">
        <v>2700</v>
      </c>
      <c r="P880">
        <v>1012</v>
      </c>
      <c r="Q880" t="s">
        <v>22</v>
      </c>
      <c r="R880" s="4">
        <f t="shared" si="56"/>
        <v>37.479999999999997</v>
      </c>
      <c r="S880">
        <v>12</v>
      </c>
      <c r="T880" s="4">
        <f t="shared" si="57"/>
        <v>84.333333333333329</v>
      </c>
      <c r="U880" t="s">
        <v>135</v>
      </c>
      <c r="V880" t="s">
        <v>136</v>
      </c>
      <c r="W880">
        <v>1579068000</v>
      </c>
      <c r="X880" s="5">
        <f t="shared" si="58"/>
        <v>43845.25</v>
      </c>
      <c r="Y880">
        <v>1581141600</v>
      </c>
      <c r="Z880" s="6">
        <f t="shared" si="59"/>
        <v>43869.25</v>
      </c>
      <c r="AA880" t="b">
        <v>0</v>
      </c>
      <c r="AB880" t="b">
        <v>0</v>
      </c>
      <c r="AC880" t="s">
        <v>180</v>
      </c>
      <c r="AD880" t="s">
        <v>34</v>
      </c>
      <c r="AE880" t="s">
        <v>181</v>
      </c>
    </row>
    <row r="881" spans="12:31" ht="15" customHeight="1" x14ac:dyDescent="0.35">
      <c r="L881">
        <v>879</v>
      </c>
      <c r="M881" t="s">
        <v>1831</v>
      </c>
      <c r="N881" s="3" t="s">
        <v>1832</v>
      </c>
      <c r="O881">
        <v>1000</v>
      </c>
      <c r="P881">
        <v>5438</v>
      </c>
      <c r="Q881" t="s">
        <v>30</v>
      </c>
      <c r="R881" s="4">
        <f t="shared" si="56"/>
        <v>543.79999999999995</v>
      </c>
      <c r="S881">
        <v>53</v>
      </c>
      <c r="T881" s="4">
        <f t="shared" si="57"/>
        <v>102.60377358490567</v>
      </c>
      <c r="U881" t="s">
        <v>31</v>
      </c>
      <c r="V881" t="s">
        <v>32</v>
      </c>
      <c r="W881">
        <v>1487743200</v>
      </c>
      <c r="X881" s="5">
        <f t="shared" si="58"/>
        <v>42788.25</v>
      </c>
      <c r="Y881">
        <v>1488520800</v>
      </c>
      <c r="Z881" s="6">
        <f t="shared" si="59"/>
        <v>42797.25</v>
      </c>
      <c r="AA881" t="b">
        <v>0</v>
      </c>
      <c r="AB881" t="b">
        <v>0</v>
      </c>
      <c r="AC881" t="s">
        <v>90</v>
      </c>
      <c r="AD881" t="s">
        <v>91</v>
      </c>
      <c r="AE881" t="s">
        <v>92</v>
      </c>
    </row>
    <row r="882" spans="12:31" ht="15" customHeight="1" x14ac:dyDescent="0.35">
      <c r="L882">
        <v>880</v>
      </c>
      <c r="M882" t="s">
        <v>1833</v>
      </c>
      <c r="N882" s="3" t="s">
        <v>1834</v>
      </c>
      <c r="O882">
        <v>84500</v>
      </c>
      <c r="P882">
        <v>193101</v>
      </c>
      <c r="Q882" t="s">
        <v>30</v>
      </c>
      <c r="R882" s="4">
        <f t="shared" si="56"/>
        <v>228.52</v>
      </c>
      <c r="S882">
        <v>2414</v>
      </c>
      <c r="T882" s="4">
        <f t="shared" si="57"/>
        <v>79.992129246064621</v>
      </c>
      <c r="U882" t="s">
        <v>31</v>
      </c>
      <c r="V882" t="s">
        <v>32</v>
      </c>
      <c r="W882">
        <v>1563685200</v>
      </c>
      <c r="X882" s="5">
        <f t="shared" si="58"/>
        <v>43667.208333333328</v>
      </c>
      <c r="Y882">
        <v>1563858000</v>
      </c>
      <c r="Z882" s="6">
        <f t="shared" si="59"/>
        <v>43669.208333333328</v>
      </c>
      <c r="AA882" t="b">
        <v>0</v>
      </c>
      <c r="AB882" t="b">
        <v>0</v>
      </c>
      <c r="AC882" t="s">
        <v>68</v>
      </c>
      <c r="AD882" t="s">
        <v>34</v>
      </c>
      <c r="AE882" t="s">
        <v>69</v>
      </c>
    </row>
    <row r="883" spans="12:31" ht="15" customHeight="1" x14ac:dyDescent="0.35">
      <c r="L883">
        <v>881</v>
      </c>
      <c r="M883" t="s">
        <v>1835</v>
      </c>
      <c r="N883" s="3" t="s">
        <v>1836</v>
      </c>
      <c r="O883">
        <v>81300</v>
      </c>
      <c r="P883">
        <v>31665</v>
      </c>
      <c r="Q883" t="s">
        <v>22</v>
      </c>
      <c r="R883" s="4">
        <f t="shared" si="56"/>
        <v>38.950000000000003</v>
      </c>
      <c r="S883">
        <v>452</v>
      </c>
      <c r="T883" s="4">
        <f t="shared" si="57"/>
        <v>70.055309734513273</v>
      </c>
      <c r="U883" t="s">
        <v>31</v>
      </c>
      <c r="V883" t="s">
        <v>32</v>
      </c>
      <c r="W883">
        <v>1436418000</v>
      </c>
      <c r="X883" s="5">
        <f t="shared" si="58"/>
        <v>42194.208333333328</v>
      </c>
      <c r="Y883">
        <v>1438923600</v>
      </c>
      <c r="Z883" s="6">
        <f t="shared" si="59"/>
        <v>42223.208333333328</v>
      </c>
      <c r="AA883" t="b">
        <v>0</v>
      </c>
      <c r="AB883" t="b">
        <v>1</v>
      </c>
      <c r="AC883" t="s">
        <v>47</v>
      </c>
      <c r="AD883" t="s">
        <v>48</v>
      </c>
      <c r="AE883" t="s">
        <v>49</v>
      </c>
    </row>
    <row r="884" spans="12:31" ht="15" customHeight="1" x14ac:dyDescent="0.35">
      <c r="L884">
        <v>882</v>
      </c>
      <c r="M884" t="s">
        <v>1837</v>
      </c>
      <c r="N884" s="3" t="s">
        <v>1838</v>
      </c>
      <c r="O884">
        <v>800</v>
      </c>
      <c r="P884">
        <v>2960</v>
      </c>
      <c r="Q884" t="s">
        <v>30</v>
      </c>
      <c r="R884" s="4">
        <f t="shared" si="56"/>
        <v>370</v>
      </c>
      <c r="S884">
        <v>80</v>
      </c>
      <c r="T884" s="4">
        <f t="shared" si="57"/>
        <v>37</v>
      </c>
      <c r="U884" t="s">
        <v>31</v>
      </c>
      <c r="V884" t="s">
        <v>32</v>
      </c>
      <c r="W884">
        <v>1421820000</v>
      </c>
      <c r="X884" s="5">
        <f t="shared" si="58"/>
        <v>42025.25</v>
      </c>
      <c r="Y884">
        <v>1422165600</v>
      </c>
      <c r="Z884" s="6">
        <f t="shared" si="59"/>
        <v>42029.25</v>
      </c>
      <c r="AA884" t="b">
        <v>0</v>
      </c>
      <c r="AB884" t="b">
        <v>0</v>
      </c>
      <c r="AC884" t="s">
        <v>47</v>
      </c>
      <c r="AD884" t="s">
        <v>48</v>
      </c>
      <c r="AE884" t="s">
        <v>49</v>
      </c>
    </row>
    <row r="885" spans="12:31" ht="15" customHeight="1" x14ac:dyDescent="0.35">
      <c r="L885">
        <v>883</v>
      </c>
      <c r="M885" t="s">
        <v>1839</v>
      </c>
      <c r="N885" s="3" t="s">
        <v>1840</v>
      </c>
      <c r="O885">
        <v>3400</v>
      </c>
      <c r="P885">
        <v>8089</v>
      </c>
      <c r="Q885" t="s">
        <v>30</v>
      </c>
      <c r="R885" s="4">
        <f t="shared" si="56"/>
        <v>237.91</v>
      </c>
      <c r="S885">
        <v>193</v>
      </c>
      <c r="T885" s="4">
        <f t="shared" si="57"/>
        <v>41.911917098445599</v>
      </c>
      <c r="U885" t="s">
        <v>31</v>
      </c>
      <c r="V885" t="s">
        <v>32</v>
      </c>
      <c r="W885">
        <v>1274763600</v>
      </c>
      <c r="X885" s="5">
        <f t="shared" si="58"/>
        <v>40323.208333333336</v>
      </c>
      <c r="Y885">
        <v>1277874000</v>
      </c>
      <c r="Z885" s="6">
        <f t="shared" si="59"/>
        <v>40359.208333333336</v>
      </c>
      <c r="AA885" t="b">
        <v>0</v>
      </c>
      <c r="AB885" t="b">
        <v>0</v>
      </c>
      <c r="AC885" t="s">
        <v>127</v>
      </c>
      <c r="AD885" t="s">
        <v>59</v>
      </c>
      <c r="AE885" t="s">
        <v>128</v>
      </c>
    </row>
    <row r="886" spans="12:31" ht="15" customHeight="1" x14ac:dyDescent="0.35">
      <c r="L886">
        <v>884</v>
      </c>
      <c r="M886" t="s">
        <v>1841</v>
      </c>
      <c r="N886" s="3" t="s">
        <v>1842</v>
      </c>
      <c r="O886">
        <v>170800</v>
      </c>
      <c r="P886">
        <v>109374</v>
      </c>
      <c r="Q886" t="s">
        <v>22</v>
      </c>
      <c r="R886" s="4">
        <f t="shared" si="56"/>
        <v>64.040000000000006</v>
      </c>
      <c r="S886">
        <v>1886</v>
      </c>
      <c r="T886" s="4">
        <f t="shared" si="57"/>
        <v>57.992576882290564</v>
      </c>
      <c r="U886" t="s">
        <v>31</v>
      </c>
      <c r="V886" t="s">
        <v>32</v>
      </c>
      <c r="W886">
        <v>1399179600</v>
      </c>
      <c r="X886" s="5">
        <f t="shared" si="58"/>
        <v>41763.208333333336</v>
      </c>
      <c r="Y886">
        <v>1399352400</v>
      </c>
      <c r="Z886" s="6">
        <f t="shared" si="59"/>
        <v>41765.208333333336</v>
      </c>
      <c r="AA886" t="b">
        <v>0</v>
      </c>
      <c r="AB886" t="b">
        <v>1</v>
      </c>
      <c r="AC886" t="s">
        <v>47</v>
      </c>
      <c r="AD886" t="s">
        <v>48</v>
      </c>
      <c r="AE886" t="s">
        <v>49</v>
      </c>
    </row>
    <row r="887" spans="12:31" ht="15" customHeight="1" x14ac:dyDescent="0.35">
      <c r="L887">
        <v>885</v>
      </c>
      <c r="M887" t="s">
        <v>1843</v>
      </c>
      <c r="N887" s="3" t="s">
        <v>1844</v>
      </c>
      <c r="O887">
        <v>1800</v>
      </c>
      <c r="P887">
        <v>2129</v>
      </c>
      <c r="Q887" t="s">
        <v>30</v>
      </c>
      <c r="R887" s="4">
        <f t="shared" si="56"/>
        <v>118.28</v>
      </c>
      <c r="S887">
        <v>52</v>
      </c>
      <c r="T887" s="4">
        <f t="shared" si="57"/>
        <v>40.942307692307693</v>
      </c>
      <c r="U887" t="s">
        <v>31</v>
      </c>
      <c r="V887" t="s">
        <v>32</v>
      </c>
      <c r="W887">
        <v>1275800400</v>
      </c>
      <c r="X887" s="5">
        <f t="shared" si="58"/>
        <v>40335.208333333336</v>
      </c>
      <c r="Y887">
        <v>1279083600</v>
      </c>
      <c r="Z887" s="6">
        <f t="shared" si="59"/>
        <v>40373.208333333336</v>
      </c>
      <c r="AA887" t="b">
        <v>0</v>
      </c>
      <c r="AB887" t="b">
        <v>0</v>
      </c>
      <c r="AC887" t="s">
        <v>47</v>
      </c>
      <c r="AD887" t="s">
        <v>48</v>
      </c>
      <c r="AE887" t="s">
        <v>49</v>
      </c>
    </row>
    <row r="888" spans="12:31" ht="15" customHeight="1" x14ac:dyDescent="0.35">
      <c r="L888">
        <v>886</v>
      </c>
      <c r="M888" t="s">
        <v>1845</v>
      </c>
      <c r="N888" s="3" t="s">
        <v>1846</v>
      </c>
      <c r="O888">
        <v>150600</v>
      </c>
      <c r="P888">
        <v>127745</v>
      </c>
      <c r="Q888" t="s">
        <v>22</v>
      </c>
      <c r="R888" s="4">
        <f t="shared" si="56"/>
        <v>84.82</v>
      </c>
      <c r="S888">
        <v>1825</v>
      </c>
      <c r="T888" s="4">
        <f t="shared" si="57"/>
        <v>69.9972602739726</v>
      </c>
      <c r="U888" t="s">
        <v>31</v>
      </c>
      <c r="V888" t="s">
        <v>32</v>
      </c>
      <c r="W888">
        <v>1282798800</v>
      </c>
      <c r="X888" s="5">
        <f t="shared" si="58"/>
        <v>40416.208333333336</v>
      </c>
      <c r="Y888">
        <v>1284354000</v>
      </c>
      <c r="Z888" s="6">
        <f t="shared" si="59"/>
        <v>40434.208333333336</v>
      </c>
      <c r="AA888" t="b">
        <v>0</v>
      </c>
      <c r="AB888" t="b">
        <v>0</v>
      </c>
      <c r="AC888" t="s">
        <v>80</v>
      </c>
      <c r="AD888" t="s">
        <v>34</v>
      </c>
      <c r="AE888" t="s">
        <v>81</v>
      </c>
    </row>
    <row r="889" spans="12:31" ht="15" customHeight="1" x14ac:dyDescent="0.35">
      <c r="L889">
        <v>887</v>
      </c>
      <c r="M889" t="s">
        <v>1847</v>
      </c>
      <c r="N889" s="3" t="s">
        <v>1848</v>
      </c>
      <c r="O889">
        <v>7800</v>
      </c>
      <c r="P889">
        <v>2289</v>
      </c>
      <c r="Q889" t="s">
        <v>22</v>
      </c>
      <c r="R889" s="4">
        <f t="shared" si="56"/>
        <v>29.35</v>
      </c>
      <c r="S889">
        <v>31</v>
      </c>
      <c r="T889" s="4">
        <f t="shared" si="57"/>
        <v>73.838709677419359</v>
      </c>
      <c r="U889" t="s">
        <v>31</v>
      </c>
      <c r="V889" t="s">
        <v>32</v>
      </c>
      <c r="W889">
        <v>1437109200</v>
      </c>
      <c r="X889" s="5">
        <f t="shared" si="58"/>
        <v>42202.208333333328</v>
      </c>
      <c r="Y889">
        <v>1441170000</v>
      </c>
      <c r="Z889" s="6">
        <f t="shared" si="59"/>
        <v>42249.208333333328</v>
      </c>
      <c r="AA889" t="b">
        <v>0</v>
      </c>
      <c r="AB889" t="b">
        <v>1</v>
      </c>
      <c r="AC889" t="s">
        <v>47</v>
      </c>
      <c r="AD889" t="s">
        <v>48</v>
      </c>
      <c r="AE889" t="s">
        <v>49</v>
      </c>
    </row>
    <row r="890" spans="12:31" ht="15" customHeight="1" x14ac:dyDescent="0.35">
      <c r="L890">
        <v>888</v>
      </c>
      <c r="M890" t="s">
        <v>1849</v>
      </c>
      <c r="N890" s="3" t="s">
        <v>1850</v>
      </c>
      <c r="O890">
        <v>5800</v>
      </c>
      <c r="P890">
        <v>12174</v>
      </c>
      <c r="Q890" t="s">
        <v>30</v>
      </c>
      <c r="R890" s="4">
        <f t="shared" si="56"/>
        <v>209.9</v>
      </c>
      <c r="S890">
        <v>290</v>
      </c>
      <c r="T890" s="4">
        <f t="shared" si="57"/>
        <v>41.979310344827589</v>
      </c>
      <c r="U890" t="s">
        <v>31</v>
      </c>
      <c r="V890" t="s">
        <v>32</v>
      </c>
      <c r="W890">
        <v>1491886800</v>
      </c>
      <c r="X890" s="5">
        <f t="shared" si="58"/>
        <v>42836.208333333328</v>
      </c>
      <c r="Y890">
        <v>1493528400</v>
      </c>
      <c r="Z890" s="6">
        <f t="shared" si="59"/>
        <v>42855.208333333328</v>
      </c>
      <c r="AA890" t="b">
        <v>0</v>
      </c>
      <c r="AB890" t="b">
        <v>0</v>
      </c>
      <c r="AC890" t="s">
        <v>47</v>
      </c>
      <c r="AD890" t="s">
        <v>48</v>
      </c>
      <c r="AE890" t="s">
        <v>49</v>
      </c>
    </row>
    <row r="891" spans="12:31" ht="15" customHeight="1" x14ac:dyDescent="0.35">
      <c r="L891">
        <v>889</v>
      </c>
      <c r="M891" t="s">
        <v>1851</v>
      </c>
      <c r="N891" s="3" t="s">
        <v>1852</v>
      </c>
      <c r="O891">
        <v>5600</v>
      </c>
      <c r="P891">
        <v>9508</v>
      </c>
      <c r="Q891" t="s">
        <v>30</v>
      </c>
      <c r="R891" s="4">
        <f t="shared" si="56"/>
        <v>169.79</v>
      </c>
      <c r="S891">
        <v>122</v>
      </c>
      <c r="T891" s="4">
        <f t="shared" si="57"/>
        <v>77.93442622950819</v>
      </c>
      <c r="U891" t="s">
        <v>31</v>
      </c>
      <c r="V891" t="s">
        <v>32</v>
      </c>
      <c r="W891">
        <v>1394600400</v>
      </c>
      <c r="X891" s="5">
        <f t="shared" si="58"/>
        <v>41710.208333333336</v>
      </c>
      <c r="Y891">
        <v>1395205200</v>
      </c>
      <c r="Z891" s="6">
        <f t="shared" si="59"/>
        <v>41717.208333333336</v>
      </c>
      <c r="AA891" t="b">
        <v>0</v>
      </c>
      <c r="AB891" t="b">
        <v>1</v>
      </c>
      <c r="AC891" t="s">
        <v>68</v>
      </c>
      <c r="AD891" t="s">
        <v>34</v>
      </c>
      <c r="AE891" t="s">
        <v>69</v>
      </c>
    </row>
    <row r="892" spans="12:31" ht="15" customHeight="1" x14ac:dyDescent="0.35">
      <c r="L892">
        <v>890</v>
      </c>
      <c r="M892" t="s">
        <v>1853</v>
      </c>
      <c r="N892" s="3" t="s">
        <v>1854</v>
      </c>
      <c r="O892">
        <v>134400</v>
      </c>
      <c r="P892">
        <v>155849</v>
      </c>
      <c r="Q892" t="s">
        <v>30</v>
      </c>
      <c r="R892" s="4">
        <f t="shared" si="56"/>
        <v>115.96</v>
      </c>
      <c r="S892">
        <v>1470</v>
      </c>
      <c r="T892" s="4">
        <f t="shared" si="57"/>
        <v>106.01972789115646</v>
      </c>
      <c r="U892" t="s">
        <v>31</v>
      </c>
      <c r="V892" t="s">
        <v>32</v>
      </c>
      <c r="W892">
        <v>1561352400</v>
      </c>
      <c r="X892" s="5">
        <f t="shared" si="58"/>
        <v>43640.208333333328</v>
      </c>
      <c r="Y892">
        <v>1561438800</v>
      </c>
      <c r="Z892" s="6">
        <f t="shared" si="59"/>
        <v>43641.208333333328</v>
      </c>
      <c r="AA892" t="b">
        <v>0</v>
      </c>
      <c r="AB892" t="b">
        <v>0</v>
      </c>
      <c r="AC892" t="s">
        <v>80</v>
      </c>
      <c r="AD892" t="s">
        <v>34</v>
      </c>
      <c r="AE892" t="s">
        <v>81</v>
      </c>
    </row>
    <row r="893" spans="12:31" ht="15" customHeight="1" x14ac:dyDescent="0.35">
      <c r="L893">
        <v>891</v>
      </c>
      <c r="M893" t="s">
        <v>1855</v>
      </c>
      <c r="N893" s="3" t="s">
        <v>1856</v>
      </c>
      <c r="O893">
        <v>3000</v>
      </c>
      <c r="P893">
        <v>7758</v>
      </c>
      <c r="Q893" t="s">
        <v>30</v>
      </c>
      <c r="R893" s="4">
        <f t="shared" si="56"/>
        <v>258.60000000000002</v>
      </c>
      <c r="S893">
        <v>165</v>
      </c>
      <c r="T893" s="4">
        <f t="shared" si="57"/>
        <v>47.018181818181816</v>
      </c>
      <c r="U893" t="s">
        <v>23</v>
      </c>
      <c r="V893" t="s">
        <v>24</v>
      </c>
      <c r="W893">
        <v>1322892000</v>
      </c>
      <c r="X893" s="5">
        <f t="shared" si="58"/>
        <v>40880.25</v>
      </c>
      <c r="Y893">
        <v>1326693600</v>
      </c>
      <c r="Z893" s="6">
        <f t="shared" si="59"/>
        <v>40924.25</v>
      </c>
      <c r="AA893" t="b">
        <v>0</v>
      </c>
      <c r="AB893" t="b">
        <v>0</v>
      </c>
      <c r="AC893" t="s">
        <v>58</v>
      </c>
      <c r="AD893" t="s">
        <v>59</v>
      </c>
      <c r="AE893" t="s">
        <v>60</v>
      </c>
    </row>
    <row r="894" spans="12:31" ht="15" customHeight="1" x14ac:dyDescent="0.35">
      <c r="L894">
        <v>892</v>
      </c>
      <c r="M894" t="s">
        <v>1857</v>
      </c>
      <c r="N894" s="3" t="s">
        <v>1858</v>
      </c>
      <c r="O894">
        <v>6000</v>
      </c>
      <c r="P894">
        <v>13835</v>
      </c>
      <c r="Q894" t="s">
        <v>30</v>
      </c>
      <c r="R894" s="4">
        <f t="shared" si="56"/>
        <v>230.58</v>
      </c>
      <c r="S894">
        <v>182</v>
      </c>
      <c r="T894" s="4">
        <f t="shared" si="57"/>
        <v>76.016483516483518</v>
      </c>
      <c r="U894" t="s">
        <v>31</v>
      </c>
      <c r="V894" t="s">
        <v>32</v>
      </c>
      <c r="W894">
        <v>1274418000</v>
      </c>
      <c r="X894" s="5">
        <f t="shared" si="58"/>
        <v>40319.208333333336</v>
      </c>
      <c r="Y894">
        <v>1277960400</v>
      </c>
      <c r="Z894" s="6">
        <f t="shared" si="59"/>
        <v>40360.208333333336</v>
      </c>
      <c r="AA894" t="b">
        <v>0</v>
      </c>
      <c r="AB894" t="b">
        <v>0</v>
      </c>
      <c r="AC894" t="s">
        <v>240</v>
      </c>
      <c r="AD894" t="s">
        <v>91</v>
      </c>
      <c r="AE894" t="s">
        <v>241</v>
      </c>
    </row>
    <row r="895" spans="12:31" ht="15" customHeight="1" x14ac:dyDescent="0.35">
      <c r="L895">
        <v>893</v>
      </c>
      <c r="M895" t="s">
        <v>1859</v>
      </c>
      <c r="N895" s="3" t="s">
        <v>1860</v>
      </c>
      <c r="O895">
        <v>8400</v>
      </c>
      <c r="P895">
        <v>10770</v>
      </c>
      <c r="Q895" t="s">
        <v>30</v>
      </c>
      <c r="R895" s="4">
        <f t="shared" si="56"/>
        <v>128.21</v>
      </c>
      <c r="S895">
        <v>199</v>
      </c>
      <c r="T895" s="4">
        <f t="shared" si="57"/>
        <v>54.120603015075375</v>
      </c>
      <c r="U895" t="s">
        <v>135</v>
      </c>
      <c r="V895" t="s">
        <v>136</v>
      </c>
      <c r="W895">
        <v>1434344400</v>
      </c>
      <c r="X895" s="5">
        <f t="shared" si="58"/>
        <v>42170.208333333328</v>
      </c>
      <c r="Y895">
        <v>1434690000</v>
      </c>
      <c r="Z895" s="6">
        <f t="shared" si="59"/>
        <v>42174.208333333328</v>
      </c>
      <c r="AA895" t="b">
        <v>0</v>
      </c>
      <c r="AB895" t="b">
        <v>1</v>
      </c>
      <c r="AC895" t="s">
        <v>58</v>
      </c>
      <c r="AD895" t="s">
        <v>59</v>
      </c>
      <c r="AE895" t="s">
        <v>60</v>
      </c>
    </row>
    <row r="896" spans="12:31" ht="15" customHeight="1" x14ac:dyDescent="0.35">
      <c r="L896">
        <v>894</v>
      </c>
      <c r="M896" t="s">
        <v>1861</v>
      </c>
      <c r="N896" s="3" t="s">
        <v>1862</v>
      </c>
      <c r="O896">
        <v>1700</v>
      </c>
      <c r="P896">
        <v>3208</v>
      </c>
      <c r="Q896" t="s">
        <v>30</v>
      </c>
      <c r="R896" s="4">
        <f t="shared" si="56"/>
        <v>188.71</v>
      </c>
      <c r="S896">
        <v>56</v>
      </c>
      <c r="T896" s="4">
        <f t="shared" si="57"/>
        <v>57.285714285714285</v>
      </c>
      <c r="U896" t="s">
        <v>56</v>
      </c>
      <c r="V896" t="s">
        <v>57</v>
      </c>
      <c r="W896">
        <v>1373518800</v>
      </c>
      <c r="X896" s="5">
        <f t="shared" si="58"/>
        <v>41466.208333333336</v>
      </c>
      <c r="Y896">
        <v>1376110800</v>
      </c>
      <c r="Z896" s="6">
        <f t="shared" si="59"/>
        <v>41496.208333333336</v>
      </c>
      <c r="AA896" t="b">
        <v>0</v>
      </c>
      <c r="AB896" t="b">
        <v>1</v>
      </c>
      <c r="AC896" t="s">
        <v>304</v>
      </c>
      <c r="AD896" t="s">
        <v>59</v>
      </c>
      <c r="AE896" t="s">
        <v>305</v>
      </c>
    </row>
    <row r="897" spans="12:31" ht="15" customHeight="1" x14ac:dyDescent="0.35">
      <c r="L897">
        <v>895</v>
      </c>
      <c r="M897" t="s">
        <v>1863</v>
      </c>
      <c r="N897" s="3" t="s">
        <v>1864</v>
      </c>
      <c r="O897">
        <v>159800</v>
      </c>
      <c r="P897">
        <v>11108</v>
      </c>
      <c r="Q897" t="s">
        <v>22</v>
      </c>
      <c r="R897" s="4">
        <f t="shared" si="56"/>
        <v>6.95</v>
      </c>
      <c r="S897">
        <v>107</v>
      </c>
      <c r="T897" s="4">
        <f t="shared" si="57"/>
        <v>103.81308411214954</v>
      </c>
      <c r="U897" t="s">
        <v>31</v>
      </c>
      <c r="V897" t="s">
        <v>32</v>
      </c>
      <c r="W897">
        <v>1517637600</v>
      </c>
      <c r="X897" s="5">
        <f t="shared" si="58"/>
        <v>43134.25</v>
      </c>
      <c r="Y897">
        <v>1518415200</v>
      </c>
      <c r="Z897" s="6">
        <f t="shared" si="59"/>
        <v>43143.25</v>
      </c>
      <c r="AA897" t="b">
        <v>0</v>
      </c>
      <c r="AB897" t="b">
        <v>0</v>
      </c>
      <c r="AC897" t="s">
        <v>47</v>
      </c>
      <c r="AD897" t="s">
        <v>48</v>
      </c>
      <c r="AE897" t="s">
        <v>49</v>
      </c>
    </row>
    <row r="898" spans="12:31" ht="15" customHeight="1" x14ac:dyDescent="0.35">
      <c r="L898">
        <v>896</v>
      </c>
      <c r="M898" t="s">
        <v>1865</v>
      </c>
      <c r="N898" s="3" t="s">
        <v>1866</v>
      </c>
      <c r="O898">
        <v>19800</v>
      </c>
      <c r="P898">
        <v>153338</v>
      </c>
      <c r="Q898" t="s">
        <v>30</v>
      </c>
      <c r="R898" s="4">
        <f t="shared" ref="R898:R961" si="60">ROUND(P898/O898*100,2)</f>
        <v>774.43</v>
      </c>
      <c r="S898">
        <v>1460</v>
      </c>
      <c r="T898" s="4">
        <f t="shared" ref="T898:T961" si="61">IF(S898&lt;=0,0,P898/S898)</f>
        <v>105.02602739726028</v>
      </c>
      <c r="U898" t="s">
        <v>38</v>
      </c>
      <c r="V898" t="s">
        <v>39</v>
      </c>
      <c r="W898">
        <v>1310619600</v>
      </c>
      <c r="X898" s="5">
        <f t="shared" si="58"/>
        <v>40738.208333333336</v>
      </c>
      <c r="Y898">
        <v>1310878800</v>
      </c>
      <c r="Z898" s="6">
        <f t="shared" si="59"/>
        <v>40741.208333333336</v>
      </c>
      <c r="AA898" t="b">
        <v>0</v>
      </c>
      <c r="AB898" t="b">
        <v>1</v>
      </c>
      <c r="AC898" t="s">
        <v>25</v>
      </c>
      <c r="AD898" t="s">
        <v>26</v>
      </c>
      <c r="AE898" t="s">
        <v>27</v>
      </c>
    </row>
    <row r="899" spans="12:31" ht="15" customHeight="1" x14ac:dyDescent="0.35">
      <c r="L899">
        <v>897</v>
      </c>
      <c r="M899" t="s">
        <v>1867</v>
      </c>
      <c r="N899" s="3" t="s">
        <v>1868</v>
      </c>
      <c r="O899">
        <v>8800</v>
      </c>
      <c r="P899">
        <v>2437</v>
      </c>
      <c r="Q899" t="s">
        <v>22</v>
      </c>
      <c r="R899" s="4">
        <f t="shared" si="60"/>
        <v>27.69</v>
      </c>
      <c r="S899">
        <v>27</v>
      </c>
      <c r="T899" s="4">
        <f t="shared" si="61"/>
        <v>90.259259259259252</v>
      </c>
      <c r="U899" t="s">
        <v>31</v>
      </c>
      <c r="V899" t="s">
        <v>32</v>
      </c>
      <c r="W899">
        <v>1556427600</v>
      </c>
      <c r="X899" s="5">
        <f t="shared" ref="X899:X962" si="62">(W899/86400)+DATE(1970,1,1)</f>
        <v>43583.208333333328</v>
      </c>
      <c r="Y899">
        <v>1556600400</v>
      </c>
      <c r="Z899" s="6">
        <f t="shared" si="59"/>
        <v>43585.208333333328</v>
      </c>
      <c r="AA899" t="b">
        <v>0</v>
      </c>
      <c r="AB899" t="b">
        <v>0</v>
      </c>
      <c r="AC899" t="s">
        <v>47</v>
      </c>
      <c r="AD899" t="s">
        <v>48</v>
      </c>
      <c r="AE899" t="s">
        <v>49</v>
      </c>
    </row>
    <row r="900" spans="12:31" ht="15" customHeight="1" x14ac:dyDescent="0.35">
      <c r="L900">
        <v>898</v>
      </c>
      <c r="M900" t="s">
        <v>1869</v>
      </c>
      <c r="N900" s="3" t="s">
        <v>1870</v>
      </c>
      <c r="O900">
        <v>179100</v>
      </c>
      <c r="P900">
        <v>93991</v>
      </c>
      <c r="Q900" t="s">
        <v>22</v>
      </c>
      <c r="R900" s="4">
        <f t="shared" si="60"/>
        <v>52.48</v>
      </c>
      <c r="S900">
        <v>1221</v>
      </c>
      <c r="T900" s="4">
        <f t="shared" si="61"/>
        <v>76.978705978705975</v>
      </c>
      <c r="U900" t="s">
        <v>31</v>
      </c>
      <c r="V900" t="s">
        <v>32</v>
      </c>
      <c r="W900">
        <v>1576476000</v>
      </c>
      <c r="X900" s="5">
        <f t="shared" si="62"/>
        <v>43815.25</v>
      </c>
      <c r="Y900">
        <v>1576994400</v>
      </c>
      <c r="Z900" s="6">
        <f t="shared" ref="Z900:Z963" si="63">(Y900/86400)+DATE(1970,1,1)</f>
        <v>43821.25</v>
      </c>
      <c r="AA900" t="b">
        <v>0</v>
      </c>
      <c r="AB900" t="b">
        <v>0</v>
      </c>
      <c r="AC900" t="s">
        <v>58</v>
      </c>
      <c r="AD900" t="s">
        <v>59</v>
      </c>
      <c r="AE900" t="s">
        <v>60</v>
      </c>
    </row>
    <row r="901" spans="12:31" ht="15" customHeight="1" x14ac:dyDescent="0.35">
      <c r="L901">
        <v>899</v>
      </c>
      <c r="M901" t="s">
        <v>1871</v>
      </c>
      <c r="N901" s="3" t="s">
        <v>1872</v>
      </c>
      <c r="O901">
        <v>3100</v>
      </c>
      <c r="P901">
        <v>12620</v>
      </c>
      <c r="Q901" t="s">
        <v>30</v>
      </c>
      <c r="R901" s="4">
        <f t="shared" si="60"/>
        <v>407.1</v>
      </c>
      <c r="S901">
        <v>123</v>
      </c>
      <c r="T901" s="4">
        <f t="shared" si="61"/>
        <v>102.60162601626017</v>
      </c>
      <c r="U901" t="s">
        <v>125</v>
      </c>
      <c r="V901" t="s">
        <v>126</v>
      </c>
      <c r="W901">
        <v>1381122000</v>
      </c>
      <c r="X901" s="5">
        <f t="shared" si="62"/>
        <v>41554.208333333336</v>
      </c>
      <c r="Y901">
        <v>1382677200</v>
      </c>
      <c r="Z901" s="6">
        <f t="shared" si="63"/>
        <v>41572.208333333336</v>
      </c>
      <c r="AA901" t="b">
        <v>0</v>
      </c>
      <c r="AB901" t="b">
        <v>0</v>
      </c>
      <c r="AC901" t="s">
        <v>192</v>
      </c>
      <c r="AD901" t="s">
        <v>34</v>
      </c>
      <c r="AE901" t="s">
        <v>193</v>
      </c>
    </row>
    <row r="902" spans="12:31" ht="15" customHeight="1" x14ac:dyDescent="0.35">
      <c r="L902">
        <v>900</v>
      </c>
      <c r="M902" t="s">
        <v>1873</v>
      </c>
      <c r="N902" s="3" t="s">
        <v>1874</v>
      </c>
      <c r="O902">
        <v>100</v>
      </c>
      <c r="P902">
        <v>2</v>
      </c>
      <c r="Q902" t="s">
        <v>22</v>
      </c>
      <c r="R902" s="4">
        <f t="shared" si="60"/>
        <v>2</v>
      </c>
      <c r="S902">
        <v>1</v>
      </c>
      <c r="T902" s="4">
        <f t="shared" si="61"/>
        <v>2</v>
      </c>
      <c r="U902" t="s">
        <v>31</v>
      </c>
      <c r="V902" t="s">
        <v>32</v>
      </c>
      <c r="W902">
        <v>1411102800</v>
      </c>
      <c r="X902" s="5">
        <f t="shared" si="62"/>
        <v>41901.208333333336</v>
      </c>
      <c r="Y902">
        <v>1411189200</v>
      </c>
      <c r="Z902" s="6">
        <f t="shared" si="63"/>
        <v>41902.208333333336</v>
      </c>
      <c r="AA902" t="b">
        <v>0</v>
      </c>
      <c r="AB902" t="b">
        <v>1</v>
      </c>
      <c r="AC902" t="s">
        <v>40</v>
      </c>
      <c r="AD902" t="s">
        <v>41</v>
      </c>
      <c r="AE902" t="s">
        <v>42</v>
      </c>
    </row>
    <row r="903" spans="12:31" ht="15" customHeight="1" x14ac:dyDescent="0.35">
      <c r="L903">
        <v>901</v>
      </c>
      <c r="M903" t="s">
        <v>1875</v>
      </c>
      <c r="N903" s="3" t="s">
        <v>1876</v>
      </c>
      <c r="O903">
        <v>5600</v>
      </c>
      <c r="P903">
        <v>8746</v>
      </c>
      <c r="Q903" t="s">
        <v>30</v>
      </c>
      <c r="R903" s="4">
        <f t="shared" si="60"/>
        <v>156.18</v>
      </c>
      <c r="S903">
        <v>159</v>
      </c>
      <c r="T903" s="4">
        <f t="shared" si="61"/>
        <v>55.0062893081761</v>
      </c>
      <c r="U903" t="s">
        <v>31</v>
      </c>
      <c r="V903" t="s">
        <v>32</v>
      </c>
      <c r="W903">
        <v>1531803600</v>
      </c>
      <c r="X903" s="5">
        <f t="shared" si="62"/>
        <v>43298.208333333328</v>
      </c>
      <c r="Y903">
        <v>1534654800</v>
      </c>
      <c r="Z903" s="6">
        <f t="shared" si="63"/>
        <v>43331.208333333328</v>
      </c>
      <c r="AA903" t="b">
        <v>0</v>
      </c>
      <c r="AB903" t="b">
        <v>1</v>
      </c>
      <c r="AC903" t="s">
        <v>33</v>
      </c>
      <c r="AD903" t="s">
        <v>34</v>
      </c>
      <c r="AE903" t="s">
        <v>35</v>
      </c>
    </row>
    <row r="904" spans="12:31" ht="15" customHeight="1" x14ac:dyDescent="0.35">
      <c r="L904">
        <v>902</v>
      </c>
      <c r="M904" t="s">
        <v>1877</v>
      </c>
      <c r="N904" s="3" t="s">
        <v>1878</v>
      </c>
      <c r="O904">
        <v>1400</v>
      </c>
      <c r="P904">
        <v>3534</v>
      </c>
      <c r="Q904" t="s">
        <v>30</v>
      </c>
      <c r="R904" s="4">
        <f t="shared" si="60"/>
        <v>252.43</v>
      </c>
      <c r="S904">
        <v>110</v>
      </c>
      <c r="T904" s="4">
        <f t="shared" si="61"/>
        <v>32.127272727272725</v>
      </c>
      <c r="U904" t="s">
        <v>31</v>
      </c>
      <c r="V904" t="s">
        <v>32</v>
      </c>
      <c r="W904">
        <v>1454133600</v>
      </c>
      <c r="X904" s="5">
        <f t="shared" si="62"/>
        <v>42399.25</v>
      </c>
      <c r="Y904">
        <v>1457762400</v>
      </c>
      <c r="Z904" s="6">
        <f t="shared" si="63"/>
        <v>42441.25</v>
      </c>
      <c r="AA904" t="b">
        <v>0</v>
      </c>
      <c r="AB904" t="b">
        <v>0</v>
      </c>
      <c r="AC904" t="s">
        <v>40</v>
      </c>
      <c r="AD904" t="s">
        <v>41</v>
      </c>
      <c r="AE904" t="s">
        <v>42</v>
      </c>
    </row>
    <row r="905" spans="12:31" ht="15" customHeight="1" x14ac:dyDescent="0.35">
      <c r="L905">
        <v>903</v>
      </c>
      <c r="M905" t="s">
        <v>1879</v>
      </c>
      <c r="N905" s="3" t="s">
        <v>1880</v>
      </c>
      <c r="O905">
        <v>41000</v>
      </c>
      <c r="P905">
        <v>709</v>
      </c>
      <c r="Q905" t="s">
        <v>65</v>
      </c>
      <c r="R905" s="4">
        <f t="shared" si="60"/>
        <v>1.73</v>
      </c>
      <c r="S905">
        <v>14</v>
      </c>
      <c r="T905" s="4">
        <f t="shared" si="61"/>
        <v>50.642857142857146</v>
      </c>
      <c r="U905" t="s">
        <v>31</v>
      </c>
      <c r="V905" t="s">
        <v>32</v>
      </c>
      <c r="W905">
        <v>1336194000</v>
      </c>
      <c r="X905" s="5">
        <f t="shared" si="62"/>
        <v>41034.208333333336</v>
      </c>
      <c r="Y905">
        <v>1337490000</v>
      </c>
      <c r="Z905" s="6">
        <f t="shared" si="63"/>
        <v>41049.208333333336</v>
      </c>
      <c r="AA905" t="b">
        <v>0</v>
      </c>
      <c r="AB905" t="b">
        <v>1</v>
      </c>
      <c r="AC905" t="s">
        <v>90</v>
      </c>
      <c r="AD905" t="s">
        <v>91</v>
      </c>
      <c r="AE905" t="s">
        <v>92</v>
      </c>
    </row>
    <row r="906" spans="12:31" ht="15" customHeight="1" x14ac:dyDescent="0.35">
      <c r="L906">
        <v>904</v>
      </c>
      <c r="M906" t="s">
        <v>1881</v>
      </c>
      <c r="N906" s="3" t="s">
        <v>1882</v>
      </c>
      <c r="O906">
        <v>6500</v>
      </c>
      <c r="P906">
        <v>795</v>
      </c>
      <c r="Q906" t="s">
        <v>22</v>
      </c>
      <c r="R906" s="4">
        <f t="shared" si="60"/>
        <v>12.23</v>
      </c>
      <c r="S906">
        <v>16</v>
      </c>
      <c r="T906" s="4">
        <f t="shared" si="61"/>
        <v>49.6875</v>
      </c>
      <c r="U906" t="s">
        <v>31</v>
      </c>
      <c r="V906" t="s">
        <v>32</v>
      </c>
      <c r="W906">
        <v>1349326800</v>
      </c>
      <c r="X906" s="5">
        <f t="shared" si="62"/>
        <v>41186.208333333336</v>
      </c>
      <c r="Y906">
        <v>1349672400</v>
      </c>
      <c r="Z906" s="6">
        <f t="shared" si="63"/>
        <v>41190.208333333336</v>
      </c>
      <c r="AA906" t="b">
        <v>0</v>
      </c>
      <c r="AB906" t="b">
        <v>0</v>
      </c>
      <c r="AC906" t="s">
        <v>164</v>
      </c>
      <c r="AD906" t="s">
        <v>91</v>
      </c>
      <c r="AE906" t="s">
        <v>165</v>
      </c>
    </row>
    <row r="907" spans="12:31" ht="15" customHeight="1" x14ac:dyDescent="0.35">
      <c r="L907">
        <v>905</v>
      </c>
      <c r="M907" t="s">
        <v>1883</v>
      </c>
      <c r="N907" s="3" t="s">
        <v>1884</v>
      </c>
      <c r="O907">
        <v>7900</v>
      </c>
      <c r="P907">
        <v>12955</v>
      </c>
      <c r="Q907" t="s">
        <v>30</v>
      </c>
      <c r="R907" s="4">
        <f t="shared" si="60"/>
        <v>163.99</v>
      </c>
      <c r="S907">
        <v>236</v>
      </c>
      <c r="T907" s="4">
        <f t="shared" si="61"/>
        <v>54.894067796610166</v>
      </c>
      <c r="U907" t="s">
        <v>31</v>
      </c>
      <c r="V907" t="s">
        <v>32</v>
      </c>
      <c r="W907">
        <v>1379566800</v>
      </c>
      <c r="X907" s="5">
        <f t="shared" si="62"/>
        <v>41536.208333333336</v>
      </c>
      <c r="Y907">
        <v>1379826000</v>
      </c>
      <c r="Z907" s="6">
        <f t="shared" si="63"/>
        <v>41539.208333333336</v>
      </c>
      <c r="AA907" t="b">
        <v>0</v>
      </c>
      <c r="AB907" t="b">
        <v>0</v>
      </c>
      <c r="AC907" t="s">
        <v>47</v>
      </c>
      <c r="AD907" t="s">
        <v>48</v>
      </c>
      <c r="AE907" t="s">
        <v>49</v>
      </c>
    </row>
    <row r="908" spans="12:31" ht="15" customHeight="1" x14ac:dyDescent="0.35">
      <c r="L908">
        <v>906</v>
      </c>
      <c r="M908" t="s">
        <v>1885</v>
      </c>
      <c r="N908" s="3" t="s">
        <v>1886</v>
      </c>
      <c r="O908">
        <v>5500</v>
      </c>
      <c r="P908">
        <v>8964</v>
      </c>
      <c r="Q908" t="s">
        <v>30</v>
      </c>
      <c r="R908" s="4">
        <f t="shared" si="60"/>
        <v>162.97999999999999</v>
      </c>
      <c r="S908">
        <v>191</v>
      </c>
      <c r="T908" s="4">
        <f t="shared" si="61"/>
        <v>46.931937172774866</v>
      </c>
      <c r="U908" t="s">
        <v>31</v>
      </c>
      <c r="V908" t="s">
        <v>32</v>
      </c>
      <c r="W908">
        <v>1494651600</v>
      </c>
      <c r="X908" s="5">
        <f t="shared" si="62"/>
        <v>42868.208333333328</v>
      </c>
      <c r="Y908">
        <v>1497762000</v>
      </c>
      <c r="Z908" s="6">
        <f t="shared" si="63"/>
        <v>42904.208333333328</v>
      </c>
      <c r="AA908" t="b">
        <v>1</v>
      </c>
      <c r="AB908" t="b">
        <v>1</v>
      </c>
      <c r="AC908" t="s">
        <v>58</v>
      </c>
      <c r="AD908" t="s">
        <v>59</v>
      </c>
      <c r="AE908" t="s">
        <v>60</v>
      </c>
    </row>
    <row r="909" spans="12:31" ht="15" customHeight="1" x14ac:dyDescent="0.35">
      <c r="L909">
        <v>907</v>
      </c>
      <c r="M909" t="s">
        <v>1887</v>
      </c>
      <c r="N909" s="3" t="s">
        <v>1888</v>
      </c>
      <c r="O909">
        <v>9100</v>
      </c>
      <c r="P909">
        <v>1843</v>
      </c>
      <c r="Q909" t="s">
        <v>22</v>
      </c>
      <c r="R909" s="4">
        <f t="shared" si="60"/>
        <v>20.25</v>
      </c>
      <c r="S909">
        <v>41</v>
      </c>
      <c r="T909" s="4">
        <f t="shared" si="61"/>
        <v>44.951219512195124</v>
      </c>
      <c r="U909" t="s">
        <v>31</v>
      </c>
      <c r="V909" t="s">
        <v>32</v>
      </c>
      <c r="W909">
        <v>1303880400</v>
      </c>
      <c r="X909" s="5">
        <f t="shared" si="62"/>
        <v>40660.208333333336</v>
      </c>
      <c r="Y909">
        <v>1304485200</v>
      </c>
      <c r="Z909" s="6">
        <f t="shared" si="63"/>
        <v>40667.208333333336</v>
      </c>
      <c r="AA909" t="b">
        <v>0</v>
      </c>
      <c r="AB909" t="b">
        <v>0</v>
      </c>
      <c r="AC909" t="s">
        <v>47</v>
      </c>
      <c r="AD909" t="s">
        <v>48</v>
      </c>
      <c r="AE909" t="s">
        <v>49</v>
      </c>
    </row>
    <row r="910" spans="12:31" ht="15" customHeight="1" x14ac:dyDescent="0.35">
      <c r="L910">
        <v>908</v>
      </c>
      <c r="M910" t="s">
        <v>1889</v>
      </c>
      <c r="N910" s="3" t="s">
        <v>1890</v>
      </c>
      <c r="O910">
        <v>38200</v>
      </c>
      <c r="P910">
        <v>121950</v>
      </c>
      <c r="Q910" t="s">
        <v>30</v>
      </c>
      <c r="R910" s="4">
        <f t="shared" si="60"/>
        <v>319.24</v>
      </c>
      <c r="S910">
        <v>3934</v>
      </c>
      <c r="T910" s="4">
        <f t="shared" si="61"/>
        <v>30.99898322318251</v>
      </c>
      <c r="U910" t="s">
        <v>31</v>
      </c>
      <c r="V910" t="s">
        <v>32</v>
      </c>
      <c r="W910">
        <v>1335934800</v>
      </c>
      <c r="X910" s="5">
        <f t="shared" si="62"/>
        <v>41031.208333333336</v>
      </c>
      <c r="Y910">
        <v>1336885200</v>
      </c>
      <c r="Z910" s="6">
        <f t="shared" si="63"/>
        <v>41042.208333333336</v>
      </c>
      <c r="AA910" t="b">
        <v>0</v>
      </c>
      <c r="AB910" t="b">
        <v>0</v>
      </c>
      <c r="AC910" t="s">
        <v>114</v>
      </c>
      <c r="AD910" t="s">
        <v>115</v>
      </c>
      <c r="AE910" t="s">
        <v>116</v>
      </c>
    </row>
    <row r="911" spans="12:31" ht="15" customHeight="1" x14ac:dyDescent="0.35">
      <c r="L911">
        <v>909</v>
      </c>
      <c r="M911" t="s">
        <v>1891</v>
      </c>
      <c r="N911" s="3" t="s">
        <v>1892</v>
      </c>
      <c r="O911">
        <v>1800</v>
      </c>
      <c r="P911">
        <v>8621</v>
      </c>
      <c r="Q911" t="s">
        <v>30</v>
      </c>
      <c r="R911" s="4">
        <f t="shared" si="60"/>
        <v>478.94</v>
      </c>
      <c r="S911">
        <v>80</v>
      </c>
      <c r="T911" s="4">
        <f t="shared" si="61"/>
        <v>107.7625</v>
      </c>
      <c r="U911" t="s">
        <v>23</v>
      </c>
      <c r="V911" t="s">
        <v>24</v>
      </c>
      <c r="W911">
        <v>1528088400</v>
      </c>
      <c r="X911" s="5">
        <f t="shared" si="62"/>
        <v>43255.208333333328</v>
      </c>
      <c r="Y911">
        <v>1530421200</v>
      </c>
      <c r="Z911" s="6">
        <f t="shared" si="63"/>
        <v>43282.208333333328</v>
      </c>
      <c r="AA911" t="b">
        <v>0</v>
      </c>
      <c r="AB911" t="b">
        <v>1</v>
      </c>
      <c r="AC911" t="s">
        <v>47</v>
      </c>
      <c r="AD911" t="s">
        <v>48</v>
      </c>
      <c r="AE911" t="s">
        <v>49</v>
      </c>
    </row>
    <row r="912" spans="12:31" ht="15" customHeight="1" x14ac:dyDescent="0.35">
      <c r="L912">
        <v>910</v>
      </c>
      <c r="M912" t="s">
        <v>1893</v>
      </c>
      <c r="N912" s="3" t="s">
        <v>1894</v>
      </c>
      <c r="O912">
        <v>154500</v>
      </c>
      <c r="P912">
        <v>30215</v>
      </c>
      <c r="Q912" t="s">
        <v>99</v>
      </c>
      <c r="R912" s="4">
        <f t="shared" si="60"/>
        <v>19.559999999999999</v>
      </c>
      <c r="S912">
        <v>296</v>
      </c>
      <c r="T912" s="4">
        <f t="shared" si="61"/>
        <v>102.07770270270271</v>
      </c>
      <c r="U912" t="s">
        <v>31</v>
      </c>
      <c r="V912" t="s">
        <v>32</v>
      </c>
      <c r="W912">
        <v>1421906400</v>
      </c>
      <c r="X912" s="5">
        <f t="shared" si="62"/>
        <v>42026.25</v>
      </c>
      <c r="Y912">
        <v>1421992800</v>
      </c>
      <c r="Z912" s="6">
        <f t="shared" si="63"/>
        <v>42027.25</v>
      </c>
      <c r="AA912" t="b">
        <v>0</v>
      </c>
      <c r="AB912" t="b">
        <v>0</v>
      </c>
      <c r="AC912" t="s">
        <v>47</v>
      </c>
      <c r="AD912" t="s">
        <v>48</v>
      </c>
      <c r="AE912" t="s">
        <v>49</v>
      </c>
    </row>
    <row r="913" spans="12:31" ht="15" customHeight="1" x14ac:dyDescent="0.35">
      <c r="L913">
        <v>911</v>
      </c>
      <c r="M913" t="s">
        <v>1895</v>
      </c>
      <c r="N913" s="3" t="s">
        <v>1896</v>
      </c>
      <c r="O913">
        <v>5800</v>
      </c>
      <c r="P913">
        <v>11539</v>
      </c>
      <c r="Q913" t="s">
        <v>30</v>
      </c>
      <c r="R913" s="4">
        <f t="shared" si="60"/>
        <v>198.95</v>
      </c>
      <c r="S913">
        <v>462</v>
      </c>
      <c r="T913" s="4">
        <f t="shared" si="61"/>
        <v>24.976190476190474</v>
      </c>
      <c r="U913" t="s">
        <v>31</v>
      </c>
      <c r="V913" t="s">
        <v>32</v>
      </c>
      <c r="W913">
        <v>1568005200</v>
      </c>
      <c r="X913" s="5">
        <f t="shared" si="62"/>
        <v>43717.208333333328</v>
      </c>
      <c r="Y913">
        <v>1568178000</v>
      </c>
      <c r="Z913" s="6">
        <f t="shared" si="63"/>
        <v>43719.208333333328</v>
      </c>
      <c r="AA913" t="b">
        <v>1</v>
      </c>
      <c r="AB913" t="b">
        <v>0</v>
      </c>
      <c r="AC913" t="s">
        <v>40</v>
      </c>
      <c r="AD913" t="s">
        <v>41</v>
      </c>
      <c r="AE913" t="s">
        <v>42</v>
      </c>
    </row>
    <row r="914" spans="12:31" ht="15" customHeight="1" x14ac:dyDescent="0.35">
      <c r="L914">
        <v>912</v>
      </c>
      <c r="M914" t="s">
        <v>1897</v>
      </c>
      <c r="N914" s="3" t="s">
        <v>1898</v>
      </c>
      <c r="O914">
        <v>1800</v>
      </c>
      <c r="P914">
        <v>14310</v>
      </c>
      <c r="Q914" t="s">
        <v>30</v>
      </c>
      <c r="R914" s="4">
        <f t="shared" si="60"/>
        <v>795</v>
      </c>
      <c r="S914">
        <v>179</v>
      </c>
      <c r="T914" s="4">
        <f t="shared" si="61"/>
        <v>79.944134078212286</v>
      </c>
      <c r="U914" t="s">
        <v>31</v>
      </c>
      <c r="V914" t="s">
        <v>32</v>
      </c>
      <c r="W914">
        <v>1346821200</v>
      </c>
      <c r="X914" s="5">
        <f t="shared" si="62"/>
        <v>41157.208333333336</v>
      </c>
      <c r="Y914">
        <v>1347944400</v>
      </c>
      <c r="Z914" s="6">
        <f t="shared" si="63"/>
        <v>41170.208333333336</v>
      </c>
      <c r="AA914" t="b">
        <v>1</v>
      </c>
      <c r="AB914" t="b">
        <v>0</v>
      </c>
      <c r="AC914" t="s">
        <v>72</v>
      </c>
      <c r="AD914" t="s">
        <v>59</v>
      </c>
      <c r="AE914" t="s">
        <v>73</v>
      </c>
    </row>
    <row r="915" spans="12:31" ht="15" customHeight="1" x14ac:dyDescent="0.35">
      <c r="L915">
        <v>913</v>
      </c>
      <c r="M915" t="s">
        <v>1899</v>
      </c>
      <c r="N915" s="3" t="s">
        <v>1900</v>
      </c>
      <c r="O915">
        <v>70200</v>
      </c>
      <c r="P915">
        <v>35536</v>
      </c>
      <c r="Q915" t="s">
        <v>22</v>
      </c>
      <c r="R915" s="4">
        <f t="shared" si="60"/>
        <v>50.62</v>
      </c>
      <c r="S915">
        <v>523</v>
      </c>
      <c r="T915" s="4">
        <f t="shared" si="61"/>
        <v>67.946462715105156</v>
      </c>
      <c r="U915" t="s">
        <v>38</v>
      </c>
      <c r="V915" t="s">
        <v>39</v>
      </c>
      <c r="W915">
        <v>1557637200</v>
      </c>
      <c r="X915" s="5">
        <f t="shared" si="62"/>
        <v>43597.208333333328</v>
      </c>
      <c r="Y915">
        <v>1558760400</v>
      </c>
      <c r="Z915" s="6">
        <f t="shared" si="63"/>
        <v>43610.208333333328</v>
      </c>
      <c r="AA915" t="b">
        <v>0</v>
      </c>
      <c r="AB915" t="b">
        <v>0</v>
      </c>
      <c r="AC915" t="s">
        <v>72</v>
      </c>
      <c r="AD915" t="s">
        <v>59</v>
      </c>
      <c r="AE915" t="s">
        <v>73</v>
      </c>
    </row>
    <row r="916" spans="12:31" ht="15" customHeight="1" x14ac:dyDescent="0.35">
      <c r="L916">
        <v>914</v>
      </c>
      <c r="M916" t="s">
        <v>1901</v>
      </c>
      <c r="N916" s="3" t="s">
        <v>1902</v>
      </c>
      <c r="O916">
        <v>6400</v>
      </c>
      <c r="P916">
        <v>3676</v>
      </c>
      <c r="Q916" t="s">
        <v>22</v>
      </c>
      <c r="R916" s="4">
        <f t="shared" si="60"/>
        <v>57.44</v>
      </c>
      <c r="S916">
        <v>141</v>
      </c>
      <c r="T916" s="4">
        <f t="shared" si="61"/>
        <v>26.070921985815602</v>
      </c>
      <c r="U916" t="s">
        <v>56</v>
      </c>
      <c r="V916" t="s">
        <v>57</v>
      </c>
      <c r="W916">
        <v>1375592400</v>
      </c>
      <c r="X916" s="5">
        <f t="shared" si="62"/>
        <v>41490.208333333336</v>
      </c>
      <c r="Y916">
        <v>1376629200</v>
      </c>
      <c r="Z916" s="6">
        <f t="shared" si="63"/>
        <v>41502.208333333336</v>
      </c>
      <c r="AA916" t="b">
        <v>0</v>
      </c>
      <c r="AB916" t="b">
        <v>0</v>
      </c>
      <c r="AC916" t="s">
        <v>47</v>
      </c>
      <c r="AD916" t="s">
        <v>48</v>
      </c>
      <c r="AE916" t="s">
        <v>49</v>
      </c>
    </row>
    <row r="917" spans="12:31" ht="15" customHeight="1" x14ac:dyDescent="0.35">
      <c r="L917">
        <v>915</v>
      </c>
      <c r="M917" t="s">
        <v>1903</v>
      </c>
      <c r="N917" s="3" t="s">
        <v>1904</v>
      </c>
      <c r="O917">
        <v>125900</v>
      </c>
      <c r="P917">
        <v>195936</v>
      </c>
      <c r="Q917" t="s">
        <v>30</v>
      </c>
      <c r="R917" s="4">
        <f t="shared" si="60"/>
        <v>155.63</v>
      </c>
      <c r="S917">
        <v>1866</v>
      </c>
      <c r="T917" s="4">
        <f t="shared" si="61"/>
        <v>105.0032154340836</v>
      </c>
      <c r="U917" t="s">
        <v>56</v>
      </c>
      <c r="V917" t="s">
        <v>57</v>
      </c>
      <c r="W917">
        <v>1503982800</v>
      </c>
      <c r="X917" s="5">
        <f t="shared" si="62"/>
        <v>42976.208333333328</v>
      </c>
      <c r="Y917">
        <v>1504760400</v>
      </c>
      <c r="Z917" s="6">
        <f t="shared" si="63"/>
        <v>42985.208333333328</v>
      </c>
      <c r="AA917" t="b">
        <v>0</v>
      </c>
      <c r="AB917" t="b">
        <v>0</v>
      </c>
      <c r="AC917" t="s">
        <v>304</v>
      </c>
      <c r="AD917" t="s">
        <v>59</v>
      </c>
      <c r="AE917" t="s">
        <v>305</v>
      </c>
    </row>
    <row r="918" spans="12:31" ht="15" customHeight="1" x14ac:dyDescent="0.35">
      <c r="L918">
        <v>916</v>
      </c>
      <c r="M918" t="s">
        <v>1905</v>
      </c>
      <c r="N918" s="3" t="s">
        <v>1906</v>
      </c>
      <c r="O918">
        <v>3700</v>
      </c>
      <c r="P918">
        <v>1343</v>
      </c>
      <c r="Q918" t="s">
        <v>22</v>
      </c>
      <c r="R918" s="4">
        <f t="shared" si="60"/>
        <v>36.299999999999997</v>
      </c>
      <c r="S918">
        <v>52</v>
      </c>
      <c r="T918" s="4">
        <f t="shared" si="61"/>
        <v>25.826923076923077</v>
      </c>
      <c r="U918" t="s">
        <v>31</v>
      </c>
      <c r="V918" t="s">
        <v>32</v>
      </c>
      <c r="W918">
        <v>1418882400</v>
      </c>
      <c r="X918" s="5">
        <f t="shared" si="62"/>
        <v>41991.25</v>
      </c>
      <c r="Y918">
        <v>1419660000</v>
      </c>
      <c r="Z918" s="6">
        <f t="shared" si="63"/>
        <v>42000.25</v>
      </c>
      <c r="AA918" t="b">
        <v>0</v>
      </c>
      <c r="AB918" t="b">
        <v>0</v>
      </c>
      <c r="AC918" t="s">
        <v>151</v>
      </c>
      <c r="AD918" t="s">
        <v>152</v>
      </c>
      <c r="AE918" t="s">
        <v>153</v>
      </c>
    </row>
    <row r="919" spans="12:31" ht="15" customHeight="1" x14ac:dyDescent="0.35">
      <c r="L919">
        <v>917</v>
      </c>
      <c r="M919" t="s">
        <v>1907</v>
      </c>
      <c r="N919" s="3" t="s">
        <v>1908</v>
      </c>
      <c r="O919">
        <v>3600</v>
      </c>
      <c r="P919">
        <v>2097</v>
      </c>
      <c r="Q919" t="s">
        <v>65</v>
      </c>
      <c r="R919" s="4">
        <f t="shared" si="60"/>
        <v>58.25</v>
      </c>
      <c r="S919">
        <v>27</v>
      </c>
      <c r="T919" s="4">
        <f t="shared" si="61"/>
        <v>77.666666666666671</v>
      </c>
      <c r="U919" t="s">
        <v>56</v>
      </c>
      <c r="V919" t="s">
        <v>57</v>
      </c>
      <c r="W919">
        <v>1309237200</v>
      </c>
      <c r="X919" s="5">
        <f t="shared" si="62"/>
        <v>40722.208333333336</v>
      </c>
      <c r="Y919">
        <v>1311310800</v>
      </c>
      <c r="Z919" s="6">
        <f t="shared" si="63"/>
        <v>40746.208333333336</v>
      </c>
      <c r="AA919" t="b">
        <v>0</v>
      </c>
      <c r="AB919" t="b">
        <v>1</v>
      </c>
      <c r="AC919" t="s">
        <v>127</v>
      </c>
      <c r="AD919" t="s">
        <v>59</v>
      </c>
      <c r="AE919" t="s">
        <v>128</v>
      </c>
    </row>
    <row r="920" spans="12:31" ht="15" customHeight="1" x14ac:dyDescent="0.35">
      <c r="L920">
        <v>918</v>
      </c>
      <c r="M920" t="s">
        <v>1909</v>
      </c>
      <c r="N920" s="3" t="s">
        <v>1910</v>
      </c>
      <c r="O920">
        <v>3800</v>
      </c>
      <c r="P920">
        <v>9021</v>
      </c>
      <c r="Q920" t="s">
        <v>30</v>
      </c>
      <c r="R920" s="4">
        <f t="shared" si="60"/>
        <v>237.39</v>
      </c>
      <c r="S920">
        <v>156</v>
      </c>
      <c r="T920" s="4">
        <f t="shared" si="61"/>
        <v>57.82692307692308</v>
      </c>
      <c r="U920" t="s">
        <v>125</v>
      </c>
      <c r="V920" t="s">
        <v>126</v>
      </c>
      <c r="W920">
        <v>1343365200</v>
      </c>
      <c r="X920" s="5">
        <f t="shared" si="62"/>
        <v>41117.208333333336</v>
      </c>
      <c r="Y920">
        <v>1344315600</v>
      </c>
      <c r="Z920" s="6">
        <f t="shared" si="63"/>
        <v>41128.208333333336</v>
      </c>
      <c r="AA920" t="b">
        <v>0</v>
      </c>
      <c r="AB920" t="b">
        <v>0</v>
      </c>
      <c r="AC920" t="s">
        <v>164</v>
      </c>
      <c r="AD920" t="s">
        <v>91</v>
      </c>
      <c r="AE920" t="s">
        <v>165</v>
      </c>
    </row>
    <row r="921" spans="12:31" ht="15" customHeight="1" x14ac:dyDescent="0.35">
      <c r="L921">
        <v>919</v>
      </c>
      <c r="M921" t="s">
        <v>1911</v>
      </c>
      <c r="N921" s="3" t="s">
        <v>1912</v>
      </c>
      <c r="O921">
        <v>35600</v>
      </c>
      <c r="P921">
        <v>20915</v>
      </c>
      <c r="Q921" t="s">
        <v>22</v>
      </c>
      <c r="R921" s="4">
        <f t="shared" si="60"/>
        <v>58.75</v>
      </c>
      <c r="S921">
        <v>225</v>
      </c>
      <c r="T921" s="4">
        <f t="shared" si="61"/>
        <v>92.955555555555549</v>
      </c>
      <c r="U921" t="s">
        <v>38</v>
      </c>
      <c r="V921" t="s">
        <v>39</v>
      </c>
      <c r="W921">
        <v>1507957200</v>
      </c>
      <c r="X921" s="5">
        <f t="shared" si="62"/>
        <v>43022.208333333328</v>
      </c>
      <c r="Y921">
        <v>1510725600</v>
      </c>
      <c r="Z921" s="6">
        <f t="shared" si="63"/>
        <v>43054.25</v>
      </c>
      <c r="AA921" t="b">
        <v>0</v>
      </c>
      <c r="AB921" t="b">
        <v>1</v>
      </c>
      <c r="AC921" t="s">
        <v>47</v>
      </c>
      <c r="AD921" t="s">
        <v>48</v>
      </c>
      <c r="AE921" t="s">
        <v>49</v>
      </c>
    </row>
    <row r="922" spans="12:31" ht="15" customHeight="1" x14ac:dyDescent="0.35">
      <c r="L922">
        <v>920</v>
      </c>
      <c r="M922" t="s">
        <v>1913</v>
      </c>
      <c r="N922" s="3" t="s">
        <v>1914</v>
      </c>
      <c r="O922">
        <v>5300</v>
      </c>
      <c r="P922">
        <v>9676</v>
      </c>
      <c r="Q922" t="s">
        <v>30</v>
      </c>
      <c r="R922" s="4">
        <f t="shared" si="60"/>
        <v>182.57</v>
      </c>
      <c r="S922">
        <v>255</v>
      </c>
      <c r="T922" s="4">
        <f t="shared" si="61"/>
        <v>37.945098039215686</v>
      </c>
      <c r="U922" t="s">
        <v>31</v>
      </c>
      <c r="V922" t="s">
        <v>32</v>
      </c>
      <c r="W922">
        <v>1549519200</v>
      </c>
      <c r="X922" s="5">
        <f t="shared" si="62"/>
        <v>43503.25</v>
      </c>
      <c r="Y922">
        <v>1551247200</v>
      </c>
      <c r="Z922" s="6">
        <f t="shared" si="63"/>
        <v>43523.25</v>
      </c>
      <c r="AA922" t="b">
        <v>1</v>
      </c>
      <c r="AB922" t="b">
        <v>0</v>
      </c>
      <c r="AC922" t="s">
        <v>95</v>
      </c>
      <c r="AD922" t="s">
        <v>59</v>
      </c>
      <c r="AE922" t="s">
        <v>96</v>
      </c>
    </row>
    <row r="923" spans="12:31" ht="15" customHeight="1" x14ac:dyDescent="0.35">
      <c r="L923">
        <v>921</v>
      </c>
      <c r="M923" t="s">
        <v>1915</v>
      </c>
      <c r="N923" s="3" t="s">
        <v>1916</v>
      </c>
      <c r="O923">
        <v>160400</v>
      </c>
      <c r="P923">
        <v>1210</v>
      </c>
      <c r="Q923" t="s">
        <v>22</v>
      </c>
      <c r="R923" s="4">
        <f t="shared" si="60"/>
        <v>0.75</v>
      </c>
      <c r="S923">
        <v>38</v>
      </c>
      <c r="T923" s="4">
        <f t="shared" si="61"/>
        <v>31.842105263157894</v>
      </c>
      <c r="U923" t="s">
        <v>31</v>
      </c>
      <c r="V923" t="s">
        <v>32</v>
      </c>
      <c r="W923">
        <v>1329026400</v>
      </c>
      <c r="X923" s="5">
        <f t="shared" si="62"/>
        <v>40951.25</v>
      </c>
      <c r="Y923">
        <v>1330236000</v>
      </c>
      <c r="Z923" s="6">
        <f t="shared" si="63"/>
        <v>40965.25</v>
      </c>
      <c r="AA923" t="b">
        <v>0</v>
      </c>
      <c r="AB923" t="b">
        <v>0</v>
      </c>
      <c r="AC923" t="s">
        <v>40</v>
      </c>
      <c r="AD923" t="s">
        <v>41</v>
      </c>
      <c r="AE923" t="s">
        <v>42</v>
      </c>
    </row>
    <row r="924" spans="12:31" ht="15" customHeight="1" x14ac:dyDescent="0.35">
      <c r="L924">
        <v>922</v>
      </c>
      <c r="M924" t="s">
        <v>1917</v>
      </c>
      <c r="N924" s="3" t="s">
        <v>1918</v>
      </c>
      <c r="O924">
        <v>51400</v>
      </c>
      <c r="P924">
        <v>90440</v>
      </c>
      <c r="Q924" t="s">
        <v>30</v>
      </c>
      <c r="R924" s="4">
        <f t="shared" si="60"/>
        <v>175.95</v>
      </c>
      <c r="S924">
        <v>2261</v>
      </c>
      <c r="T924" s="4">
        <f t="shared" si="61"/>
        <v>40</v>
      </c>
      <c r="U924" t="s">
        <v>31</v>
      </c>
      <c r="V924" t="s">
        <v>32</v>
      </c>
      <c r="W924">
        <v>1544335200</v>
      </c>
      <c r="X924" s="5">
        <f t="shared" si="62"/>
        <v>43443.25</v>
      </c>
      <c r="Y924">
        <v>1545112800</v>
      </c>
      <c r="Z924" s="6">
        <f t="shared" si="63"/>
        <v>43452.25</v>
      </c>
      <c r="AA924" t="b">
        <v>0</v>
      </c>
      <c r="AB924" t="b">
        <v>1</v>
      </c>
      <c r="AC924" t="s">
        <v>356</v>
      </c>
      <c r="AD924" t="s">
        <v>34</v>
      </c>
      <c r="AE924" t="s">
        <v>357</v>
      </c>
    </row>
    <row r="925" spans="12:31" ht="15" customHeight="1" x14ac:dyDescent="0.35">
      <c r="L925">
        <v>923</v>
      </c>
      <c r="M925" t="s">
        <v>1919</v>
      </c>
      <c r="N925" s="3" t="s">
        <v>1920</v>
      </c>
      <c r="O925">
        <v>1700</v>
      </c>
      <c r="P925">
        <v>4044</v>
      </c>
      <c r="Q925" t="s">
        <v>30</v>
      </c>
      <c r="R925" s="4">
        <f t="shared" si="60"/>
        <v>237.88</v>
      </c>
      <c r="S925">
        <v>40</v>
      </c>
      <c r="T925" s="4">
        <f t="shared" si="61"/>
        <v>101.1</v>
      </c>
      <c r="U925" t="s">
        <v>31</v>
      </c>
      <c r="V925" t="s">
        <v>32</v>
      </c>
      <c r="W925">
        <v>1279083600</v>
      </c>
      <c r="X925" s="5">
        <f t="shared" si="62"/>
        <v>40373.208333333336</v>
      </c>
      <c r="Y925">
        <v>1279170000</v>
      </c>
      <c r="Z925" s="6">
        <f t="shared" si="63"/>
        <v>40374.208333333336</v>
      </c>
      <c r="AA925" t="b">
        <v>0</v>
      </c>
      <c r="AB925" t="b">
        <v>0</v>
      </c>
      <c r="AC925" t="s">
        <v>47</v>
      </c>
      <c r="AD925" t="s">
        <v>48</v>
      </c>
      <c r="AE925" t="s">
        <v>49</v>
      </c>
    </row>
    <row r="926" spans="12:31" ht="15" customHeight="1" x14ac:dyDescent="0.35">
      <c r="L926">
        <v>924</v>
      </c>
      <c r="M926" t="s">
        <v>1921</v>
      </c>
      <c r="N926" s="3" t="s">
        <v>1922</v>
      </c>
      <c r="O926">
        <v>39400</v>
      </c>
      <c r="P926">
        <v>192292</v>
      </c>
      <c r="Q926" t="s">
        <v>30</v>
      </c>
      <c r="R926" s="4">
        <f t="shared" si="60"/>
        <v>488.05</v>
      </c>
      <c r="S926">
        <v>2289</v>
      </c>
      <c r="T926" s="4">
        <f t="shared" si="61"/>
        <v>84.006989951944078</v>
      </c>
      <c r="U926" t="s">
        <v>135</v>
      </c>
      <c r="V926" t="s">
        <v>136</v>
      </c>
      <c r="W926">
        <v>1572498000</v>
      </c>
      <c r="X926" s="5">
        <f t="shared" si="62"/>
        <v>43769.208333333328</v>
      </c>
      <c r="Y926">
        <v>1573452000</v>
      </c>
      <c r="Z926" s="6">
        <f t="shared" si="63"/>
        <v>43780.25</v>
      </c>
      <c r="AA926" t="b">
        <v>0</v>
      </c>
      <c r="AB926" t="b">
        <v>0</v>
      </c>
      <c r="AC926" t="s">
        <v>47</v>
      </c>
      <c r="AD926" t="s">
        <v>48</v>
      </c>
      <c r="AE926" t="s">
        <v>49</v>
      </c>
    </row>
    <row r="927" spans="12:31" ht="15" customHeight="1" x14ac:dyDescent="0.35">
      <c r="L927">
        <v>925</v>
      </c>
      <c r="M927" t="s">
        <v>1923</v>
      </c>
      <c r="N927" s="3" t="s">
        <v>1924</v>
      </c>
      <c r="O927">
        <v>3000</v>
      </c>
      <c r="P927">
        <v>6722</v>
      </c>
      <c r="Q927" t="s">
        <v>30</v>
      </c>
      <c r="R927" s="4">
        <f t="shared" si="60"/>
        <v>224.07</v>
      </c>
      <c r="S927">
        <v>65</v>
      </c>
      <c r="T927" s="4">
        <f t="shared" si="61"/>
        <v>103.41538461538461</v>
      </c>
      <c r="U927" t="s">
        <v>31</v>
      </c>
      <c r="V927" t="s">
        <v>32</v>
      </c>
      <c r="W927">
        <v>1506056400</v>
      </c>
      <c r="X927" s="5">
        <f t="shared" si="62"/>
        <v>43000.208333333328</v>
      </c>
      <c r="Y927">
        <v>1507093200</v>
      </c>
      <c r="Z927" s="6">
        <f t="shared" si="63"/>
        <v>43012.208333333328</v>
      </c>
      <c r="AA927" t="b">
        <v>0</v>
      </c>
      <c r="AB927" t="b">
        <v>0</v>
      </c>
      <c r="AC927" t="s">
        <v>47</v>
      </c>
      <c r="AD927" t="s">
        <v>48</v>
      </c>
      <c r="AE927" t="s">
        <v>49</v>
      </c>
    </row>
    <row r="928" spans="12:31" ht="15" customHeight="1" x14ac:dyDescent="0.35">
      <c r="L928">
        <v>926</v>
      </c>
      <c r="M928" t="s">
        <v>1925</v>
      </c>
      <c r="N928" s="3" t="s">
        <v>1926</v>
      </c>
      <c r="O928">
        <v>8700</v>
      </c>
      <c r="P928">
        <v>1577</v>
      </c>
      <c r="Q928" t="s">
        <v>22</v>
      </c>
      <c r="R928" s="4">
        <f t="shared" si="60"/>
        <v>18.13</v>
      </c>
      <c r="S928">
        <v>15</v>
      </c>
      <c r="T928" s="4">
        <f t="shared" si="61"/>
        <v>105.13333333333334</v>
      </c>
      <c r="U928" t="s">
        <v>31</v>
      </c>
      <c r="V928" t="s">
        <v>32</v>
      </c>
      <c r="W928">
        <v>1463029200</v>
      </c>
      <c r="X928" s="5">
        <f t="shared" si="62"/>
        <v>42502.208333333328</v>
      </c>
      <c r="Y928">
        <v>1463374800</v>
      </c>
      <c r="Z928" s="6">
        <f t="shared" si="63"/>
        <v>42506.208333333328</v>
      </c>
      <c r="AA928" t="b">
        <v>0</v>
      </c>
      <c r="AB928" t="b">
        <v>0</v>
      </c>
      <c r="AC928" t="s">
        <v>25</v>
      </c>
      <c r="AD928" t="s">
        <v>26</v>
      </c>
      <c r="AE928" t="s">
        <v>27</v>
      </c>
    </row>
    <row r="929" spans="12:31" ht="15" customHeight="1" x14ac:dyDescent="0.35">
      <c r="L929">
        <v>927</v>
      </c>
      <c r="M929" t="s">
        <v>1927</v>
      </c>
      <c r="N929" s="3" t="s">
        <v>1928</v>
      </c>
      <c r="O929">
        <v>7200</v>
      </c>
      <c r="P929">
        <v>3301</v>
      </c>
      <c r="Q929" t="s">
        <v>22</v>
      </c>
      <c r="R929" s="4">
        <f t="shared" si="60"/>
        <v>45.85</v>
      </c>
      <c r="S929">
        <v>37</v>
      </c>
      <c r="T929" s="4">
        <f t="shared" si="61"/>
        <v>89.21621621621621</v>
      </c>
      <c r="U929" t="s">
        <v>31</v>
      </c>
      <c r="V929" t="s">
        <v>32</v>
      </c>
      <c r="W929">
        <v>1342069200</v>
      </c>
      <c r="X929" s="5">
        <f t="shared" si="62"/>
        <v>41102.208333333336</v>
      </c>
      <c r="Y929">
        <v>1344574800</v>
      </c>
      <c r="Z929" s="6">
        <f t="shared" si="63"/>
        <v>41131.208333333336</v>
      </c>
      <c r="AA929" t="b">
        <v>0</v>
      </c>
      <c r="AB929" t="b">
        <v>0</v>
      </c>
      <c r="AC929" t="s">
        <v>47</v>
      </c>
      <c r="AD929" t="s">
        <v>48</v>
      </c>
      <c r="AE929" t="s">
        <v>49</v>
      </c>
    </row>
    <row r="930" spans="12:31" ht="15" customHeight="1" x14ac:dyDescent="0.35">
      <c r="L930">
        <v>928</v>
      </c>
      <c r="M930" t="s">
        <v>1929</v>
      </c>
      <c r="N930" s="3" t="s">
        <v>1930</v>
      </c>
      <c r="O930">
        <v>167400</v>
      </c>
      <c r="P930">
        <v>196386</v>
      </c>
      <c r="Q930" t="s">
        <v>30</v>
      </c>
      <c r="R930" s="4">
        <f t="shared" si="60"/>
        <v>117.32</v>
      </c>
      <c r="S930">
        <v>3777</v>
      </c>
      <c r="T930" s="4">
        <f t="shared" si="61"/>
        <v>51.995234312946785</v>
      </c>
      <c r="U930" t="s">
        <v>135</v>
      </c>
      <c r="V930" t="s">
        <v>136</v>
      </c>
      <c r="W930">
        <v>1388296800</v>
      </c>
      <c r="X930" s="5">
        <f t="shared" si="62"/>
        <v>41637.25</v>
      </c>
      <c r="Y930">
        <v>1389074400</v>
      </c>
      <c r="Z930" s="6">
        <f t="shared" si="63"/>
        <v>41646.25</v>
      </c>
      <c r="AA930" t="b">
        <v>0</v>
      </c>
      <c r="AB930" t="b">
        <v>0</v>
      </c>
      <c r="AC930" t="s">
        <v>40</v>
      </c>
      <c r="AD930" t="s">
        <v>41</v>
      </c>
      <c r="AE930" t="s">
        <v>42</v>
      </c>
    </row>
    <row r="931" spans="12:31" ht="15" customHeight="1" x14ac:dyDescent="0.35">
      <c r="L931">
        <v>929</v>
      </c>
      <c r="M931" t="s">
        <v>1931</v>
      </c>
      <c r="N931" s="3" t="s">
        <v>1932</v>
      </c>
      <c r="O931">
        <v>5500</v>
      </c>
      <c r="P931">
        <v>11952</v>
      </c>
      <c r="Q931" t="s">
        <v>30</v>
      </c>
      <c r="R931" s="4">
        <f t="shared" si="60"/>
        <v>217.31</v>
      </c>
      <c r="S931">
        <v>184</v>
      </c>
      <c r="T931" s="4">
        <f t="shared" si="61"/>
        <v>64.956521739130437</v>
      </c>
      <c r="U931" t="s">
        <v>56</v>
      </c>
      <c r="V931" t="s">
        <v>57</v>
      </c>
      <c r="W931">
        <v>1493787600</v>
      </c>
      <c r="X931" s="5">
        <f t="shared" si="62"/>
        <v>42858.208333333328</v>
      </c>
      <c r="Y931">
        <v>1494997200</v>
      </c>
      <c r="Z931" s="6">
        <f t="shared" si="63"/>
        <v>42872.208333333328</v>
      </c>
      <c r="AA931" t="b">
        <v>0</v>
      </c>
      <c r="AB931" t="b">
        <v>0</v>
      </c>
      <c r="AC931" t="s">
        <v>47</v>
      </c>
      <c r="AD931" t="s">
        <v>48</v>
      </c>
      <c r="AE931" t="s">
        <v>49</v>
      </c>
    </row>
    <row r="932" spans="12:31" ht="15" customHeight="1" x14ac:dyDescent="0.35">
      <c r="L932">
        <v>930</v>
      </c>
      <c r="M932" t="s">
        <v>1933</v>
      </c>
      <c r="N932" s="3" t="s">
        <v>1934</v>
      </c>
      <c r="O932">
        <v>3500</v>
      </c>
      <c r="P932">
        <v>3930</v>
      </c>
      <c r="Q932" t="s">
        <v>30</v>
      </c>
      <c r="R932" s="4">
        <f t="shared" si="60"/>
        <v>112.29</v>
      </c>
      <c r="S932">
        <v>85</v>
      </c>
      <c r="T932" s="4">
        <f t="shared" si="61"/>
        <v>46.235294117647058</v>
      </c>
      <c r="U932" t="s">
        <v>31</v>
      </c>
      <c r="V932" t="s">
        <v>32</v>
      </c>
      <c r="W932">
        <v>1424844000</v>
      </c>
      <c r="X932" s="5">
        <f t="shared" si="62"/>
        <v>42060.25</v>
      </c>
      <c r="Y932">
        <v>1425448800</v>
      </c>
      <c r="Z932" s="6">
        <f t="shared" si="63"/>
        <v>42067.25</v>
      </c>
      <c r="AA932" t="b">
        <v>0</v>
      </c>
      <c r="AB932" t="b">
        <v>1</v>
      </c>
      <c r="AC932" t="s">
        <v>47</v>
      </c>
      <c r="AD932" t="s">
        <v>48</v>
      </c>
      <c r="AE932" t="s">
        <v>49</v>
      </c>
    </row>
    <row r="933" spans="12:31" ht="15" customHeight="1" x14ac:dyDescent="0.35">
      <c r="L933">
        <v>931</v>
      </c>
      <c r="M933" t="s">
        <v>1935</v>
      </c>
      <c r="N933" s="3" t="s">
        <v>1936</v>
      </c>
      <c r="O933">
        <v>7900</v>
      </c>
      <c r="P933">
        <v>5729</v>
      </c>
      <c r="Q933" t="s">
        <v>22</v>
      </c>
      <c r="R933" s="4">
        <f t="shared" si="60"/>
        <v>72.52</v>
      </c>
      <c r="S933">
        <v>112</v>
      </c>
      <c r="T933" s="4">
        <f t="shared" si="61"/>
        <v>51.151785714285715</v>
      </c>
      <c r="U933" t="s">
        <v>31</v>
      </c>
      <c r="V933" t="s">
        <v>32</v>
      </c>
      <c r="W933">
        <v>1403931600</v>
      </c>
      <c r="X933" s="5">
        <f t="shared" si="62"/>
        <v>41818.208333333336</v>
      </c>
      <c r="Y933">
        <v>1404104400</v>
      </c>
      <c r="Z933" s="6">
        <f t="shared" si="63"/>
        <v>41820.208333333336</v>
      </c>
      <c r="AA933" t="b">
        <v>0</v>
      </c>
      <c r="AB933" t="b">
        <v>1</v>
      </c>
      <c r="AC933" t="s">
        <v>47</v>
      </c>
      <c r="AD933" t="s">
        <v>48</v>
      </c>
      <c r="AE933" t="s">
        <v>49</v>
      </c>
    </row>
    <row r="934" spans="12:31" ht="15" customHeight="1" x14ac:dyDescent="0.35">
      <c r="L934">
        <v>932</v>
      </c>
      <c r="M934" t="s">
        <v>1937</v>
      </c>
      <c r="N934" s="3" t="s">
        <v>1938</v>
      </c>
      <c r="O934">
        <v>2300</v>
      </c>
      <c r="P934">
        <v>4883</v>
      </c>
      <c r="Q934" t="s">
        <v>30</v>
      </c>
      <c r="R934" s="4">
        <f t="shared" si="60"/>
        <v>212.3</v>
      </c>
      <c r="S934">
        <v>144</v>
      </c>
      <c r="T934" s="4">
        <f t="shared" si="61"/>
        <v>33.909722222222221</v>
      </c>
      <c r="U934" t="s">
        <v>31</v>
      </c>
      <c r="V934" t="s">
        <v>32</v>
      </c>
      <c r="W934">
        <v>1394514000</v>
      </c>
      <c r="X934" s="5">
        <f t="shared" si="62"/>
        <v>41709.208333333336</v>
      </c>
      <c r="Y934">
        <v>1394773200</v>
      </c>
      <c r="Z934" s="6">
        <f t="shared" si="63"/>
        <v>41712.208333333336</v>
      </c>
      <c r="AA934" t="b">
        <v>0</v>
      </c>
      <c r="AB934" t="b">
        <v>0</v>
      </c>
      <c r="AC934" t="s">
        <v>33</v>
      </c>
      <c r="AD934" t="s">
        <v>34</v>
      </c>
      <c r="AE934" t="s">
        <v>35</v>
      </c>
    </row>
    <row r="935" spans="12:31" ht="15" customHeight="1" x14ac:dyDescent="0.35">
      <c r="L935">
        <v>933</v>
      </c>
      <c r="M935" t="s">
        <v>1939</v>
      </c>
      <c r="N935" s="3" t="s">
        <v>1940</v>
      </c>
      <c r="O935">
        <v>73000</v>
      </c>
      <c r="P935">
        <v>175015</v>
      </c>
      <c r="Q935" t="s">
        <v>30</v>
      </c>
      <c r="R935" s="4">
        <f t="shared" si="60"/>
        <v>239.75</v>
      </c>
      <c r="S935">
        <v>1902</v>
      </c>
      <c r="T935" s="4">
        <f t="shared" si="61"/>
        <v>92.016298633017882</v>
      </c>
      <c r="U935" t="s">
        <v>31</v>
      </c>
      <c r="V935" t="s">
        <v>32</v>
      </c>
      <c r="W935">
        <v>1365397200</v>
      </c>
      <c r="X935" s="5">
        <f t="shared" si="62"/>
        <v>41372.208333333336</v>
      </c>
      <c r="Y935">
        <v>1366520400</v>
      </c>
      <c r="Z935" s="6">
        <f t="shared" si="63"/>
        <v>41385.208333333336</v>
      </c>
      <c r="AA935" t="b">
        <v>0</v>
      </c>
      <c r="AB935" t="b">
        <v>0</v>
      </c>
      <c r="AC935" t="s">
        <v>47</v>
      </c>
      <c r="AD935" t="s">
        <v>48</v>
      </c>
      <c r="AE935" t="s">
        <v>49</v>
      </c>
    </row>
    <row r="936" spans="12:31" ht="15" customHeight="1" x14ac:dyDescent="0.35">
      <c r="L936">
        <v>934</v>
      </c>
      <c r="M936" t="s">
        <v>1941</v>
      </c>
      <c r="N936" s="3" t="s">
        <v>1942</v>
      </c>
      <c r="O936">
        <v>6200</v>
      </c>
      <c r="P936">
        <v>11280</v>
      </c>
      <c r="Q936" t="s">
        <v>30</v>
      </c>
      <c r="R936" s="4">
        <f t="shared" si="60"/>
        <v>181.94</v>
      </c>
      <c r="S936">
        <v>105</v>
      </c>
      <c r="T936" s="4">
        <f t="shared" si="61"/>
        <v>107.42857142857143</v>
      </c>
      <c r="U936" t="s">
        <v>31</v>
      </c>
      <c r="V936" t="s">
        <v>32</v>
      </c>
      <c r="W936">
        <v>1456120800</v>
      </c>
      <c r="X936" s="5">
        <f t="shared" si="62"/>
        <v>42422.25</v>
      </c>
      <c r="Y936">
        <v>1456639200</v>
      </c>
      <c r="Z936" s="6">
        <f t="shared" si="63"/>
        <v>42428.25</v>
      </c>
      <c r="AA936" t="b">
        <v>0</v>
      </c>
      <c r="AB936" t="b">
        <v>0</v>
      </c>
      <c r="AC936" t="s">
        <v>47</v>
      </c>
      <c r="AD936" t="s">
        <v>48</v>
      </c>
      <c r="AE936" t="s">
        <v>49</v>
      </c>
    </row>
    <row r="937" spans="12:31" ht="15" customHeight="1" x14ac:dyDescent="0.35">
      <c r="L937">
        <v>935</v>
      </c>
      <c r="M937" t="s">
        <v>1943</v>
      </c>
      <c r="N937" s="3" t="s">
        <v>1944</v>
      </c>
      <c r="O937">
        <v>6100</v>
      </c>
      <c r="P937">
        <v>10012</v>
      </c>
      <c r="Q937" t="s">
        <v>30</v>
      </c>
      <c r="R937" s="4">
        <f t="shared" si="60"/>
        <v>164.13</v>
      </c>
      <c r="S937">
        <v>132</v>
      </c>
      <c r="T937" s="4">
        <f t="shared" si="61"/>
        <v>75.848484848484844</v>
      </c>
      <c r="U937" t="s">
        <v>31</v>
      </c>
      <c r="V937" t="s">
        <v>32</v>
      </c>
      <c r="W937">
        <v>1437714000</v>
      </c>
      <c r="X937" s="5">
        <f t="shared" si="62"/>
        <v>42209.208333333328</v>
      </c>
      <c r="Y937">
        <v>1438318800</v>
      </c>
      <c r="Z937" s="6">
        <f t="shared" si="63"/>
        <v>42216.208333333328</v>
      </c>
      <c r="AA937" t="b">
        <v>0</v>
      </c>
      <c r="AB937" t="b">
        <v>0</v>
      </c>
      <c r="AC937" t="s">
        <v>47</v>
      </c>
      <c r="AD937" t="s">
        <v>48</v>
      </c>
      <c r="AE937" t="s">
        <v>49</v>
      </c>
    </row>
    <row r="938" spans="12:31" ht="15" customHeight="1" x14ac:dyDescent="0.35">
      <c r="L938">
        <v>936</v>
      </c>
      <c r="M938" t="s">
        <v>1287</v>
      </c>
      <c r="N938" s="3" t="s">
        <v>1945</v>
      </c>
      <c r="O938">
        <v>103200</v>
      </c>
      <c r="P938">
        <v>1690</v>
      </c>
      <c r="Q938" t="s">
        <v>22</v>
      </c>
      <c r="R938" s="4">
        <f t="shared" si="60"/>
        <v>1.64</v>
      </c>
      <c r="S938">
        <v>21</v>
      </c>
      <c r="T938" s="4">
        <f t="shared" si="61"/>
        <v>80.476190476190482</v>
      </c>
      <c r="U938" t="s">
        <v>31</v>
      </c>
      <c r="V938" t="s">
        <v>32</v>
      </c>
      <c r="W938">
        <v>1563771600</v>
      </c>
      <c r="X938" s="5">
        <f t="shared" si="62"/>
        <v>43668.208333333328</v>
      </c>
      <c r="Y938">
        <v>1564030800</v>
      </c>
      <c r="Z938" s="6">
        <f t="shared" si="63"/>
        <v>43671.208333333328</v>
      </c>
      <c r="AA938" t="b">
        <v>1</v>
      </c>
      <c r="AB938" t="b">
        <v>0</v>
      </c>
      <c r="AC938" t="s">
        <v>47</v>
      </c>
      <c r="AD938" t="s">
        <v>48</v>
      </c>
      <c r="AE938" t="s">
        <v>49</v>
      </c>
    </row>
    <row r="939" spans="12:31" ht="15" customHeight="1" x14ac:dyDescent="0.35">
      <c r="L939">
        <v>937</v>
      </c>
      <c r="M939" t="s">
        <v>1946</v>
      </c>
      <c r="N939" s="3" t="s">
        <v>1947</v>
      </c>
      <c r="O939">
        <v>171000</v>
      </c>
      <c r="P939">
        <v>84891</v>
      </c>
      <c r="Q939" t="s">
        <v>99</v>
      </c>
      <c r="R939" s="4">
        <f t="shared" si="60"/>
        <v>49.64</v>
      </c>
      <c r="S939">
        <v>976</v>
      </c>
      <c r="T939" s="4">
        <f t="shared" si="61"/>
        <v>86.978483606557376</v>
      </c>
      <c r="U939" t="s">
        <v>31</v>
      </c>
      <c r="V939" t="s">
        <v>32</v>
      </c>
      <c r="W939">
        <v>1448517600</v>
      </c>
      <c r="X939" s="5">
        <f t="shared" si="62"/>
        <v>42334.25</v>
      </c>
      <c r="Y939">
        <v>1449295200</v>
      </c>
      <c r="Z939" s="6">
        <f t="shared" si="63"/>
        <v>42343.25</v>
      </c>
      <c r="AA939" t="b">
        <v>0</v>
      </c>
      <c r="AB939" t="b">
        <v>0</v>
      </c>
      <c r="AC939" t="s">
        <v>58</v>
      </c>
      <c r="AD939" t="s">
        <v>59</v>
      </c>
      <c r="AE939" t="s">
        <v>60</v>
      </c>
    </row>
    <row r="940" spans="12:31" ht="15" customHeight="1" x14ac:dyDescent="0.35">
      <c r="L940">
        <v>938</v>
      </c>
      <c r="M940" t="s">
        <v>1948</v>
      </c>
      <c r="N940" s="3" t="s">
        <v>1949</v>
      </c>
      <c r="O940">
        <v>9200</v>
      </c>
      <c r="P940">
        <v>10093</v>
      </c>
      <c r="Q940" t="s">
        <v>30</v>
      </c>
      <c r="R940" s="4">
        <f t="shared" si="60"/>
        <v>109.71</v>
      </c>
      <c r="S940">
        <v>96</v>
      </c>
      <c r="T940" s="4">
        <f t="shared" si="61"/>
        <v>105.13541666666667</v>
      </c>
      <c r="U940" t="s">
        <v>31</v>
      </c>
      <c r="V940" t="s">
        <v>32</v>
      </c>
      <c r="W940">
        <v>1528779600</v>
      </c>
      <c r="X940" s="5">
        <f t="shared" si="62"/>
        <v>43263.208333333328</v>
      </c>
      <c r="Y940">
        <v>1531890000</v>
      </c>
      <c r="Z940" s="6">
        <f t="shared" si="63"/>
        <v>43299.208333333328</v>
      </c>
      <c r="AA940" t="b">
        <v>0</v>
      </c>
      <c r="AB940" t="b">
        <v>1</v>
      </c>
      <c r="AC940" t="s">
        <v>147</v>
      </c>
      <c r="AD940" t="s">
        <v>91</v>
      </c>
      <c r="AE940" t="s">
        <v>148</v>
      </c>
    </row>
    <row r="941" spans="12:31" ht="15" customHeight="1" x14ac:dyDescent="0.35">
      <c r="L941">
        <v>939</v>
      </c>
      <c r="M941" t="s">
        <v>1950</v>
      </c>
      <c r="N941" s="3" t="s">
        <v>1951</v>
      </c>
      <c r="O941">
        <v>7800</v>
      </c>
      <c r="P941">
        <v>3839</v>
      </c>
      <c r="Q941" t="s">
        <v>22</v>
      </c>
      <c r="R941" s="4">
        <f t="shared" si="60"/>
        <v>49.22</v>
      </c>
      <c r="S941">
        <v>67</v>
      </c>
      <c r="T941" s="4">
        <f t="shared" si="61"/>
        <v>57.298507462686565</v>
      </c>
      <c r="U941" t="s">
        <v>31</v>
      </c>
      <c r="V941" t="s">
        <v>32</v>
      </c>
      <c r="W941">
        <v>1304744400</v>
      </c>
      <c r="X941" s="5">
        <f t="shared" si="62"/>
        <v>40670.208333333336</v>
      </c>
      <c r="Y941">
        <v>1306213200</v>
      </c>
      <c r="Z941" s="6">
        <f t="shared" si="63"/>
        <v>40687.208333333336</v>
      </c>
      <c r="AA941" t="b">
        <v>0</v>
      </c>
      <c r="AB941" t="b">
        <v>1</v>
      </c>
      <c r="AC941" t="s">
        <v>114</v>
      </c>
      <c r="AD941" t="s">
        <v>115</v>
      </c>
      <c r="AE941" t="s">
        <v>116</v>
      </c>
    </row>
    <row r="942" spans="12:31" ht="15" customHeight="1" x14ac:dyDescent="0.35">
      <c r="L942">
        <v>940</v>
      </c>
      <c r="M942" t="s">
        <v>1952</v>
      </c>
      <c r="N942" s="3" t="s">
        <v>1953</v>
      </c>
      <c r="O942">
        <v>9900</v>
      </c>
      <c r="P942">
        <v>6161</v>
      </c>
      <c r="Q942" t="s">
        <v>65</v>
      </c>
      <c r="R942" s="4">
        <f t="shared" si="60"/>
        <v>62.23</v>
      </c>
      <c r="S942">
        <v>66</v>
      </c>
      <c r="T942" s="4">
        <f t="shared" si="61"/>
        <v>93.348484848484844</v>
      </c>
      <c r="U942" t="s">
        <v>23</v>
      </c>
      <c r="V942" t="s">
        <v>24</v>
      </c>
      <c r="W942">
        <v>1354341600</v>
      </c>
      <c r="X942" s="5">
        <f t="shared" si="62"/>
        <v>41244.25</v>
      </c>
      <c r="Y942">
        <v>1356242400</v>
      </c>
      <c r="Z942" s="6">
        <f t="shared" si="63"/>
        <v>41266.25</v>
      </c>
      <c r="AA942" t="b">
        <v>0</v>
      </c>
      <c r="AB942" t="b">
        <v>0</v>
      </c>
      <c r="AC942" t="s">
        <v>40</v>
      </c>
      <c r="AD942" t="s">
        <v>41</v>
      </c>
      <c r="AE942" t="s">
        <v>42</v>
      </c>
    </row>
    <row r="943" spans="12:31" ht="15" customHeight="1" x14ac:dyDescent="0.35">
      <c r="L943">
        <v>941</v>
      </c>
      <c r="M943" t="s">
        <v>1954</v>
      </c>
      <c r="N943" s="3" t="s">
        <v>1955</v>
      </c>
      <c r="O943">
        <v>43000</v>
      </c>
      <c r="P943">
        <v>5615</v>
      </c>
      <c r="Q943" t="s">
        <v>22</v>
      </c>
      <c r="R943" s="4">
        <f t="shared" si="60"/>
        <v>13.06</v>
      </c>
      <c r="S943">
        <v>78</v>
      </c>
      <c r="T943" s="4">
        <f t="shared" si="61"/>
        <v>71.987179487179489</v>
      </c>
      <c r="U943" t="s">
        <v>31</v>
      </c>
      <c r="V943" t="s">
        <v>32</v>
      </c>
      <c r="W943">
        <v>1294552800</v>
      </c>
      <c r="X943" s="5">
        <f t="shared" si="62"/>
        <v>40552.25</v>
      </c>
      <c r="Y943">
        <v>1297576800</v>
      </c>
      <c r="Z943" s="6">
        <f t="shared" si="63"/>
        <v>40587.25</v>
      </c>
      <c r="AA943" t="b">
        <v>1</v>
      </c>
      <c r="AB943" t="b">
        <v>0</v>
      </c>
      <c r="AC943" t="s">
        <v>47</v>
      </c>
      <c r="AD943" t="s">
        <v>48</v>
      </c>
      <c r="AE943" t="s">
        <v>49</v>
      </c>
    </row>
    <row r="944" spans="12:31" ht="15" customHeight="1" x14ac:dyDescent="0.35">
      <c r="L944">
        <v>942</v>
      </c>
      <c r="M944" t="s">
        <v>1948</v>
      </c>
      <c r="N944" s="3" t="s">
        <v>1956</v>
      </c>
      <c r="O944">
        <v>9600</v>
      </c>
      <c r="P944">
        <v>6205</v>
      </c>
      <c r="Q944" t="s">
        <v>22</v>
      </c>
      <c r="R944" s="4">
        <f t="shared" si="60"/>
        <v>64.64</v>
      </c>
      <c r="S944">
        <v>67</v>
      </c>
      <c r="T944" s="4">
        <f t="shared" si="61"/>
        <v>92.611940298507463</v>
      </c>
      <c r="U944" t="s">
        <v>38</v>
      </c>
      <c r="V944" t="s">
        <v>39</v>
      </c>
      <c r="W944">
        <v>1295935200</v>
      </c>
      <c r="X944" s="5">
        <f t="shared" si="62"/>
        <v>40568.25</v>
      </c>
      <c r="Y944">
        <v>1296194400</v>
      </c>
      <c r="Z944" s="6">
        <f t="shared" si="63"/>
        <v>40571.25</v>
      </c>
      <c r="AA944" t="b">
        <v>0</v>
      </c>
      <c r="AB944" t="b">
        <v>0</v>
      </c>
      <c r="AC944" t="s">
        <v>47</v>
      </c>
      <c r="AD944" t="s">
        <v>48</v>
      </c>
      <c r="AE944" t="s">
        <v>49</v>
      </c>
    </row>
    <row r="945" spans="12:31" ht="15" customHeight="1" x14ac:dyDescent="0.35">
      <c r="L945">
        <v>943</v>
      </c>
      <c r="M945" t="s">
        <v>1957</v>
      </c>
      <c r="N945" s="3" t="s">
        <v>1958</v>
      </c>
      <c r="O945">
        <v>7500</v>
      </c>
      <c r="P945">
        <v>11969</v>
      </c>
      <c r="Q945" t="s">
        <v>30</v>
      </c>
      <c r="R945" s="4">
        <f t="shared" si="60"/>
        <v>159.59</v>
      </c>
      <c r="S945">
        <v>114</v>
      </c>
      <c r="T945" s="4">
        <f t="shared" si="61"/>
        <v>104.99122807017544</v>
      </c>
      <c r="U945" t="s">
        <v>31</v>
      </c>
      <c r="V945" t="s">
        <v>32</v>
      </c>
      <c r="W945">
        <v>1411534800</v>
      </c>
      <c r="X945" s="5">
        <f t="shared" si="62"/>
        <v>41906.208333333336</v>
      </c>
      <c r="Y945">
        <v>1414558800</v>
      </c>
      <c r="Z945" s="6">
        <f t="shared" si="63"/>
        <v>41941.208333333336</v>
      </c>
      <c r="AA945" t="b">
        <v>0</v>
      </c>
      <c r="AB945" t="b">
        <v>0</v>
      </c>
      <c r="AC945" t="s">
        <v>25</v>
      </c>
      <c r="AD945" t="s">
        <v>26</v>
      </c>
      <c r="AE945" t="s">
        <v>27</v>
      </c>
    </row>
    <row r="946" spans="12:31" ht="15" customHeight="1" x14ac:dyDescent="0.35">
      <c r="L946">
        <v>944</v>
      </c>
      <c r="M946" t="s">
        <v>1959</v>
      </c>
      <c r="N946" s="3" t="s">
        <v>1960</v>
      </c>
      <c r="O946">
        <v>10000</v>
      </c>
      <c r="P946">
        <v>8142</v>
      </c>
      <c r="Q946" t="s">
        <v>22</v>
      </c>
      <c r="R946" s="4">
        <f t="shared" si="60"/>
        <v>81.42</v>
      </c>
      <c r="S946">
        <v>263</v>
      </c>
      <c r="T946" s="4">
        <f t="shared" si="61"/>
        <v>30.958174904942965</v>
      </c>
      <c r="U946" t="s">
        <v>38</v>
      </c>
      <c r="V946" t="s">
        <v>39</v>
      </c>
      <c r="W946">
        <v>1486706400</v>
      </c>
      <c r="X946" s="5">
        <f t="shared" si="62"/>
        <v>42776.25</v>
      </c>
      <c r="Y946">
        <v>1488348000</v>
      </c>
      <c r="Z946" s="6">
        <f t="shared" si="63"/>
        <v>42795.25</v>
      </c>
      <c r="AA946" t="b">
        <v>0</v>
      </c>
      <c r="AB946" t="b">
        <v>0</v>
      </c>
      <c r="AC946" t="s">
        <v>151</v>
      </c>
      <c r="AD946" t="s">
        <v>152</v>
      </c>
      <c r="AE946" t="s">
        <v>153</v>
      </c>
    </row>
    <row r="947" spans="12:31" ht="15" customHeight="1" x14ac:dyDescent="0.35">
      <c r="L947">
        <v>945</v>
      </c>
      <c r="M947" t="s">
        <v>1961</v>
      </c>
      <c r="N947" s="3" t="s">
        <v>1962</v>
      </c>
      <c r="O947">
        <v>172000</v>
      </c>
      <c r="P947">
        <v>55805</v>
      </c>
      <c r="Q947" t="s">
        <v>22</v>
      </c>
      <c r="R947" s="4">
        <f t="shared" si="60"/>
        <v>32.44</v>
      </c>
      <c r="S947">
        <v>1691</v>
      </c>
      <c r="T947" s="4">
        <f t="shared" si="61"/>
        <v>33.001182732111175</v>
      </c>
      <c r="U947" t="s">
        <v>31</v>
      </c>
      <c r="V947" t="s">
        <v>32</v>
      </c>
      <c r="W947">
        <v>1333602000</v>
      </c>
      <c r="X947" s="5">
        <f t="shared" si="62"/>
        <v>41004.208333333336</v>
      </c>
      <c r="Y947">
        <v>1334898000</v>
      </c>
      <c r="Z947" s="6">
        <f t="shared" si="63"/>
        <v>41019.208333333336</v>
      </c>
      <c r="AA947" t="b">
        <v>1</v>
      </c>
      <c r="AB947" t="b">
        <v>0</v>
      </c>
      <c r="AC947" t="s">
        <v>151</v>
      </c>
      <c r="AD947" t="s">
        <v>152</v>
      </c>
      <c r="AE947" t="s">
        <v>153</v>
      </c>
    </row>
    <row r="948" spans="12:31" ht="15" customHeight="1" x14ac:dyDescent="0.35">
      <c r="L948">
        <v>946</v>
      </c>
      <c r="M948" t="s">
        <v>1963</v>
      </c>
      <c r="N948" s="3" t="s">
        <v>1964</v>
      </c>
      <c r="O948">
        <v>153700</v>
      </c>
      <c r="P948">
        <v>15238</v>
      </c>
      <c r="Q948" t="s">
        <v>22</v>
      </c>
      <c r="R948" s="4">
        <f t="shared" si="60"/>
        <v>9.91</v>
      </c>
      <c r="S948">
        <v>181</v>
      </c>
      <c r="T948" s="4">
        <f t="shared" si="61"/>
        <v>84.187845303867405</v>
      </c>
      <c r="U948" t="s">
        <v>31</v>
      </c>
      <c r="V948" t="s">
        <v>32</v>
      </c>
      <c r="W948">
        <v>1308200400</v>
      </c>
      <c r="X948" s="5">
        <f t="shared" si="62"/>
        <v>40710.208333333336</v>
      </c>
      <c r="Y948">
        <v>1308373200</v>
      </c>
      <c r="Z948" s="6">
        <f t="shared" si="63"/>
        <v>40712.208333333336</v>
      </c>
      <c r="AA948" t="b">
        <v>0</v>
      </c>
      <c r="AB948" t="b">
        <v>0</v>
      </c>
      <c r="AC948" t="s">
        <v>47</v>
      </c>
      <c r="AD948" t="s">
        <v>48</v>
      </c>
      <c r="AE948" t="s">
        <v>49</v>
      </c>
    </row>
    <row r="949" spans="12:31" ht="15" customHeight="1" x14ac:dyDescent="0.35">
      <c r="L949">
        <v>947</v>
      </c>
      <c r="M949" t="s">
        <v>1965</v>
      </c>
      <c r="N949" s="3" t="s">
        <v>1966</v>
      </c>
      <c r="O949">
        <v>3600</v>
      </c>
      <c r="P949">
        <v>961</v>
      </c>
      <c r="Q949" t="s">
        <v>22</v>
      </c>
      <c r="R949" s="4">
        <f t="shared" si="60"/>
        <v>26.69</v>
      </c>
      <c r="S949">
        <v>13</v>
      </c>
      <c r="T949" s="4">
        <f t="shared" si="61"/>
        <v>73.92307692307692</v>
      </c>
      <c r="U949" t="s">
        <v>31</v>
      </c>
      <c r="V949" t="s">
        <v>32</v>
      </c>
      <c r="W949">
        <v>1411707600</v>
      </c>
      <c r="X949" s="5">
        <f t="shared" si="62"/>
        <v>41908.208333333336</v>
      </c>
      <c r="Y949">
        <v>1412312400</v>
      </c>
      <c r="Z949" s="6">
        <f t="shared" si="63"/>
        <v>41915.208333333336</v>
      </c>
      <c r="AA949" t="b">
        <v>0</v>
      </c>
      <c r="AB949" t="b">
        <v>0</v>
      </c>
      <c r="AC949" t="s">
        <v>47</v>
      </c>
      <c r="AD949" t="s">
        <v>48</v>
      </c>
      <c r="AE949" t="s">
        <v>49</v>
      </c>
    </row>
    <row r="950" spans="12:31" ht="15" customHeight="1" x14ac:dyDescent="0.35">
      <c r="L950">
        <v>948</v>
      </c>
      <c r="M950" t="s">
        <v>1967</v>
      </c>
      <c r="N950" s="3" t="s">
        <v>1968</v>
      </c>
      <c r="O950">
        <v>9400</v>
      </c>
      <c r="P950">
        <v>5918</v>
      </c>
      <c r="Q950" t="s">
        <v>99</v>
      </c>
      <c r="R950" s="4">
        <f t="shared" si="60"/>
        <v>62.96</v>
      </c>
      <c r="S950">
        <v>160</v>
      </c>
      <c r="T950" s="4">
        <f t="shared" si="61"/>
        <v>36.987499999999997</v>
      </c>
      <c r="U950" t="s">
        <v>31</v>
      </c>
      <c r="V950" t="s">
        <v>32</v>
      </c>
      <c r="W950">
        <v>1418364000</v>
      </c>
      <c r="X950" s="5">
        <f t="shared" si="62"/>
        <v>41985.25</v>
      </c>
      <c r="Y950">
        <v>1419228000</v>
      </c>
      <c r="Z950" s="6">
        <f t="shared" si="63"/>
        <v>41995.25</v>
      </c>
      <c r="AA950" t="b">
        <v>1</v>
      </c>
      <c r="AB950" t="b">
        <v>1</v>
      </c>
      <c r="AC950" t="s">
        <v>58</v>
      </c>
      <c r="AD950" t="s">
        <v>59</v>
      </c>
      <c r="AE950" t="s">
        <v>60</v>
      </c>
    </row>
    <row r="951" spans="12:31" ht="15" customHeight="1" x14ac:dyDescent="0.35">
      <c r="L951">
        <v>949</v>
      </c>
      <c r="M951" t="s">
        <v>1969</v>
      </c>
      <c r="N951" s="3" t="s">
        <v>1970</v>
      </c>
      <c r="O951">
        <v>5900</v>
      </c>
      <c r="P951">
        <v>9520</v>
      </c>
      <c r="Q951" t="s">
        <v>30</v>
      </c>
      <c r="R951" s="4">
        <f t="shared" si="60"/>
        <v>161.36000000000001</v>
      </c>
      <c r="S951">
        <v>203</v>
      </c>
      <c r="T951" s="4">
        <f t="shared" si="61"/>
        <v>46.896551724137929</v>
      </c>
      <c r="U951" t="s">
        <v>31</v>
      </c>
      <c r="V951" t="s">
        <v>32</v>
      </c>
      <c r="W951">
        <v>1429333200</v>
      </c>
      <c r="X951" s="5">
        <f t="shared" si="62"/>
        <v>42112.208333333328</v>
      </c>
      <c r="Y951">
        <v>1430974800</v>
      </c>
      <c r="Z951" s="6">
        <f t="shared" si="63"/>
        <v>42131.208333333328</v>
      </c>
      <c r="AA951" t="b">
        <v>0</v>
      </c>
      <c r="AB951" t="b">
        <v>0</v>
      </c>
      <c r="AC951" t="s">
        <v>40</v>
      </c>
      <c r="AD951" t="s">
        <v>41</v>
      </c>
      <c r="AE951" t="s">
        <v>42</v>
      </c>
    </row>
    <row r="952" spans="12:31" ht="15" customHeight="1" x14ac:dyDescent="0.35">
      <c r="L952">
        <v>950</v>
      </c>
      <c r="M952" t="s">
        <v>1971</v>
      </c>
      <c r="N952" s="3" t="s">
        <v>1972</v>
      </c>
      <c r="O952">
        <v>100</v>
      </c>
      <c r="P952">
        <v>5</v>
      </c>
      <c r="Q952" t="s">
        <v>22</v>
      </c>
      <c r="R952" s="4">
        <f t="shared" si="60"/>
        <v>5</v>
      </c>
      <c r="S952">
        <v>1</v>
      </c>
      <c r="T952" s="4">
        <f t="shared" si="61"/>
        <v>5</v>
      </c>
      <c r="U952" t="s">
        <v>31</v>
      </c>
      <c r="V952" t="s">
        <v>32</v>
      </c>
      <c r="W952">
        <v>1555390800</v>
      </c>
      <c r="X952" s="5">
        <f t="shared" si="62"/>
        <v>43571.208333333328</v>
      </c>
      <c r="Y952">
        <v>1555822800</v>
      </c>
      <c r="Z952" s="6">
        <f t="shared" si="63"/>
        <v>43576.208333333328</v>
      </c>
      <c r="AA952" t="b">
        <v>0</v>
      </c>
      <c r="AB952" t="b">
        <v>1</v>
      </c>
      <c r="AC952" t="s">
        <v>47</v>
      </c>
      <c r="AD952" t="s">
        <v>48</v>
      </c>
      <c r="AE952" t="s">
        <v>49</v>
      </c>
    </row>
    <row r="953" spans="12:31" ht="15" customHeight="1" x14ac:dyDescent="0.35">
      <c r="L953">
        <v>951</v>
      </c>
      <c r="M953" t="s">
        <v>1973</v>
      </c>
      <c r="N953" s="3" t="s">
        <v>1974</v>
      </c>
      <c r="O953">
        <v>14500</v>
      </c>
      <c r="P953">
        <v>159056</v>
      </c>
      <c r="Q953" t="s">
        <v>30</v>
      </c>
      <c r="R953" s="4">
        <f t="shared" si="60"/>
        <v>1096.94</v>
      </c>
      <c r="S953">
        <v>1559</v>
      </c>
      <c r="T953" s="4">
        <f t="shared" si="61"/>
        <v>102.02437459910199</v>
      </c>
      <c r="U953" t="s">
        <v>31</v>
      </c>
      <c r="V953" t="s">
        <v>32</v>
      </c>
      <c r="W953">
        <v>1482732000</v>
      </c>
      <c r="X953" s="5">
        <f t="shared" si="62"/>
        <v>42730.25</v>
      </c>
      <c r="Y953">
        <v>1482818400</v>
      </c>
      <c r="Z953" s="6">
        <f t="shared" si="63"/>
        <v>42731.25</v>
      </c>
      <c r="AA953" t="b">
        <v>0</v>
      </c>
      <c r="AB953" t="b">
        <v>1</v>
      </c>
      <c r="AC953" t="s">
        <v>33</v>
      </c>
      <c r="AD953" t="s">
        <v>34</v>
      </c>
      <c r="AE953" t="s">
        <v>35</v>
      </c>
    </row>
    <row r="954" spans="12:31" ht="15" customHeight="1" x14ac:dyDescent="0.35">
      <c r="L954">
        <v>952</v>
      </c>
      <c r="M954" t="s">
        <v>1975</v>
      </c>
      <c r="N954" s="3" t="s">
        <v>1976</v>
      </c>
      <c r="O954">
        <v>145500</v>
      </c>
      <c r="P954">
        <v>101987</v>
      </c>
      <c r="Q954" t="s">
        <v>99</v>
      </c>
      <c r="R954" s="4">
        <f t="shared" si="60"/>
        <v>70.09</v>
      </c>
      <c r="S954">
        <v>2266</v>
      </c>
      <c r="T954" s="4">
        <f t="shared" si="61"/>
        <v>45.007502206531335</v>
      </c>
      <c r="U954" t="s">
        <v>31</v>
      </c>
      <c r="V954" t="s">
        <v>32</v>
      </c>
      <c r="W954">
        <v>1470718800</v>
      </c>
      <c r="X954" s="5">
        <f t="shared" si="62"/>
        <v>42591.208333333328</v>
      </c>
      <c r="Y954">
        <v>1471928400</v>
      </c>
      <c r="Z954" s="6">
        <f t="shared" si="63"/>
        <v>42605.208333333328</v>
      </c>
      <c r="AA954" t="b">
        <v>0</v>
      </c>
      <c r="AB954" t="b">
        <v>0</v>
      </c>
      <c r="AC954" t="s">
        <v>58</v>
      </c>
      <c r="AD954" t="s">
        <v>59</v>
      </c>
      <c r="AE954" t="s">
        <v>60</v>
      </c>
    </row>
    <row r="955" spans="12:31" ht="15" customHeight="1" x14ac:dyDescent="0.35">
      <c r="L955">
        <v>953</v>
      </c>
      <c r="M955" t="s">
        <v>1977</v>
      </c>
      <c r="N955" s="3" t="s">
        <v>1978</v>
      </c>
      <c r="O955">
        <v>3300</v>
      </c>
      <c r="P955">
        <v>1980</v>
      </c>
      <c r="Q955" t="s">
        <v>22</v>
      </c>
      <c r="R955" s="4">
        <f t="shared" si="60"/>
        <v>60</v>
      </c>
      <c r="S955">
        <v>21</v>
      </c>
      <c r="T955" s="4">
        <f t="shared" si="61"/>
        <v>94.285714285714292</v>
      </c>
      <c r="U955" t="s">
        <v>31</v>
      </c>
      <c r="V955" t="s">
        <v>32</v>
      </c>
      <c r="W955">
        <v>1450591200</v>
      </c>
      <c r="X955" s="5">
        <f t="shared" si="62"/>
        <v>42358.25</v>
      </c>
      <c r="Y955">
        <v>1453701600</v>
      </c>
      <c r="Z955" s="6">
        <f t="shared" si="63"/>
        <v>42394.25</v>
      </c>
      <c r="AA955" t="b">
        <v>0</v>
      </c>
      <c r="AB955" t="b">
        <v>1</v>
      </c>
      <c r="AC955" t="s">
        <v>512</v>
      </c>
      <c r="AD955" t="s">
        <v>59</v>
      </c>
      <c r="AE955" t="s">
        <v>513</v>
      </c>
    </row>
    <row r="956" spans="12:31" ht="15" customHeight="1" x14ac:dyDescent="0.35">
      <c r="L956">
        <v>954</v>
      </c>
      <c r="M956" t="s">
        <v>1979</v>
      </c>
      <c r="N956" s="3" t="s">
        <v>1980</v>
      </c>
      <c r="O956">
        <v>42600</v>
      </c>
      <c r="P956">
        <v>156384</v>
      </c>
      <c r="Q956" t="s">
        <v>30</v>
      </c>
      <c r="R956" s="4">
        <f t="shared" si="60"/>
        <v>367.1</v>
      </c>
      <c r="S956">
        <v>1548</v>
      </c>
      <c r="T956" s="4">
        <f t="shared" si="61"/>
        <v>101.02325581395348</v>
      </c>
      <c r="U956" t="s">
        <v>38</v>
      </c>
      <c r="V956" t="s">
        <v>39</v>
      </c>
      <c r="W956">
        <v>1348290000</v>
      </c>
      <c r="X956" s="5">
        <f t="shared" si="62"/>
        <v>41174.208333333336</v>
      </c>
      <c r="Y956">
        <v>1350363600</v>
      </c>
      <c r="Z956" s="6">
        <f t="shared" si="63"/>
        <v>41198.208333333336</v>
      </c>
      <c r="AA956" t="b">
        <v>0</v>
      </c>
      <c r="AB956" t="b">
        <v>0</v>
      </c>
      <c r="AC956" t="s">
        <v>40</v>
      </c>
      <c r="AD956" t="s">
        <v>41</v>
      </c>
      <c r="AE956" t="s">
        <v>42</v>
      </c>
    </row>
    <row r="957" spans="12:31" ht="15" customHeight="1" x14ac:dyDescent="0.35">
      <c r="L957">
        <v>955</v>
      </c>
      <c r="M957" t="s">
        <v>1981</v>
      </c>
      <c r="N957" s="3" t="s">
        <v>1982</v>
      </c>
      <c r="O957">
        <v>700</v>
      </c>
      <c r="P957">
        <v>7763</v>
      </c>
      <c r="Q957" t="s">
        <v>30</v>
      </c>
      <c r="R957" s="4">
        <f t="shared" si="60"/>
        <v>1109</v>
      </c>
      <c r="S957">
        <v>80</v>
      </c>
      <c r="T957" s="4">
        <f t="shared" si="61"/>
        <v>97.037499999999994</v>
      </c>
      <c r="U957" t="s">
        <v>31</v>
      </c>
      <c r="V957" t="s">
        <v>32</v>
      </c>
      <c r="W957">
        <v>1353823200</v>
      </c>
      <c r="X957" s="5">
        <f t="shared" si="62"/>
        <v>41238.25</v>
      </c>
      <c r="Y957">
        <v>1353996000</v>
      </c>
      <c r="Z957" s="6">
        <f t="shared" si="63"/>
        <v>41240.25</v>
      </c>
      <c r="AA957" t="b">
        <v>0</v>
      </c>
      <c r="AB957" t="b">
        <v>0</v>
      </c>
      <c r="AC957" t="s">
        <v>47</v>
      </c>
      <c r="AD957" t="s">
        <v>48</v>
      </c>
      <c r="AE957" t="s">
        <v>49</v>
      </c>
    </row>
    <row r="958" spans="12:31" ht="15" customHeight="1" x14ac:dyDescent="0.35">
      <c r="L958">
        <v>956</v>
      </c>
      <c r="M958" t="s">
        <v>1983</v>
      </c>
      <c r="N958" s="3" t="s">
        <v>1984</v>
      </c>
      <c r="O958">
        <v>187600</v>
      </c>
      <c r="P958">
        <v>35698</v>
      </c>
      <c r="Q958" t="s">
        <v>22</v>
      </c>
      <c r="R958" s="4">
        <f t="shared" si="60"/>
        <v>19.03</v>
      </c>
      <c r="S958">
        <v>830</v>
      </c>
      <c r="T958" s="4">
        <f t="shared" si="61"/>
        <v>43.00963855421687</v>
      </c>
      <c r="U958" t="s">
        <v>31</v>
      </c>
      <c r="V958" t="s">
        <v>32</v>
      </c>
      <c r="W958">
        <v>1450764000</v>
      </c>
      <c r="X958" s="5">
        <f t="shared" si="62"/>
        <v>42360.25</v>
      </c>
      <c r="Y958">
        <v>1451109600</v>
      </c>
      <c r="Z958" s="6">
        <f t="shared" si="63"/>
        <v>42364.25</v>
      </c>
      <c r="AA958" t="b">
        <v>0</v>
      </c>
      <c r="AB958" t="b">
        <v>0</v>
      </c>
      <c r="AC958" t="s">
        <v>512</v>
      </c>
      <c r="AD958" t="s">
        <v>59</v>
      </c>
      <c r="AE958" t="s">
        <v>513</v>
      </c>
    </row>
    <row r="959" spans="12:31" ht="15" customHeight="1" x14ac:dyDescent="0.35">
      <c r="L959">
        <v>957</v>
      </c>
      <c r="M959" t="s">
        <v>1985</v>
      </c>
      <c r="N959" s="3" t="s">
        <v>1986</v>
      </c>
      <c r="O959">
        <v>9800</v>
      </c>
      <c r="P959">
        <v>12434</v>
      </c>
      <c r="Q959" t="s">
        <v>30</v>
      </c>
      <c r="R959" s="4">
        <f t="shared" si="60"/>
        <v>126.88</v>
      </c>
      <c r="S959">
        <v>131</v>
      </c>
      <c r="T959" s="4">
        <f t="shared" si="61"/>
        <v>94.916030534351151</v>
      </c>
      <c r="U959" t="s">
        <v>31</v>
      </c>
      <c r="V959" t="s">
        <v>32</v>
      </c>
      <c r="W959">
        <v>1329372000</v>
      </c>
      <c r="X959" s="5">
        <f t="shared" si="62"/>
        <v>40955.25</v>
      </c>
      <c r="Y959">
        <v>1329631200</v>
      </c>
      <c r="Z959" s="6">
        <f t="shared" si="63"/>
        <v>40958.25</v>
      </c>
      <c r="AA959" t="b">
        <v>0</v>
      </c>
      <c r="AB959" t="b">
        <v>0</v>
      </c>
      <c r="AC959" t="s">
        <v>47</v>
      </c>
      <c r="AD959" t="s">
        <v>48</v>
      </c>
      <c r="AE959" t="s">
        <v>49</v>
      </c>
    </row>
    <row r="960" spans="12:31" ht="15" customHeight="1" x14ac:dyDescent="0.35">
      <c r="L960">
        <v>958</v>
      </c>
      <c r="M960" t="s">
        <v>1987</v>
      </c>
      <c r="N960" s="3" t="s">
        <v>1988</v>
      </c>
      <c r="O960">
        <v>1100</v>
      </c>
      <c r="P960">
        <v>8081</v>
      </c>
      <c r="Q960" t="s">
        <v>30</v>
      </c>
      <c r="R960" s="4">
        <f t="shared" si="60"/>
        <v>734.64</v>
      </c>
      <c r="S960">
        <v>112</v>
      </c>
      <c r="T960" s="4">
        <f t="shared" si="61"/>
        <v>72.151785714285708</v>
      </c>
      <c r="U960" t="s">
        <v>31</v>
      </c>
      <c r="V960" t="s">
        <v>32</v>
      </c>
      <c r="W960">
        <v>1277096400</v>
      </c>
      <c r="X960" s="5">
        <f t="shared" si="62"/>
        <v>40350.208333333336</v>
      </c>
      <c r="Y960">
        <v>1278997200</v>
      </c>
      <c r="Z960" s="6">
        <f t="shared" si="63"/>
        <v>40372.208333333336</v>
      </c>
      <c r="AA960" t="b">
        <v>0</v>
      </c>
      <c r="AB960" t="b">
        <v>0</v>
      </c>
      <c r="AC960" t="s">
        <v>95</v>
      </c>
      <c r="AD960" t="s">
        <v>59</v>
      </c>
      <c r="AE960" t="s">
        <v>96</v>
      </c>
    </row>
    <row r="961" spans="12:31" ht="15" customHeight="1" x14ac:dyDescent="0.35">
      <c r="L961">
        <v>959</v>
      </c>
      <c r="M961" t="s">
        <v>1989</v>
      </c>
      <c r="N961" s="3" t="s">
        <v>1990</v>
      </c>
      <c r="O961">
        <v>145000</v>
      </c>
      <c r="P961">
        <v>6631</v>
      </c>
      <c r="Q961" t="s">
        <v>22</v>
      </c>
      <c r="R961" s="4">
        <f t="shared" si="60"/>
        <v>4.57</v>
      </c>
      <c r="S961">
        <v>130</v>
      </c>
      <c r="T961" s="4">
        <f t="shared" si="61"/>
        <v>51.007692307692309</v>
      </c>
      <c r="U961" t="s">
        <v>31</v>
      </c>
      <c r="V961" t="s">
        <v>32</v>
      </c>
      <c r="W961">
        <v>1277701200</v>
      </c>
      <c r="X961" s="5">
        <f t="shared" si="62"/>
        <v>40357.208333333336</v>
      </c>
      <c r="Y961">
        <v>1280120400</v>
      </c>
      <c r="Z961" s="6">
        <f t="shared" si="63"/>
        <v>40385.208333333336</v>
      </c>
      <c r="AA961" t="b">
        <v>0</v>
      </c>
      <c r="AB961" t="b">
        <v>0</v>
      </c>
      <c r="AC961" t="s">
        <v>240</v>
      </c>
      <c r="AD961" t="s">
        <v>91</v>
      </c>
      <c r="AE961" t="s">
        <v>241</v>
      </c>
    </row>
    <row r="962" spans="12:31" ht="15" customHeight="1" x14ac:dyDescent="0.35">
      <c r="L962">
        <v>960</v>
      </c>
      <c r="M962" t="s">
        <v>1991</v>
      </c>
      <c r="N962" s="3" t="s">
        <v>1992</v>
      </c>
      <c r="O962">
        <v>5500</v>
      </c>
      <c r="P962">
        <v>4678</v>
      </c>
      <c r="Q962" t="s">
        <v>22</v>
      </c>
      <c r="R962" s="4">
        <f t="shared" ref="R962:R1001" si="64">ROUND(P962/O962*100,2)</f>
        <v>85.05</v>
      </c>
      <c r="S962">
        <v>55</v>
      </c>
      <c r="T962" s="4">
        <f t="shared" ref="T962:T1001" si="65">IF(S962&lt;=0,0,P962/S962)</f>
        <v>85.054545454545448</v>
      </c>
      <c r="U962" t="s">
        <v>31</v>
      </c>
      <c r="V962" t="s">
        <v>32</v>
      </c>
      <c r="W962">
        <v>1454911200</v>
      </c>
      <c r="X962" s="5">
        <f t="shared" si="62"/>
        <v>42408.25</v>
      </c>
      <c r="Y962">
        <v>1458104400</v>
      </c>
      <c r="Z962" s="6">
        <f t="shared" si="63"/>
        <v>42445.208333333328</v>
      </c>
      <c r="AA962" t="b">
        <v>0</v>
      </c>
      <c r="AB962" t="b">
        <v>0</v>
      </c>
      <c r="AC962" t="s">
        <v>40</v>
      </c>
      <c r="AD962" t="s">
        <v>41</v>
      </c>
      <c r="AE962" t="s">
        <v>42</v>
      </c>
    </row>
    <row r="963" spans="12:31" ht="15" customHeight="1" x14ac:dyDescent="0.35">
      <c r="L963">
        <v>961</v>
      </c>
      <c r="M963" t="s">
        <v>1993</v>
      </c>
      <c r="N963" s="3" t="s">
        <v>1994</v>
      </c>
      <c r="O963">
        <v>5700</v>
      </c>
      <c r="P963">
        <v>6800</v>
      </c>
      <c r="Q963" t="s">
        <v>30</v>
      </c>
      <c r="R963" s="4">
        <f t="shared" si="64"/>
        <v>119.3</v>
      </c>
      <c r="S963">
        <v>155</v>
      </c>
      <c r="T963" s="4">
        <f t="shared" si="65"/>
        <v>43.87096774193548</v>
      </c>
      <c r="U963" t="s">
        <v>31</v>
      </c>
      <c r="V963" t="s">
        <v>32</v>
      </c>
      <c r="W963">
        <v>1297922400</v>
      </c>
      <c r="X963" s="5">
        <f t="shared" ref="X963:X1001" si="66">(W963/86400)+DATE(1970,1,1)</f>
        <v>40591.25</v>
      </c>
      <c r="Y963">
        <v>1298268000</v>
      </c>
      <c r="Z963" s="6">
        <f t="shared" si="63"/>
        <v>40595.25</v>
      </c>
      <c r="AA963" t="b">
        <v>0</v>
      </c>
      <c r="AB963" t="b">
        <v>0</v>
      </c>
      <c r="AC963" t="s">
        <v>240</v>
      </c>
      <c r="AD963" t="s">
        <v>91</v>
      </c>
      <c r="AE963" t="s">
        <v>241</v>
      </c>
    </row>
    <row r="964" spans="12:31" ht="15" customHeight="1" x14ac:dyDescent="0.35">
      <c r="L964">
        <v>962</v>
      </c>
      <c r="M964" t="s">
        <v>1995</v>
      </c>
      <c r="N964" s="3" t="s">
        <v>1996</v>
      </c>
      <c r="O964">
        <v>3600</v>
      </c>
      <c r="P964">
        <v>10657</v>
      </c>
      <c r="Q964" t="s">
        <v>30</v>
      </c>
      <c r="R964" s="4">
        <f t="shared" si="64"/>
        <v>296.02999999999997</v>
      </c>
      <c r="S964">
        <v>266</v>
      </c>
      <c r="T964" s="4">
        <f t="shared" si="65"/>
        <v>40.063909774436091</v>
      </c>
      <c r="U964" t="s">
        <v>31</v>
      </c>
      <c r="V964" t="s">
        <v>32</v>
      </c>
      <c r="W964">
        <v>1384408800</v>
      </c>
      <c r="X964" s="5">
        <f t="shared" si="66"/>
        <v>41592.25</v>
      </c>
      <c r="Y964">
        <v>1386223200</v>
      </c>
      <c r="Z964" s="6">
        <f t="shared" ref="Z964:Z1001" si="67">(Y964/86400)+DATE(1970,1,1)</f>
        <v>41613.25</v>
      </c>
      <c r="AA964" t="b">
        <v>0</v>
      </c>
      <c r="AB964" t="b">
        <v>0</v>
      </c>
      <c r="AC964" t="s">
        <v>25</v>
      </c>
      <c r="AD964" t="s">
        <v>26</v>
      </c>
      <c r="AE964" t="s">
        <v>27</v>
      </c>
    </row>
    <row r="965" spans="12:31" ht="15" customHeight="1" x14ac:dyDescent="0.35">
      <c r="L965">
        <v>963</v>
      </c>
      <c r="M965" t="s">
        <v>1997</v>
      </c>
      <c r="N965" s="3" t="s">
        <v>1998</v>
      </c>
      <c r="O965">
        <v>5900</v>
      </c>
      <c r="P965">
        <v>4997</v>
      </c>
      <c r="Q965" t="s">
        <v>22</v>
      </c>
      <c r="R965" s="4">
        <f t="shared" si="64"/>
        <v>84.69</v>
      </c>
      <c r="S965">
        <v>114</v>
      </c>
      <c r="T965" s="4">
        <f t="shared" si="65"/>
        <v>43.833333333333336</v>
      </c>
      <c r="U965" t="s">
        <v>135</v>
      </c>
      <c r="V965" t="s">
        <v>136</v>
      </c>
      <c r="W965">
        <v>1299304800</v>
      </c>
      <c r="X965" s="5">
        <f t="shared" si="66"/>
        <v>40607.25</v>
      </c>
      <c r="Y965">
        <v>1299823200</v>
      </c>
      <c r="Z965" s="6">
        <f t="shared" si="67"/>
        <v>40613.25</v>
      </c>
      <c r="AA965" t="b">
        <v>0</v>
      </c>
      <c r="AB965" t="b">
        <v>1</v>
      </c>
      <c r="AC965" t="s">
        <v>151</v>
      </c>
      <c r="AD965" t="s">
        <v>152</v>
      </c>
      <c r="AE965" t="s">
        <v>153</v>
      </c>
    </row>
    <row r="966" spans="12:31" ht="15" customHeight="1" x14ac:dyDescent="0.35">
      <c r="L966">
        <v>964</v>
      </c>
      <c r="M966" t="s">
        <v>1999</v>
      </c>
      <c r="N966" s="3" t="s">
        <v>2000</v>
      </c>
      <c r="O966">
        <v>3700</v>
      </c>
      <c r="P966">
        <v>13164</v>
      </c>
      <c r="Q966" t="s">
        <v>30</v>
      </c>
      <c r="R966" s="4">
        <f t="shared" si="64"/>
        <v>355.78</v>
      </c>
      <c r="S966">
        <v>155</v>
      </c>
      <c r="T966" s="4">
        <f t="shared" si="65"/>
        <v>84.92903225806451</v>
      </c>
      <c r="U966" t="s">
        <v>31</v>
      </c>
      <c r="V966" t="s">
        <v>32</v>
      </c>
      <c r="W966">
        <v>1431320400</v>
      </c>
      <c r="X966" s="5">
        <f t="shared" si="66"/>
        <v>42135.208333333328</v>
      </c>
      <c r="Y966">
        <v>1431752400</v>
      </c>
      <c r="Z966" s="6">
        <f t="shared" si="67"/>
        <v>42140.208333333328</v>
      </c>
      <c r="AA966" t="b">
        <v>0</v>
      </c>
      <c r="AB966" t="b">
        <v>0</v>
      </c>
      <c r="AC966" t="s">
        <v>47</v>
      </c>
      <c r="AD966" t="s">
        <v>48</v>
      </c>
      <c r="AE966" t="s">
        <v>49</v>
      </c>
    </row>
    <row r="967" spans="12:31" ht="15" customHeight="1" x14ac:dyDescent="0.35">
      <c r="L967">
        <v>965</v>
      </c>
      <c r="M967" t="s">
        <v>2001</v>
      </c>
      <c r="N967" s="3" t="s">
        <v>2002</v>
      </c>
      <c r="O967">
        <v>2200</v>
      </c>
      <c r="P967">
        <v>8501</v>
      </c>
      <c r="Q967" t="s">
        <v>30</v>
      </c>
      <c r="R967" s="4">
        <f t="shared" si="64"/>
        <v>386.41</v>
      </c>
      <c r="S967">
        <v>207</v>
      </c>
      <c r="T967" s="4">
        <f t="shared" si="65"/>
        <v>41.067632850241544</v>
      </c>
      <c r="U967" t="s">
        <v>56</v>
      </c>
      <c r="V967" t="s">
        <v>57</v>
      </c>
      <c r="W967">
        <v>1264399200</v>
      </c>
      <c r="X967" s="5">
        <f t="shared" si="66"/>
        <v>40203.25</v>
      </c>
      <c r="Y967">
        <v>1267855200</v>
      </c>
      <c r="Z967" s="6">
        <f t="shared" si="67"/>
        <v>40243.25</v>
      </c>
      <c r="AA967" t="b">
        <v>0</v>
      </c>
      <c r="AB967" t="b">
        <v>0</v>
      </c>
      <c r="AC967" t="s">
        <v>33</v>
      </c>
      <c r="AD967" t="s">
        <v>34</v>
      </c>
      <c r="AE967" t="s">
        <v>35</v>
      </c>
    </row>
    <row r="968" spans="12:31" ht="15" customHeight="1" x14ac:dyDescent="0.35">
      <c r="L968">
        <v>966</v>
      </c>
      <c r="M968" t="s">
        <v>917</v>
      </c>
      <c r="N968" s="3" t="s">
        <v>2003</v>
      </c>
      <c r="O968">
        <v>1700</v>
      </c>
      <c r="P968">
        <v>13468</v>
      </c>
      <c r="Q968" t="s">
        <v>30</v>
      </c>
      <c r="R968" s="4">
        <f t="shared" si="64"/>
        <v>792.24</v>
      </c>
      <c r="S968">
        <v>245</v>
      </c>
      <c r="T968" s="4">
        <f t="shared" si="65"/>
        <v>54.971428571428568</v>
      </c>
      <c r="U968" t="s">
        <v>31</v>
      </c>
      <c r="V968" t="s">
        <v>32</v>
      </c>
      <c r="W968">
        <v>1497502800</v>
      </c>
      <c r="X968" s="5">
        <f t="shared" si="66"/>
        <v>42901.208333333328</v>
      </c>
      <c r="Y968">
        <v>1497675600</v>
      </c>
      <c r="Z968" s="6">
        <f t="shared" si="67"/>
        <v>42903.208333333328</v>
      </c>
      <c r="AA968" t="b">
        <v>0</v>
      </c>
      <c r="AB968" t="b">
        <v>0</v>
      </c>
      <c r="AC968" t="s">
        <v>47</v>
      </c>
      <c r="AD968" t="s">
        <v>48</v>
      </c>
      <c r="AE968" t="s">
        <v>49</v>
      </c>
    </row>
    <row r="969" spans="12:31" ht="15" customHeight="1" x14ac:dyDescent="0.35">
      <c r="L969">
        <v>967</v>
      </c>
      <c r="M969" t="s">
        <v>2004</v>
      </c>
      <c r="N969" s="3" t="s">
        <v>2005</v>
      </c>
      <c r="O969">
        <v>88400</v>
      </c>
      <c r="P969">
        <v>121138</v>
      </c>
      <c r="Q969" t="s">
        <v>30</v>
      </c>
      <c r="R969" s="4">
        <f t="shared" si="64"/>
        <v>137.03</v>
      </c>
      <c r="S969">
        <v>1573</v>
      </c>
      <c r="T969" s="4">
        <f t="shared" si="65"/>
        <v>77.010807374443743</v>
      </c>
      <c r="U969" t="s">
        <v>31</v>
      </c>
      <c r="V969" t="s">
        <v>32</v>
      </c>
      <c r="W969">
        <v>1333688400</v>
      </c>
      <c r="X969" s="5">
        <f t="shared" si="66"/>
        <v>41005.208333333336</v>
      </c>
      <c r="Y969">
        <v>1336885200</v>
      </c>
      <c r="Z969" s="6">
        <f t="shared" si="67"/>
        <v>41042.208333333336</v>
      </c>
      <c r="AA969" t="b">
        <v>0</v>
      </c>
      <c r="AB969" t="b">
        <v>0</v>
      </c>
      <c r="AC969" t="s">
        <v>356</v>
      </c>
      <c r="AD969" t="s">
        <v>34</v>
      </c>
      <c r="AE969" t="s">
        <v>357</v>
      </c>
    </row>
    <row r="970" spans="12:31" ht="15" customHeight="1" x14ac:dyDescent="0.35">
      <c r="L970">
        <v>968</v>
      </c>
      <c r="M970" t="s">
        <v>2006</v>
      </c>
      <c r="N970" s="3" t="s">
        <v>2007</v>
      </c>
      <c r="O970">
        <v>2400</v>
      </c>
      <c r="P970">
        <v>8117</v>
      </c>
      <c r="Q970" t="s">
        <v>30</v>
      </c>
      <c r="R970" s="4">
        <f t="shared" si="64"/>
        <v>338.21</v>
      </c>
      <c r="S970">
        <v>114</v>
      </c>
      <c r="T970" s="4">
        <f t="shared" si="65"/>
        <v>71.201754385964918</v>
      </c>
      <c r="U970" t="s">
        <v>31</v>
      </c>
      <c r="V970" t="s">
        <v>32</v>
      </c>
      <c r="W970">
        <v>1293861600</v>
      </c>
      <c r="X970" s="5">
        <f t="shared" si="66"/>
        <v>40544.25</v>
      </c>
      <c r="Y970">
        <v>1295157600</v>
      </c>
      <c r="Z970" s="6">
        <f t="shared" si="67"/>
        <v>40559.25</v>
      </c>
      <c r="AA970" t="b">
        <v>0</v>
      </c>
      <c r="AB970" t="b">
        <v>0</v>
      </c>
      <c r="AC970" t="s">
        <v>25</v>
      </c>
      <c r="AD970" t="s">
        <v>26</v>
      </c>
      <c r="AE970" t="s">
        <v>27</v>
      </c>
    </row>
    <row r="971" spans="12:31" ht="15" customHeight="1" x14ac:dyDescent="0.35">
      <c r="L971">
        <v>969</v>
      </c>
      <c r="M971" t="s">
        <v>2008</v>
      </c>
      <c r="N971" s="3" t="s">
        <v>2009</v>
      </c>
      <c r="O971">
        <v>7900</v>
      </c>
      <c r="P971">
        <v>8550</v>
      </c>
      <c r="Q971" t="s">
        <v>30</v>
      </c>
      <c r="R971" s="4">
        <f t="shared" si="64"/>
        <v>108.23</v>
      </c>
      <c r="S971">
        <v>93</v>
      </c>
      <c r="T971" s="4">
        <f t="shared" si="65"/>
        <v>91.935483870967744</v>
      </c>
      <c r="U971" t="s">
        <v>31</v>
      </c>
      <c r="V971" t="s">
        <v>32</v>
      </c>
      <c r="W971">
        <v>1576994400</v>
      </c>
      <c r="X971" s="5">
        <f t="shared" si="66"/>
        <v>43821.25</v>
      </c>
      <c r="Y971">
        <v>1577599200</v>
      </c>
      <c r="Z971" s="6">
        <f t="shared" si="67"/>
        <v>43828.25</v>
      </c>
      <c r="AA971" t="b">
        <v>0</v>
      </c>
      <c r="AB971" t="b">
        <v>0</v>
      </c>
      <c r="AC971" t="s">
        <v>47</v>
      </c>
      <c r="AD971" t="s">
        <v>48</v>
      </c>
      <c r="AE971" t="s">
        <v>49</v>
      </c>
    </row>
    <row r="972" spans="12:31" ht="15" customHeight="1" x14ac:dyDescent="0.35">
      <c r="L972">
        <v>970</v>
      </c>
      <c r="M972" t="s">
        <v>2010</v>
      </c>
      <c r="N972" s="3" t="s">
        <v>2011</v>
      </c>
      <c r="O972">
        <v>94900</v>
      </c>
      <c r="P972">
        <v>57659</v>
      </c>
      <c r="Q972" t="s">
        <v>22</v>
      </c>
      <c r="R972" s="4">
        <f t="shared" si="64"/>
        <v>60.76</v>
      </c>
      <c r="S972">
        <v>594</v>
      </c>
      <c r="T972" s="4">
        <f t="shared" si="65"/>
        <v>97.069023569023571</v>
      </c>
      <c r="U972" t="s">
        <v>31</v>
      </c>
      <c r="V972" t="s">
        <v>32</v>
      </c>
      <c r="W972">
        <v>1304917200</v>
      </c>
      <c r="X972" s="5">
        <f t="shared" si="66"/>
        <v>40672.208333333336</v>
      </c>
      <c r="Y972">
        <v>1305003600</v>
      </c>
      <c r="Z972" s="6">
        <f t="shared" si="67"/>
        <v>40673.208333333336</v>
      </c>
      <c r="AA972" t="b">
        <v>0</v>
      </c>
      <c r="AB972" t="b">
        <v>0</v>
      </c>
      <c r="AC972" t="s">
        <v>47</v>
      </c>
      <c r="AD972" t="s">
        <v>48</v>
      </c>
      <c r="AE972" t="s">
        <v>49</v>
      </c>
    </row>
    <row r="973" spans="12:31" ht="15" customHeight="1" x14ac:dyDescent="0.35">
      <c r="L973">
        <v>971</v>
      </c>
      <c r="M973" t="s">
        <v>2012</v>
      </c>
      <c r="N973" s="3" t="s">
        <v>2013</v>
      </c>
      <c r="O973">
        <v>5100</v>
      </c>
      <c r="P973">
        <v>1414</v>
      </c>
      <c r="Q973" t="s">
        <v>22</v>
      </c>
      <c r="R973" s="4">
        <f t="shared" si="64"/>
        <v>27.73</v>
      </c>
      <c r="S973">
        <v>24</v>
      </c>
      <c r="T973" s="4">
        <f t="shared" si="65"/>
        <v>58.916666666666664</v>
      </c>
      <c r="U973" t="s">
        <v>31</v>
      </c>
      <c r="V973" t="s">
        <v>32</v>
      </c>
      <c r="W973">
        <v>1381208400</v>
      </c>
      <c r="X973" s="5">
        <f t="shared" si="66"/>
        <v>41555.208333333336</v>
      </c>
      <c r="Y973">
        <v>1381726800</v>
      </c>
      <c r="Z973" s="6">
        <f t="shared" si="67"/>
        <v>41561.208333333336</v>
      </c>
      <c r="AA973" t="b">
        <v>0</v>
      </c>
      <c r="AB973" t="b">
        <v>0</v>
      </c>
      <c r="AC973" t="s">
        <v>304</v>
      </c>
      <c r="AD973" t="s">
        <v>59</v>
      </c>
      <c r="AE973" t="s">
        <v>305</v>
      </c>
    </row>
    <row r="974" spans="12:31" ht="15" customHeight="1" x14ac:dyDescent="0.35">
      <c r="L974">
        <v>972</v>
      </c>
      <c r="M974" t="s">
        <v>2014</v>
      </c>
      <c r="N974" s="3" t="s">
        <v>2015</v>
      </c>
      <c r="O974">
        <v>42700</v>
      </c>
      <c r="P974">
        <v>97524</v>
      </c>
      <c r="Q974" t="s">
        <v>30</v>
      </c>
      <c r="R974" s="4">
        <f t="shared" si="64"/>
        <v>228.39</v>
      </c>
      <c r="S974">
        <v>1681</v>
      </c>
      <c r="T974" s="4">
        <f t="shared" si="65"/>
        <v>58.015466983938133</v>
      </c>
      <c r="U974" t="s">
        <v>31</v>
      </c>
      <c r="V974" t="s">
        <v>32</v>
      </c>
      <c r="W974">
        <v>1401685200</v>
      </c>
      <c r="X974" s="5">
        <f t="shared" si="66"/>
        <v>41792.208333333336</v>
      </c>
      <c r="Y974">
        <v>1402462800</v>
      </c>
      <c r="Z974" s="6">
        <f t="shared" si="67"/>
        <v>41801.208333333336</v>
      </c>
      <c r="AA974" t="b">
        <v>0</v>
      </c>
      <c r="AB974" t="b">
        <v>1</v>
      </c>
      <c r="AC974" t="s">
        <v>40</v>
      </c>
      <c r="AD974" t="s">
        <v>41</v>
      </c>
      <c r="AE974" t="s">
        <v>42</v>
      </c>
    </row>
    <row r="975" spans="12:31" ht="15" customHeight="1" x14ac:dyDescent="0.35">
      <c r="L975">
        <v>973</v>
      </c>
      <c r="M975" t="s">
        <v>2016</v>
      </c>
      <c r="N975" s="3" t="s">
        <v>2017</v>
      </c>
      <c r="O975">
        <v>121100</v>
      </c>
      <c r="P975">
        <v>26176</v>
      </c>
      <c r="Q975" t="s">
        <v>22</v>
      </c>
      <c r="R975" s="4">
        <f t="shared" si="64"/>
        <v>21.62</v>
      </c>
      <c r="S975">
        <v>252</v>
      </c>
      <c r="T975" s="4">
        <f t="shared" si="65"/>
        <v>103.87301587301587</v>
      </c>
      <c r="U975" t="s">
        <v>31</v>
      </c>
      <c r="V975" t="s">
        <v>32</v>
      </c>
      <c r="W975">
        <v>1291960800</v>
      </c>
      <c r="X975" s="5">
        <f t="shared" si="66"/>
        <v>40522.25</v>
      </c>
      <c r="Y975">
        <v>1292133600</v>
      </c>
      <c r="Z975" s="6">
        <f t="shared" si="67"/>
        <v>40524.25</v>
      </c>
      <c r="AA975" t="b">
        <v>0</v>
      </c>
      <c r="AB975" t="b">
        <v>1</v>
      </c>
      <c r="AC975" t="s">
        <v>47</v>
      </c>
      <c r="AD975" t="s">
        <v>48</v>
      </c>
      <c r="AE975" t="s">
        <v>49</v>
      </c>
    </row>
    <row r="976" spans="12:31" ht="15" customHeight="1" x14ac:dyDescent="0.35">
      <c r="L976">
        <v>974</v>
      </c>
      <c r="M976" t="s">
        <v>2018</v>
      </c>
      <c r="N976" s="3" t="s">
        <v>2019</v>
      </c>
      <c r="O976">
        <v>800</v>
      </c>
      <c r="P976">
        <v>2991</v>
      </c>
      <c r="Q976" t="s">
        <v>30</v>
      </c>
      <c r="R976" s="4">
        <f t="shared" si="64"/>
        <v>373.88</v>
      </c>
      <c r="S976">
        <v>32</v>
      </c>
      <c r="T976" s="4">
        <f t="shared" si="65"/>
        <v>93.46875</v>
      </c>
      <c r="U976" t="s">
        <v>31</v>
      </c>
      <c r="V976" t="s">
        <v>32</v>
      </c>
      <c r="W976">
        <v>1368853200</v>
      </c>
      <c r="X976" s="5">
        <f t="shared" si="66"/>
        <v>41412.208333333336</v>
      </c>
      <c r="Y976">
        <v>1368939600</v>
      </c>
      <c r="Z976" s="6">
        <f t="shared" si="67"/>
        <v>41413.208333333336</v>
      </c>
      <c r="AA976" t="b">
        <v>0</v>
      </c>
      <c r="AB976" t="b">
        <v>0</v>
      </c>
      <c r="AC976" t="s">
        <v>80</v>
      </c>
      <c r="AD976" t="s">
        <v>34</v>
      </c>
      <c r="AE976" t="s">
        <v>81</v>
      </c>
    </row>
    <row r="977" spans="12:31" ht="15" customHeight="1" x14ac:dyDescent="0.35">
      <c r="L977">
        <v>975</v>
      </c>
      <c r="M977" t="s">
        <v>2020</v>
      </c>
      <c r="N977" s="3" t="s">
        <v>2021</v>
      </c>
      <c r="O977">
        <v>5400</v>
      </c>
      <c r="P977">
        <v>8366</v>
      </c>
      <c r="Q977" t="s">
        <v>30</v>
      </c>
      <c r="R977" s="4">
        <f t="shared" si="64"/>
        <v>154.93</v>
      </c>
      <c r="S977">
        <v>135</v>
      </c>
      <c r="T977" s="4">
        <f t="shared" si="65"/>
        <v>61.970370370370368</v>
      </c>
      <c r="U977" t="s">
        <v>31</v>
      </c>
      <c r="V977" t="s">
        <v>32</v>
      </c>
      <c r="W977">
        <v>1448776800</v>
      </c>
      <c r="X977" s="5">
        <f t="shared" si="66"/>
        <v>42337.25</v>
      </c>
      <c r="Y977">
        <v>1452146400</v>
      </c>
      <c r="Z977" s="6">
        <f t="shared" si="67"/>
        <v>42376.25</v>
      </c>
      <c r="AA977" t="b">
        <v>0</v>
      </c>
      <c r="AB977" t="b">
        <v>1</v>
      </c>
      <c r="AC977" t="s">
        <v>47</v>
      </c>
      <c r="AD977" t="s">
        <v>48</v>
      </c>
      <c r="AE977" t="s">
        <v>49</v>
      </c>
    </row>
    <row r="978" spans="12:31" ht="15" customHeight="1" x14ac:dyDescent="0.35">
      <c r="L978">
        <v>976</v>
      </c>
      <c r="M978" t="s">
        <v>2022</v>
      </c>
      <c r="N978" s="3" t="s">
        <v>2023</v>
      </c>
      <c r="O978">
        <v>4000</v>
      </c>
      <c r="P978">
        <v>12886</v>
      </c>
      <c r="Q978" t="s">
        <v>30</v>
      </c>
      <c r="R978" s="4">
        <f t="shared" si="64"/>
        <v>322.14999999999998</v>
      </c>
      <c r="S978">
        <v>140</v>
      </c>
      <c r="T978" s="4">
        <f t="shared" si="65"/>
        <v>92.042857142857144</v>
      </c>
      <c r="U978" t="s">
        <v>31</v>
      </c>
      <c r="V978" t="s">
        <v>32</v>
      </c>
      <c r="W978">
        <v>1296194400</v>
      </c>
      <c r="X978" s="5">
        <f t="shared" si="66"/>
        <v>40571.25</v>
      </c>
      <c r="Y978">
        <v>1296712800</v>
      </c>
      <c r="Z978" s="6">
        <f t="shared" si="67"/>
        <v>40577.25</v>
      </c>
      <c r="AA978" t="b">
        <v>0</v>
      </c>
      <c r="AB978" t="b">
        <v>1</v>
      </c>
      <c r="AC978" t="s">
        <v>47</v>
      </c>
      <c r="AD978" t="s">
        <v>48</v>
      </c>
      <c r="AE978" t="s">
        <v>49</v>
      </c>
    </row>
    <row r="979" spans="12:31" ht="15" customHeight="1" x14ac:dyDescent="0.35">
      <c r="L979">
        <v>977</v>
      </c>
      <c r="M979" t="s">
        <v>1299</v>
      </c>
      <c r="N979" s="3" t="s">
        <v>2024</v>
      </c>
      <c r="O979">
        <v>7000</v>
      </c>
      <c r="P979">
        <v>5177</v>
      </c>
      <c r="Q979" t="s">
        <v>22</v>
      </c>
      <c r="R979" s="4">
        <f t="shared" si="64"/>
        <v>73.959999999999994</v>
      </c>
      <c r="S979">
        <v>67</v>
      </c>
      <c r="T979" s="4">
        <f t="shared" si="65"/>
        <v>77.268656716417908</v>
      </c>
      <c r="U979" t="s">
        <v>31</v>
      </c>
      <c r="V979" t="s">
        <v>32</v>
      </c>
      <c r="W979">
        <v>1517983200</v>
      </c>
      <c r="X979" s="5">
        <f t="shared" si="66"/>
        <v>43138.25</v>
      </c>
      <c r="Y979">
        <v>1520748000</v>
      </c>
      <c r="Z979" s="6">
        <f t="shared" si="67"/>
        <v>43170.25</v>
      </c>
      <c r="AA979" t="b">
        <v>0</v>
      </c>
      <c r="AB979" t="b">
        <v>0</v>
      </c>
      <c r="AC979" t="s">
        <v>25</v>
      </c>
      <c r="AD979" t="s">
        <v>26</v>
      </c>
      <c r="AE979" t="s">
        <v>27</v>
      </c>
    </row>
    <row r="980" spans="12:31" ht="15" customHeight="1" x14ac:dyDescent="0.35">
      <c r="L980">
        <v>978</v>
      </c>
      <c r="M980" t="s">
        <v>2025</v>
      </c>
      <c r="N980" s="3" t="s">
        <v>2026</v>
      </c>
      <c r="O980">
        <v>1000</v>
      </c>
      <c r="P980">
        <v>8641</v>
      </c>
      <c r="Q980" t="s">
        <v>30</v>
      </c>
      <c r="R980" s="4">
        <f t="shared" si="64"/>
        <v>864.1</v>
      </c>
      <c r="S980">
        <v>92</v>
      </c>
      <c r="T980" s="4">
        <f t="shared" si="65"/>
        <v>93.923913043478265</v>
      </c>
      <c r="U980" t="s">
        <v>31</v>
      </c>
      <c r="V980" t="s">
        <v>32</v>
      </c>
      <c r="W980">
        <v>1478930400</v>
      </c>
      <c r="X980" s="5">
        <f t="shared" si="66"/>
        <v>42686.25</v>
      </c>
      <c r="Y980">
        <v>1480831200</v>
      </c>
      <c r="Z980" s="6">
        <f t="shared" si="67"/>
        <v>42708.25</v>
      </c>
      <c r="AA980" t="b">
        <v>0</v>
      </c>
      <c r="AB980" t="b">
        <v>0</v>
      </c>
      <c r="AC980" t="s">
        <v>114</v>
      </c>
      <c r="AD980" t="s">
        <v>115</v>
      </c>
      <c r="AE980" t="s">
        <v>116</v>
      </c>
    </row>
    <row r="981" spans="12:31" ht="15" customHeight="1" x14ac:dyDescent="0.35">
      <c r="L981">
        <v>979</v>
      </c>
      <c r="M981" t="s">
        <v>2027</v>
      </c>
      <c r="N981" s="3" t="s">
        <v>2028</v>
      </c>
      <c r="O981">
        <v>60200</v>
      </c>
      <c r="P981">
        <v>86244</v>
      </c>
      <c r="Q981" t="s">
        <v>30</v>
      </c>
      <c r="R981" s="4">
        <f t="shared" si="64"/>
        <v>143.26</v>
      </c>
      <c r="S981">
        <v>1015</v>
      </c>
      <c r="T981" s="4">
        <f t="shared" si="65"/>
        <v>84.969458128078813</v>
      </c>
      <c r="U981" t="s">
        <v>56</v>
      </c>
      <c r="V981" t="s">
        <v>57</v>
      </c>
      <c r="W981">
        <v>1426395600</v>
      </c>
      <c r="X981" s="5">
        <f t="shared" si="66"/>
        <v>42078.208333333328</v>
      </c>
      <c r="Y981">
        <v>1426914000</v>
      </c>
      <c r="Z981" s="6">
        <f t="shared" si="67"/>
        <v>42084.208333333328</v>
      </c>
      <c r="AA981" t="b">
        <v>0</v>
      </c>
      <c r="AB981" t="b">
        <v>0</v>
      </c>
      <c r="AC981" t="s">
        <v>47</v>
      </c>
      <c r="AD981" t="s">
        <v>48</v>
      </c>
      <c r="AE981" t="s">
        <v>49</v>
      </c>
    </row>
    <row r="982" spans="12:31" ht="15" customHeight="1" x14ac:dyDescent="0.35">
      <c r="L982">
        <v>980</v>
      </c>
      <c r="M982" t="s">
        <v>2029</v>
      </c>
      <c r="N982" s="3" t="s">
        <v>2030</v>
      </c>
      <c r="O982">
        <v>195200</v>
      </c>
      <c r="P982">
        <v>78630</v>
      </c>
      <c r="Q982" t="s">
        <v>22</v>
      </c>
      <c r="R982" s="4">
        <f t="shared" si="64"/>
        <v>40.28</v>
      </c>
      <c r="S982">
        <v>742</v>
      </c>
      <c r="T982" s="4">
        <f t="shared" si="65"/>
        <v>105.97035040431267</v>
      </c>
      <c r="U982" t="s">
        <v>31</v>
      </c>
      <c r="V982" t="s">
        <v>32</v>
      </c>
      <c r="W982">
        <v>1446181200</v>
      </c>
      <c r="X982" s="5">
        <f t="shared" si="66"/>
        <v>42307.208333333328</v>
      </c>
      <c r="Y982">
        <v>1446616800</v>
      </c>
      <c r="Z982" s="6">
        <f t="shared" si="67"/>
        <v>42312.25</v>
      </c>
      <c r="AA982" t="b">
        <v>1</v>
      </c>
      <c r="AB982" t="b">
        <v>0</v>
      </c>
      <c r="AC982" t="s">
        <v>90</v>
      </c>
      <c r="AD982" t="s">
        <v>91</v>
      </c>
      <c r="AE982" t="s">
        <v>92</v>
      </c>
    </row>
    <row r="983" spans="12:31" ht="15" customHeight="1" x14ac:dyDescent="0.35">
      <c r="L983">
        <v>981</v>
      </c>
      <c r="M983" t="s">
        <v>2031</v>
      </c>
      <c r="N983" s="3" t="s">
        <v>2032</v>
      </c>
      <c r="O983">
        <v>6700</v>
      </c>
      <c r="P983">
        <v>11941</v>
      </c>
      <c r="Q983" t="s">
        <v>30</v>
      </c>
      <c r="R983" s="4">
        <f t="shared" si="64"/>
        <v>178.22</v>
      </c>
      <c r="S983">
        <v>323</v>
      </c>
      <c r="T983" s="4">
        <f t="shared" si="65"/>
        <v>36.969040247678016</v>
      </c>
      <c r="U983" t="s">
        <v>31</v>
      </c>
      <c r="V983" t="s">
        <v>32</v>
      </c>
      <c r="W983">
        <v>1514181600</v>
      </c>
      <c r="X983" s="5">
        <f t="shared" si="66"/>
        <v>43094.25</v>
      </c>
      <c r="Y983">
        <v>1517032800</v>
      </c>
      <c r="Z983" s="6">
        <f t="shared" si="67"/>
        <v>43127.25</v>
      </c>
      <c r="AA983" t="b">
        <v>0</v>
      </c>
      <c r="AB983" t="b">
        <v>0</v>
      </c>
      <c r="AC983" t="s">
        <v>40</v>
      </c>
      <c r="AD983" t="s">
        <v>41</v>
      </c>
      <c r="AE983" t="s">
        <v>42</v>
      </c>
    </row>
    <row r="984" spans="12:31" ht="15" customHeight="1" x14ac:dyDescent="0.35">
      <c r="L984">
        <v>982</v>
      </c>
      <c r="M984" t="s">
        <v>2033</v>
      </c>
      <c r="N984" s="3" t="s">
        <v>2034</v>
      </c>
      <c r="O984">
        <v>7200</v>
      </c>
      <c r="P984">
        <v>6115</v>
      </c>
      <c r="Q984" t="s">
        <v>22</v>
      </c>
      <c r="R984" s="4">
        <f t="shared" si="64"/>
        <v>84.93</v>
      </c>
      <c r="S984">
        <v>75</v>
      </c>
      <c r="T984" s="4">
        <f t="shared" si="65"/>
        <v>81.533333333333331</v>
      </c>
      <c r="U984" t="s">
        <v>31</v>
      </c>
      <c r="V984" t="s">
        <v>32</v>
      </c>
      <c r="W984">
        <v>1311051600</v>
      </c>
      <c r="X984" s="5">
        <f t="shared" si="66"/>
        <v>40743.208333333336</v>
      </c>
      <c r="Y984">
        <v>1311224400</v>
      </c>
      <c r="Z984" s="6">
        <f t="shared" si="67"/>
        <v>40745.208333333336</v>
      </c>
      <c r="AA984" t="b">
        <v>0</v>
      </c>
      <c r="AB984" t="b">
        <v>1</v>
      </c>
      <c r="AC984" t="s">
        <v>58</v>
      </c>
      <c r="AD984" t="s">
        <v>59</v>
      </c>
      <c r="AE984" t="s">
        <v>60</v>
      </c>
    </row>
    <row r="985" spans="12:31" ht="15" customHeight="1" x14ac:dyDescent="0.35">
      <c r="L985">
        <v>983</v>
      </c>
      <c r="M985" t="s">
        <v>2035</v>
      </c>
      <c r="N985" s="3" t="s">
        <v>2036</v>
      </c>
      <c r="O985">
        <v>129100</v>
      </c>
      <c r="P985">
        <v>188404</v>
      </c>
      <c r="Q985" t="s">
        <v>30</v>
      </c>
      <c r="R985" s="4">
        <f t="shared" si="64"/>
        <v>145.94</v>
      </c>
      <c r="S985">
        <v>2326</v>
      </c>
      <c r="T985" s="4">
        <f t="shared" si="65"/>
        <v>80.999140154772135</v>
      </c>
      <c r="U985" t="s">
        <v>31</v>
      </c>
      <c r="V985" t="s">
        <v>32</v>
      </c>
      <c r="W985">
        <v>1564894800</v>
      </c>
      <c r="X985" s="5">
        <f t="shared" si="66"/>
        <v>43681.208333333328</v>
      </c>
      <c r="Y985">
        <v>1566190800</v>
      </c>
      <c r="Z985" s="6">
        <f t="shared" si="67"/>
        <v>43696.208333333328</v>
      </c>
      <c r="AA985" t="b">
        <v>0</v>
      </c>
      <c r="AB985" t="b">
        <v>0</v>
      </c>
      <c r="AC985" t="s">
        <v>58</v>
      </c>
      <c r="AD985" t="s">
        <v>59</v>
      </c>
      <c r="AE985" t="s">
        <v>60</v>
      </c>
    </row>
    <row r="986" spans="12:31" ht="15" customHeight="1" x14ac:dyDescent="0.35">
      <c r="L986">
        <v>984</v>
      </c>
      <c r="M986" t="s">
        <v>2037</v>
      </c>
      <c r="N986" s="3" t="s">
        <v>2038</v>
      </c>
      <c r="O986">
        <v>6500</v>
      </c>
      <c r="P986">
        <v>9910</v>
      </c>
      <c r="Q986" t="s">
        <v>30</v>
      </c>
      <c r="R986" s="4">
        <f t="shared" si="64"/>
        <v>152.46</v>
      </c>
      <c r="S986">
        <v>381</v>
      </c>
      <c r="T986" s="4">
        <f t="shared" si="65"/>
        <v>26.010498687664043</v>
      </c>
      <c r="U986" t="s">
        <v>31</v>
      </c>
      <c r="V986" t="s">
        <v>32</v>
      </c>
      <c r="W986">
        <v>1567918800</v>
      </c>
      <c r="X986" s="5">
        <f t="shared" si="66"/>
        <v>43716.208333333328</v>
      </c>
      <c r="Y986">
        <v>1570165200</v>
      </c>
      <c r="Z986" s="6">
        <f t="shared" si="67"/>
        <v>43742.208333333328</v>
      </c>
      <c r="AA986" t="b">
        <v>0</v>
      </c>
      <c r="AB986" t="b">
        <v>0</v>
      </c>
      <c r="AC986" t="s">
        <v>47</v>
      </c>
      <c r="AD986" t="s">
        <v>48</v>
      </c>
      <c r="AE986" t="s">
        <v>49</v>
      </c>
    </row>
    <row r="987" spans="12:31" ht="15" customHeight="1" x14ac:dyDescent="0.35">
      <c r="L987">
        <v>985</v>
      </c>
      <c r="M987" t="s">
        <v>2039</v>
      </c>
      <c r="N987" s="3" t="s">
        <v>2040</v>
      </c>
      <c r="O987">
        <v>170600</v>
      </c>
      <c r="P987">
        <v>114523</v>
      </c>
      <c r="Q987" t="s">
        <v>22</v>
      </c>
      <c r="R987" s="4">
        <f t="shared" si="64"/>
        <v>67.13</v>
      </c>
      <c r="S987">
        <v>4405</v>
      </c>
      <c r="T987" s="4">
        <f t="shared" si="65"/>
        <v>25.998410896708286</v>
      </c>
      <c r="U987" t="s">
        <v>31</v>
      </c>
      <c r="V987" t="s">
        <v>32</v>
      </c>
      <c r="W987">
        <v>1386309600</v>
      </c>
      <c r="X987" s="5">
        <f t="shared" si="66"/>
        <v>41614.25</v>
      </c>
      <c r="Y987">
        <v>1388556000</v>
      </c>
      <c r="Z987" s="6">
        <f t="shared" si="67"/>
        <v>41640.25</v>
      </c>
      <c r="AA987" t="b">
        <v>0</v>
      </c>
      <c r="AB987" t="b">
        <v>1</v>
      </c>
      <c r="AC987" t="s">
        <v>33</v>
      </c>
      <c r="AD987" t="s">
        <v>34</v>
      </c>
      <c r="AE987" t="s">
        <v>35</v>
      </c>
    </row>
    <row r="988" spans="12:31" ht="15" customHeight="1" x14ac:dyDescent="0.35">
      <c r="L988">
        <v>986</v>
      </c>
      <c r="M988" t="s">
        <v>2041</v>
      </c>
      <c r="N988" s="3" t="s">
        <v>2042</v>
      </c>
      <c r="O988">
        <v>7800</v>
      </c>
      <c r="P988">
        <v>3144</v>
      </c>
      <c r="Q988" t="s">
        <v>22</v>
      </c>
      <c r="R988" s="4">
        <f t="shared" si="64"/>
        <v>40.31</v>
      </c>
      <c r="S988">
        <v>92</v>
      </c>
      <c r="T988" s="4">
        <f t="shared" si="65"/>
        <v>34.173913043478258</v>
      </c>
      <c r="U988" t="s">
        <v>31</v>
      </c>
      <c r="V988" t="s">
        <v>32</v>
      </c>
      <c r="W988">
        <v>1301979600</v>
      </c>
      <c r="X988" s="5">
        <f t="shared" si="66"/>
        <v>40638.208333333336</v>
      </c>
      <c r="Y988">
        <v>1303189200</v>
      </c>
      <c r="Z988" s="6">
        <f t="shared" si="67"/>
        <v>40652.208333333336</v>
      </c>
      <c r="AA988" t="b">
        <v>0</v>
      </c>
      <c r="AB988" t="b">
        <v>0</v>
      </c>
      <c r="AC988" t="s">
        <v>33</v>
      </c>
      <c r="AD988" t="s">
        <v>34</v>
      </c>
      <c r="AE988" t="s">
        <v>35</v>
      </c>
    </row>
    <row r="989" spans="12:31" ht="15" customHeight="1" x14ac:dyDescent="0.35">
      <c r="L989">
        <v>987</v>
      </c>
      <c r="M989" t="s">
        <v>2043</v>
      </c>
      <c r="N989" s="3" t="s">
        <v>2044</v>
      </c>
      <c r="O989">
        <v>6200</v>
      </c>
      <c r="P989">
        <v>13441</v>
      </c>
      <c r="Q989" t="s">
        <v>30</v>
      </c>
      <c r="R989" s="4">
        <f t="shared" si="64"/>
        <v>216.79</v>
      </c>
      <c r="S989">
        <v>480</v>
      </c>
      <c r="T989" s="4">
        <f t="shared" si="65"/>
        <v>28.002083333333335</v>
      </c>
      <c r="U989" t="s">
        <v>31</v>
      </c>
      <c r="V989" t="s">
        <v>32</v>
      </c>
      <c r="W989">
        <v>1493269200</v>
      </c>
      <c r="X989" s="5">
        <f t="shared" si="66"/>
        <v>42852.208333333328</v>
      </c>
      <c r="Y989">
        <v>1494478800</v>
      </c>
      <c r="Z989" s="6">
        <f t="shared" si="67"/>
        <v>42866.208333333328</v>
      </c>
      <c r="AA989" t="b">
        <v>0</v>
      </c>
      <c r="AB989" t="b">
        <v>0</v>
      </c>
      <c r="AC989" t="s">
        <v>58</v>
      </c>
      <c r="AD989" t="s">
        <v>59</v>
      </c>
      <c r="AE989" t="s">
        <v>60</v>
      </c>
    </row>
    <row r="990" spans="12:31" ht="15" customHeight="1" x14ac:dyDescent="0.35">
      <c r="L990">
        <v>988</v>
      </c>
      <c r="M990" t="s">
        <v>2045</v>
      </c>
      <c r="N990" s="3" t="s">
        <v>2046</v>
      </c>
      <c r="O990">
        <v>9400</v>
      </c>
      <c r="P990">
        <v>4899</v>
      </c>
      <c r="Q990" t="s">
        <v>22</v>
      </c>
      <c r="R990" s="4">
        <f t="shared" si="64"/>
        <v>52.12</v>
      </c>
      <c r="S990">
        <v>64</v>
      </c>
      <c r="T990" s="4">
        <f t="shared" si="65"/>
        <v>76.546875</v>
      </c>
      <c r="U990" t="s">
        <v>31</v>
      </c>
      <c r="V990" t="s">
        <v>32</v>
      </c>
      <c r="W990">
        <v>1478930400</v>
      </c>
      <c r="X990" s="5">
        <f t="shared" si="66"/>
        <v>42686.25</v>
      </c>
      <c r="Y990">
        <v>1480744800</v>
      </c>
      <c r="Z990" s="6">
        <f t="shared" si="67"/>
        <v>42707.25</v>
      </c>
      <c r="AA990" t="b">
        <v>0</v>
      </c>
      <c r="AB990" t="b">
        <v>0</v>
      </c>
      <c r="AC990" t="s">
        <v>164</v>
      </c>
      <c r="AD990" t="s">
        <v>91</v>
      </c>
      <c r="AE990" t="s">
        <v>165</v>
      </c>
    </row>
    <row r="991" spans="12:31" ht="15" customHeight="1" x14ac:dyDescent="0.35">
      <c r="L991">
        <v>989</v>
      </c>
      <c r="M991" t="s">
        <v>2047</v>
      </c>
      <c r="N991" s="3" t="s">
        <v>2048</v>
      </c>
      <c r="O991">
        <v>2400</v>
      </c>
      <c r="P991">
        <v>11990</v>
      </c>
      <c r="Q991" t="s">
        <v>30</v>
      </c>
      <c r="R991" s="4">
        <f t="shared" si="64"/>
        <v>499.58</v>
      </c>
      <c r="S991">
        <v>226</v>
      </c>
      <c r="T991" s="4">
        <f t="shared" si="65"/>
        <v>53.053097345132741</v>
      </c>
      <c r="U991" t="s">
        <v>31</v>
      </c>
      <c r="V991" t="s">
        <v>32</v>
      </c>
      <c r="W991">
        <v>1555390800</v>
      </c>
      <c r="X991" s="5">
        <f t="shared" si="66"/>
        <v>43571.208333333328</v>
      </c>
      <c r="Y991">
        <v>1555822800</v>
      </c>
      <c r="Z991" s="6">
        <f t="shared" si="67"/>
        <v>43576.208333333328</v>
      </c>
      <c r="AA991" t="b">
        <v>0</v>
      </c>
      <c r="AB991" t="b">
        <v>0</v>
      </c>
      <c r="AC991" t="s">
        <v>240</v>
      </c>
      <c r="AD991" t="s">
        <v>91</v>
      </c>
      <c r="AE991" t="s">
        <v>241</v>
      </c>
    </row>
    <row r="992" spans="12:31" ht="15" customHeight="1" x14ac:dyDescent="0.35">
      <c r="L992">
        <v>990</v>
      </c>
      <c r="M992" t="s">
        <v>2049</v>
      </c>
      <c r="N992" s="3" t="s">
        <v>2050</v>
      </c>
      <c r="O992">
        <v>7800</v>
      </c>
      <c r="P992">
        <v>6839</v>
      </c>
      <c r="Q992" t="s">
        <v>22</v>
      </c>
      <c r="R992" s="4">
        <f t="shared" si="64"/>
        <v>87.68</v>
      </c>
      <c r="S992">
        <v>64</v>
      </c>
      <c r="T992" s="4">
        <f t="shared" si="65"/>
        <v>106.859375</v>
      </c>
      <c r="U992" t="s">
        <v>31</v>
      </c>
      <c r="V992" t="s">
        <v>32</v>
      </c>
      <c r="W992">
        <v>1456984800</v>
      </c>
      <c r="X992" s="5">
        <f t="shared" si="66"/>
        <v>42432.25</v>
      </c>
      <c r="Y992">
        <v>1458882000</v>
      </c>
      <c r="Z992" s="6">
        <f t="shared" si="67"/>
        <v>42454.208333333328</v>
      </c>
      <c r="AA992" t="b">
        <v>0</v>
      </c>
      <c r="AB992" t="b">
        <v>1</v>
      </c>
      <c r="AC992" t="s">
        <v>72</v>
      </c>
      <c r="AD992" t="s">
        <v>59</v>
      </c>
      <c r="AE992" t="s">
        <v>73</v>
      </c>
    </row>
    <row r="993" spans="12:31" ht="15" customHeight="1" x14ac:dyDescent="0.35">
      <c r="L993">
        <v>991</v>
      </c>
      <c r="M993" t="s">
        <v>1121</v>
      </c>
      <c r="N993" s="3" t="s">
        <v>2051</v>
      </c>
      <c r="O993">
        <v>9800</v>
      </c>
      <c r="P993">
        <v>11091</v>
      </c>
      <c r="Q993" t="s">
        <v>30</v>
      </c>
      <c r="R993" s="4">
        <f t="shared" si="64"/>
        <v>113.17</v>
      </c>
      <c r="S993">
        <v>241</v>
      </c>
      <c r="T993" s="4">
        <f t="shared" si="65"/>
        <v>46.020746887966808</v>
      </c>
      <c r="U993" t="s">
        <v>31</v>
      </c>
      <c r="V993" t="s">
        <v>32</v>
      </c>
      <c r="W993">
        <v>1411621200</v>
      </c>
      <c r="X993" s="5">
        <f t="shared" si="66"/>
        <v>41907.208333333336</v>
      </c>
      <c r="Y993">
        <v>1411966800</v>
      </c>
      <c r="Z993" s="6">
        <f t="shared" si="67"/>
        <v>41911.208333333336</v>
      </c>
      <c r="AA993" t="b">
        <v>0</v>
      </c>
      <c r="AB993" t="b">
        <v>1</v>
      </c>
      <c r="AC993" t="s">
        <v>33</v>
      </c>
      <c r="AD993" t="s">
        <v>34</v>
      </c>
      <c r="AE993" t="s">
        <v>35</v>
      </c>
    </row>
    <row r="994" spans="12:31" ht="15" customHeight="1" x14ac:dyDescent="0.35">
      <c r="L994">
        <v>992</v>
      </c>
      <c r="M994" t="s">
        <v>2052</v>
      </c>
      <c r="N994" s="3" t="s">
        <v>2053</v>
      </c>
      <c r="O994">
        <v>3100</v>
      </c>
      <c r="P994">
        <v>13223</v>
      </c>
      <c r="Q994" t="s">
        <v>30</v>
      </c>
      <c r="R994" s="4">
        <f t="shared" si="64"/>
        <v>426.55</v>
      </c>
      <c r="S994">
        <v>132</v>
      </c>
      <c r="T994" s="4">
        <f t="shared" si="65"/>
        <v>100.17424242424242</v>
      </c>
      <c r="U994" t="s">
        <v>31</v>
      </c>
      <c r="V994" t="s">
        <v>32</v>
      </c>
      <c r="W994">
        <v>1525669200</v>
      </c>
      <c r="X994" s="5">
        <f t="shared" si="66"/>
        <v>43227.208333333328</v>
      </c>
      <c r="Y994">
        <v>1526878800</v>
      </c>
      <c r="Z994" s="6">
        <f t="shared" si="67"/>
        <v>43241.208333333328</v>
      </c>
      <c r="AA994" t="b">
        <v>0</v>
      </c>
      <c r="AB994" t="b">
        <v>1</v>
      </c>
      <c r="AC994" t="s">
        <v>72</v>
      </c>
      <c r="AD994" t="s">
        <v>59</v>
      </c>
      <c r="AE994" t="s">
        <v>73</v>
      </c>
    </row>
    <row r="995" spans="12:31" ht="15" customHeight="1" x14ac:dyDescent="0.35">
      <c r="L995">
        <v>993</v>
      </c>
      <c r="M995" t="s">
        <v>2054</v>
      </c>
      <c r="N995" s="3" t="s">
        <v>2055</v>
      </c>
      <c r="O995">
        <v>9800</v>
      </c>
      <c r="P995">
        <v>7608</v>
      </c>
      <c r="Q995" t="s">
        <v>99</v>
      </c>
      <c r="R995" s="4">
        <f t="shared" si="64"/>
        <v>77.63</v>
      </c>
      <c r="S995">
        <v>75</v>
      </c>
      <c r="T995" s="4">
        <f t="shared" si="65"/>
        <v>101.44</v>
      </c>
      <c r="U995" t="s">
        <v>135</v>
      </c>
      <c r="V995" t="s">
        <v>136</v>
      </c>
      <c r="W995">
        <v>1450936800</v>
      </c>
      <c r="X995" s="5">
        <f t="shared" si="66"/>
        <v>42362.25</v>
      </c>
      <c r="Y995">
        <v>1452405600</v>
      </c>
      <c r="Z995" s="6">
        <f t="shared" si="67"/>
        <v>42379.25</v>
      </c>
      <c r="AA995" t="b">
        <v>0</v>
      </c>
      <c r="AB995" t="b">
        <v>1</v>
      </c>
      <c r="AC995" t="s">
        <v>151</v>
      </c>
      <c r="AD995" t="s">
        <v>152</v>
      </c>
      <c r="AE995" t="s">
        <v>153</v>
      </c>
    </row>
    <row r="996" spans="12:31" ht="15" customHeight="1" x14ac:dyDescent="0.35">
      <c r="L996">
        <v>994</v>
      </c>
      <c r="M996" t="s">
        <v>2056</v>
      </c>
      <c r="N996" s="3" t="s">
        <v>2057</v>
      </c>
      <c r="O996">
        <v>141100</v>
      </c>
      <c r="P996">
        <v>74073</v>
      </c>
      <c r="Q996" t="s">
        <v>22</v>
      </c>
      <c r="R996" s="4">
        <f t="shared" si="64"/>
        <v>52.5</v>
      </c>
      <c r="S996">
        <v>842</v>
      </c>
      <c r="T996" s="4">
        <f t="shared" si="65"/>
        <v>87.972684085510693</v>
      </c>
      <c r="U996" t="s">
        <v>31</v>
      </c>
      <c r="V996" t="s">
        <v>32</v>
      </c>
      <c r="W996">
        <v>1413522000</v>
      </c>
      <c r="X996" s="5">
        <f t="shared" si="66"/>
        <v>41929.208333333336</v>
      </c>
      <c r="Y996">
        <v>1414040400</v>
      </c>
      <c r="Z996" s="6">
        <f t="shared" si="67"/>
        <v>41935.208333333336</v>
      </c>
      <c r="AA996" t="b">
        <v>0</v>
      </c>
      <c r="AB996" t="b">
        <v>1</v>
      </c>
      <c r="AC996" t="s">
        <v>240</v>
      </c>
      <c r="AD996" t="s">
        <v>91</v>
      </c>
      <c r="AE996" t="s">
        <v>241</v>
      </c>
    </row>
    <row r="997" spans="12:31" ht="15" customHeight="1" x14ac:dyDescent="0.35">
      <c r="L997">
        <v>995</v>
      </c>
      <c r="M997" t="s">
        <v>2058</v>
      </c>
      <c r="N997" s="3" t="s">
        <v>2059</v>
      </c>
      <c r="O997">
        <v>97300</v>
      </c>
      <c r="P997">
        <v>153216</v>
      </c>
      <c r="Q997" t="s">
        <v>30</v>
      </c>
      <c r="R997" s="4">
        <f t="shared" si="64"/>
        <v>157.47</v>
      </c>
      <c r="S997">
        <v>2043</v>
      </c>
      <c r="T997" s="4">
        <f t="shared" si="65"/>
        <v>74.995594713656388</v>
      </c>
      <c r="U997" t="s">
        <v>31</v>
      </c>
      <c r="V997" t="s">
        <v>32</v>
      </c>
      <c r="W997">
        <v>1541307600</v>
      </c>
      <c r="X997" s="5">
        <f t="shared" si="66"/>
        <v>43408.208333333328</v>
      </c>
      <c r="Y997">
        <v>1543816800</v>
      </c>
      <c r="Z997" s="6">
        <f t="shared" si="67"/>
        <v>43437.25</v>
      </c>
      <c r="AA997" t="b">
        <v>0</v>
      </c>
      <c r="AB997" t="b">
        <v>1</v>
      </c>
      <c r="AC997" t="s">
        <v>25</v>
      </c>
      <c r="AD997" t="s">
        <v>26</v>
      </c>
      <c r="AE997" t="s">
        <v>27</v>
      </c>
    </row>
    <row r="998" spans="12:31" ht="15" customHeight="1" x14ac:dyDescent="0.35">
      <c r="L998">
        <v>996</v>
      </c>
      <c r="M998" t="s">
        <v>2060</v>
      </c>
      <c r="N998" s="3" t="s">
        <v>2061</v>
      </c>
      <c r="O998">
        <v>6600</v>
      </c>
      <c r="P998">
        <v>4814</v>
      </c>
      <c r="Q998" t="s">
        <v>22</v>
      </c>
      <c r="R998" s="4">
        <f t="shared" si="64"/>
        <v>72.94</v>
      </c>
      <c r="S998">
        <v>112</v>
      </c>
      <c r="T998" s="4">
        <f t="shared" si="65"/>
        <v>42.982142857142854</v>
      </c>
      <c r="U998" t="s">
        <v>31</v>
      </c>
      <c r="V998" t="s">
        <v>32</v>
      </c>
      <c r="W998">
        <v>1357106400</v>
      </c>
      <c r="X998" s="5">
        <f t="shared" si="66"/>
        <v>41276.25</v>
      </c>
      <c r="Y998">
        <v>1359698400</v>
      </c>
      <c r="Z998" s="6">
        <f t="shared" si="67"/>
        <v>41306.25</v>
      </c>
      <c r="AA998" t="b">
        <v>0</v>
      </c>
      <c r="AB998" t="b">
        <v>0</v>
      </c>
      <c r="AC998" t="s">
        <v>47</v>
      </c>
      <c r="AD998" t="s">
        <v>48</v>
      </c>
      <c r="AE998" t="s">
        <v>49</v>
      </c>
    </row>
    <row r="999" spans="12:31" ht="15" customHeight="1" x14ac:dyDescent="0.35">
      <c r="L999">
        <v>997</v>
      </c>
      <c r="M999" t="s">
        <v>2062</v>
      </c>
      <c r="N999" s="3" t="s">
        <v>2063</v>
      </c>
      <c r="O999">
        <v>7600</v>
      </c>
      <c r="P999">
        <v>4603</v>
      </c>
      <c r="Q999" t="s">
        <v>99</v>
      </c>
      <c r="R999" s="4">
        <f t="shared" si="64"/>
        <v>60.57</v>
      </c>
      <c r="S999">
        <v>139</v>
      </c>
      <c r="T999" s="4">
        <f t="shared" si="65"/>
        <v>33.115107913669064</v>
      </c>
      <c r="U999" t="s">
        <v>135</v>
      </c>
      <c r="V999" t="s">
        <v>136</v>
      </c>
      <c r="W999">
        <v>1390197600</v>
      </c>
      <c r="X999" s="5">
        <f t="shared" si="66"/>
        <v>41659.25</v>
      </c>
      <c r="Y999">
        <v>1390629600</v>
      </c>
      <c r="Z999" s="6">
        <f t="shared" si="67"/>
        <v>41664.25</v>
      </c>
      <c r="AA999" t="b">
        <v>0</v>
      </c>
      <c r="AB999" t="b">
        <v>0</v>
      </c>
      <c r="AC999" t="s">
        <v>47</v>
      </c>
      <c r="AD999" t="s">
        <v>48</v>
      </c>
      <c r="AE999" t="s">
        <v>49</v>
      </c>
    </row>
    <row r="1000" spans="12:31" ht="15" customHeight="1" x14ac:dyDescent="0.35">
      <c r="L1000">
        <v>998</v>
      </c>
      <c r="M1000" t="s">
        <v>2064</v>
      </c>
      <c r="N1000" s="3" t="s">
        <v>2065</v>
      </c>
      <c r="O1000">
        <v>66600</v>
      </c>
      <c r="P1000">
        <v>37823</v>
      </c>
      <c r="Q1000" t="s">
        <v>22</v>
      </c>
      <c r="R1000" s="4">
        <f t="shared" si="64"/>
        <v>56.79</v>
      </c>
      <c r="S1000">
        <v>374</v>
      </c>
      <c r="T1000" s="4">
        <f t="shared" si="65"/>
        <v>101.13101604278074</v>
      </c>
      <c r="U1000" t="s">
        <v>31</v>
      </c>
      <c r="V1000" t="s">
        <v>32</v>
      </c>
      <c r="W1000">
        <v>1265868000</v>
      </c>
      <c r="X1000" s="5">
        <f t="shared" si="66"/>
        <v>40220.25</v>
      </c>
      <c r="Y1000">
        <v>1267077600</v>
      </c>
      <c r="Z1000" s="6">
        <f t="shared" si="67"/>
        <v>40234.25</v>
      </c>
      <c r="AA1000" t="b">
        <v>0</v>
      </c>
      <c r="AB1000" t="b">
        <v>1</v>
      </c>
      <c r="AC1000" t="s">
        <v>80</v>
      </c>
      <c r="AD1000" t="s">
        <v>34</v>
      </c>
      <c r="AE1000" t="s">
        <v>81</v>
      </c>
    </row>
    <row r="1001" spans="12:31" ht="15" customHeight="1" x14ac:dyDescent="0.35">
      <c r="L1001">
        <v>999</v>
      </c>
      <c r="M1001" t="s">
        <v>2066</v>
      </c>
      <c r="N1001" s="3" t="s">
        <v>2067</v>
      </c>
      <c r="O1001">
        <v>111100</v>
      </c>
      <c r="P1001">
        <v>62819</v>
      </c>
      <c r="Q1001" t="s">
        <v>99</v>
      </c>
      <c r="R1001" s="4">
        <f t="shared" si="64"/>
        <v>56.54</v>
      </c>
      <c r="S1001">
        <v>1122</v>
      </c>
      <c r="T1001" s="4">
        <f t="shared" si="65"/>
        <v>55.98841354723708</v>
      </c>
      <c r="U1001" t="s">
        <v>31</v>
      </c>
      <c r="V1001" t="s">
        <v>32</v>
      </c>
      <c r="W1001">
        <v>1467176400</v>
      </c>
      <c r="X1001" s="5">
        <f t="shared" si="66"/>
        <v>42550.208333333328</v>
      </c>
      <c r="Y1001">
        <v>1467781200</v>
      </c>
      <c r="Z1001" s="6">
        <f t="shared" si="67"/>
        <v>42557.208333333328</v>
      </c>
      <c r="AA1001" t="b">
        <v>0</v>
      </c>
      <c r="AB1001" t="b">
        <v>0</v>
      </c>
      <c r="AC1001" t="s">
        <v>25</v>
      </c>
      <c r="AD1001" t="s">
        <v>26</v>
      </c>
      <c r="AE1001" t="s">
        <v>27</v>
      </c>
    </row>
  </sheetData>
  <phoneticPr fontId="5" type="noConversion"/>
  <conditionalFormatting sqref="Q33:R1001 P30:Q32 Q1:R29">
    <cfRule type="containsText" dxfId="23" priority="5" operator="containsText" text="live">
      <formula>NOT(ISERROR(SEARCH("live",P1)))</formula>
    </cfRule>
    <cfRule type="containsText" dxfId="22" priority="6" operator="containsText" text="live">
      <formula>NOT(ISERROR(SEARCH("live",P1)))</formula>
    </cfRule>
    <cfRule type="containsText" dxfId="21" priority="7" operator="containsText" text="canceled">
      <formula>NOT(ISERROR(SEARCH("canceled",P1)))</formula>
    </cfRule>
    <cfRule type="containsText" dxfId="20" priority="8" operator="containsText" text="failed">
      <formula>NOT(ISERROR(SEARCH("failed",P1)))</formula>
    </cfRule>
    <cfRule type="containsText" dxfId="19" priority="9" operator="containsText" text="successful">
      <formula>NOT(ISERROR(SEARCH("successful",P1)))</formula>
    </cfRule>
  </conditionalFormatting>
  <conditionalFormatting sqref="R33:R1001 Q30:Q32 R2:R29">
    <cfRule type="colorScale" priority="4">
      <colorScale>
        <cfvo type="num" val="0"/>
        <cfvo type="num" val="100"/>
        <cfvo type="num" val="200"/>
        <color rgb="FFFF0000"/>
        <color theme="9" tint="-0.249977111117893"/>
        <color theme="4" tint="-0.249977111117893"/>
      </colorScale>
    </cfRule>
  </conditionalFormatting>
  <conditionalFormatting sqref="Q33:R1001 P30:Q32 Q2:R29">
    <cfRule type="containsText" dxfId="18" priority="1" operator="containsText" text="live">
      <formula>NOT(ISERROR(SEARCH("live",P2)))</formula>
    </cfRule>
    <cfRule type="containsText" dxfId="17" priority="2" operator="containsText" text="live">
      <formula>NOT(ISERROR(SEARCH("live",P2)))</formula>
    </cfRule>
    <cfRule type="containsText" dxfId="16" priority="3" operator="containsText" text="live">
      <formula>NOT(ISERROR(SEARCH("live",P2)))</formula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D3ED-F4CB-4860-83A3-C943ABC8738F}">
  <dimension ref="A1:S1001"/>
  <sheetViews>
    <sheetView tabSelected="1" workbookViewId="0">
      <selection activeCell="L37" sqref="L37"/>
    </sheetView>
  </sheetViews>
  <sheetFormatPr defaultRowHeight="14.5" x14ac:dyDescent="0.35"/>
  <cols>
    <col min="2" max="2" width="14.7265625" bestFit="1" customWidth="1"/>
    <col min="3" max="3" width="9.26953125" bestFit="1" customWidth="1"/>
    <col min="4" max="4" width="14.7265625" bestFit="1" customWidth="1"/>
    <col min="6" max="6" width="4.7265625" customWidth="1"/>
    <col min="7" max="7" width="25.26953125" customWidth="1"/>
    <col min="8" max="8" width="9.81640625" bestFit="1" customWidth="1"/>
    <col min="11" max="11" width="10.08984375" customWidth="1"/>
    <col min="19" max="19" width="16" customWidth="1"/>
    <col min="20" max="20" width="13.90625" customWidth="1"/>
  </cols>
  <sheetData>
    <row r="1" spans="1:19" ht="15.5" x14ac:dyDescent="0.35">
      <c r="A1" s="1" t="s">
        <v>5</v>
      </c>
      <c r="B1" s="1" t="s">
        <v>7</v>
      </c>
      <c r="C1" s="1" t="s">
        <v>5</v>
      </c>
      <c r="D1" s="1" t="s">
        <v>7</v>
      </c>
      <c r="G1" s="7" t="s">
        <v>2091</v>
      </c>
      <c r="H1" s="7"/>
      <c r="K1" s="7" t="s">
        <v>2092</v>
      </c>
      <c r="L1" s="7"/>
      <c r="S1" s="1" t="s">
        <v>7</v>
      </c>
    </row>
    <row r="2" spans="1:19" x14ac:dyDescent="0.35">
      <c r="A2" t="s">
        <v>30</v>
      </c>
      <c r="B2">
        <v>158</v>
      </c>
      <c r="C2" t="s">
        <v>22</v>
      </c>
      <c r="D2">
        <v>0</v>
      </c>
      <c r="G2" t="s">
        <v>2090</v>
      </c>
      <c r="H2" s="4">
        <f>AVERAGE(B2:B566)</f>
        <v>851.14690265486729</v>
      </c>
      <c r="K2" t="s">
        <v>2090</v>
      </c>
      <c r="L2" s="4">
        <f>AVERAGE(D2:D365)</f>
        <v>585.61538461538464</v>
      </c>
      <c r="S2">
        <v>0</v>
      </c>
    </row>
    <row r="3" spans="1:19" x14ac:dyDescent="0.35">
      <c r="A3" t="s">
        <v>30</v>
      </c>
      <c r="B3">
        <v>1425</v>
      </c>
      <c r="C3" t="s">
        <v>22</v>
      </c>
      <c r="D3">
        <v>24</v>
      </c>
      <c r="G3" t="s">
        <v>2087</v>
      </c>
      <c r="H3">
        <f>MEDIAN(B2:B566)</f>
        <v>201</v>
      </c>
      <c r="K3" t="s">
        <v>2087</v>
      </c>
      <c r="L3">
        <f>MEDIAN(D2:D365)</f>
        <v>114.5</v>
      </c>
      <c r="S3">
        <v>0</v>
      </c>
    </row>
    <row r="4" spans="1:19" x14ac:dyDescent="0.35">
      <c r="A4" t="s">
        <v>30</v>
      </c>
      <c r="B4">
        <v>174</v>
      </c>
      <c r="C4" t="s">
        <v>22</v>
      </c>
      <c r="D4">
        <v>53</v>
      </c>
      <c r="G4" t="s">
        <v>2088</v>
      </c>
      <c r="H4">
        <f>MIN(B2:B566)</f>
        <v>16</v>
      </c>
      <c r="K4" t="s">
        <v>2088</v>
      </c>
      <c r="L4">
        <f>MIN(D2:D365)</f>
        <v>0</v>
      </c>
      <c r="S4">
        <v>1</v>
      </c>
    </row>
    <row r="5" spans="1:19" x14ac:dyDescent="0.35">
      <c r="A5" t="s">
        <v>30</v>
      </c>
      <c r="B5">
        <v>227</v>
      </c>
      <c r="C5" t="s">
        <v>22</v>
      </c>
      <c r="D5">
        <v>18</v>
      </c>
      <c r="G5" t="s">
        <v>2089</v>
      </c>
      <c r="H5">
        <f>MAX(B2:B566)</f>
        <v>7295</v>
      </c>
      <c r="K5" t="s">
        <v>2089</v>
      </c>
      <c r="L5">
        <f>MAX(D2:D365)</f>
        <v>6080</v>
      </c>
      <c r="S5">
        <v>1</v>
      </c>
    </row>
    <row r="6" spans="1:19" x14ac:dyDescent="0.35">
      <c r="A6" t="s">
        <v>30</v>
      </c>
      <c r="B6">
        <v>220</v>
      </c>
      <c r="C6" t="s">
        <v>22</v>
      </c>
      <c r="D6">
        <v>44</v>
      </c>
      <c r="G6" t="s">
        <v>2093</v>
      </c>
      <c r="H6">
        <f>_xlfn.VAR.S(B2:B566)</f>
        <v>1606216.5936295739</v>
      </c>
      <c r="K6" t="s">
        <v>2095</v>
      </c>
      <c r="L6">
        <f>_xlfn.VAR.S(D2:D365)</f>
        <v>924113.45496927318</v>
      </c>
      <c r="S6">
        <v>1</v>
      </c>
    </row>
    <row r="7" spans="1:19" x14ac:dyDescent="0.35">
      <c r="A7" t="s">
        <v>30</v>
      </c>
      <c r="B7">
        <v>98</v>
      </c>
      <c r="C7" t="s">
        <v>22</v>
      </c>
      <c r="D7">
        <v>27</v>
      </c>
      <c r="G7" t="s">
        <v>2094</v>
      </c>
      <c r="H7">
        <f>_xlfn.STDEV.S(B2:B566)</f>
        <v>1267.366006183523</v>
      </c>
      <c r="K7" t="s">
        <v>2094</v>
      </c>
      <c r="L7">
        <f>_xlfn.STDEV.S(D2:D365)</f>
        <v>961.30819978260524</v>
      </c>
      <c r="S7">
        <v>1</v>
      </c>
    </row>
    <row r="8" spans="1:19" x14ac:dyDescent="0.35">
      <c r="A8" t="s">
        <v>30</v>
      </c>
      <c r="B8">
        <v>100</v>
      </c>
      <c r="C8" t="s">
        <v>22</v>
      </c>
      <c r="D8">
        <v>55</v>
      </c>
      <c r="G8" t="s">
        <v>2102</v>
      </c>
      <c r="H8" cm="1">
        <f t="array" ref="H8:H9">_xlfn.MODE.MULT(B2:B566)</f>
        <v>85</v>
      </c>
      <c r="K8" t="s">
        <v>2102</v>
      </c>
      <c r="L8" cm="1">
        <f t="array" ref="L8">_xlfn.MODE.MULT(D2:D365)</f>
        <v>1</v>
      </c>
      <c r="S8">
        <v>1</v>
      </c>
    </row>
    <row r="9" spans="1:19" x14ac:dyDescent="0.35">
      <c r="A9" t="s">
        <v>30</v>
      </c>
      <c r="B9">
        <v>1249</v>
      </c>
      <c r="C9" t="s">
        <v>22</v>
      </c>
      <c r="D9">
        <v>200</v>
      </c>
      <c r="H9">
        <v>80</v>
      </c>
      <c r="I9">
        <f>(H8+H9)/2</f>
        <v>82.5</v>
      </c>
      <c r="S9">
        <v>1</v>
      </c>
    </row>
    <row r="10" spans="1:19" x14ac:dyDescent="0.35">
      <c r="A10" t="s">
        <v>30</v>
      </c>
      <c r="B10">
        <v>1396</v>
      </c>
      <c r="C10" t="s">
        <v>22</v>
      </c>
      <c r="D10">
        <v>452</v>
      </c>
      <c r="S10">
        <v>1</v>
      </c>
    </row>
    <row r="11" spans="1:19" x14ac:dyDescent="0.35">
      <c r="A11" t="s">
        <v>30</v>
      </c>
      <c r="B11">
        <v>890</v>
      </c>
      <c r="C11" t="s">
        <v>22</v>
      </c>
      <c r="D11">
        <v>674</v>
      </c>
      <c r="S11">
        <v>1</v>
      </c>
    </row>
    <row r="12" spans="1:19" x14ac:dyDescent="0.35">
      <c r="A12" t="s">
        <v>30</v>
      </c>
      <c r="B12">
        <v>142</v>
      </c>
      <c r="C12" t="s">
        <v>22</v>
      </c>
      <c r="D12">
        <v>558</v>
      </c>
      <c r="S12">
        <v>1</v>
      </c>
    </row>
    <row r="13" spans="1:19" x14ac:dyDescent="0.35">
      <c r="A13" t="s">
        <v>30</v>
      </c>
      <c r="B13">
        <v>2673</v>
      </c>
      <c r="C13" t="s">
        <v>22</v>
      </c>
      <c r="D13">
        <v>15</v>
      </c>
      <c r="S13">
        <v>1</v>
      </c>
    </row>
    <row r="14" spans="1:19" x14ac:dyDescent="0.35">
      <c r="A14" t="s">
        <v>30</v>
      </c>
      <c r="B14">
        <v>163</v>
      </c>
      <c r="C14" t="s">
        <v>22</v>
      </c>
      <c r="D14">
        <v>2307</v>
      </c>
      <c r="S14">
        <v>1</v>
      </c>
    </row>
    <row r="15" spans="1:19" x14ac:dyDescent="0.35">
      <c r="A15" t="s">
        <v>30</v>
      </c>
      <c r="B15">
        <v>2220</v>
      </c>
      <c r="C15" t="s">
        <v>22</v>
      </c>
      <c r="D15">
        <v>88</v>
      </c>
      <c r="S15">
        <v>1</v>
      </c>
    </row>
    <row r="16" spans="1:19" x14ac:dyDescent="0.35">
      <c r="A16" t="s">
        <v>30</v>
      </c>
      <c r="B16">
        <v>1606</v>
      </c>
      <c r="C16" t="s">
        <v>22</v>
      </c>
      <c r="D16">
        <v>48</v>
      </c>
      <c r="G16" s="7" t="s">
        <v>2096</v>
      </c>
      <c r="S16">
        <v>1</v>
      </c>
    </row>
    <row r="17" spans="1:19" x14ac:dyDescent="0.35">
      <c r="A17" t="s">
        <v>30</v>
      </c>
      <c r="B17">
        <v>129</v>
      </c>
      <c r="C17" t="s">
        <v>22</v>
      </c>
      <c r="D17">
        <v>1</v>
      </c>
      <c r="G17" t="s">
        <v>2093</v>
      </c>
      <c r="H17">
        <f>_xlfn.VAR.S(S2:S1001)</f>
        <v>1294413.9329079078</v>
      </c>
      <c r="S17">
        <v>1</v>
      </c>
    </row>
    <row r="18" spans="1:19" x14ac:dyDescent="0.35">
      <c r="A18" t="s">
        <v>30</v>
      </c>
      <c r="B18">
        <v>226</v>
      </c>
      <c r="C18" t="s">
        <v>22</v>
      </c>
      <c r="D18">
        <v>1467</v>
      </c>
      <c r="G18" t="s">
        <v>2094</v>
      </c>
      <c r="H18">
        <f>_xlfn.STDEV.S(S2:S1001)</f>
        <v>1137.7231354366966</v>
      </c>
      <c r="S18">
        <v>1</v>
      </c>
    </row>
    <row r="19" spans="1:19" x14ac:dyDescent="0.35">
      <c r="A19" t="s">
        <v>30</v>
      </c>
      <c r="B19">
        <v>5419</v>
      </c>
      <c r="C19" t="s">
        <v>22</v>
      </c>
      <c r="D19">
        <v>75</v>
      </c>
      <c r="G19" t="s">
        <v>2097</v>
      </c>
      <c r="H19">
        <f>AVERAGE(S2:S1001)</f>
        <v>727.005</v>
      </c>
      <c r="S19">
        <v>1</v>
      </c>
    </row>
    <row r="20" spans="1:19" x14ac:dyDescent="0.35">
      <c r="A20" t="s">
        <v>30</v>
      </c>
      <c r="B20">
        <v>165</v>
      </c>
      <c r="C20" t="s">
        <v>22</v>
      </c>
      <c r="D20">
        <v>120</v>
      </c>
      <c r="G20" t="s">
        <v>2087</v>
      </c>
      <c r="H20">
        <f>MEDIAN(S2:S1001)</f>
        <v>184.5</v>
      </c>
      <c r="S20">
        <v>1</v>
      </c>
    </row>
    <row r="21" spans="1:19" x14ac:dyDescent="0.35">
      <c r="A21" t="s">
        <v>30</v>
      </c>
      <c r="B21">
        <v>1965</v>
      </c>
      <c r="C21" t="s">
        <v>22</v>
      </c>
      <c r="D21">
        <v>2253</v>
      </c>
      <c r="G21" t="s">
        <v>2098</v>
      </c>
      <c r="H21">
        <f>MAX(S2:S1001)</f>
        <v>7295</v>
      </c>
      <c r="S21">
        <v>1</v>
      </c>
    </row>
    <row r="22" spans="1:19" x14ac:dyDescent="0.35">
      <c r="A22" t="s">
        <v>30</v>
      </c>
      <c r="B22">
        <v>16</v>
      </c>
      <c r="C22" t="s">
        <v>22</v>
      </c>
      <c r="D22">
        <v>5</v>
      </c>
      <c r="G22" t="s">
        <v>2099</v>
      </c>
      <c r="H22">
        <f>MIN(S2:S1001)</f>
        <v>0</v>
      </c>
      <c r="S22">
        <v>5</v>
      </c>
    </row>
    <row r="23" spans="1:19" x14ac:dyDescent="0.35">
      <c r="A23" t="s">
        <v>30</v>
      </c>
      <c r="B23">
        <v>107</v>
      </c>
      <c r="C23" t="s">
        <v>22</v>
      </c>
      <c r="D23">
        <v>38</v>
      </c>
      <c r="G23" t="s">
        <v>2102</v>
      </c>
      <c r="H23" cm="1">
        <f t="array" ref="H23">_xlfn.MODE.MULT(S2:S1001)</f>
        <v>1</v>
      </c>
      <c r="S23">
        <v>5</v>
      </c>
    </row>
    <row r="24" spans="1:19" x14ac:dyDescent="0.35">
      <c r="A24" t="s">
        <v>30</v>
      </c>
      <c r="B24">
        <v>134</v>
      </c>
      <c r="C24" t="s">
        <v>22</v>
      </c>
      <c r="D24">
        <v>12</v>
      </c>
      <c r="S24">
        <v>6</v>
      </c>
    </row>
    <row r="25" spans="1:19" x14ac:dyDescent="0.35">
      <c r="A25" t="s">
        <v>30</v>
      </c>
      <c r="B25">
        <v>198</v>
      </c>
      <c r="C25" t="s">
        <v>22</v>
      </c>
      <c r="D25">
        <v>1684</v>
      </c>
      <c r="S25">
        <v>7</v>
      </c>
    </row>
    <row r="26" spans="1:19" x14ac:dyDescent="0.35">
      <c r="A26" t="s">
        <v>30</v>
      </c>
      <c r="B26">
        <v>111</v>
      </c>
      <c r="C26" t="s">
        <v>22</v>
      </c>
      <c r="D26">
        <v>56</v>
      </c>
      <c r="S26">
        <v>7</v>
      </c>
    </row>
    <row r="27" spans="1:19" x14ac:dyDescent="0.35">
      <c r="A27" t="s">
        <v>30</v>
      </c>
      <c r="B27">
        <v>222</v>
      </c>
      <c r="C27" t="s">
        <v>22</v>
      </c>
      <c r="D27">
        <v>838</v>
      </c>
      <c r="G27" t="s">
        <v>2100</v>
      </c>
      <c r="S27">
        <v>9</v>
      </c>
    </row>
    <row r="28" spans="1:19" x14ac:dyDescent="0.35">
      <c r="A28" t="s">
        <v>30</v>
      </c>
      <c r="B28">
        <v>6212</v>
      </c>
      <c r="C28" t="s">
        <v>22</v>
      </c>
      <c r="D28">
        <v>1000</v>
      </c>
      <c r="G28" t="s">
        <v>2101</v>
      </c>
      <c r="S28">
        <v>9</v>
      </c>
    </row>
    <row r="29" spans="1:19" x14ac:dyDescent="0.35">
      <c r="A29" t="s">
        <v>30</v>
      </c>
      <c r="B29">
        <v>98</v>
      </c>
      <c r="C29" t="s">
        <v>22</v>
      </c>
      <c r="D29">
        <v>1482</v>
      </c>
      <c r="G29" t="s">
        <v>2103</v>
      </c>
      <c r="S29">
        <v>10</v>
      </c>
    </row>
    <row r="30" spans="1:19" x14ac:dyDescent="0.35">
      <c r="A30" t="s">
        <v>30</v>
      </c>
      <c r="B30">
        <v>92</v>
      </c>
      <c r="C30" t="s">
        <v>22</v>
      </c>
      <c r="D30">
        <v>106</v>
      </c>
      <c r="G30" t="s">
        <v>2104</v>
      </c>
      <c r="S30">
        <v>10</v>
      </c>
    </row>
    <row r="31" spans="1:19" x14ac:dyDescent="0.35">
      <c r="A31" t="s">
        <v>30</v>
      </c>
      <c r="B31">
        <v>149</v>
      </c>
      <c r="C31" t="s">
        <v>22</v>
      </c>
      <c r="D31">
        <v>679</v>
      </c>
      <c r="S31">
        <v>10</v>
      </c>
    </row>
    <row r="32" spans="1:19" x14ac:dyDescent="0.35">
      <c r="A32" t="s">
        <v>30</v>
      </c>
      <c r="B32">
        <v>2431</v>
      </c>
      <c r="C32" t="s">
        <v>22</v>
      </c>
      <c r="D32">
        <v>1220</v>
      </c>
      <c r="S32">
        <v>10</v>
      </c>
    </row>
    <row r="33" spans="1:19" x14ac:dyDescent="0.35">
      <c r="A33" t="s">
        <v>30</v>
      </c>
      <c r="B33">
        <v>303</v>
      </c>
      <c r="C33" t="s">
        <v>22</v>
      </c>
      <c r="D33">
        <v>1</v>
      </c>
      <c r="S33">
        <v>10</v>
      </c>
    </row>
    <row r="34" spans="1:19" x14ac:dyDescent="0.35">
      <c r="A34" t="s">
        <v>30</v>
      </c>
      <c r="B34">
        <v>209</v>
      </c>
      <c r="C34" t="s">
        <v>22</v>
      </c>
      <c r="D34">
        <v>37</v>
      </c>
      <c r="G34" t="s">
        <v>2113</v>
      </c>
      <c r="H34" t="s">
        <v>2105</v>
      </c>
      <c r="I34">
        <f>_xlfn.QUARTILE.EXC($S$2:$S$1001,1)</f>
        <v>86</v>
      </c>
      <c r="S34">
        <v>12</v>
      </c>
    </row>
    <row r="35" spans="1:19" x14ac:dyDescent="0.35">
      <c r="A35" t="s">
        <v>30</v>
      </c>
      <c r="B35">
        <v>131</v>
      </c>
      <c r="C35" t="s">
        <v>22</v>
      </c>
      <c r="D35">
        <v>60</v>
      </c>
      <c r="G35" t="s">
        <v>2114</v>
      </c>
      <c r="H35" t="s">
        <v>2106</v>
      </c>
      <c r="I35">
        <f>_xlfn.QUARTILE.EXC($S$2:$S$1001,2)</f>
        <v>184.5</v>
      </c>
      <c r="S35">
        <v>12</v>
      </c>
    </row>
    <row r="36" spans="1:19" x14ac:dyDescent="0.35">
      <c r="A36" t="s">
        <v>30</v>
      </c>
      <c r="B36">
        <v>164</v>
      </c>
      <c r="C36" t="s">
        <v>22</v>
      </c>
      <c r="D36">
        <v>296</v>
      </c>
      <c r="G36" t="s">
        <v>2112</v>
      </c>
      <c r="H36" t="s">
        <v>2107</v>
      </c>
      <c r="I36">
        <f>_xlfn.QUARTILE.EXC($S$2:$S$1001,3)</f>
        <v>925.25</v>
      </c>
      <c r="S36">
        <v>13</v>
      </c>
    </row>
    <row r="37" spans="1:19" x14ac:dyDescent="0.35">
      <c r="A37" t="s">
        <v>30</v>
      </c>
      <c r="B37">
        <v>201</v>
      </c>
      <c r="C37" t="s">
        <v>22</v>
      </c>
      <c r="D37">
        <v>3304</v>
      </c>
      <c r="S37">
        <v>13</v>
      </c>
    </row>
    <row r="38" spans="1:19" x14ac:dyDescent="0.35">
      <c r="A38" t="s">
        <v>30</v>
      </c>
      <c r="B38">
        <v>211</v>
      </c>
      <c r="C38" t="s">
        <v>22</v>
      </c>
      <c r="D38">
        <v>73</v>
      </c>
      <c r="H38" t="s">
        <v>2108</v>
      </c>
      <c r="I38" t="s">
        <v>2109</v>
      </c>
      <c r="J38">
        <f>I36-I35</f>
        <v>740.75</v>
      </c>
      <c r="S38">
        <v>14</v>
      </c>
    </row>
    <row r="39" spans="1:19" x14ac:dyDescent="0.35">
      <c r="A39" t="s">
        <v>30</v>
      </c>
      <c r="B39">
        <v>128</v>
      </c>
      <c r="C39" t="s">
        <v>22</v>
      </c>
      <c r="D39">
        <v>3387</v>
      </c>
      <c r="I39" t="s">
        <v>2110</v>
      </c>
      <c r="J39">
        <f>I35-I34</f>
        <v>98.5</v>
      </c>
      <c r="S39">
        <v>14</v>
      </c>
    </row>
    <row r="40" spans="1:19" x14ac:dyDescent="0.35">
      <c r="A40" t="s">
        <v>30</v>
      </c>
      <c r="B40">
        <v>1600</v>
      </c>
      <c r="C40" t="s">
        <v>22</v>
      </c>
      <c r="D40">
        <v>662</v>
      </c>
      <c r="S40">
        <v>14</v>
      </c>
    </row>
    <row r="41" spans="1:19" x14ac:dyDescent="0.35">
      <c r="A41" t="s">
        <v>30</v>
      </c>
      <c r="B41">
        <v>249</v>
      </c>
      <c r="C41" t="s">
        <v>22</v>
      </c>
      <c r="D41">
        <v>774</v>
      </c>
      <c r="H41" t="s">
        <v>2111</v>
      </c>
      <c r="S41">
        <v>15</v>
      </c>
    </row>
    <row r="42" spans="1:19" x14ac:dyDescent="0.35">
      <c r="A42" t="s">
        <v>30</v>
      </c>
      <c r="B42">
        <v>236</v>
      </c>
      <c r="C42" t="s">
        <v>22</v>
      </c>
      <c r="D42">
        <v>672</v>
      </c>
      <c r="S42">
        <v>15</v>
      </c>
    </row>
    <row r="43" spans="1:19" x14ac:dyDescent="0.35">
      <c r="A43" t="s">
        <v>30</v>
      </c>
      <c r="B43">
        <v>4065</v>
      </c>
      <c r="C43" t="s">
        <v>22</v>
      </c>
      <c r="D43">
        <v>940</v>
      </c>
      <c r="S43">
        <v>15</v>
      </c>
    </row>
    <row r="44" spans="1:19" x14ac:dyDescent="0.35">
      <c r="A44" t="s">
        <v>30</v>
      </c>
      <c r="B44">
        <v>246</v>
      </c>
      <c r="C44" t="s">
        <v>22</v>
      </c>
      <c r="D44">
        <v>117</v>
      </c>
      <c r="S44">
        <v>15</v>
      </c>
    </row>
    <row r="45" spans="1:19" x14ac:dyDescent="0.35">
      <c r="A45" t="s">
        <v>30</v>
      </c>
      <c r="B45">
        <v>2475</v>
      </c>
      <c r="C45" t="s">
        <v>22</v>
      </c>
      <c r="D45">
        <v>115</v>
      </c>
      <c r="S45">
        <v>15</v>
      </c>
    </row>
    <row r="46" spans="1:19" x14ac:dyDescent="0.35">
      <c r="A46" t="s">
        <v>30</v>
      </c>
      <c r="B46">
        <v>76</v>
      </c>
      <c r="C46" t="s">
        <v>22</v>
      </c>
      <c r="D46">
        <v>326</v>
      </c>
      <c r="S46">
        <v>15</v>
      </c>
    </row>
    <row r="47" spans="1:19" x14ac:dyDescent="0.35">
      <c r="A47" t="s">
        <v>30</v>
      </c>
      <c r="B47">
        <v>54</v>
      </c>
      <c r="C47" t="s">
        <v>22</v>
      </c>
      <c r="D47">
        <v>1</v>
      </c>
      <c r="S47">
        <v>15</v>
      </c>
    </row>
    <row r="48" spans="1:19" x14ac:dyDescent="0.35">
      <c r="A48" t="s">
        <v>30</v>
      </c>
      <c r="B48">
        <v>88</v>
      </c>
      <c r="C48" t="s">
        <v>22</v>
      </c>
      <c r="D48">
        <v>1467</v>
      </c>
      <c r="S48">
        <v>16</v>
      </c>
    </row>
    <row r="49" spans="1:19" x14ac:dyDescent="0.35">
      <c r="A49" t="s">
        <v>30</v>
      </c>
      <c r="B49">
        <v>85</v>
      </c>
      <c r="C49" t="s">
        <v>22</v>
      </c>
      <c r="D49">
        <v>5681</v>
      </c>
      <c r="S49">
        <v>16</v>
      </c>
    </row>
    <row r="50" spans="1:19" x14ac:dyDescent="0.35">
      <c r="A50" t="s">
        <v>30</v>
      </c>
      <c r="B50">
        <v>170</v>
      </c>
      <c r="C50" t="s">
        <v>22</v>
      </c>
      <c r="D50">
        <v>1059</v>
      </c>
      <c r="S50">
        <v>16</v>
      </c>
    </row>
    <row r="51" spans="1:19" x14ac:dyDescent="0.35">
      <c r="A51" t="s">
        <v>30</v>
      </c>
      <c r="B51">
        <v>330</v>
      </c>
      <c r="C51" t="s">
        <v>22</v>
      </c>
      <c r="D51">
        <v>1194</v>
      </c>
      <c r="S51">
        <v>16</v>
      </c>
    </row>
    <row r="52" spans="1:19" x14ac:dyDescent="0.35">
      <c r="A52" t="s">
        <v>30</v>
      </c>
      <c r="B52">
        <v>127</v>
      </c>
      <c r="C52" t="s">
        <v>22</v>
      </c>
      <c r="D52">
        <v>30</v>
      </c>
      <c r="S52">
        <v>16</v>
      </c>
    </row>
    <row r="53" spans="1:19" x14ac:dyDescent="0.35">
      <c r="A53" t="s">
        <v>30</v>
      </c>
      <c r="B53">
        <v>411</v>
      </c>
      <c r="C53" t="s">
        <v>22</v>
      </c>
      <c r="D53">
        <v>75</v>
      </c>
      <c r="S53">
        <v>17</v>
      </c>
    </row>
    <row r="54" spans="1:19" x14ac:dyDescent="0.35">
      <c r="A54" t="s">
        <v>30</v>
      </c>
      <c r="B54">
        <v>180</v>
      </c>
      <c r="C54" t="s">
        <v>22</v>
      </c>
      <c r="D54">
        <v>955</v>
      </c>
      <c r="S54">
        <v>17</v>
      </c>
    </row>
    <row r="55" spans="1:19" x14ac:dyDescent="0.35">
      <c r="A55" t="s">
        <v>30</v>
      </c>
      <c r="B55">
        <v>374</v>
      </c>
      <c r="C55" t="s">
        <v>22</v>
      </c>
      <c r="D55">
        <v>67</v>
      </c>
      <c r="S55">
        <v>17</v>
      </c>
    </row>
    <row r="56" spans="1:19" x14ac:dyDescent="0.35">
      <c r="A56" t="s">
        <v>30</v>
      </c>
      <c r="B56">
        <v>71</v>
      </c>
      <c r="C56" t="s">
        <v>22</v>
      </c>
      <c r="D56">
        <v>5</v>
      </c>
      <c r="S56">
        <v>17</v>
      </c>
    </row>
    <row r="57" spans="1:19" x14ac:dyDescent="0.35">
      <c r="A57" t="s">
        <v>30</v>
      </c>
      <c r="B57">
        <v>203</v>
      </c>
      <c r="C57" t="s">
        <v>22</v>
      </c>
      <c r="D57">
        <v>26</v>
      </c>
      <c r="S57">
        <v>18</v>
      </c>
    </row>
    <row r="58" spans="1:19" x14ac:dyDescent="0.35">
      <c r="A58" t="s">
        <v>30</v>
      </c>
      <c r="B58">
        <v>113</v>
      </c>
      <c r="C58" t="s">
        <v>22</v>
      </c>
      <c r="D58">
        <v>1130</v>
      </c>
      <c r="S58">
        <v>18</v>
      </c>
    </row>
    <row r="59" spans="1:19" x14ac:dyDescent="0.35">
      <c r="A59" t="s">
        <v>30</v>
      </c>
      <c r="B59">
        <v>96</v>
      </c>
      <c r="C59" t="s">
        <v>22</v>
      </c>
      <c r="D59">
        <v>782</v>
      </c>
      <c r="S59">
        <v>19</v>
      </c>
    </row>
    <row r="60" spans="1:19" x14ac:dyDescent="0.35">
      <c r="A60" t="s">
        <v>30</v>
      </c>
      <c r="B60">
        <v>498</v>
      </c>
      <c r="C60" t="s">
        <v>22</v>
      </c>
      <c r="D60">
        <v>210</v>
      </c>
      <c r="S60">
        <v>19</v>
      </c>
    </row>
    <row r="61" spans="1:19" x14ac:dyDescent="0.35">
      <c r="A61" t="s">
        <v>30</v>
      </c>
      <c r="B61">
        <v>180</v>
      </c>
      <c r="C61" t="s">
        <v>22</v>
      </c>
      <c r="D61">
        <v>136</v>
      </c>
      <c r="S61">
        <v>19</v>
      </c>
    </row>
    <row r="62" spans="1:19" x14ac:dyDescent="0.35">
      <c r="A62" t="s">
        <v>30</v>
      </c>
      <c r="B62">
        <v>27</v>
      </c>
      <c r="C62" t="s">
        <v>22</v>
      </c>
      <c r="D62">
        <v>86</v>
      </c>
      <c r="S62">
        <v>21</v>
      </c>
    </row>
    <row r="63" spans="1:19" x14ac:dyDescent="0.35">
      <c r="A63" t="s">
        <v>30</v>
      </c>
      <c r="B63">
        <v>2331</v>
      </c>
      <c r="C63" t="s">
        <v>22</v>
      </c>
      <c r="D63">
        <v>19</v>
      </c>
      <c r="S63">
        <v>21</v>
      </c>
    </row>
    <row r="64" spans="1:19" x14ac:dyDescent="0.35">
      <c r="A64" t="s">
        <v>30</v>
      </c>
      <c r="B64">
        <v>113</v>
      </c>
      <c r="C64" t="s">
        <v>22</v>
      </c>
      <c r="D64">
        <v>886</v>
      </c>
      <c r="S64">
        <v>21</v>
      </c>
    </row>
    <row r="65" spans="1:19" x14ac:dyDescent="0.35">
      <c r="A65" t="s">
        <v>30</v>
      </c>
      <c r="B65">
        <v>164</v>
      </c>
      <c r="C65" t="s">
        <v>22</v>
      </c>
      <c r="D65">
        <v>35</v>
      </c>
      <c r="S65">
        <v>22</v>
      </c>
    </row>
    <row r="66" spans="1:19" x14ac:dyDescent="0.35">
      <c r="A66" t="s">
        <v>30</v>
      </c>
      <c r="B66">
        <v>164</v>
      </c>
      <c r="C66" t="s">
        <v>22</v>
      </c>
      <c r="D66">
        <v>24</v>
      </c>
      <c r="S66">
        <v>23</v>
      </c>
    </row>
    <row r="67" spans="1:19" x14ac:dyDescent="0.35">
      <c r="A67" t="s">
        <v>30</v>
      </c>
      <c r="B67">
        <v>336</v>
      </c>
      <c r="C67" t="s">
        <v>22</v>
      </c>
      <c r="D67">
        <v>86</v>
      </c>
      <c r="S67">
        <v>24</v>
      </c>
    </row>
    <row r="68" spans="1:19" x14ac:dyDescent="0.35">
      <c r="A68" t="s">
        <v>30</v>
      </c>
      <c r="B68">
        <v>1917</v>
      </c>
      <c r="C68" t="s">
        <v>22</v>
      </c>
      <c r="D68">
        <v>243</v>
      </c>
      <c r="S68">
        <v>24</v>
      </c>
    </row>
    <row r="69" spans="1:19" x14ac:dyDescent="0.35">
      <c r="A69" t="s">
        <v>30</v>
      </c>
      <c r="B69">
        <v>95</v>
      </c>
      <c r="C69" t="s">
        <v>22</v>
      </c>
      <c r="D69">
        <v>65</v>
      </c>
      <c r="S69">
        <v>24</v>
      </c>
    </row>
    <row r="70" spans="1:19" x14ac:dyDescent="0.35">
      <c r="A70" t="s">
        <v>30</v>
      </c>
      <c r="B70">
        <v>147</v>
      </c>
      <c r="C70" t="s">
        <v>22</v>
      </c>
      <c r="D70">
        <v>100</v>
      </c>
      <c r="S70">
        <v>25</v>
      </c>
    </row>
    <row r="71" spans="1:19" x14ac:dyDescent="0.35">
      <c r="A71" t="s">
        <v>30</v>
      </c>
      <c r="B71">
        <v>86</v>
      </c>
      <c r="C71" t="s">
        <v>22</v>
      </c>
      <c r="D71">
        <v>168</v>
      </c>
      <c r="S71">
        <v>25</v>
      </c>
    </row>
    <row r="72" spans="1:19" x14ac:dyDescent="0.35">
      <c r="A72" t="s">
        <v>30</v>
      </c>
      <c r="B72">
        <v>83</v>
      </c>
      <c r="C72" t="s">
        <v>22</v>
      </c>
      <c r="D72">
        <v>13</v>
      </c>
      <c r="S72">
        <v>25</v>
      </c>
    </row>
    <row r="73" spans="1:19" x14ac:dyDescent="0.35">
      <c r="A73" t="s">
        <v>30</v>
      </c>
      <c r="B73">
        <v>676</v>
      </c>
      <c r="C73" t="s">
        <v>22</v>
      </c>
      <c r="D73">
        <v>1</v>
      </c>
      <c r="S73">
        <v>26</v>
      </c>
    </row>
    <row r="74" spans="1:19" x14ac:dyDescent="0.35">
      <c r="A74" t="s">
        <v>30</v>
      </c>
      <c r="B74">
        <v>361</v>
      </c>
      <c r="C74" t="s">
        <v>22</v>
      </c>
      <c r="D74">
        <v>40</v>
      </c>
      <c r="S74">
        <v>26</v>
      </c>
    </row>
    <row r="75" spans="1:19" x14ac:dyDescent="0.35">
      <c r="A75" t="s">
        <v>30</v>
      </c>
      <c r="B75">
        <v>131</v>
      </c>
      <c r="C75" t="s">
        <v>22</v>
      </c>
      <c r="D75">
        <v>226</v>
      </c>
      <c r="S75">
        <v>26</v>
      </c>
    </row>
    <row r="76" spans="1:19" x14ac:dyDescent="0.35">
      <c r="A76" t="s">
        <v>30</v>
      </c>
      <c r="B76">
        <v>126</v>
      </c>
      <c r="C76" t="s">
        <v>22</v>
      </c>
      <c r="D76">
        <v>1625</v>
      </c>
      <c r="S76">
        <v>26</v>
      </c>
    </row>
    <row r="77" spans="1:19" x14ac:dyDescent="0.35">
      <c r="A77" t="s">
        <v>30</v>
      </c>
      <c r="B77">
        <v>275</v>
      </c>
      <c r="C77" t="s">
        <v>22</v>
      </c>
      <c r="D77">
        <v>143</v>
      </c>
      <c r="S77">
        <v>26</v>
      </c>
    </row>
    <row r="78" spans="1:19" x14ac:dyDescent="0.35">
      <c r="A78" t="s">
        <v>30</v>
      </c>
      <c r="B78">
        <v>67</v>
      </c>
      <c r="C78" t="s">
        <v>22</v>
      </c>
      <c r="D78">
        <v>934</v>
      </c>
      <c r="S78">
        <v>27</v>
      </c>
    </row>
    <row r="79" spans="1:19" x14ac:dyDescent="0.35">
      <c r="A79" t="s">
        <v>30</v>
      </c>
      <c r="B79">
        <v>154</v>
      </c>
      <c r="C79" t="s">
        <v>22</v>
      </c>
      <c r="D79">
        <v>17</v>
      </c>
      <c r="S79">
        <v>27</v>
      </c>
    </row>
    <row r="80" spans="1:19" x14ac:dyDescent="0.35">
      <c r="A80" t="s">
        <v>30</v>
      </c>
      <c r="B80">
        <v>1782</v>
      </c>
      <c r="C80" t="s">
        <v>22</v>
      </c>
      <c r="D80">
        <v>2179</v>
      </c>
      <c r="S80">
        <v>27</v>
      </c>
    </row>
    <row r="81" spans="1:19" x14ac:dyDescent="0.35">
      <c r="A81" t="s">
        <v>30</v>
      </c>
      <c r="B81">
        <v>903</v>
      </c>
      <c r="C81" t="s">
        <v>22</v>
      </c>
      <c r="D81">
        <v>931</v>
      </c>
      <c r="S81">
        <v>27</v>
      </c>
    </row>
    <row r="82" spans="1:19" x14ac:dyDescent="0.35">
      <c r="A82" t="s">
        <v>30</v>
      </c>
      <c r="B82">
        <v>94</v>
      </c>
      <c r="C82" t="s">
        <v>22</v>
      </c>
      <c r="D82">
        <v>92</v>
      </c>
      <c r="S82">
        <v>29</v>
      </c>
    </row>
    <row r="83" spans="1:19" x14ac:dyDescent="0.35">
      <c r="A83" t="s">
        <v>30</v>
      </c>
      <c r="B83">
        <v>180</v>
      </c>
      <c r="C83" t="s">
        <v>22</v>
      </c>
      <c r="D83">
        <v>57</v>
      </c>
      <c r="S83">
        <v>29</v>
      </c>
    </row>
    <row r="84" spans="1:19" x14ac:dyDescent="0.35">
      <c r="A84" t="s">
        <v>30</v>
      </c>
      <c r="B84">
        <v>533</v>
      </c>
      <c r="C84" t="s">
        <v>22</v>
      </c>
      <c r="D84">
        <v>41</v>
      </c>
      <c r="S84">
        <v>30</v>
      </c>
    </row>
    <row r="85" spans="1:19" x14ac:dyDescent="0.35">
      <c r="A85" t="s">
        <v>30</v>
      </c>
      <c r="B85">
        <v>2443</v>
      </c>
      <c r="C85" t="s">
        <v>22</v>
      </c>
      <c r="D85">
        <v>1</v>
      </c>
      <c r="S85">
        <v>30</v>
      </c>
    </row>
    <row r="86" spans="1:19" x14ac:dyDescent="0.35">
      <c r="A86" t="s">
        <v>30</v>
      </c>
      <c r="B86">
        <v>89</v>
      </c>
      <c r="C86" t="s">
        <v>22</v>
      </c>
      <c r="D86">
        <v>101</v>
      </c>
      <c r="S86">
        <v>31</v>
      </c>
    </row>
    <row r="87" spans="1:19" x14ac:dyDescent="0.35">
      <c r="A87" t="s">
        <v>30</v>
      </c>
      <c r="B87">
        <v>159</v>
      </c>
      <c r="C87" t="s">
        <v>22</v>
      </c>
      <c r="D87">
        <v>1335</v>
      </c>
      <c r="S87">
        <v>31</v>
      </c>
    </row>
    <row r="88" spans="1:19" x14ac:dyDescent="0.35">
      <c r="A88" t="s">
        <v>30</v>
      </c>
      <c r="B88">
        <v>50</v>
      </c>
      <c r="C88" t="s">
        <v>22</v>
      </c>
      <c r="D88">
        <v>15</v>
      </c>
      <c r="S88">
        <v>31</v>
      </c>
    </row>
    <row r="89" spans="1:19" x14ac:dyDescent="0.35">
      <c r="A89" t="s">
        <v>30</v>
      </c>
      <c r="B89">
        <v>186</v>
      </c>
      <c r="C89" t="s">
        <v>22</v>
      </c>
      <c r="D89">
        <v>454</v>
      </c>
      <c r="S89">
        <v>31</v>
      </c>
    </row>
    <row r="90" spans="1:19" x14ac:dyDescent="0.35">
      <c r="A90" t="s">
        <v>30</v>
      </c>
      <c r="B90">
        <v>1071</v>
      </c>
      <c r="C90" t="s">
        <v>22</v>
      </c>
      <c r="D90">
        <v>3182</v>
      </c>
      <c r="S90">
        <v>31</v>
      </c>
    </row>
    <row r="91" spans="1:19" x14ac:dyDescent="0.35">
      <c r="A91" t="s">
        <v>30</v>
      </c>
      <c r="B91">
        <v>117</v>
      </c>
      <c r="C91" t="s">
        <v>22</v>
      </c>
      <c r="D91">
        <v>15</v>
      </c>
      <c r="S91">
        <v>31</v>
      </c>
    </row>
    <row r="92" spans="1:19" x14ac:dyDescent="0.35">
      <c r="A92" t="s">
        <v>30</v>
      </c>
      <c r="B92">
        <v>70</v>
      </c>
      <c r="C92" t="s">
        <v>22</v>
      </c>
      <c r="D92">
        <v>133</v>
      </c>
      <c r="S92">
        <v>32</v>
      </c>
    </row>
    <row r="93" spans="1:19" x14ac:dyDescent="0.35">
      <c r="A93" t="s">
        <v>30</v>
      </c>
      <c r="B93">
        <v>135</v>
      </c>
      <c r="C93" t="s">
        <v>22</v>
      </c>
      <c r="D93">
        <v>2062</v>
      </c>
      <c r="S93">
        <v>32</v>
      </c>
    </row>
    <row r="94" spans="1:19" x14ac:dyDescent="0.35">
      <c r="A94" t="s">
        <v>30</v>
      </c>
      <c r="B94">
        <v>768</v>
      </c>
      <c r="C94" t="s">
        <v>22</v>
      </c>
      <c r="D94">
        <v>29</v>
      </c>
      <c r="S94">
        <v>32</v>
      </c>
    </row>
    <row r="95" spans="1:19" x14ac:dyDescent="0.35">
      <c r="A95" t="s">
        <v>30</v>
      </c>
      <c r="B95">
        <v>199</v>
      </c>
      <c r="C95" t="s">
        <v>22</v>
      </c>
      <c r="D95">
        <v>132</v>
      </c>
      <c r="S95">
        <v>32</v>
      </c>
    </row>
    <row r="96" spans="1:19" x14ac:dyDescent="0.35">
      <c r="A96" t="s">
        <v>30</v>
      </c>
      <c r="B96">
        <v>107</v>
      </c>
      <c r="C96" t="s">
        <v>22</v>
      </c>
      <c r="D96">
        <v>137</v>
      </c>
      <c r="S96">
        <v>32</v>
      </c>
    </row>
    <row r="97" spans="1:19" x14ac:dyDescent="0.35">
      <c r="A97" t="s">
        <v>30</v>
      </c>
      <c r="B97">
        <v>195</v>
      </c>
      <c r="C97" t="s">
        <v>22</v>
      </c>
      <c r="D97">
        <v>908</v>
      </c>
      <c r="S97">
        <v>33</v>
      </c>
    </row>
    <row r="98" spans="1:19" x14ac:dyDescent="0.35">
      <c r="A98" t="s">
        <v>30</v>
      </c>
      <c r="B98">
        <v>3376</v>
      </c>
      <c r="C98" t="s">
        <v>22</v>
      </c>
      <c r="D98">
        <v>10</v>
      </c>
      <c r="S98">
        <v>33</v>
      </c>
    </row>
    <row r="99" spans="1:19" x14ac:dyDescent="0.35">
      <c r="A99" t="s">
        <v>30</v>
      </c>
      <c r="B99">
        <v>41</v>
      </c>
      <c r="C99" t="s">
        <v>22</v>
      </c>
      <c r="D99">
        <v>1910</v>
      </c>
      <c r="S99">
        <v>33</v>
      </c>
    </row>
    <row r="100" spans="1:19" x14ac:dyDescent="0.35">
      <c r="A100" t="s">
        <v>30</v>
      </c>
      <c r="B100">
        <v>1821</v>
      </c>
      <c r="C100" t="s">
        <v>22</v>
      </c>
      <c r="D100">
        <v>38</v>
      </c>
      <c r="S100">
        <v>34</v>
      </c>
    </row>
    <row r="101" spans="1:19" x14ac:dyDescent="0.35">
      <c r="A101" t="s">
        <v>30</v>
      </c>
      <c r="B101">
        <v>164</v>
      </c>
      <c r="C101" t="s">
        <v>22</v>
      </c>
      <c r="D101">
        <v>104</v>
      </c>
      <c r="S101">
        <v>34</v>
      </c>
    </row>
    <row r="102" spans="1:19" x14ac:dyDescent="0.35">
      <c r="A102" t="s">
        <v>30</v>
      </c>
      <c r="B102">
        <v>157</v>
      </c>
      <c r="C102" t="s">
        <v>22</v>
      </c>
      <c r="D102">
        <v>49</v>
      </c>
      <c r="S102">
        <v>35</v>
      </c>
    </row>
    <row r="103" spans="1:19" x14ac:dyDescent="0.35">
      <c r="A103" t="s">
        <v>30</v>
      </c>
      <c r="B103">
        <v>246</v>
      </c>
      <c r="C103" t="s">
        <v>22</v>
      </c>
      <c r="D103">
        <v>1</v>
      </c>
      <c r="S103">
        <v>35</v>
      </c>
    </row>
    <row r="104" spans="1:19" x14ac:dyDescent="0.35">
      <c r="A104" t="s">
        <v>30</v>
      </c>
      <c r="B104">
        <v>1396</v>
      </c>
      <c r="C104" t="s">
        <v>22</v>
      </c>
      <c r="D104">
        <v>245</v>
      </c>
      <c r="S104">
        <v>35</v>
      </c>
    </row>
    <row r="105" spans="1:19" x14ac:dyDescent="0.35">
      <c r="A105" t="s">
        <v>30</v>
      </c>
      <c r="B105">
        <v>2506</v>
      </c>
      <c r="C105" t="s">
        <v>22</v>
      </c>
      <c r="D105">
        <v>32</v>
      </c>
      <c r="S105">
        <v>35</v>
      </c>
    </row>
    <row r="106" spans="1:19" x14ac:dyDescent="0.35">
      <c r="A106" t="s">
        <v>30</v>
      </c>
      <c r="B106">
        <v>244</v>
      </c>
      <c r="C106" t="s">
        <v>22</v>
      </c>
      <c r="D106">
        <v>7</v>
      </c>
      <c r="S106">
        <v>36</v>
      </c>
    </row>
    <row r="107" spans="1:19" x14ac:dyDescent="0.35">
      <c r="A107" t="s">
        <v>30</v>
      </c>
      <c r="B107">
        <v>146</v>
      </c>
      <c r="C107" t="s">
        <v>22</v>
      </c>
      <c r="D107">
        <v>803</v>
      </c>
      <c r="S107">
        <v>37</v>
      </c>
    </row>
    <row r="108" spans="1:19" x14ac:dyDescent="0.35">
      <c r="A108" t="s">
        <v>30</v>
      </c>
      <c r="B108">
        <v>1267</v>
      </c>
      <c r="C108" t="s">
        <v>22</v>
      </c>
      <c r="D108">
        <v>16</v>
      </c>
      <c r="S108">
        <v>37</v>
      </c>
    </row>
    <row r="109" spans="1:19" x14ac:dyDescent="0.35">
      <c r="A109" t="s">
        <v>30</v>
      </c>
      <c r="B109">
        <v>1561</v>
      </c>
      <c r="C109" t="s">
        <v>22</v>
      </c>
      <c r="D109">
        <v>31</v>
      </c>
      <c r="S109">
        <v>37</v>
      </c>
    </row>
    <row r="110" spans="1:19" x14ac:dyDescent="0.35">
      <c r="A110" t="s">
        <v>30</v>
      </c>
      <c r="B110">
        <v>48</v>
      </c>
      <c r="C110" t="s">
        <v>22</v>
      </c>
      <c r="D110">
        <v>108</v>
      </c>
      <c r="S110">
        <v>37</v>
      </c>
    </row>
    <row r="111" spans="1:19" x14ac:dyDescent="0.35">
      <c r="A111" t="s">
        <v>30</v>
      </c>
      <c r="B111">
        <v>2739</v>
      </c>
      <c r="C111" t="s">
        <v>22</v>
      </c>
      <c r="D111">
        <v>30</v>
      </c>
      <c r="S111">
        <v>38</v>
      </c>
    </row>
    <row r="112" spans="1:19" x14ac:dyDescent="0.35">
      <c r="A112" t="s">
        <v>30</v>
      </c>
      <c r="B112">
        <v>3537</v>
      </c>
      <c r="C112" t="s">
        <v>22</v>
      </c>
      <c r="D112">
        <v>17</v>
      </c>
      <c r="S112">
        <v>38</v>
      </c>
    </row>
    <row r="113" spans="1:19" x14ac:dyDescent="0.35">
      <c r="A113" t="s">
        <v>30</v>
      </c>
      <c r="B113">
        <v>2107</v>
      </c>
      <c r="C113" t="s">
        <v>22</v>
      </c>
      <c r="D113">
        <v>80</v>
      </c>
      <c r="S113">
        <v>38</v>
      </c>
    </row>
    <row r="114" spans="1:19" x14ac:dyDescent="0.35">
      <c r="A114" t="s">
        <v>30</v>
      </c>
      <c r="B114">
        <v>3318</v>
      </c>
      <c r="C114" t="s">
        <v>22</v>
      </c>
      <c r="D114">
        <v>2468</v>
      </c>
      <c r="S114">
        <v>38</v>
      </c>
    </row>
    <row r="115" spans="1:19" x14ac:dyDescent="0.35">
      <c r="A115" t="s">
        <v>30</v>
      </c>
      <c r="B115">
        <v>340</v>
      </c>
      <c r="C115" t="s">
        <v>22</v>
      </c>
      <c r="D115">
        <v>26</v>
      </c>
      <c r="S115">
        <v>39</v>
      </c>
    </row>
    <row r="116" spans="1:19" x14ac:dyDescent="0.35">
      <c r="A116" t="s">
        <v>30</v>
      </c>
      <c r="B116">
        <v>1442</v>
      </c>
      <c r="C116" t="s">
        <v>22</v>
      </c>
      <c r="D116">
        <v>73</v>
      </c>
      <c r="S116">
        <v>40</v>
      </c>
    </row>
    <row r="117" spans="1:19" x14ac:dyDescent="0.35">
      <c r="A117" t="s">
        <v>30</v>
      </c>
      <c r="B117">
        <v>126</v>
      </c>
      <c r="C117" t="s">
        <v>22</v>
      </c>
      <c r="D117">
        <v>128</v>
      </c>
      <c r="S117">
        <v>40</v>
      </c>
    </row>
    <row r="118" spans="1:19" x14ac:dyDescent="0.35">
      <c r="A118" t="s">
        <v>30</v>
      </c>
      <c r="B118">
        <v>524</v>
      </c>
      <c r="C118" t="s">
        <v>22</v>
      </c>
      <c r="D118">
        <v>33</v>
      </c>
      <c r="S118">
        <v>40</v>
      </c>
    </row>
    <row r="119" spans="1:19" x14ac:dyDescent="0.35">
      <c r="A119" t="s">
        <v>30</v>
      </c>
      <c r="B119">
        <v>1989</v>
      </c>
      <c r="C119" t="s">
        <v>22</v>
      </c>
      <c r="D119">
        <v>1072</v>
      </c>
      <c r="S119">
        <v>40</v>
      </c>
    </row>
    <row r="120" spans="1:19" x14ac:dyDescent="0.35">
      <c r="A120" t="s">
        <v>30</v>
      </c>
      <c r="B120">
        <v>157</v>
      </c>
      <c r="C120" t="s">
        <v>22</v>
      </c>
      <c r="D120">
        <v>393</v>
      </c>
      <c r="S120">
        <v>41</v>
      </c>
    </row>
    <row r="121" spans="1:19" x14ac:dyDescent="0.35">
      <c r="A121" t="s">
        <v>30</v>
      </c>
      <c r="B121">
        <v>4498</v>
      </c>
      <c r="C121" t="s">
        <v>22</v>
      </c>
      <c r="D121">
        <v>1257</v>
      </c>
      <c r="S121">
        <v>41</v>
      </c>
    </row>
    <row r="122" spans="1:19" x14ac:dyDescent="0.35">
      <c r="A122" t="s">
        <v>30</v>
      </c>
      <c r="B122">
        <v>80</v>
      </c>
      <c r="C122" t="s">
        <v>22</v>
      </c>
      <c r="D122">
        <v>328</v>
      </c>
      <c r="S122">
        <v>41</v>
      </c>
    </row>
    <row r="123" spans="1:19" x14ac:dyDescent="0.35">
      <c r="A123" t="s">
        <v>30</v>
      </c>
      <c r="B123">
        <v>43</v>
      </c>
      <c r="C123" t="s">
        <v>22</v>
      </c>
      <c r="D123">
        <v>147</v>
      </c>
      <c r="S123">
        <v>41</v>
      </c>
    </row>
    <row r="124" spans="1:19" x14ac:dyDescent="0.35">
      <c r="A124" t="s">
        <v>30</v>
      </c>
      <c r="B124">
        <v>2053</v>
      </c>
      <c r="C124" t="s">
        <v>22</v>
      </c>
      <c r="D124">
        <v>830</v>
      </c>
      <c r="S124">
        <v>42</v>
      </c>
    </row>
    <row r="125" spans="1:19" x14ac:dyDescent="0.35">
      <c r="A125" t="s">
        <v>30</v>
      </c>
      <c r="B125">
        <v>168</v>
      </c>
      <c r="C125" t="s">
        <v>22</v>
      </c>
      <c r="D125">
        <v>331</v>
      </c>
      <c r="S125">
        <v>42</v>
      </c>
    </row>
    <row r="126" spans="1:19" x14ac:dyDescent="0.35">
      <c r="A126" t="s">
        <v>30</v>
      </c>
      <c r="B126">
        <v>4289</v>
      </c>
      <c r="C126" t="s">
        <v>22</v>
      </c>
      <c r="D126">
        <v>25</v>
      </c>
      <c r="S126">
        <v>43</v>
      </c>
    </row>
    <row r="127" spans="1:19" x14ac:dyDescent="0.35">
      <c r="A127" t="s">
        <v>30</v>
      </c>
      <c r="B127">
        <v>165</v>
      </c>
      <c r="C127" t="s">
        <v>22</v>
      </c>
      <c r="D127">
        <v>3483</v>
      </c>
      <c r="S127">
        <v>43</v>
      </c>
    </row>
    <row r="128" spans="1:19" x14ac:dyDescent="0.35">
      <c r="A128" t="s">
        <v>30</v>
      </c>
      <c r="B128">
        <v>1815</v>
      </c>
      <c r="C128" t="s">
        <v>22</v>
      </c>
      <c r="D128">
        <v>923</v>
      </c>
      <c r="S128">
        <v>44</v>
      </c>
    </row>
    <row r="129" spans="1:19" x14ac:dyDescent="0.35">
      <c r="A129" t="s">
        <v>30</v>
      </c>
      <c r="B129">
        <v>397</v>
      </c>
      <c r="C129" t="s">
        <v>22</v>
      </c>
      <c r="D129">
        <v>1</v>
      </c>
      <c r="S129">
        <v>44</v>
      </c>
    </row>
    <row r="130" spans="1:19" x14ac:dyDescent="0.35">
      <c r="A130" t="s">
        <v>30</v>
      </c>
      <c r="B130">
        <v>1539</v>
      </c>
      <c r="C130" t="s">
        <v>22</v>
      </c>
      <c r="D130">
        <v>33</v>
      </c>
      <c r="S130">
        <v>45</v>
      </c>
    </row>
    <row r="131" spans="1:19" x14ac:dyDescent="0.35">
      <c r="A131" t="s">
        <v>30</v>
      </c>
      <c r="B131">
        <v>138</v>
      </c>
      <c r="C131" t="s">
        <v>22</v>
      </c>
      <c r="D131">
        <v>40</v>
      </c>
      <c r="S131">
        <v>45</v>
      </c>
    </row>
    <row r="132" spans="1:19" x14ac:dyDescent="0.35">
      <c r="A132" t="s">
        <v>30</v>
      </c>
      <c r="B132">
        <v>3594</v>
      </c>
      <c r="C132" t="s">
        <v>22</v>
      </c>
      <c r="D132">
        <v>23</v>
      </c>
      <c r="S132">
        <v>46</v>
      </c>
    </row>
    <row r="133" spans="1:19" x14ac:dyDescent="0.35">
      <c r="A133" t="s">
        <v>30</v>
      </c>
      <c r="B133">
        <v>5880</v>
      </c>
      <c r="C133" t="s">
        <v>22</v>
      </c>
      <c r="D133">
        <v>75</v>
      </c>
      <c r="S133">
        <v>47</v>
      </c>
    </row>
    <row r="134" spans="1:19" x14ac:dyDescent="0.35">
      <c r="A134" t="s">
        <v>30</v>
      </c>
      <c r="B134">
        <v>112</v>
      </c>
      <c r="C134" t="s">
        <v>22</v>
      </c>
      <c r="D134">
        <v>2176</v>
      </c>
      <c r="S134">
        <v>48</v>
      </c>
    </row>
    <row r="135" spans="1:19" x14ac:dyDescent="0.35">
      <c r="A135" t="s">
        <v>30</v>
      </c>
      <c r="B135">
        <v>943</v>
      </c>
      <c r="C135" t="s">
        <v>22</v>
      </c>
      <c r="D135">
        <v>441</v>
      </c>
      <c r="S135">
        <v>48</v>
      </c>
    </row>
    <row r="136" spans="1:19" x14ac:dyDescent="0.35">
      <c r="A136" t="s">
        <v>30</v>
      </c>
      <c r="B136">
        <v>2468</v>
      </c>
      <c r="C136" t="s">
        <v>22</v>
      </c>
      <c r="D136">
        <v>25</v>
      </c>
      <c r="S136">
        <v>48</v>
      </c>
    </row>
    <row r="137" spans="1:19" x14ac:dyDescent="0.35">
      <c r="A137" t="s">
        <v>30</v>
      </c>
      <c r="B137">
        <v>2551</v>
      </c>
      <c r="C137" t="s">
        <v>22</v>
      </c>
      <c r="D137">
        <v>127</v>
      </c>
      <c r="S137">
        <v>48</v>
      </c>
    </row>
    <row r="138" spans="1:19" x14ac:dyDescent="0.35">
      <c r="A138" t="s">
        <v>30</v>
      </c>
      <c r="B138">
        <v>101</v>
      </c>
      <c r="C138" t="s">
        <v>22</v>
      </c>
      <c r="D138">
        <v>355</v>
      </c>
      <c r="S138">
        <v>49</v>
      </c>
    </row>
    <row r="139" spans="1:19" x14ac:dyDescent="0.35">
      <c r="A139" t="s">
        <v>30</v>
      </c>
      <c r="B139">
        <v>92</v>
      </c>
      <c r="C139" t="s">
        <v>22</v>
      </c>
      <c r="D139">
        <v>44</v>
      </c>
      <c r="S139">
        <v>49</v>
      </c>
    </row>
    <row r="140" spans="1:19" x14ac:dyDescent="0.35">
      <c r="A140" t="s">
        <v>30</v>
      </c>
      <c r="B140">
        <v>62</v>
      </c>
      <c r="C140" t="s">
        <v>22</v>
      </c>
      <c r="D140">
        <v>67</v>
      </c>
      <c r="S140">
        <v>50</v>
      </c>
    </row>
    <row r="141" spans="1:19" x14ac:dyDescent="0.35">
      <c r="A141" t="s">
        <v>30</v>
      </c>
      <c r="B141">
        <v>149</v>
      </c>
      <c r="C141" t="s">
        <v>22</v>
      </c>
      <c r="D141">
        <v>1068</v>
      </c>
      <c r="S141">
        <v>50</v>
      </c>
    </row>
    <row r="142" spans="1:19" x14ac:dyDescent="0.35">
      <c r="A142" t="s">
        <v>30</v>
      </c>
      <c r="B142">
        <v>329</v>
      </c>
      <c r="C142" t="s">
        <v>22</v>
      </c>
      <c r="D142">
        <v>424</v>
      </c>
      <c r="S142">
        <v>50</v>
      </c>
    </row>
    <row r="143" spans="1:19" x14ac:dyDescent="0.35">
      <c r="A143" t="s">
        <v>30</v>
      </c>
      <c r="B143">
        <v>97</v>
      </c>
      <c r="C143" t="s">
        <v>22</v>
      </c>
      <c r="D143">
        <v>151</v>
      </c>
      <c r="S143">
        <v>51</v>
      </c>
    </row>
    <row r="144" spans="1:19" x14ac:dyDescent="0.35">
      <c r="A144" t="s">
        <v>30</v>
      </c>
      <c r="B144">
        <v>1784</v>
      </c>
      <c r="C144" t="s">
        <v>22</v>
      </c>
      <c r="D144">
        <v>1608</v>
      </c>
      <c r="S144">
        <v>52</v>
      </c>
    </row>
    <row r="145" spans="1:19" x14ac:dyDescent="0.35">
      <c r="A145" t="s">
        <v>30</v>
      </c>
      <c r="B145">
        <v>1684</v>
      </c>
      <c r="C145" t="s">
        <v>22</v>
      </c>
      <c r="D145">
        <v>941</v>
      </c>
      <c r="S145">
        <v>52</v>
      </c>
    </row>
    <row r="146" spans="1:19" x14ac:dyDescent="0.35">
      <c r="A146" t="s">
        <v>30</v>
      </c>
      <c r="B146">
        <v>250</v>
      </c>
      <c r="C146" t="s">
        <v>22</v>
      </c>
      <c r="D146">
        <v>1</v>
      </c>
      <c r="S146">
        <v>53</v>
      </c>
    </row>
    <row r="147" spans="1:19" x14ac:dyDescent="0.35">
      <c r="A147" t="s">
        <v>30</v>
      </c>
      <c r="B147">
        <v>238</v>
      </c>
      <c r="C147" t="s">
        <v>22</v>
      </c>
      <c r="D147">
        <v>40</v>
      </c>
      <c r="S147">
        <v>53</v>
      </c>
    </row>
    <row r="148" spans="1:19" x14ac:dyDescent="0.35">
      <c r="A148" t="s">
        <v>30</v>
      </c>
      <c r="B148">
        <v>53</v>
      </c>
      <c r="C148" t="s">
        <v>22</v>
      </c>
      <c r="D148">
        <v>3015</v>
      </c>
      <c r="S148">
        <v>53</v>
      </c>
    </row>
    <row r="149" spans="1:19" x14ac:dyDescent="0.35">
      <c r="A149" t="s">
        <v>30</v>
      </c>
      <c r="B149">
        <v>214</v>
      </c>
      <c r="C149" t="s">
        <v>22</v>
      </c>
      <c r="D149">
        <v>435</v>
      </c>
      <c r="S149">
        <v>54</v>
      </c>
    </row>
    <row r="150" spans="1:19" x14ac:dyDescent="0.35">
      <c r="A150" t="s">
        <v>30</v>
      </c>
      <c r="B150">
        <v>222</v>
      </c>
      <c r="C150" t="s">
        <v>22</v>
      </c>
      <c r="D150">
        <v>714</v>
      </c>
      <c r="S150">
        <v>54</v>
      </c>
    </row>
    <row r="151" spans="1:19" x14ac:dyDescent="0.35">
      <c r="A151" t="s">
        <v>30</v>
      </c>
      <c r="B151">
        <v>1884</v>
      </c>
      <c r="C151" t="s">
        <v>22</v>
      </c>
      <c r="D151">
        <v>5497</v>
      </c>
      <c r="S151">
        <v>55</v>
      </c>
    </row>
    <row r="152" spans="1:19" x14ac:dyDescent="0.35">
      <c r="A152" t="s">
        <v>30</v>
      </c>
      <c r="B152">
        <v>218</v>
      </c>
      <c r="C152" t="s">
        <v>22</v>
      </c>
      <c r="D152">
        <v>418</v>
      </c>
      <c r="S152">
        <v>55</v>
      </c>
    </row>
    <row r="153" spans="1:19" x14ac:dyDescent="0.35">
      <c r="A153" t="s">
        <v>30</v>
      </c>
      <c r="B153">
        <v>6465</v>
      </c>
      <c r="C153" t="s">
        <v>22</v>
      </c>
      <c r="D153">
        <v>1439</v>
      </c>
      <c r="S153">
        <v>55</v>
      </c>
    </row>
    <row r="154" spans="1:19" x14ac:dyDescent="0.35">
      <c r="A154" t="s">
        <v>30</v>
      </c>
      <c r="B154">
        <v>59</v>
      </c>
      <c r="C154" t="s">
        <v>22</v>
      </c>
      <c r="D154">
        <v>15</v>
      </c>
      <c r="S154">
        <v>55</v>
      </c>
    </row>
    <row r="155" spans="1:19" x14ac:dyDescent="0.35">
      <c r="A155" t="s">
        <v>30</v>
      </c>
      <c r="B155">
        <v>88</v>
      </c>
      <c r="C155" t="s">
        <v>22</v>
      </c>
      <c r="D155">
        <v>1999</v>
      </c>
      <c r="S155">
        <v>56</v>
      </c>
    </row>
    <row r="156" spans="1:19" x14ac:dyDescent="0.35">
      <c r="A156" t="s">
        <v>30</v>
      </c>
      <c r="B156">
        <v>1697</v>
      </c>
      <c r="C156" t="s">
        <v>22</v>
      </c>
      <c r="D156">
        <v>118</v>
      </c>
      <c r="S156">
        <v>56</v>
      </c>
    </row>
    <row r="157" spans="1:19" x14ac:dyDescent="0.35">
      <c r="A157" t="s">
        <v>30</v>
      </c>
      <c r="B157">
        <v>92</v>
      </c>
      <c r="C157" t="s">
        <v>22</v>
      </c>
      <c r="D157">
        <v>162</v>
      </c>
      <c r="S157">
        <v>56</v>
      </c>
    </row>
    <row r="158" spans="1:19" x14ac:dyDescent="0.35">
      <c r="A158" t="s">
        <v>30</v>
      </c>
      <c r="B158">
        <v>186</v>
      </c>
      <c r="C158" t="s">
        <v>22</v>
      </c>
      <c r="D158">
        <v>83</v>
      </c>
      <c r="S158">
        <v>56</v>
      </c>
    </row>
    <row r="159" spans="1:19" x14ac:dyDescent="0.35">
      <c r="A159" t="s">
        <v>30</v>
      </c>
      <c r="B159">
        <v>138</v>
      </c>
      <c r="C159" t="s">
        <v>22</v>
      </c>
      <c r="D159">
        <v>747</v>
      </c>
      <c r="S159">
        <v>57</v>
      </c>
    </row>
    <row r="160" spans="1:19" x14ac:dyDescent="0.35">
      <c r="A160" t="s">
        <v>30</v>
      </c>
      <c r="B160">
        <v>261</v>
      </c>
      <c r="C160" t="s">
        <v>22</v>
      </c>
      <c r="D160">
        <v>84</v>
      </c>
      <c r="S160">
        <v>57</v>
      </c>
    </row>
    <row r="161" spans="1:19" x14ac:dyDescent="0.35">
      <c r="A161" t="s">
        <v>30</v>
      </c>
      <c r="B161">
        <v>107</v>
      </c>
      <c r="C161" t="s">
        <v>22</v>
      </c>
      <c r="D161">
        <v>91</v>
      </c>
      <c r="S161">
        <v>57</v>
      </c>
    </row>
    <row r="162" spans="1:19" x14ac:dyDescent="0.35">
      <c r="A162" t="s">
        <v>30</v>
      </c>
      <c r="B162">
        <v>199</v>
      </c>
      <c r="C162" t="s">
        <v>22</v>
      </c>
      <c r="D162">
        <v>792</v>
      </c>
      <c r="S162">
        <v>58</v>
      </c>
    </row>
    <row r="163" spans="1:19" x14ac:dyDescent="0.35">
      <c r="A163" t="s">
        <v>30</v>
      </c>
      <c r="B163">
        <v>5512</v>
      </c>
      <c r="C163" t="s">
        <v>22</v>
      </c>
      <c r="D163">
        <v>32</v>
      </c>
      <c r="S163">
        <v>58</v>
      </c>
    </row>
    <row r="164" spans="1:19" x14ac:dyDescent="0.35">
      <c r="A164" t="s">
        <v>30</v>
      </c>
      <c r="B164">
        <v>86</v>
      </c>
      <c r="C164" t="s">
        <v>22</v>
      </c>
      <c r="D164">
        <v>186</v>
      </c>
      <c r="S164">
        <v>59</v>
      </c>
    </row>
    <row r="165" spans="1:19" x14ac:dyDescent="0.35">
      <c r="A165" t="s">
        <v>30</v>
      </c>
      <c r="B165">
        <v>2768</v>
      </c>
      <c r="C165" t="s">
        <v>22</v>
      </c>
      <c r="D165">
        <v>605</v>
      </c>
      <c r="S165">
        <v>60</v>
      </c>
    </row>
    <row r="166" spans="1:19" x14ac:dyDescent="0.35">
      <c r="A166" t="s">
        <v>30</v>
      </c>
      <c r="B166">
        <v>48</v>
      </c>
      <c r="C166" t="s">
        <v>22</v>
      </c>
      <c r="D166">
        <v>1</v>
      </c>
      <c r="S166">
        <v>60</v>
      </c>
    </row>
    <row r="167" spans="1:19" x14ac:dyDescent="0.35">
      <c r="A167" t="s">
        <v>30</v>
      </c>
      <c r="B167">
        <v>87</v>
      </c>
      <c r="C167" t="s">
        <v>22</v>
      </c>
      <c r="D167">
        <v>31</v>
      </c>
      <c r="S167">
        <v>61</v>
      </c>
    </row>
    <row r="168" spans="1:19" x14ac:dyDescent="0.35">
      <c r="A168" t="s">
        <v>30</v>
      </c>
      <c r="B168">
        <v>1894</v>
      </c>
      <c r="C168" t="s">
        <v>22</v>
      </c>
      <c r="D168">
        <v>1181</v>
      </c>
      <c r="S168">
        <v>62</v>
      </c>
    </row>
    <row r="169" spans="1:19" x14ac:dyDescent="0.35">
      <c r="A169" t="s">
        <v>30</v>
      </c>
      <c r="B169">
        <v>282</v>
      </c>
      <c r="C169" t="s">
        <v>22</v>
      </c>
      <c r="D169">
        <v>39</v>
      </c>
      <c r="S169">
        <v>62</v>
      </c>
    </row>
    <row r="170" spans="1:19" x14ac:dyDescent="0.35">
      <c r="A170" t="s">
        <v>30</v>
      </c>
      <c r="B170">
        <v>116</v>
      </c>
      <c r="C170" t="s">
        <v>22</v>
      </c>
      <c r="D170">
        <v>46</v>
      </c>
      <c r="S170">
        <v>62</v>
      </c>
    </row>
    <row r="171" spans="1:19" x14ac:dyDescent="0.35">
      <c r="A171" t="s">
        <v>30</v>
      </c>
      <c r="B171">
        <v>83</v>
      </c>
      <c r="C171" t="s">
        <v>22</v>
      </c>
      <c r="D171">
        <v>105</v>
      </c>
      <c r="S171">
        <v>63</v>
      </c>
    </row>
    <row r="172" spans="1:19" x14ac:dyDescent="0.35">
      <c r="A172" t="s">
        <v>30</v>
      </c>
      <c r="B172">
        <v>91</v>
      </c>
      <c r="C172" t="s">
        <v>22</v>
      </c>
      <c r="D172">
        <v>535</v>
      </c>
      <c r="S172">
        <v>63</v>
      </c>
    </row>
    <row r="173" spans="1:19" x14ac:dyDescent="0.35">
      <c r="A173" t="s">
        <v>30</v>
      </c>
      <c r="B173">
        <v>546</v>
      </c>
      <c r="C173" t="s">
        <v>22</v>
      </c>
      <c r="D173">
        <v>16</v>
      </c>
      <c r="S173">
        <v>64</v>
      </c>
    </row>
    <row r="174" spans="1:19" x14ac:dyDescent="0.35">
      <c r="A174" t="s">
        <v>30</v>
      </c>
      <c r="B174">
        <v>393</v>
      </c>
      <c r="C174" t="s">
        <v>22</v>
      </c>
      <c r="D174">
        <v>575</v>
      </c>
      <c r="S174">
        <v>64</v>
      </c>
    </row>
    <row r="175" spans="1:19" x14ac:dyDescent="0.35">
      <c r="A175" t="s">
        <v>30</v>
      </c>
      <c r="B175">
        <v>133</v>
      </c>
      <c r="C175" t="s">
        <v>22</v>
      </c>
      <c r="D175">
        <v>1120</v>
      </c>
      <c r="S175">
        <v>64</v>
      </c>
    </row>
    <row r="176" spans="1:19" x14ac:dyDescent="0.35">
      <c r="A176" t="s">
        <v>30</v>
      </c>
      <c r="B176">
        <v>254</v>
      </c>
      <c r="C176" t="s">
        <v>22</v>
      </c>
      <c r="D176">
        <v>113</v>
      </c>
      <c r="S176">
        <v>64</v>
      </c>
    </row>
    <row r="177" spans="1:19" x14ac:dyDescent="0.35">
      <c r="A177" t="s">
        <v>30</v>
      </c>
      <c r="B177">
        <v>176</v>
      </c>
      <c r="C177" t="s">
        <v>22</v>
      </c>
      <c r="D177">
        <v>1538</v>
      </c>
      <c r="S177">
        <v>64</v>
      </c>
    </row>
    <row r="178" spans="1:19" x14ac:dyDescent="0.35">
      <c r="A178" t="s">
        <v>30</v>
      </c>
      <c r="B178">
        <v>337</v>
      </c>
      <c r="C178" t="s">
        <v>22</v>
      </c>
      <c r="D178">
        <v>9</v>
      </c>
      <c r="S178">
        <v>64</v>
      </c>
    </row>
    <row r="179" spans="1:19" x14ac:dyDescent="0.35">
      <c r="A179" t="s">
        <v>30</v>
      </c>
      <c r="B179">
        <v>107</v>
      </c>
      <c r="C179" t="s">
        <v>22</v>
      </c>
      <c r="D179">
        <v>554</v>
      </c>
      <c r="S179">
        <v>65</v>
      </c>
    </row>
    <row r="180" spans="1:19" x14ac:dyDescent="0.35">
      <c r="A180" t="s">
        <v>30</v>
      </c>
      <c r="B180">
        <v>183</v>
      </c>
      <c r="C180" t="s">
        <v>22</v>
      </c>
      <c r="D180">
        <v>648</v>
      </c>
      <c r="S180">
        <v>65</v>
      </c>
    </row>
    <row r="181" spans="1:19" x14ac:dyDescent="0.35">
      <c r="A181" t="s">
        <v>30</v>
      </c>
      <c r="B181">
        <v>72</v>
      </c>
      <c r="C181" t="s">
        <v>22</v>
      </c>
      <c r="D181">
        <v>21</v>
      </c>
      <c r="S181">
        <v>65</v>
      </c>
    </row>
    <row r="182" spans="1:19" x14ac:dyDescent="0.35">
      <c r="A182" t="s">
        <v>30</v>
      </c>
      <c r="B182">
        <v>295</v>
      </c>
      <c r="C182" t="s">
        <v>22</v>
      </c>
      <c r="D182">
        <v>54</v>
      </c>
      <c r="S182">
        <v>65</v>
      </c>
    </row>
    <row r="183" spans="1:19" x14ac:dyDescent="0.35">
      <c r="A183" t="s">
        <v>30</v>
      </c>
      <c r="B183">
        <v>142</v>
      </c>
      <c r="C183" t="s">
        <v>22</v>
      </c>
      <c r="D183">
        <v>120</v>
      </c>
      <c r="S183">
        <v>66</v>
      </c>
    </row>
    <row r="184" spans="1:19" x14ac:dyDescent="0.35">
      <c r="A184" t="s">
        <v>30</v>
      </c>
      <c r="B184">
        <v>85</v>
      </c>
      <c r="C184" t="s">
        <v>22</v>
      </c>
      <c r="D184">
        <v>579</v>
      </c>
      <c r="S184">
        <v>67</v>
      </c>
    </row>
    <row r="185" spans="1:19" x14ac:dyDescent="0.35">
      <c r="A185" t="s">
        <v>30</v>
      </c>
      <c r="B185">
        <v>659</v>
      </c>
      <c r="C185" t="s">
        <v>22</v>
      </c>
      <c r="D185">
        <v>2072</v>
      </c>
      <c r="S185">
        <v>67</v>
      </c>
    </row>
    <row r="186" spans="1:19" x14ac:dyDescent="0.35">
      <c r="A186" t="s">
        <v>30</v>
      </c>
      <c r="B186">
        <v>121</v>
      </c>
      <c r="C186" t="s">
        <v>22</v>
      </c>
      <c r="D186">
        <v>0</v>
      </c>
      <c r="S186">
        <v>67</v>
      </c>
    </row>
    <row r="187" spans="1:19" x14ac:dyDescent="0.35">
      <c r="A187" t="s">
        <v>30</v>
      </c>
      <c r="B187">
        <v>3742</v>
      </c>
      <c r="C187" t="s">
        <v>22</v>
      </c>
      <c r="D187">
        <v>1796</v>
      </c>
      <c r="S187">
        <v>67</v>
      </c>
    </row>
    <row r="188" spans="1:19" x14ac:dyDescent="0.35">
      <c r="A188" t="s">
        <v>30</v>
      </c>
      <c r="B188">
        <v>223</v>
      </c>
      <c r="C188" t="s">
        <v>22</v>
      </c>
      <c r="D188">
        <v>62</v>
      </c>
      <c r="S188">
        <v>67</v>
      </c>
    </row>
    <row r="189" spans="1:19" x14ac:dyDescent="0.35">
      <c r="A189" t="s">
        <v>30</v>
      </c>
      <c r="B189">
        <v>133</v>
      </c>
      <c r="C189" t="s">
        <v>22</v>
      </c>
      <c r="D189">
        <v>347</v>
      </c>
      <c r="S189">
        <v>67</v>
      </c>
    </row>
    <row r="190" spans="1:19" x14ac:dyDescent="0.35">
      <c r="A190" t="s">
        <v>30</v>
      </c>
      <c r="B190">
        <v>5168</v>
      </c>
      <c r="C190" t="s">
        <v>22</v>
      </c>
      <c r="D190">
        <v>19</v>
      </c>
      <c r="S190">
        <v>67</v>
      </c>
    </row>
    <row r="191" spans="1:19" x14ac:dyDescent="0.35">
      <c r="A191" t="s">
        <v>30</v>
      </c>
      <c r="B191">
        <v>307</v>
      </c>
      <c r="C191" t="s">
        <v>22</v>
      </c>
      <c r="D191">
        <v>1258</v>
      </c>
      <c r="S191">
        <v>67</v>
      </c>
    </row>
    <row r="192" spans="1:19" x14ac:dyDescent="0.35">
      <c r="A192" t="s">
        <v>30</v>
      </c>
      <c r="B192">
        <v>2441</v>
      </c>
      <c r="C192" t="s">
        <v>22</v>
      </c>
      <c r="D192">
        <v>362</v>
      </c>
      <c r="S192">
        <v>67</v>
      </c>
    </row>
    <row r="193" spans="1:19" x14ac:dyDescent="0.35">
      <c r="A193" t="s">
        <v>30</v>
      </c>
      <c r="B193">
        <v>1385</v>
      </c>
      <c r="C193" t="s">
        <v>22</v>
      </c>
      <c r="D193">
        <v>133</v>
      </c>
      <c r="S193">
        <v>68</v>
      </c>
    </row>
    <row r="194" spans="1:19" x14ac:dyDescent="0.35">
      <c r="A194" t="s">
        <v>30</v>
      </c>
      <c r="B194">
        <v>190</v>
      </c>
      <c r="C194" t="s">
        <v>22</v>
      </c>
      <c r="D194">
        <v>846</v>
      </c>
      <c r="S194">
        <v>69</v>
      </c>
    </row>
    <row r="195" spans="1:19" x14ac:dyDescent="0.35">
      <c r="A195" t="s">
        <v>30</v>
      </c>
      <c r="B195">
        <v>470</v>
      </c>
      <c r="C195" t="s">
        <v>22</v>
      </c>
      <c r="D195">
        <v>10</v>
      </c>
      <c r="S195">
        <v>69</v>
      </c>
    </row>
    <row r="196" spans="1:19" x14ac:dyDescent="0.35">
      <c r="A196" t="s">
        <v>30</v>
      </c>
      <c r="B196">
        <v>253</v>
      </c>
      <c r="C196" t="s">
        <v>22</v>
      </c>
      <c r="D196">
        <v>191</v>
      </c>
      <c r="S196">
        <v>70</v>
      </c>
    </row>
    <row r="197" spans="1:19" x14ac:dyDescent="0.35">
      <c r="A197" t="s">
        <v>30</v>
      </c>
      <c r="B197">
        <v>1113</v>
      </c>
      <c r="C197" t="s">
        <v>22</v>
      </c>
      <c r="D197">
        <v>1979</v>
      </c>
      <c r="S197">
        <v>70</v>
      </c>
    </row>
    <row r="198" spans="1:19" x14ac:dyDescent="0.35">
      <c r="A198" t="s">
        <v>30</v>
      </c>
      <c r="B198">
        <v>2283</v>
      </c>
      <c r="C198" t="s">
        <v>22</v>
      </c>
      <c r="D198">
        <v>63</v>
      </c>
      <c r="S198">
        <v>71</v>
      </c>
    </row>
    <row r="199" spans="1:19" x14ac:dyDescent="0.35">
      <c r="A199" t="s">
        <v>30</v>
      </c>
      <c r="B199">
        <v>1095</v>
      </c>
      <c r="C199" t="s">
        <v>22</v>
      </c>
      <c r="D199">
        <v>6080</v>
      </c>
      <c r="S199">
        <v>71</v>
      </c>
    </row>
    <row r="200" spans="1:19" x14ac:dyDescent="0.35">
      <c r="A200" t="s">
        <v>30</v>
      </c>
      <c r="B200">
        <v>1690</v>
      </c>
      <c r="C200" t="s">
        <v>22</v>
      </c>
      <c r="D200">
        <v>80</v>
      </c>
      <c r="S200">
        <v>72</v>
      </c>
    </row>
    <row r="201" spans="1:19" x14ac:dyDescent="0.35">
      <c r="A201" t="s">
        <v>30</v>
      </c>
      <c r="B201">
        <v>191</v>
      </c>
      <c r="C201" t="s">
        <v>22</v>
      </c>
      <c r="D201">
        <v>9</v>
      </c>
      <c r="S201">
        <v>73</v>
      </c>
    </row>
    <row r="202" spans="1:19" x14ac:dyDescent="0.35">
      <c r="A202" t="s">
        <v>30</v>
      </c>
      <c r="B202">
        <v>2013</v>
      </c>
      <c r="C202" t="s">
        <v>22</v>
      </c>
      <c r="D202">
        <v>1784</v>
      </c>
      <c r="S202">
        <v>73</v>
      </c>
    </row>
    <row r="203" spans="1:19" x14ac:dyDescent="0.35">
      <c r="A203" t="s">
        <v>30</v>
      </c>
      <c r="B203">
        <v>1703</v>
      </c>
      <c r="C203" t="s">
        <v>22</v>
      </c>
      <c r="D203">
        <v>243</v>
      </c>
      <c r="S203">
        <v>75</v>
      </c>
    </row>
    <row r="204" spans="1:19" x14ac:dyDescent="0.35">
      <c r="A204" t="s">
        <v>30</v>
      </c>
      <c r="B204">
        <v>80</v>
      </c>
      <c r="C204" t="s">
        <v>22</v>
      </c>
      <c r="D204">
        <v>1296</v>
      </c>
      <c r="S204">
        <v>75</v>
      </c>
    </row>
    <row r="205" spans="1:19" x14ac:dyDescent="0.35">
      <c r="A205" t="s">
        <v>30</v>
      </c>
      <c r="B205">
        <v>41</v>
      </c>
      <c r="C205" t="s">
        <v>22</v>
      </c>
      <c r="D205">
        <v>77</v>
      </c>
      <c r="S205">
        <v>75</v>
      </c>
    </row>
    <row r="206" spans="1:19" x14ac:dyDescent="0.35">
      <c r="A206" t="s">
        <v>30</v>
      </c>
      <c r="B206">
        <v>187</v>
      </c>
      <c r="C206" t="s">
        <v>22</v>
      </c>
      <c r="D206">
        <v>395</v>
      </c>
      <c r="S206">
        <v>75</v>
      </c>
    </row>
    <row r="207" spans="1:19" x14ac:dyDescent="0.35">
      <c r="A207" t="s">
        <v>30</v>
      </c>
      <c r="B207">
        <v>2875</v>
      </c>
      <c r="C207" t="s">
        <v>22</v>
      </c>
      <c r="D207">
        <v>49</v>
      </c>
      <c r="S207">
        <v>75</v>
      </c>
    </row>
    <row r="208" spans="1:19" x14ac:dyDescent="0.35">
      <c r="A208" t="s">
        <v>30</v>
      </c>
      <c r="B208">
        <v>88</v>
      </c>
      <c r="C208" t="s">
        <v>22</v>
      </c>
      <c r="D208">
        <v>180</v>
      </c>
      <c r="S208">
        <v>75</v>
      </c>
    </row>
    <row r="209" spans="1:19" x14ac:dyDescent="0.35">
      <c r="A209" t="s">
        <v>30</v>
      </c>
      <c r="B209">
        <v>191</v>
      </c>
      <c r="C209" t="s">
        <v>22</v>
      </c>
      <c r="D209">
        <v>2690</v>
      </c>
      <c r="S209">
        <v>76</v>
      </c>
    </row>
    <row r="210" spans="1:19" x14ac:dyDescent="0.35">
      <c r="A210" t="s">
        <v>30</v>
      </c>
      <c r="B210">
        <v>139</v>
      </c>
      <c r="C210" t="s">
        <v>22</v>
      </c>
      <c r="D210">
        <v>2779</v>
      </c>
      <c r="S210">
        <v>76</v>
      </c>
    </row>
    <row r="211" spans="1:19" x14ac:dyDescent="0.35">
      <c r="A211" t="s">
        <v>30</v>
      </c>
      <c r="B211">
        <v>186</v>
      </c>
      <c r="C211" t="s">
        <v>22</v>
      </c>
      <c r="D211">
        <v>92</v>
      </c>
      <c r="S211">
        <v>76</v>
      </c>
    </row>
    <row r="212" spans="1:19" x14ac:dyDescent="0.35">
      <c r="A212" t="s">
        <v>30</v>
      </c>
      <c r="B212">
        <v>112</v>
      </c>
      <c r="C212" t="s">
        <v>22</v>
      </c>
      <c r="D212">
        <v>1028</v>
      </c>
      <c r="S212">
        <v>77</v>
      </c>
    </row>
    <row r="213" spans="1:19" x14ac:dyDescent="0.35">
      <c r="A213" t="s">
        <v>30</v>
      </c>
      <c r="B213">
        <v>101</v>
      </c>
      <c r="C213" t="s">
        <v>22</v>
      </c>
      <c r="D213">
        <v>26</v>
      </c>
      <c r="S213">
        <v>77</v>
      </c>
    </row>
    <row r="214" spans="1:19" x14ac:dyDescent="0.35">
      <c r="A214" t="s">
        <v>30</v>
      </c>
      <c r="B214">
        <v>206</v>
      </c>
      <c r="C214" t="s">
        <v>22</v>
      </c>
      <c r="D214">
        <v>1790</v>
      </c>
      <c r="S214">
        <v>77</v>
      </c>
    </row>
    <row r="215" spans="1:19" x14ac:dyDescent="0.35">
      <c r="A215" t="s">
        <v>30</v>
      </c>
      <c r="B215">
        <v>154</v>
      </c>
      <c r="C215" t="s">
        <v>22</v>
      </c>
      <c r="D215">
        <v>37</v>
      </c>
      <c r="S215">
        <v>78</v>
      </c>
    </row>
    <row r="216" spans="1:19" x14ac:dyDescent="0.35">
      <c r="A216" t="s">
        <v>30</v>
      </c>
      <c r="B216">
        <v>5966</v>
      </c>
      <c r="C216" t="s">
        <v>22</v>
      </c>
      <c r="D216">
        <v>35</v>
      </c>
      <c r="S216">
        <v>78</v>
      </c>
    </row>
    <row r="217" spans="1:19" x14ac:dyDescent="0.35">
      <c r="A217" t="s">
        <v>30</v>
      </c>
      <c r="B217">
        <v>169</v>
      </c>
      <c r="C217" t="s">
        <v>22</v>
      </c>
      <c r="D217">
        <v>558</v>
      </c>
      <c r="S217">
        <v>78</v>
      </c>
    </row>
    <row r="218" spans="1:19" x14ac:dyDescent="0.35">
      <c r="A218" t="s">
        <v>30</v>
      </c>
      <c r="B218">
        <v>2106</v>
      </c>
      <c r="C218" t="s">
        <v>22</v>
      </c>
      <c r="D218">
        <v>64</v>
      </c>
      <c r="S218">
        <v>78</v>
      </c>
    </row>
    <row r="219" spans="1:19" x14ac:dyDescent="0.35">
      <c r="A219" t="s">
        <v>30</v>
      </c>
      <c r="B219">
        <v>131</v>
      </c>
      <c r="C219" t="s">
        <v>22</v>
      </c>
      <c r="D219">
        <v>245</v>
      </c>
      <c r="S219">
        <v>79</v>
      </c>
    </row>
    <row r="220" spans="1:19" x14ac:dyDescent="0.35">
      <c r="A220" t="s">
        <v>30</v>
      </c>
      <c r="B220">
        <v>84</v>
      </c>
      <c r="C220" t="s">
        <v>22</v>
      </c>
      <c r="D220">
        <v>71</v>
      </c>
      <c r="S220">
        <v>80</v>
      </c>
    </row>
    <row r="221" spans="1:19" x14ac:dyDescent="0.35">
      <c r="A221" t="s">
        <v>30</v>
      </c>
      <c r="B221">
        <v>155</v>
      </c>
      <c r="C221" t="s">
        <v>22</v>
      </c>
      <c r="D221">
        <v>42</v>
      </c>
      <c r="S221">
        <v>80</v>
      </c>
    </row>
    <row r="222" spans="1:19" x14ac:dyDescent="0.35">
      <c r="A222" t="s">
        <v>30</v>
      </c>
      <c r="B222">
        <v>189</v>
      </c>
      <c r="C222" t="s">
        <v>22</v>
      </c>
      <c r="D222">
        <v>156</v>
      </c>
      <c r="S222">
        <v>80</v>
      </c>
    </row>
    <row r="223" spans="1:19" x14ac:dyDescent="0.35">
      <c r="A223" t="s">
        <v>30</v>
      </c>
      <c r="B223">
        <v>4799</v>
      </c>
      <c r="C223" t="s">
        <v>22</v>
      </c>
      <c r="D223">
        <v>1368</v>
      </c>
      <c r="S223">
        <v>80</v>
      </c>
    </row>
    <row r="224" spans="1:19" x14ac:dyDescent="0.35">
      <c r="A224" t="s">
        <v>30</v>
      </c>
      <c r="B224">
        <v>1137</v>
      </c>
      <c r="C224" t="s">
        <v>22</v>
      </c>
      <c r="D224">
        <v>102</v>
      </c>
      <c r="S224">
        <v>80</v>
      </c>
    </row>
    <row r="225" spans="1:19" x14ac:dyDescent="0.35">
      <c r="A225" t="s">
        <v>30</v>
      </c>
      <c r="B225">
        <v>1152</v>
      </c>
      <c r="C225" t="s">
        <v>22</v>
      </c>
      <c r="D225">
        <v>86</v>
      </c>
      <c r="S225">
        <v>80</v>
      </c>
    </row>
    <row r="226" spans="1:19" x14ac:dyDescent="0.35">
      <c r="A226" t="s">
        <v>30</v>
      </c>
      <c r="B226">
        <v>50</v>
      </c>
      <c r="C226" t="s">
        <v>22</v>
      </c>
      <c r="D226">
        <v>253</v>
      </c>
      <c r="S226">
        <v>80</v>
      </c>
    </row>
    <row r="227" spans="1:19" x14ac:dyDescent="0.35">
      <c r="A227" t="s">
        <v>30</v>
      </c>
      <c r="B227">
        <v>3059</v>
      </c>
      <c r="C227" t="s">
        <v>22</v>
      </c>
      <c r="D227">
        <v>157</v>
      </c>
      <c r="S227">
        <v>80</v>
      </c>
    </row>
    <row r="228" spans="1:19" x14ac:dyDescent="0.35">
      <c r="A228" t="s">
        <v>30</v>
      </c>
      <c r="B228">
        <v>34</v>
      </c>
      <c r="C228" t="s">
        <v>22</v>
      </c>
      <c r="D228">
        <v>183</v>
      </c>
      <c r="S228">
        <v>81</v>
      </c>
    </row>
    <row r="229" spans="1:19" x14ac:dyDescent="0.35">
      <c r="A229" t="s">
        <v>30</v>
      </c>
      <c r="B229">
        <v>220</v>
      </c>
      <c r="C229" t="s">
        <v>22</v>
      </c>
      <c r="D229">
        <v>82</v>
      </c>
      <c r="S229">
        <v>82</v>
      </c>
    </row>
    <row r="230" spans="1:19" x14ac:dyDescent="0.35">
      <c r="A230" t="s">
        <v>30</v>
      </c>
      <c r="B230">
        <v>1604</v>
      </c>
      <c r="C230" t="s">
        <v>22</v>
      </c>
      <c r="D230">
        <v>1</v>
      </c>
      <c r="S230">
        <v>82</v>
      </c>
    </row>
    <row r="231" spans="1:19" x14ac:dyDescent="0.35">
      <c r="A231" t="s">
        <v>30</v>
      </c>
      <c r="B231">
        <v>454</v>
      </c>
      <c r="C231" t="s">
        <v>22</v>
      </c>
      <c r="D231">
        <v>1198</v>
      </c>
      <c r="S231">
        <v>82</v>
      </c>
    </row>
    <row r="232" spans="1:19" x14ac:dyDescent="0.35">
      <c r="A232" t="s">
        <v>30</v>
      </c>
      <c r="B232">
        <v>123</v>
      </c>
      <c r="C232" t="s">
        <v>22</v>
      </c>
      <c r="D232">
        <v>648</v>
      </c>
      <c r="S232">
        <v>82</v>
      </c>
    </row>
    <row r="233" spans="1:19" x14ac:dyDescent="0.35">
      <c r="A233" t="s">
        <v>30</v>
      </c>
      <c r="B233">
        <v>299</v>
      </c>
      <c r="C233" t="s">
        <v>22</v>
      </c>
      <c r="D233">
        <v>64</v>
      </c>
      <c r="S233">
        <v>83</v>
      </c>
    </row>
    <row r="234" spans="1:19" x14ac:dyDescent="0.35">
      <c r="A234" t="s">
        <v>30</v>
      </c>
      <c r="B234">
        <v>2237</v>
      </c>
      <c r="C234" t="s">
        <v>22</v>
      </c>
      <c r="D234">
        <v>62</v>
      </c>
      <c r="S234">
        <v>83</v>
      </c>
    </row>
    <row r="235" spans="1:19" x14ac:dyDescent="0.35">
      <c r="A235" t="s">
        <v>30</v>
      </c>
      <c r="B235">
        <v>645</v>
      </c>
      <c r="C235" t="s">
        <v>22</v>
      </c>
      <c r="D235">
        <v>750</v>
      </c>
      <c r="S235">
        <v>83</v>
      </c>
    </row>
    <row r="236" spans="1:19" x14ac:dyDescent="0.35">
      <c r="A236" t="s">
        <v>30</v>
      </c>
      <c r="B236">
        <v>484</v>
      </c>
      <c r="C236" t="s">
        <v>22</v>
      </c>
      <c r="D236">
        <v>105</v>
      </c>
      <c r="S236">
        <v>83</v>
      </c>
    </row>
    <row r="237" spans="1:19" x14ac:dyDescent="0.35">
      <c r="A237" t="s">
        <v>30</v>
      </c>
      <c r="B237">
        <v>154</v>
      </c>
      <c r="C237" t="s">
        <v>22</v>
      </c>
      <c r="D237">
        <v>2604</v>
      </c>
      <c r="S237">
        <v>84</v>
      </c>
    </row>
    <row r="238" spans="1:19" x14ac:dyDescent="0.35">
      <c r="A238" t="s">
        <v>30</v>
      </c>
      <c r="B238">
        <v>82</v>
      </c>
      <c r="C238" t="s">
        <v>22</v>
      </c>
      <c r="D238">
        <v>65</v>
      </c>
      <c r="S238">
        <v>84</v>
      </c>
    </row>
    <row r="239" spans="1:19" x14ac:dyDescent="0.35">
      <c r="A239" t="s">
        <v>30</v>
      </c>
      <c r="B239">
        <v>134</v>
      </c>
      <c r="C239" t="s">
        <v>22</v>
      </c>
      <c r="D239">
        <v>94</v>
      </c>
      <c r="S239">
        <v>84</v>
      </c>
    </row>
    <row r="240" spans="1:19" x14ac:dyDescent="0.35">
      <c r="A240" t="s">
        <v>30</v>
      </c>
      <c r="B240">
        <v>5203</v>
      </c>
      <c r="C240" t="s">
        <v>22</v>
      </c>
      <c r="D240">
        <v>257</v>
      </c>
      <c r="S240">
        <v>85</v>
      </c>
    </row>
    <row r="241" spans="1:19" x14ac:dyDescent="0.35">
      <c r="A241" t="s">
        <v>30</v>
      </c>
      <c r="B241">
        <v>94</v>
      </c>
      <c r="C241" t="s">
        <v>22</v>
      </c>
      <c r="D241">
        <v>2928</v>
      </c>
      <c r="S241">
        <v>85</v>
      </c>
    </row>
    <row r="242" spans="1:19" x14ac:dyDescent="0.35">
      <c r="A242" t="s">
        <v>30</v>
      </c>
      <c r="B242">
        <v>205</v>
      </c>
      <c r="C242" t="s">
        <v>22</v>
      </c>
      <c r="D242">
        <v>4697</v>
      </c>
      <c r="S242">
        <v>85</v>
      </c>
    </row>
    <row r="243" spans="1:19" x14ac:dyDescent="0.35">
      <c r="A243" t="s">
        <v>30</v>
      </c>
      <c r="B243">
        <v>92</v>
      </c>
      <c r="C243" t="s">
        <v>22</v>
      </c>
      <c r="D243">
        <v>2915</v>
      </c>
      <c r="S243">
        <v>85</v>
      </c>
    </row>
    <row r="244" spans="1:19" x14ac:dyDescent="0.35">
      <c r="A244" t="s">
        <v>30</v>
      </c>
      <c r="B244">
        <v>219</v>
      </c>
      <c r="C244" t="s">
        <v>22</v>
      </c>
      <c r="D244">
        <v>18</v>
      </c>
      <c r="S244">
        <v>85</v>
      </c>
    </row>
    <row r="245" spans="1:19" x14ac:dyDescent="0.35">
      <c r="A245" t="s">
        <v>30</v>
      </c>
      <c r="B245">
        <v>2526</v>
      </c>
      <c r="C245" t="s">
        <v>22</v>
      </c>
      <c r="D245">
        <v>602</v>
      </c>
      <c r="S245">
        <v>85</v>
      </c>
    </row>
    <row r="246" spans="1:19" x14ac:dyDescent="0.35">
      <c r="A246" t="s">
        <v>30</v>
      </c>
      <c r="B246">
        <v>94</v>
      </c>
      <c r="C246" t="s">
        <v>22</v>
      </c>
      <c r="D246">
        <v>1</v>
      </c>
      <c r="S246">
        <v>86</v>
      </c>
    </row>
    <row r="247" spans="1:19" x14ac:dyDescent="0.35">
      <c r="A247" t="s">
        <v>30</v>
      </c>
      <c r="B247">
        <v>1713</v>
      </c>
      <c r="C247" t="s">
        <v>22</v>
      </c>
      <c r="D247">
        <v>3868</v>
      </c>
      <c r="S247">
        <v>86</v>
      </c>
    </row>
    <row r="248" spans="1:19" x14ac:dyDescent="0.35">
      <c r="A248" t="s">
        <v>30</v>
      </c>
      <c r="B248">
        <v>249</v>
      </c>
      <c r="C248" t="s">
        <v>22</v>
      </c>
      <c r="D248">
        <v>504</v>
      </c>
      <c r="S248">
        <v>86</v>
      </c>
    </row>
    <row r="249" spans="1:19" x14ac:dyDescent="0.35">
      <c r="A249" t="s">
        <v>30</v>
      </c>
      <c r="B249">
        <v>192</v>
      </c>
      <c r="C249" t="s">
        <v>22</v>
      </c>
      <c r="D249">
        <v>14</v>
      </c>
      <c r="S249">
        <v>86</v>
      </c>
    </row>
    <row r="250" spans="1:19" x14ac:dyDescent="0.35">
      <c r="A250" t="s">
        <v>30</v>
      </c>
      <c r="B250">
        <v>247</v>
      </c>
      <c r="C250" t="s">
        <v>22</v>
      </c>
      <c r="D250">
        <v>750</v>
      </c>
      <c r="S250">
        <v>86</v>
      </c>
    </row>
    <row r="251" spans="1:19" x14ac:dyDescent="0.35">
      <c r="A251" t="s">
        <v>30</v>
      </c>
      <c r="B251">
        <v>2293</v>
      </c>
      <c r="C251" t="s">
        <v>22</v>
      </c>
      <c r="D251">
        <v>77</v>
      </c>
      <c r="S251">
        <v>86</v>
      </c>
    </row>
    <row r="252" spans="1:19" x14ac:dyDescent="0.35">
      <c r="A252" t="s">
        <v>30</v>
      </c>
      <c r="B252">
        <v>3131</v>
      </c>
      <c r="C252" t="s">
        <v>22</v>
      </c>
      <c r="D252">
        <v>752</v>
      </c>
      <c r="S252">
        <v>86</v>
      </c>
    </row>
    <row r="253" spans="1:19" x14ac:dyDescent="0.35">
      <c r="A253" t="s">
        <v>30</v>
      </c>
      <c r="B253">
        <v>143</v>
      </c>
      <c r="C253" t="s">
        <v>22</v>
      </c>
      <c r="D253">
        <v>131</v>
      </c>
      <c r="S253">
        <v>87</v>
      </c>
    </row>
    <row r="254" spans="1:19" x14ac:dyDescent="0.35">
      <c r="A254" t="s">
        <v>30</v>
      </c>
      <c r="B254">
        <v>296</v>
      </c>
      <c r="C254" t="s">
        <v>22</v>
      </c>
      <c r="D254">
        <v>87</v>
      </c>
      <c r="S254">
        <v>87</v>
      </c>
    </row>
    <row r="255" spans="1:19" x14ac:dyDescent="0.35">
      <c r="A255" t="s">
        <v>30</v>
      </c>
      <c r="B255">
        <v>170</v>
      </c>
      <c r="C255" t="s">
        <v>22</v>
      </c>
      <c r="D255">
        <v>1063</v>
      </c>
      <c r="S255">
        <v>87</v>
      </c>
    </row>
    <row r="256" spans="1:19" x14ac:dyDescent="0.35">
      <c r="A256" t="s">
        <v>30</v>
      </c>
      <c r="B256">
        <v>86</v>
      </c>
      <c r="C256" t="s">
        <v>22</v>
      </c>
      <c r="D256">
        <v>76</v>
      </c>
      <c r="S256">
        <v>87</v>
      </c>
    </row>
    <row r="257" spans="1:19" x14ac:dyDescent="0.35">
      <c r="A257" t="s">
        <v>30</v>
      </c>
      <c r="B257">
        <v>6286</v>
      </c>
      <c r="C257" t="s">
        <v>22</v>
      </c>
      <c r="D257">
        <v>4428</v>
      </c>
      <c r="S257">
        <v>87</v>
      </c>
    </row>
    <row r="258" spans="1:19" x14ac:dyDescent="0.35">
      <c r="A258" t="s">
        <v>30</v>
      </c>
      <c r="B258">
        <v>3727</v>
      </c>
      <c r="C258" t="s">
        <v>22</v>
      </c>
      <c r="D258">
        <v>58</v>
      </c>
      <c r="S258">
        <v>88</v>
      </c>
    </row>
    <row r="259" spans="1:19" x14ac:dyDescent="0.35">
      <c r="A259" t="s">
        <v>30</v>
      </c>
      <c r="B259">
        <v>1605</v>
      </c>
      <c r="C259" t="s">
        <v>22</v>
      </c>
      <c r="D259">
        <v>111</v>
      </c>
      <c r="S259">
        <v>88</v>
      </c>
    </row>
    <row r="260" spans="1:19" x14ac:dyDescent="0.35">
      <c r="A260" t="s">
        <v>30</v>
      </c>
      <c r="B260">
        <v>2120</v>
      </c>
      <c r="C260" t="s">
        <v>22</v>
      </c>
      <c r="D260">
        <v>2955</v>
      </c>
      <c r="S260">
        <v>88</v>
      </c>
    </row>
    <row r="261" spans="1:19" x14ac:dyDescent="0.35">
      <c r="A261" t="s">
        <v>30</v>
      </c>
      <c r="B261">
        <v>50</v>
      </c>
      <c r="C261" t="s">
        <v>22</v>
      </c>
      <c r="D261">
        <v>1657</v>
      </c>
      <c r="S261">
        <v>88</v>
      </c>
    </row>
    <row r="262" spans="1:19" x14ac:dyDescent="0.35">
      <c r="A262" t="s">
        <v>30</v>
      </c>
      <c r="B262">
        <v>2080</v>
      </c>
      <c r="C262" t="s">
        <v>22</v>
      </c>
      <c r="D262">
        <v>926</v>
      </c>
      <c r="S262">
        <v>88</v>
      </c>
    </row>
    <row r="263" spans="1:19" x14ac:dyDescent="0.35">
      <c r="A263" t="s">
        <v>30</v>
      </c>
      <c r="B263">
        <v>2105</v>
      </c>
      <c r="C263" t="s">
        <v>22</v>
      </c>
      <c r="D263">
        <v>77</v>
      </c>
      <c r="S263">
        <v>89</v>
      </c>
    </row>
    <row r="264" spans="1:19" x14ac:dyDescent="0.35">
      <c r="A264" t="s">
        <v>30</v>
      </c>
      <c r="B264">
        <v>2436</v>
      </c>
      <c r="C264" t="s">
        <v>22</v>
      </c>
      <c r="D264">
        <v>1748</v>
      </c>
      <c r="S264">
        <v>89</v>
      </c>
    </row>
    <row r="265" spans="1:19" x14ac:dyDescent="0.35">
      <c r="A265" t="s">
        <v>30</v>
      </c>
      <c r="B265">
        <v>80</v>
      </c>
      <c r="C265" t="s">
        <v>22</v>
      </c>
      <c r="D265">
        <v>79</v>
      </c>
      <c r="S265">
        <v>90</v>
      </c>
    </row>
    <row r="266" spans="1:19" x14ac:dyDescent="0.35">
      <c r="A266" t="s">
        <v>30</v>
      </c>
      <c r="B266">
        <v>42</v>
      </c>
      <c r="C266" t="s">
        <v>22</v>
      </c>
      <c r="D266">
        <v>889</v>
      </c>
      <c r="S266">
        <v>91</v>
      </c>
    </row>
    <row r="267" spans="1:19" x14ac:dyDescent="0.35">
      <c r="A267" t="s">
        <v>30</v>
      </c>
      <c r="B267">
        <v>139</v>
      </c>
      <c r="C267" t="s">
        <v>22</v>
      </c>
      <c r="D267">
        <v>56</v>
      </c>
      <c r="S267">
        <v>91</v>
      </c>
    </row>
    <row r="268" spans="1:19" x14ac:dyDescent="0.35">
      <c r="A268" t="s">
        <v>30</v>
      </c>
      <c r="B268">
        <v>159</v>
      </c>
      <c r="C268" t="s">
        <v>22</v>
      </c>
      <c r="D268">
        <v>1</v>
      </c>
      <c r="S268">
        <v>92</v>
      </c>
    </row>
    <row r="269" spans="1:19" x14ac:dyDescent="0.35">
      <c r="A269" t="s">
        <v>30</v>
      </c>
      <c r="B269">
        <v>381</v>
      </c>
      <c r="C269" t="s">
        <v>22</v>
      </c>
      <c r="D269">
        <v>83</v>
      </c>
      <c r="S269">
        <v>92</v>
      </c>
    </row>
    <row r="270" spans="1:19" x14ac:dyDescent="0.35">
      <c r="A270" t="s">
        <v>30</v>
      </c>
      <c r="B270">
        <v>194</v>
      </c>
      <c r="C270" t="s">
        <v>22</v>
      </c>
      <c r="D270">
        <v>2025</v>
      </c>
      <c r="S270">
        <v>92</v>
      </c>
    </row>
    <row r="271" spans="1:19" x14ac:dyDescent="0.35">
      <c r="A271" t="s">
        <v>30</v>
      </c>
      <c r="B271">
        <v>106</v>
      </c>
      <c r="C271" t="s">
        <v>22</v>
      </c>
      <c r="D271">
        <v>14</v>
      </c>
      <c r="S271">
        <v>92</v>
      </c>
    </row>
    <row r="272" spans="1:19" x14ac:dyDescent="0.35">
      <c r="A272" t="s">
        <v>30</v>
      </c>
      <c r="B272">
        <v>142</v>
      </c>
      <c r="C272" t="s">
        <v>22</v>
      </c>
      <c r="D272">
        <v>656</v>
      </c>
      <c r="S272">
        <v>92</v>
      </c>
    </row>
    <row r="273" spans="1:19" x14ac:dyDescent="0.35">
      <c r="A273" t="s">
        <v>30</v>
      </c>
      <c r="B273">
        <v>211</v>
      </c>
      <c r="C273" t="s">
        <v>22</v>
      </c>
      <c r="D273">
        <v>1596</v>
      </c>
      <c r="S273">
        <v>92</v>
      </c>
    </row>
    <row r="274" spans="1:19" x14ac:dyDescent="0.35">
      <c r="A274" t="s">
        <v>30</v>
      </c>
      <c r="B274">
        <v>2756</v>
      </c>
      <c r="C274" t="s">
        <v>22</v>
      </c>
      <c r="D274">
        <v>10</v>
      </c>
      <c r="S274">
        <v>92</v>
      </c>
    </row>
    <row r="275" spans="1:19" x14ac:dyDescent="0.35">
      <c r="A275" t="s">
        <v>30</v>
      </c>
      <c r="B275">
        <v>173</v>
      </c>
      <c r="C275" t="s">
        <v>22</v>
      </c>
      <c r="D275">
        <v>1121</v>
      </c>
      <c r="S275">
        <v>92</v>
      </c>
    </row>
    <row r="276" spans="1:19" x14ac:dyDescent="0.35">
      <c r="A276" t="s">
        <v>30</v>
      </c>
      <c r="B276">
        <v>87</v>
      </c>
      <c r="C276" t="s">
        <v>22</v>
      </c>
      <c r="D276">
        <v>15</v>
      </c>
      <c r="S276">
        <v>93</v>
      </c>
    </row>
    <row r="277" spans="1:19" x14ac:dyDescent="0.35">
      <c r="A277" t="s">
        <v>30</v>
      </c>
      <c r="B277">
        <v>1572</v>
      </c>
      <c r="C277" t="s">
        <v>22</v>
      </c>
      <c r="D277">
        <v>191</v>
      </c>
      <c r="S277">
        <v>94</v>
      </c>
    </row>
    <row r="278" spans="1:19" x14ac:dyDescent="0.35">
      <c r="A278" t="s">
        <v>30</v>
      </c>
      <c r="B278">
        <v>2346</v>
      </c>
      <c r="C278" t="s">
        <v>22</v>
      </c>
      <c r="D278">
        <v>16</v>
      </c>
      <c r="S278">
        <v>94</v>
      </c>
    </row>
    <row r="279" spans="1:19" x14ac:dyDescent="0.35">
      <c r="A279" t="s">
        <v>30</v>
      </c>
      <c r="B279">
        <v>115</v>
      </c>
      <c r="C279" t="s">
        <v>22</v>
      </c>
      <c r="D279">
        <v>17</v>
      </c>
      <c r="S279">
        <v>94</v>
      </c>
    </row>
    <row r="280" spans="1:19" x14ac:dyDescent="0.35">
      <c r="A280" t="s">
        <v>30</v>
      </c>
      <c r="B280">
        <v>85</v>
      </c>
      <c r="C280" t="s">
        <v>22</v>
      </c>
      <c r="D280">
        <v>34</v>
      </c>
      <c r="S280">
        <v>94</v>
      </c>
    </row>
    <row r="281" spans="1:19" x14ac:dyDescent="0.35">
      <c r="A281" t="s">
        <v>30</v>
      </c>
      <c r="B281">
        <v>144</v>
      </c>
      <c r="C281" t="s">
        <v>22</v>
      </c>
      <c r="D281">
        <v>1</v>
      </c>
      <c r="S281">
        <v>94</v>
      </c>
    </row>
    <row r="282" spans="1:19" x14ac:dyDescent="0.35">
      <c r="A282" t="s">
        <v>30</v>
      </c>
      <c r="B282">
        <v>2443</v>
      </c>
      <c r="C282" t="s">
        <v>22</v>
      </c>
      <c r="D282">
        <v>1274</v>
      </c>
      <c r="S282">
        <v>94</v>
      </c>
    </row>
    <row r="283" spans="1:19" x14ac:dyDescent="0.35">
      <c r="A283" t="s">
        <v>30</v>
      </c>
      <c r="B283">
        <v>64</v>
      </c>
      <c r="C283" t="s">
        <v>22</v>
      </c>
      <c r="D283">
        <v>210</v>
      </c>
      <c r="S283">
        <v>94</v>
      </c>
    </row>
    <row r="284" spans="1:19" x14ac:dyDescent="0.35">
      <c r="A284" t="s">
        <v>30</v>
      </c>
      <c r="B284">
        <v>268</v>
      </c>
      <c r="C284" t="s">
        <v>22</v>
      </c>
      <c r="D284">
        <v>248</v>
      </c>
      <c r="S284">
        <v>95</v>
      </c>
    </row>
    <row r="285" spans="1:19" x14ac:dyDescent="0.35">
      <c r="A285" t="s">
        <v>30</v>
      </c>
      <c r="B285">
        <v>195</v>
      </c>
      <c r="C285" t="s">
        <v>22</v>
      </c>
      <c r="D285">
        <v>513</v>
      </c>
      <c r="S285">
        <v>96</v>
      </c>
    </row>
    <row r="286" spans="1:19" x14ac:dyDescent="0.35">
      <c r="A286" t="s">
        <v>30</v>
      </c>
      <c r="B286">
        <v>186</v>
      </c>
      <c r="C286" t="s">
        <v>22</v>
      </c>
      <c r="D286">
        <v>3410</v>
      </c>
      <c r="S286">
        <v>96</v>
      </c>
    </row>
    <row r="287" spans="1:19" x14ac:dyDescent="0.35">
      <c r="A287" t="s">
        <v>30</v>
      </c>
      <c r="B287">
        <v>460</v>
      </c>
      <c r="C287" t="s">
        <v>22</v>
      </c>
      <c r="D287">
        <v>10</v>
      </c>
      <c r="S287">
        <v>96</v>
      </c>
    </row>
    <row r="288" spans="1:19" x14ac:dyDescent="0.35">
      <c r="A288" t="s">
        <v>30</v>
      </c>
      <c r="B288">
        <v>2528</v>
      </c>
      <c r="C288" t="s">
        <v>22</v>
      </c>
      <c r="D288">
        <v>2201</v>
      </c>
      <c r="S288">
        <v>97</v>
      </c>
    </row>
    <row r="289" spans="1:19" x14ac:dyDescent="0.35">
      <c r="A289" t="s">
        <v>30</v>
      </c>
      <c r="B289">
        <v>3657</v>
      </c>
      <c r="C289" t="s">
        <v>22</v>
      </c>
      <c r="D289">
        <v>676</v>
      </c>
      <c r="S289">
        <v>98</v>
      </c>
    </row>
    <row r="290" spans="1:19" x14ac:dyDescent="0.35">
      <c r="A290" t="s">
        <v>30</v>
      </c>
      <c r="B290">
        <v>131</v>
      </c>
      <c r="C290" t="s">
        <v>22</v>
      </c>
      <c r="D290">
        <v>831</v>
      </c>
      <c r="S290">
        <v>98</v>
      </c>
    </row>
    <row r="291" spans="1:19" x14ac:dyDescent="0.35">
      <c r="A291" t="s">
        <v>30</v>
      </c>
      <c r="B291">
        <v>239</v>
      </c>
      <c r="C291" t="s">
        <v>22</v>
      </c>
      <c r="D291">
        <v>859</v>
      </c>
      <c r="S291">
        <v>100</v>
      </c>
    </row>
    <row r="292" spans="1:19" x14ac:dyDescent="0.35">
      <c r="A292" t="s">
        <v>30</v>
      </c>
      <c r="B292">
        <v>78</v>
      </c>
      <c r="C292" t="s">
        <v>22</v>
      </c>
      <c r="D292">
        <v>45</v>
      </c>
      <c r="S292">
        <v>100</v>
      </c>
    </row>
    <row r="293" spans="1:19" x14ac:dyDescent="0.35">
      <c r="A293" t="s">
        <v>30</v>
      </c>
      <c r="B293">
        <v>1773</v>
      </c>
      <c r="C293" t="s">
        <v>22</v>
      </c>
      <c r="D293">
        <v>6</v>
      </c>
      <c r="S293">
        <v>100</v>
      </c>
    </row>
    <row r="294" spans="1:19" x14ac:dyDescent="0.35">
      <c r="A294" t="s">
        <v>30</v>
      </c>
      <c r="B294">
        <v>32</v>
      </c>
      <c r="C294" t="s">
        <v>22</v>
      </c>
      <c r="D294">
        <v>7</v>
      </c>
      <c r="S294">
        <v>101</v>
      </c>
    </row>
    <row r="295" spans="1:19" x14ac:dyDescent="0.35">
      <c r="A295" t="s">
        <v>30</v>
      </c>
      <c r="B295">
        <v>369</v>
      </c>
      <c r="C295" t="s">
        <v>22</v>
      </c>
      <c r="D295">
        <v>31</v>
      </c>
      <c r="S295">
        <v>101</v>
      </c>
    </row>
    <row r="296" spans="1:19" x14ac:dyDescent="0.35">
      <c r="A296" t="s">
        <v>30</v>
      </c>
      <c r="B296">
        <v>89</v>
      </c>
      <c r="C296" t="s">
        <v>22</v>
      </c>
      <c r="D296">
        <v>78</v>
      </c>
      <c r="S296">
        <v>101</v>
      </c>
    </row>
    <row r="297" spans="1:19" x14ac:dyDescent="0.35">
      <c r="A297" t="s">
        <v>30</v>
      </c>
      <c r="B297">
        <v>147</v>
      </c>
      <c r="C297" t="s">
        <v>22</v>
      </c>
      <c r="D297">
        <v>1225</v>
      </c>
      <c r="S297">
        <v>102</v>
      </c>
    </row>
    <row r="298" spans="1:19" x14ac:dyDescent="0.35">
      <c r="A298" t="s">
        <v>30</v>
      </c>
      <c r="B298">
        <v>126</v>
      </c>
      <c r="C298" t="s">
        <v>22</v>
      </c>
      <c r="D298">
        <v>1</v>
      </c>
      <c r="S298">
        <v>102</v>
      </c>
    </row>
    <row r="299" spans="1:19" x14ac:dyDescent="0.35">
      <c r="A299" t="s">
        <v>30</v>
      </c>
      <c r="B299">
        <v>2218</v>
      </c>
      <c r="C299" t="s">
        <v>22</v>
      </c>
      <c r="D299">
        <v>67</v>
      </c>
      <c r="S299">
        <v>102</v>
      </c>
    </row>
    <row r="300" spans="1:19" x14ac:dyDescent="0.35">
      <c r="A300" t="s">
        <v>30</v>
      </c>
      <c r="B300">
        <v>202</v>
      </c>
      <c r="C300" t="s">
        <v>22</v>
      </c>
      <c r="D300">
        <v>19</v>
      </c>
      <c r="S300">
        <v>103</v>
      </c>
    </row>
    <row r="301" spans="1:19" x14ac:dyDescent="0.35">
      <c r="A301" t="s">
        <v>30</v>
      </c>
      <c r="B301">
        <v>140</v>
      </c>
      <c r="C301" t="s">
        <v>22</v>
      </c>
      <c r="D301">
        <v>2108</v>
      </c>
      <c r="S301">
        <v>103</v>
      </c>
    </row>
    <row r="302" spans="1:19" x14ac:dyDescent="0.35">
      <c r="A302" t="s">
        <v>30</v>
      </c>
      <c r="B302">
        <v>1052</v>
      </c>
      <c r="C302" t="s">
        <v>22</v>
      </c>
      <c r="D302">
        <v>679</v>
      </c>
      <c r="S302">
        <v>104</v>
      </c>
    </row>
    <row r="303" spans="1:19" x14ac:dyDescent="0.35">
      <c r="A303" t="s">
        <v>30</v>
      </c>
      <c r="B303">
        <v>247</v>
      </c>
      <c r="C303" t="s">
        <v>22</v>
      </c>
      <c r="D303">
        <v>36</v>
      </c>
      <c r="S303">
        <v>105</v>
      </c>
    </row>
    <row r="304" spans="1:19" x14ac:dyDescent="0.35">
      <c r="A304" t="s">
        <v>30</v>
      </c>
      <c r="B304">
        <v>84</v>
      </c>
      <c r="C304" t="s">
        <v>22</v>
      </c>
      <c r="D304">
        <v>47</v>
      </c>
      <c r="S304">
        <v>105</v>
      </c>
    </row>
    <row r="305" spans="1:19" x14ac:dyDescent="0.35">
      <c r="A305" t="s">
        <v>30</v>
      </c>
      <c r="B305">
        <v>88</v>
      </c>
      <c r="C305" t="s">
        <v>22</v>
      </c>
      <c r="D305">
        <v>70</v>
      </c>
      <c r="S305">
        <v>105</v>
      </c>
    </row>
    <row r="306" spans="1:19" x14ac:dyDescent="0.35">
      <c r="A306" t="s">
        <v>30</v>
      </c>
      <c r="B306">
        <v>156</v>
      </c>
      <c r="C306" t="s">
        <v>22</v>
      </c>
      <c r="D306">
        <v>154</v>
      </c>
      <c r="S306">
        <v>106</v>
      </c>
    </row>
    <row r="307" spans="1:19" x14ac:dyDescent="0.35">
      <c r="A307" t="s">
        <v>30</v>
      </c>
      <c r="B307">
        <v>2985</v>
      </c>
      <c r="C307" t="s">
        <v>22</v>
      </c>
      <c r="D307">
        <v>22</v>
      </c>
      <c r="S307">
        <v>106</v>
      </c>
    </row>
    <row r="308" spans="1:19" x14ac:dyDescent="0.35">
      <c r="A308" t="s">
        <v>30</v>
      </c>
      <c r="B308">
        <v>762</v>
      </c>
      <c r="C308" t="s">
        <v>22</v>
      </c>
      <c r="D308">
        <v>1758</v>
      </c>
      <c r="S308">
        <v>106</v>
      </c>
    </row>
    <row r="309" spans="1:19" x14ac:dyDescent="0.35">
      <c r="A309" t="s">
        <v>30</v>
      </c>
      <c r="B309">
        <v>554</v>
      </c>
      <c r="C309" t="s">
        <v>22</v>
      </c>
      <c r="D309">
        <v>94</v>
      </c>
      <c r="S309">
        <v>107</v>
      </c>
    </row>
    <row r="310" spans="1:19" x14ac:dyDescent="0.35">
      <c r="A310" t="s">
        <v>30</v>
      </c>
      <c r="B310">
        <v>135</v>
      </c>
      <c r="C310" t="s">
        <v>22</v>
      </c>
      <c r="D310">
        <v>33</v>
      </c>
      <c r="S310">
        <v>107</v>
      </c>
    </row>
    <row r="311" spans="1:19" x14ac:dyDescent="0.35">
      <c r="A311" t="s">
        <v>30</v>
      </c>
      <c r="B311">
        <v>122</v>
      </c>
      <c r="C311" t="s">
        <v>22</v>
      </c>
      <c r="D311">
        <v>1</v>
      </c>
      <c r="S311">
        <v>107</v>
      </c>
    </row>
    <row r="312" spans="1:19" x14ac:dyDescent="0.35">
      <c r="A312" t="s">
        <v>30</v>
      </c>
      <c r="B312">
        <v>221</v>
      </c>
      <c r="C312" t="s">
        <v>22</v>
      </c>
      <c r="D312">
        <v>31</v>
      </c>
      <c r="S312">
        <v>107</v>
      </c>
    </row>
    <row r="313" spans="1:19" x14ac:dyDescent="0.35">
      <c r="A313" t="s">
        <v>30</v>
      </c>
      <c r="B313">
        <v>126</v>
      </c>
      <c r="C313" t="s">
        <v>22</v>
      </c>
      <c r="D313">
        <v>35</v>
      </c>
      <c r="S313">
        <v>107</v>
      </c>
    </row>
    <row r="314" spans="1:19" x14ac:dyDescent="0.35">
      <c r="A314" t="s">
        <v>30</v>
      </c>
      <c r="B314">
        <v>1022</v>
      </c>
      <c r="C314" t="s">
        <v>22</v>
      </c>
      <c r="D314">
        <v>63</v>
      </c>
      <c r="S314">
        <v>107</v>
      </c>
    </row>
    <row r="315" spans="1:19" x14ac:dyDescent="0.35">
      <c r="A315" t="s">
        <v>30</v>
      </c>
      <c r="B315">
        <v>3177</v>
      </c>
      <c r="C315" t="s">
        <v>22</v>
      </c>
      <c r="D315">
        <v>526</v>
      </c>
      <c r="S315">
        <v>108</v>
      </c>
    </row>
    <row r="316" spans="1:19" x14ac:dyDescent="0.35">
      <c r="A316" t="s">
        <v>30</v>
      </c>
      <c r="B316">
        <v>198</v>
      </c>
      <c r="C316" t="s">
        <v>22</v>
      </c>
      <c r="D316">
        <v>121</v>
      </c>
      <c r="S316">
        <v>110</v>
      </c>
    </row>
    <row r="317" spans="1:19" x14ac:dyDescent="0.35">
      <c r="A317" t="s">
        <v>30</v>
      </c>
      <c r="B317">
        <v>85</v>
      </c>
      <c r="C317" t="s">
        <v>22</v>
      </c>
      <c r="D317">
        <v>67</v>
      </c>
      <c r="S317">
        <v>110</v>
      </c>
    </row>
    <row r="318" spans="1:19" x14ac:dyDescent="0.35">
      <c r="A318" t="s">
        <v>30</v>
      </c>
      <c r="B318">
        <v>3596</v>
      </c>
      <c r="C318" t="s">
        <v>22</v>
      </c>
      <c r="D318">
        <v>57</v>
      </c>
      <c r="S318">
        <v>110</v>
      </c>
    </row>
    <row r="319" spans="1:19" x14ac:dyDescent="0.35">
      <c r="A319" t="s">
        <v>30</v>
      </c>
      <c r="B319">
        <v>244</v>
      </c>
      <c r="C319" t="s">
        <v>22</v>
      </c>
      <c r="D319">
        <v>1229</v>
      </c>
      <c r="S319">
        <v>110</v>
      </c>
    </row>
    <row r="320" spans="1:19" x14ac:dyDescent="0.35">
      <c r="A320" t="s">
        <v>30</v>
      </c>
      <c r="B320">
        <v>5180</v>
      </c>
      <c r="C320" t="s">
        <v>22</v>
      </c>
      <c r="D320">
        <v>12</v>
      </c>
      <c r="S320">
        <v>111</v>
      </c>
    </row>
    <row r="321" spans="1:19" x14ac:dyDescent="0.35">
      <c r="A321" t="s">
        <v>30</v>
      </c>
      <c r="B321">
        <v>589</v>
      </c>
      <c r="C321" t="s">
        <v>22</v>
      </c>
      <c r="D321">
        <v>452</v>
      </c>
      <c r="S321">
        <v>111</v>
      </c>
    </row>
    <row r="322" spans="1:19" x14ac:dyDescent="0.35">
      <c r="A322" t="s">
        <v>30</v>
      </c>
      <c r="B322">
        <v>2725</v>
      </c>
      <c r="C322" t="s">
        <v>22</v>
      </c>
      <c r="D322">
        <v>1886</v>
      </c>
      <c r="S322">
        <v>112</v>
      </c>
    </row>
    <row r="323" spans="1:19" x14ac:dyDescent="0.35">
      <c r="A323" t="s">
        <v>30</v>
      </c>
      <c r="B323">
        <v>300</v>
      </c>
      <c r="C323" t="s">
        <v>22</v>
      </c>
      <c r="D323">
        <v>1825</v>
      </c>
      <c r="S323">
        <v>112</v>
      </c>
    </row>
    <row r="324" spans="1:19" x14ac:dyDescent="0.35">
      <c r="A324" t="s">
        <v>30</v>
      </c>
      <c r="B324">
        <v>144</v>
      </c>
      <c r="C324" t="s">
        <v>22</v>
      </c>
      <c r="D324">
        <v>31</v>
      </c>
      <c r="S324">
        <v>112</v>
      </c>
    </row>
    <row r="325" spans="1:19" x14ac:dyDescent="0.35">
      <c r="A325" t="s">
        <v>30</v>
      </c>
      <c r="B325">
        <v>87</v>
      </c>
      <c r="C325" t="s">
        <v>22</v>
      </c>
      <c r="D325">
        <v>107</v>
      </c>
      <c r="S325">
        <v>112</v>
      </c>
    </row>
    <row r="326" spans="1:19" x14ac:dyDescent="0.35">
      <c r="A326" t="s">
        <v>30</v>
      </c>
      <c r="B326">
        <v>3116</v>
      </c>
      <c r="C326" t="s">
        <v>22</v>
      </c>
      <c r="D326">
        <v>27</v>
      </c>
      <c r="S326">
        <v>112</v>
      </c>
    </row>
    <row r="327" spans="1:19" x14ac:dyDescent="0.35">
      <c r="A327" t="s">
        <v>30</v>
      </c>
      <c r="B327">
        <v>909</v>
      </c>
      <c r="C327" t="s">
        <v>22</v>
      </c>
      <c r="D327">
        <v>1221</v>
      </c>
      <c r="S327">
        <v>113</v>
      </c>
    </row>
    <row r="328" spans="1:19" x14ac:dyDescent="0.35">
      <c r="A328" t="s">
        <v>30</v>
      </c>
      <c r="B328">
        <v>1613</v>
      </c>
      <c r="C328" t="s">
        <v>22</v>
      </c>
      <c r="D328">
        <v>1</v>
      </c>
      <c r="S328">
        <v>113</v>
      </c>
    </row>
    <row r="329" spans="1:19" x14ac:dyDescent="0.35">
      <c r="A329" t="s">
        <v>30</v>
      </c>
      <c r="B329">
        <v>136</v>
      </c>
      <c r="C329" t="s">
        <v>22</v>
      </c>
      <c r="D329">
        <v>16</v>
      </c>
      <c r="S329">
        <v>113</v>
      </c>
    </row>
    <row r="330" spans="1:19" x14ac:dyDescent="0.35">
      <c r="A330" t="s">
        <v>30</v>
      </c>
      <c r="B330">
        <v>130</v>
      </c>
      <c r="C330" t="s">
        <v>22</v>
      </c>
      <c r="D330">
        <v>41</v>
      </c>
      <c r="S330">
        <v>114</v>
      </c>
    </row>
    <row r="331" spans="1:19" x14ac:dyDescent="0.35">
      <c r="A331" t="s">
        <v>30</v>
      </c>
      <c r="B331">
        <v>102</v>
      </c>
      <c r="C331" t="s">
        <v>22</v>
      </c>
      <c r="D331">
        <v>523</v>
      </c>
      <c r="S331">
        <v>114</v>
      </c>
    </row>
    <row r="332" spans="1:19" x14ac:dyDescent="0.35">
      <c r="A332" t="s">
        <v>30</v>
      </c>
      <c r="B332">
        <v>4006</v>
      </c>
      <c r="C332" t="s">
        <v>22</v>
      </c>
      <c r="D332">
        <v>141</v>
      </c>
      <c r="S332">
        <v>114</v>
      </c>
    </row>
    <row r="333" spans="1:19" x14ac:dyDescent="0.35">
      <c r="A333" t="s">
        <v>30</v>
      </c>
      <c r="B333">
        <v>1629</v>
      </c>
      <c r="C333" t="s">
        <v>22</v>
      </c>
      <c r="D333">
        <v>52</v>
      </c>
      <c r="S333">
        <v>114</v>
      </c>
    </row>
    <row r="334" spans="1:19" x14ac:dyDescent="0.35">
      <c r="A334" t="s">
        <v>30</v>
      </c>
      <c r="B334">
        <v>2188</v>
      </c>
      <c r="C334" t="s">
        <v>22</v>
      </c>
      <c r="D334">
        <v>225</v>
      </c>
      <c r="S334">
        <v>114</v>
      </c>
    </row>
    <row r="335" spans="1:19" x14ac:dyDescent="0.35">
      <c r="A335" t="s">
        <v>30</v>
      </c>
      <c r="B335">
        <v>2409</v>
      </c>
      <c r="C335" t="s">
        <v>22</v>
      </c>
      <c r="D335">
        <v>38</v>
      </c>
      <c r="S335">
        <v>115</v>
      </c>
    </row>
    <row r="336" spans="1:19" x14ac:dyDescent="0.35">
      <c r="A336" t="s">
        <v>30</v>
      </c>
      <c r="B336">
        <v>194</v>
      </c>
      <c r="C336" t="s">
        <v>22</v>
      </c>
      <c r="D336">
        <v>15</v>
      </c>
      <c r="S336">
        <v>115</v>
      </c>
    </row>
    <row r="337" spans="1:19" x14ac:dyDescent="0.35">
      <c r="A337" t="s">
        <v>30</v>
      </c>
      <c r="B337">
        <v>1140</v>
      </c>
      <c r="C337" t="s">
        <v>22</v>
      </c>
      <c r="D337">
        <v>37</v>
      </c>
      <c r="S337">
        <v>116</v>
      </c>
    </row>
    <row r="338" spans="1:19" x14ac:dyDescent="0.35">
      <c r="A338" t="s">
        <v>30</v>
      </c>
      <c r="B338">
        <v>102</v>
      </c>
      <c r="C338" t="s">
        <v>22</v>
      </c>
      <c r="D338">
        <v>112</v>
      </c>
      <c r="S338">
        <v>116</v>
      </c>
    </row>
    <row r="339" spans="1:19" x14ac:dyDescent="0.35">
      <c r="A339" t="s">
        <v>30</v>
      </c>
      <c r="B339">
        <v>2857</v>
      </c>
      <c r="C339" t="s">
        <v>22</v>
      </c>
      <c r="D339">
        <v>21</v>
      </c>
      <c r="S339">
        <v>117</v>
      </c>
    </row>
    <row r="340" spans="1:19" x14ac:dyDescent="0.35">
      <c r="A340" t="s">
        <v>30</v>
      </c>
      <c r="B340">
        <v>107</v>
      </c>
      <c r="C340" t="s">
        <v>22</v>
      </c>
      <c r="D340">
        <v>67</v>
      </c>
      <c r="S340">
        <v>117</v>
      </c>
    </row>
    <row r="341" spans="1:19" x14ac:dyDescent="0.35">
      <c r="A341" t="s">
        <v>30</v>
      </c>
      <c r="B341">
        <v>160</v>
      </c>
      <c r="C341" t="s">
        <v>22</v>
      </c>
      <c r="D341">
        <v>78</v>
      </c>
      <c r="S341">
        <v>117</v>
      </c>
    </row>
    <row r="342" spans="1:19" x14ac:dyDescent="0.35">
      <c r="A342" t="s">
        <v>30</v>
      </c>
      <c r="B342">
        <v>2230</v>
      </c>
      <c r="C342" t="s">
        <v>22</v>
      </c>
      <c r="D342">
        <v>67</v>
      </c>
      <c r="S342">
        <v>118</v>
      </c>
    </row>
    <row r="343" spans="1:19" x14ac:dyDescent="0.35">
      <c r="A343" t="s">
        <v>30</v>
      </c>
      <c r="B343">
        <v>316</v>
      </c>
      <c r="C343" t="s">
        <v>22</v>
      </c>
      <c r="D343">
        <v>263</v>
      </c>
      <c r="S343">
        <v>119</v>
      </c>
    </row>
    <row r="344" spans="1:19" x14ac:dyDescent="0.35">
      <c r="A344" t="s">
        <v>30</v>
      </c>
      <c r="B344">
        <v>117</v>
      </c>
      <c r="C344" t="s">
        <v>22</v>
      </c>
      <c r="D344">
        <v>1691</v>
      </c>
      <c r="S344">
        <v>120</v>
      </c>
    </row>
    <row r="345" spans="1:19" x14ac:dyDescent="0.35">
      <c r="A345" t="s">
        <v>30</v>
      </c>
      <c r="B345">
        <v>6406</v>
      </c>
      <c r="C345" t="s">
        <v>22</v>
      </c>
      <c r="D345">
        <v>181</v>
      </c>
      <c r="S345">
        <v>120</v>
      </c>
    </row>
    <row r="346" spans="1:19" x14ac:dyDescent="0.35">
      <c r="A346" t="s">
        <v>30</v>
      </c>
      <c r="B346">
        <v>192</v>
      </c>
      <c r="C346" t="s">
        <v>22</v>
      </c>
      <c r="D346">
        <v>13</v>
      </c>
      <c r="S346">
        <v>121</v>
      </c>
    </row>
    <row r="347" spans="1:19" x14ac:dyDescent="0.35">
      <c r="A347" t="s">
        <v>30</v>
      </c>
      <c r="B347">
        <v>26</v>
      </c>
      <c r="C347" t="s">
        <v>22</v>
      </c>
      <c r="D347">
        <v>1</v>
      </c>
      <c r="S347">
        <v>121</v>
      </c>
    </row>
    <row r="348" spans="1:19" x14ac:dyDescent="0.35">
      <c r="A348" t="s">
        <v>30</v>
      </c>
      <c r="B348">
        <v>723</v>
      </c>
      <c r="C348" t="s">
        <v>22</v>
      </c>
      <c r="D348">
        <v>21</v>
      </c>
      <c r="S348">
        <v>121</v>
      </c>
    </row>
    <row r="349" spans="1:19" x14ac:dyDescent="0.35">
      <c r="A349" t="s">
        <v>30</v>
      </c>
      <c r="B349">
        <v>170</v>
      </c>
      <c r="C349" t="s">
        <v>22</v>
      </c>
      <c r="D349">
        <v>830</v>
      </c>
      <c r="S349">
        <v>121</v>
      </c>
    </row>
    <row r="350" spans="1:19" x14ac:dyDescent="0.35">
      <c r="A350" t="s">
        <v>30</v>
      </c>
      <c r="B350">
        <v>238</v>
      </c>
      <c r="C350" t="s">
        <v>22</v>
      </c>
      <c r="D350">
        <v>130</v>
      </c>
      <c r="S350">
        <v>122</v>
      </c>
    </row>
    <row r="351" spans="1:19" x14ac:dyDescent="0.35">
      <c r="A351" t="s">
        <v>30</v>
      </c>
      <c r="B351">
        <v>55</v>
      </c>
      <c r="C351" t="s">
        <v>22</v>
      </c>
      <c r="D351">
        <v>55</v>
      </c>
      <c r="S351">
        <v>122</v>
      </c>
    </row>
    <row r="352" spans="1:19" x14ac:dyDescent="0.35">
      <c r="A352" t="s">
        <v>30</v>
      </c>
      <c r="B352">
        <v>128</v>
      </c>
      <c r="C352" t="s">
        <v>22</v>
      </c>
      <c r="D352">
        <v>114</v>
      </c>
      <c r="S352">
        <v>122</v>
      </c>
    </row>
    <row r="353" spans="1:19" x14ac:dyDescent="0.35">
      <c r="A353" t="s">
        <v>30</v>
      </c>
      <c r="B353">
        <v>2144</v>
      </c>
      <c r="C353" t="s">
        <v>22</v>
      </c>
      <c r="D353">
        <v>594</v>
      </c>
      <c r="S353">
        <v>122</v>
      </c>
    </row>
    <row r="354" spans="1:19" x14ac:dyDescent="0.35">
      <c r="A354" t="s">
        <v>30</v>
      </c>
      <c r="B354">
        <v>2693</v>
      </c>
      <c r="C354" t="s">
        <v>22</v>
      </c>
      <c r="D354">
        <v>24</v>
      </c>
      <c r="S354">
        <v>123</v>
      </c>
    </row>
    <row r="355" spans="1:19" x14ac:dyDescent="0.35">
      <c r="A355" t="s">
        <v>30</v>
      </c>
      <c r="B355">
        <v>432</v>
      </c>
      <c r="C355" t="s">
        <v>22</v>
      </c>
      <c r="D355">
        <v>252</v>
      </c>
      <c r="S355">
        <v>123</v>
      </c>
    </row>
    <row r="356" spans="1:19" x14ac:dyDescent="0.35">
      <c r="A356" t="s">
        <v>30</v>
      </c>
      <c r="B356">
        <v>189</v>
      </c>
      <c r="C356" t="s">
        <v>22</v>
      </c>
      <c r="D356">
        <v>67</v>
      </c>
      <c r="S356">
        <v>123</v>
      </c>
    </row>
    <row r="357" spans="1:19" x14ac:dyDescent="0.35">
      <c r="A357" t="s">
        <v>30</v>
      </c>
      <c r="B357">
        <v>154</v>
      </c>
      <c r="C357" t="s">
        <v>22</v>
      </c>
      <c r="D357">
        <v>742</v>
      </c>
      <c r="S357">
        <v>125</v>
      </c>
    </row>
    <row r="358" spans="1:19" x14ac:dyDescent="0.35">
      <c r="A358" t="s">
        <v>30</v>
      </c>
      <c r="B358">
        <v>96</v>
      </c>
      <c r="C358" t="s">
        <v>22</v>
      </c>
      <c r="D358">
        <v>75</v>
      </c>
      <c r="S358">
        <v>126</v>
      </c>
    </row>
    <row r="359" spans="1:19" x14ac:dyDescent="0.35">
      <c r="A359" t="s">
        <v>30</v>
      </c>
      <c r="B359">
        <v>3063</v>
      </c>
      <c r="C359" t="s">
        <v>22</v>
      </c>
      <c r="D359">
        <v>4405</v>
      </c>
      <c r="S359">
        <v>126</v>
      </c>
    </row>
    <row r="360" spans="1:19" x14ac:dyDescent="0.35">
      <c r="A360" t="s">
        <v>30</v>
      </c>
      <c r="B360">
        <v>2266</v>
      </c>
      <c r="C360" t="s">
        <v>22</v>
      </c>
      <c r="D360">
        <v>92</v>
      </c>
      <c r="S360">
        <v>126</v>
      </c>
    </row>
    <row r="361" spans="1:19" x14ac:dyDescent="0.35">
      <c r="A361" t="s">
        <v>30</v>
      </c>
      <c r="B361">
        <v>194</v>
      </c>
      <c r="C361" t="s">
        <v>22</v>
      </c>
      <c r="D361">
        <v>64</v>
      </c>
      <c r="S361">
        <v>126</v>
      </c>
    </row>
    <row r="362" spans="1:19" x14ac:dyDescent="0.35">
      <c r="A362" t="s">
        <v>30</v>
      </c>
      <c r="B362">
        <v>129</v>
      </c>
      <c r="C362" t="s">
        <v>22</v>
      </c>
      <c r="D362">
        <v>64</v>
      </c>
      <c r="S362">
        <v>126</v>
      </c>
    </row>
    <row r="363" spans="1:19" x14ac:dyDescent="0.35">
      <c r="A363" t="s">
        <v>30</v>
      </c>
      <c r="B363">
        <v>375</v>
      </c>
      <c r="C363" t="s">
        <v>22</v>
      </c>
      <c r="D363">
        <v>842</v>
      </c>
      <c r="S363">
        <v>127</v>
      </c>
    </row>
    <row r="364" spans="1:19" x14ac:dyDescent="0.35">
      <c r="A364" t="s">
        <v>30</v>
      </c>
      <c r="B364">
        <v>409</v>
      </c>
      <c r="C364" t="s">
        <v>22</v>
      </c>
      <c r="D364">
        <v>112</v>
      </c>
      <c r="S364">
        <v>127</v>
      </c>
    </row>
    <row r="365" spans="1:19" x14ac:dyDescent="0.35">
      <c r="A365" t="s">
        <v>30</v>
      </c>
      <c r="B365">
        <v>234</v>
      </c>
      <c r="C365" t="s">
        <v>22</v>
      </c>
      <c r="D365">
        <v>374</v>
      </c>
      <c r="S365">
        <v>127</v>
      </c>
    </row>
    <row r="366" spans="1:19" x14ac:dyDescent="0.35">
      <c r="A366" t="s">
        <v>30</v>
      </c>
      <c r="B366">
        <v>3016</v>
      </c>
      <c r="S366">
        <v>128</v>
      </c>
    </row>
    <row r="367" spans="1:19" x14ac:dyDescent="0.35">
      <c r="A367" t="s">
        <v>30</v>
      </c>
      <c r="B367">
        <v>264</v>
      </c>
      <c r="S367">
        <v>128</v>
      </c>
    </row>
    <row r="368" spans="1:19" x14ac:dyDescent="0.35">
      <c r="A368" t="s">
        <v>30</v>
      </c>
      <c r="B368">
        <v>272</v>
      </c>
      <c r="S368">
        <v>128</v>
      </c>
    </row>
    <row r="369" spans="1:19" x14ac:dyDescent="0.35">
      <c r="A369" t="s">
        <v>30</v>
      </c>
      <c r="B369">
        <v>419</v>
      </c>
      <c r="S369">
        <v>129</v>
      </c>
    </row>
    <row r="370" spans="1:19" x14ac:dyDescent="0.35">
      <c r="A370" t="s">
        <v>30</v>
      </c>
      <c r="B370">
        <v>1621</v>
      </c>
      <c r="S370">
        <v>129</v>
      </c>
    </row>
    <row r="371" spans="1:19" x14ac:dyDescent="0.35">
      <c r="A371" t="s">
        <v>30</v>
      </c>
      <c r="B371">
        <v>1101</v>
      </c>
      <c r="S371">
        <v>130</v>
      </c>
    </row>
    <row r="372" spans="1:19" x14ac:dyDescent="0.35">
      <c r="A372" t="s">
        <v>30</v>
      </c>
      <c r="B372">
        <v>1073</v>
      </c>
      <c r="S372">
        <v>130</v>
      </c>
    </row>
    <row r="373" spans="1:19" x14ac:dyDescent="0.35">
      <c r="A373" t="s">
        <v>30</v>
      </c>
      <c r="B373">
        <v>331</v>
      </c>
      <c r="S373">
        <v>130</v>
      </c>
    </row>
    <row r="374" spans="1:19" x14ac:dyDescent="0.35">
      <c r="A374" t="s">
        <v>30</v>
      </c>
      <c r="B374">
        <v>1170</v>
      </c>
      <c r="S374">
        <v>131</v>
      </c>
    </row>
    <row r="375" spans="1:19" x14ac:dyDescent="0.35">
      <c r="A375" t="s">
        <v>30</v>
      </c>
      <c r="B375">
        <v>363</v>
      </c>
      <c r="S375">
        <v>131</v>
      </c>
    </row>
    <row r="376" spans="1:19" x14ac:dyDescent="0.35">
      <c r="A376" t="s">
        <v>30</v>
      </c>
      <c r="B376">
        <v>103</v>
      </c>
      <c r="S376">
        <v>131</v>
      </c>
    </row>
    <row r="377" spans="1:19" x14ac:dyDescent="0.35">
      <c r="A377" t="s">
        <v>30</v>
      </c>
      <c r="B377">
        <v>147</v>
      </c>
      <c r="S377">
        <v>131</v>
      </c>
    </row>
    <row r="378" spans="1:19" x14ac:dyDescent="0.35">
      <c r="A378" t="s">
        <v>30</v>
      </c>
      <c r="B378">
        <v>110</v>
      </c>
      <c r="S378">
        <v>131</v>
      </c>
    </row>
    <row r="379" spans="1:19" x14ac:dyDescent="0.35">
      <c r="A379" t="s">
        <v>30</v>
      </c>
      <c r="B379">
        <v>134</v>
      </c>
      <c r="S379">
        <v>131</v>
      </c>
    </row>
    <row r="380" spans="1:19" x14ac:dyDescent="0.35">
      <c r="A380" t="s">
        <v>30</v>
      </c>
      <c r="B380">
        <v>269</v>
      </c>
      <c r="S380">
        <v>132</v>
      </c>
    </row>
    <row r="381" spans="1:19" x14ac:dyDescent="0.35">
      <c r="A381" t="s">
        <v>30</v>
      </c>
      <c r="B381">
        <v>175</v>
      </c>
      <c r="S381">
        <v>132</v>
      </c>
    </row>
    <row r="382" spans="1:19" x14ac:dyDescent="0.35">
      <c r="A382" t="s">
        <v>30</v>
      </c>
      <c r="B382">
        <v>69</v>
      </c>
      <c r="S382">
        <v>132</v>
      </c>
    </row>
    <row r="383" spans="1:19" x14ac:dyDescent="0.35">
      <c r="A383" t="s">
        <v>30</v>
      </c>
      <c r="B383">
        <v>190</v>
      </c>
      <c r="S383">
        <v>132</v>
      </c>
    </row>
    <row r="384" spans="1:19" x14ac:dyDescent="0.35">
      <c r="A384" t="s">
        <v>30</v>
      </c>
      <c r="B384">
        <v>237</v>
      </c>
      <c r="S384">
        <v>133</v>
      </c>
    </row>
    <row r="385" spans="1:19" x14ac:dyDescent="0.35">
      <c r="A385" t="s">
        <v>30</v>
      </c>
      <c r="B385">
        <v>196</v>
      </c>
      <c r="S385">
        <v>133</v>
      </c>
    </row>
    <row r="386" spans="1:19" x14ac:dyDescent="0.35">
      <c r="A386" t="s">
        <v>30</v>
      </c>
      <c r="B386">
        <v>7295</v>
      </c>
      <c r="S386">
        <v>133</v>
      </c>
    </row>
    <row r="387" spans="1:19" x14ac:dyDescent="0.35">
      <c r="A387" t="s">
        <v>30</v>
      </c>
      <c r="B387">
        <v>2893</v>
      </c>
      <c r="S387">
        <v>133</v>
      </c>
    </row>
    <row r="388" spans="1:19" x14ac:dyDescent="0.35">
      <c r="A388" t="s">
        <v>30</v>
      </c>
      <c r="B388">
        <v>820</v>
      </c>
      <c r="S388">
        <v>133</v>
      </c>
    </row>
    <row r="389" spans="1:19" x14ac:dyDescent="0.35">
      <c r="A389" t="s">
        <v>30</v>
      </c>
      <c r="B389">
        <v>2038</v>
      </c>
      <c r="S389">
        <v>134</v>
      </c>
    </row>
    <row r="390" spans="1:19" x14ac:dyDescent="0.35">
      <c r="A390" t="s">
        <v>30</v>
      </c>
      <c r="B390">
        <v>116</v>
      </c>
      <c r="S390">
        <v>134</v>
      </c>
    </row>
    <row r="391" spans="1:19" x14ac:dyDescent="0.35">
      <c r="A391" t="s">
        <v>30</v>
      </c>
      <c r="B391">
        <v>1345</v>
      </c>
      <c r="S391">
        <v>134</v>
      </c>
    </row>
    <row r="392" spans="1:19" x14ac:dyDescent="0.35">
      <c r="A392" t="s">
        <v>30</v>
      </c>
      <c r="B392">
        <v>168</v>
      </c>
      <c r="S392">
        <v>135</v>
      </c>
    </row>
    <row r="393" spans="1:19" x14ac:dyDescent="0.35">
      <c r="A393" t="s">
        <v>30</v>
      </c>
      <c r="B393">
        <v>137</v>
      </c>
      <c r="S393">
        <v>135</v>
      </c>
    </row>
    <row r="394" spans="1:19" x14ac:dyDescent="0.35">
      <c r="A394" t="s">
        <v>30</v>
      </c>
      <c r="B394">
        <v>186</v>
      </c>
      <c r="S394">
        <v>135</v>
      </c>
    </row>
    <row r="395" spans="1:19" x14ac:dyDescent="0.35">
      <c r="A395" t="s">
        <v>30</v>
      </c>
      <c r="B395">
        <v>125</v>
      </c>
      <c r="S395">
        <v>135</v>
      </c>
    </row>
    <row r="396" spans="1:19" x14ac:dyDescent="0.35">
      <c r="A396" t="s">
        <v>30</v>
      </c>
      <c r="B396">
        <v>202</v>
      </c>
      <c r="S396">
        <v>136</v>
      </c>
    </row>
    <row r="397" spans="1:19" x14ac:dyDescent="0.35">
      <c r="A397" t="s">
        <v>30</v>
      </c>
      <c r="B397">
        <v>103</v>
      </c>
      <c r="S397">
        <v>136</v>
      </c>
    </row>
    <row r="398" spans="1:19" x14ac:dyDescent="0.35">
      <c r="A398" t="s">
        <v>30</v>
      </c>
      <c r="B398">
        <v>1785</v>
      </c>
      <c r="S398">
        <v>137</v>
      </c>
    </row>
    <row r="399" spans="1:19" x14ac:dyDescent="0.35">
      <c r="A399" t="s">
        <v>30</v>
      </c>
      <c r="B399">
        <v>157</v>
      </c>
      <c r="S399">
        <v>137</v>
      </c>
    </row>
    <row r="400" spans="1:19" x14ac:dyDescent="0.35">
      <c r="A400" t="s">
        <v>30</v>
      </c>
      <c r="B400">
        <v>555</v>
      </c>
      <c r="S400">
        <v>137</v>
      </c>
    </row>
    <row r="401" spans="1:19" x14ac:dyDescent="0.35">
      <c r="A401" t="s">
        <v>30</v>
      </c>
      <c r="B401">
        <v>297</v>
      </c>
      <c r="S401">
        <v>138</v>
      </c>
    </row>
    <row r="402" spans="1:19" x14ac:dyDescent="0.35">
      <c r="A402" t="s">
        <v>30</v>
      </c>
      <c r="B402">
        <v>123</v>
      </c>
      <c r="S402">
        <v>138</v>
      </c>
    </row>
    <row r="403" spans="1:19" x14ac:dyDescent="0.35">
      <c r="A403" t="s">
        <v>30</v>
      </c>
      <c r="B403">
        <v>3036</v>
      </c>
      <c r="S403">
        <v>138</v>
      </c>
    </row>
    <row r="404" spans="1:19" x14ac:dyDescent="0.35">
      <c r="A404" t="s">
        <v>30</v>
      </c>
      <c r="B404">
        <v>144</v>
      </c>
      <c r="S404">
        <v>139</v>
      </c>
    </row>
    <row r="405" spans="1:19" x14ac:dyDescent="0.35">
      <c r="A405" t="s">
        <v>30</v>
      </c>
      <c r="B405">
        <v>121</v>
      </c>
      <c r="S405">
        <v>139</v>
      </c>
    </row>
    <row r="406" spans="1:19" x14ac:dyDescent="0.35">
      <c r="A406" t="s">
        <v>30</v>
      </c>
      <c r="B406">
        <v>181</v>
      </c>
      <c r="S406">
        <v>139</v>
      </c>
    </row>
    <row r="407" spans="1:19" x14ac:dyDescent="0.35">
      <c r="A407" t="s">
        <v>30</v>
      </c>
      <c r="B407">
        <v>122</v>
      </c>
      <c r="S407">
        <v>140</v>
      </c>
    </row>
    <row r="408" spans="1:19" x14ac:dyDescent="0.35">
      <c r="A408" t="s">
        <v>30</v>
      </c>
      <c r="B408">
        <v>1071</v>
      </c>
      <c r="S408">
        <v>140</v>
      </c>
    </row>
    <row r="409" spans="1:19" x14ac:dyDescent="0.35">
      <c r="A409" t="s">
        <v>30</v>
      </c>
      <c r="B409">
        <v>980</v>
      </c>
      <c r="S409">
        <v>140</v>
      </c>
    </row>
    <row r="410" spans="1:19" x14ac:dyDescent="0.35">
      <c r="A410" t="s">
        <v>30</v>
      </c>
      <c r="B410">
        <v>536</v>
      </c>
      <c r="S410">
        <v>141</v>
      </c>
    </row>
    <row r="411" spans="1:19" x14ac:dyDescent="0.35">
      <c r="A411" t="s">
        <v>30</v>
      </c>
      <c r="B411">
        <v>1991</v>
      </c>
      <c r="S411">
        <v>142</v>
      </c>
    </row>
    <row r="412" spans="1:19" x14ac:dyDescent="0.35">
      <c r="A412" t="s">
        <v>30</v>
      </c>
      <c r="B412">
        <v>180</v>
      </c>
      <c r="S412">
        <v>142</v>
      </c>
    </row>
    <row r="413" spans="1:19" x14ac:dyDescent="0.35">
      <c r="A413" t="s">
        <v>30</v>
      </c>
      <c r="B413">
        <v>130</v>
      </c>
      <c r="S413">
        <v>142</v>
      </c>
    </row>
    <row r="414" spans="1:19" x14ac:dyDescent="0.35">
      <c r="A414" t="s">
        <v>30</v>
      </c>
      <c r="B414">
        <v>122</v>
      </c>
      <c r="S414">
        <v>142</v>
      </c>
    </row>
    <row r="415" spans="1:19" x14ac:dyDescent="0.35">
      <c r="A415" t="s">
        <v>30</v>
      </c>
      <c r="B415">
        <v>140</v>
      </c>
      <c r="S415">
        <v>143</v>
      </c>
    </row>
    <row r="416" spans="1:19" x14ac:dyDescent="0.35">
      <c r="A416" t="s">
        <v>30</v>
      </c>
      <c r="B416">
        <v>3388</v>
      </c>
      <c r="S416">
        <v>143</v>
      </c>
    </row>
    <row r="417" spans="1:19" x14ac:dyDescent="0.35">
      <c r="A417" t="s">
        <v>30</v>
      </c>
      <c r="B417">
        <v>280</v>
      </c>
      <c r="S417">
        <v>144</v>
      </c>
    </row>
    <row r="418" spans="1:19" x14ac:dyDescent="0.35">
      <c r="A418" t="s">
        <v>30</v>
      </c>
      <c r="B418">
        <v>366</v>
      </c>
      <c r="S418">
        <v>144</v>
      </c>
    </row>
    <row r="419" spans="1:19" x14ac:dyDescent="0.35">
      <c r="A419" t="s">
        <v>30</v>
      </c>
      <c r="B419">
        <v>270</v>
      </c>
      <c r="S419">
        <v>144</v>
      </c>
    </row>
    <row r="420" spans="1:19" x14ac:dyDescent="0.35">
      <c r="A420" t="s">
        <v>30</v>
      </c>
      <c r="B420">
        <v>137</v>
      </c>
      <c r="S420">
        <v>144</v>
      </c>
    </row>
    <row r="421" spans="1:19" x14ac:dyDescent="0.35">
      <c r="A421" t="s">
        <v>30</v>
      </c>
      <c r="B421">
        <v>3205</v>
      </c>
      <c r="S421">
        <v>145</v>
      </c>
    </row>
    <row r="422" spans="1:19" x14ac:dyDescent="0.35">
      <c r="A422" t="s">
        <v>30</v>
      </c>
      <c r="B422">
        <v>288</v>
      </c>
      <c r="S422">
        <v>146</v>
      </c>
    </row>
    <row r="423" spans="1:19" x14ac:dyDescent="0.35">
      <c r="A423" t="s">
        <v>30</v>
      </c>
      <c r="B423">
        <v>148</v>
      </c>
      <c r="S423">
        <v>147</v>
      </c>
    </row>
    <row r="424" spans="1:19" x14ac:dyDescent="0.35">
      <c r="A424" t="s">
        <v>30</v>
      </c>
      <c r="B424">
        <v>114</v>
      </c>
      <c r="S424">
        <v>147</v>
      </c>
    </row>
    <row r="425" spans="1:19" x14ac:dyDescent="0.35">
      <c r="A425" t="s">
        <v>30</v>
      </c>
      <c r="B425">
        <v>1518</v>
      </c>
      <c r="S425">
        <v>147</v>
      </c>
    </row>
    <row r="426" spans="1:19" x14ac:dyDescent="0.35">
      <c r="A426" t="s">
        <v>30</v>
      </c>
      <c r="B426">
        <v>166</v>
      </c>
      <c r="S426">
        <v>147</v>
      </c>
    </row>
    <row r="427" spans="1:19" x14ac:dyDescent="0.35">
      <c r="A427" t="s">
        <v>30</v>
      </c>
      <c r="B427">
        <v>100</v>
      </c>
      <c r="S427">
        <v>148</v>
      </c>
    </row>
    <row r="428" spans="1:19" x14ac:dyDescent="0.35">
      <c r="A428" t="s">
        <v>30</v>
      </c>
      <c r="B428">
        <v>235</v>
      </c>
      <c r="S428">
        <v>148</v>
      </c>
    </row>
    <row r="429" spans="1:19" x14ac:dyDescent="0.35">
      <c r="A429" t="s">
        <v>30</v>
      </c>
      <c r="B429">
        <v>148</v>
      </c>
      <c r="S429">
        <v>149</v>
      </c>
    </row>
    <row r="430" spans="1:19" x14ac:dyDescent="0.35">
      <c r="A430" t="s">
        <v>30</v>
      </c>
      <c r="B430">
        <v>198</v>
      </c>
      <c r="S430">
        <v>149</v>
      </c>
    </row>
    <row r="431" spans="1:19" x14ac:dyDescent="0.35">
      <c r="A431" t="s">
        <v>30</v>
      </c>
      <c r="B431">
        <v>150</v>
      </c>
      <c r="S431">
        <v>150</v>
      </c>
    </row>
    <row r="432" spans="1:19" x14ac:dyDescent="0.35">
      <c r="A432" t="s">
        <v>30</v>
      </c>
      <c r="B432">
        <v>216</v>
      </c>
      <c r="S432">
        <v>150</v>
      </c>
    </row>
    <row r="433" spans="1:19" x14ac:dyDescent="0.35">
      <c r="A433" t="s">
        <v>30</v>
      </c>
      <c r="B433">
        <v>5139</v>
      </c>
      <c r="S433">
        <v>151</v>
      </c>
    </row>
    <row r="434" spans="1:19" x14ac:dyDescent="0.35">
      <c r="A434" t="s">
        <v>30</v>
      </c>
      <c r="B434">
        <v>2353</v>
      </c>
      <c r="S434">
        <v>154</v>
      </c>
    </row>
    <row r="435" spans="1:19" x14ac:dyDescent="0.35">
      <c r="A435" t="s">
        <v>30</v>
      </c>
      <c r="B435">
        <v>78</v>
      </c>
      <c r="S435">
        <v>154</v>
      </c>
    </row>
    <row r="436" spans="1:19" x14ac:dyDescent="0.35">
      <c r="A436" t="s">
        <v>30</v>
      </c>
      <c r="B436">
        <v>174</v>
      </c>
      <c r="S436">
        <v>154</v>
      </c>
    </row>
    <row r="437" spans="1:19" x14ac:dyDescent="0.35">
      <c r="A437" t="s">
        <v>30</v>
      </c>
      <c r="B437">
        <v>164</v>
      </c>
      <c r="S437">
        <v>154</v>
      </c>
    </row>
    <row r="438" spans="1:19" x14ac:dyDescent="0.35">
      <c r="A438" t="s">
        <v>30</v>
      </c>
      <c r="B438">
        <v>161</v>
      </c>
      <c r="S438">
        <v>154</v>
      </c>
    </row>
    <row r="439" spans="1:19" x14ac:dyDescent="0.35">
      <c r="A439" t="s">
        <v>30</v>
      </c>
      <c r="B439">
        <v>138</v>
      </c>
      <c r="S439">
        <v>155</v>
      </c>
    </row>
    <row r="440" spans="1:19" x14ac:dyDescent="0.35">
      <c r="A440" t="s">
        <v>30</v>
      </c>
      <c r="B440">
        <v>3308</v>
      </c>
      <c r="S440">
        <v>155</v>
      </c>
    </row>
    <row r="441" spans="1:19" x14ac:dyDescent="0.35">
      <c r="A441" t="s">
        <v>30</v>
      </c>
      <c r="B441">
        <v>127</v>
      </c>
      <c r="S441">
        <v>155</v>
      </c>
    </row>
    <row r="442" spans="1:19" x14ac:dyDescent="0.35">
      <c r="A442" t="s">
        <v>30</v>
      </c>
      <c r="B442">
        <v>207</v>
      </c>
      <c r="S442">
        <v>155</v>
      </c>
    </row>
    <row r="443" spans="1:19" x14ac:dyDescent="0.35">
      <c r="A443" t="s">
        <v>30</v>
      </c>
      <c r="B443">
        <v>181</v>
      </c>
      <c r="S443">
        <v>156</v>
      </c>
    </row>
    <row r="444" spans="1:19" x14ac:dyDescent="0.35">
      <c r="A444" t="s">
        <v>30</v>
      </c>
      <c r="B444">
        <v>110</v>
      </c>
      <c r="S444">
        <v>156</v>
      </c>
    </row>
    <row r="445" spans="1:19" x14ac:dyDescent="0.35">
      <c r="A445" t="s">
        <v>30</v>
      </c>
      <c r="B445">
        <v>185</v>
      </c>
      <c r="S445">
        <v>156</v>
      </c>
    </row>
    <row r="446" spans="1:19" x14ac:dyDescent="0.35">
      <c r="A446" t="s">
        <v>30</v>
      </c>
      <c r="B446">
        <v>121</v>
      </c>
      <c r="S446">
        <v>157</v>
      </c>
    </row>
    <row r="447" spans="1:19" x14ac:dyDescent="0.35">
      <c r="A447" t="s">
        <v>30</v>
      </c>
      <c r="B447">
        <v>106</v>
      </c>
      <c r="S447">
        <v>157</v>
      </c>
    </row>
    <row r="448" spans="1:19" x14ac:dyDescent="0.35">
      <c r="A448" t="s">
        <v>30</v>
      </c>
      <c r="B448">
        <v>142</v>
      </c>
      <c r="S448">
        <v>157</v>
      </c>
    </row>
    <row r="449" spans="1:19" x14ac:dyDescent="0.35">
      <c r="A449" t="s">
        <v>30</v>
      </c>
      <c r="B449">
        <v>233</v>
      </c>
      <c r="S449">
        <v>157</v>
      </c>
    </row>
    <row r="450" spans="1:19" x14ac:dyDescent="0.35">
      <c r="A450" t="s">
        <v>30</v>
      </c>
      <c r="B450">
        <v>218</v>
      </c>
      <c r="S450">
        <v>157</v>
      </c>
    </row>
    <row r="451" spans="1:19" x14ac:dyDescent="0.35">
      <c r="A451" t="s">
        <v>30</v>
      </c>
      <c r="B451">
        <v>76</v>
      </c>
      <c r="S451">
        <v>157</v>
      </c>
    </row>
    <row r="452" spans="1:19" x14ac:dyDescent="0.35">
      <c r="A452" t="s">
        <v>30</v>
      </c>
      <c r="B452">
        <v>43</v>
      </c>
      <c r="S452">
        <v>158</v>
      </c>
    </row>
    <row r="453" spans="1:19" x14ac:dyDescent="0.35">
      <c r="A453" t="s">
        <v>30</v>
      </c>
      <c r="B453">
        <v>221</v>
      </c>
      <c r="S453">
        <v>158</v>
      </c>
    </row>
    <row r="454" spans="1:19" x14ac:dyDescent="0.35">
      <c r="A454" t="s">
        <v>30</v>
      </c>
      <c r="B454">
        <v>2805</v>
      </c>
      <c r="S454">
        <v>159</v>
      </c>
    </row>
    <row r="455" spans="1:19" x14ac:dyDescent="0.35">
      <c r="A455" t="s">
        <v>30</v>
      </c>
      <c r="B455">
        <v>68</v>
      </c>
      <c r="S455">
        <v>159</v>
      </c>
    </row>
    <row r="456" spans="1:19" x14ac:dyDescent="0.35">
      <c r="A456" t="s">
        <v>30</v>
      </c>
      <c r="B456">
        <v>183</v>
      </c>
      <c r="S456">
        <v>159</v>
      </c>
    </row>
    <row r="457" spans="1:19" x14ac:dyDescent="0.35">
      <c r="A457" t="s">
        <v>30</v>
      </c>
      <c r="B457">
        <v>133</v>
      </c>
      <c r="S457">
        <v>160</v>
      </c>
    </row>
    <row r="458" spans="1:19" x14ac:dyDescent="0.35">
      <c r="A458" t="s">
        <v>30</v>
      </c>
      <c r="B458">
        <v>2489</v>
      </c>
      <c r="S458">
        <v>160</v>
      </c>
    </row>
    <row r="459" spans="1:19" x14ac:dyDescent="0.35">
      <c r="A459" t="s">
        <v>30</v>
      </c>
      <c r="B459">
        <v>69</v>
      </c>
      <c r="S459">
        <v>160</v>
      </c>
    </row>
    <row r="460" spans="1:19" x14ac:dyDescent="0.35">
      <c r="A460" t="s">
        <v>30</v>
      </c>
      <c r="B460">
        <v>279</v>
      </c>
      <c r="S460">
        <v>161</v>
      </c>
    </row>
    <row r="461" spans="1:19" x14ac:dyDescent="0.35">
      <c r="A461" t="s">
        <v>30</v>
      </c>
      <c r="B461">
        <v>210</v>
      </c>
      <c r="S461">
        <v>162</v>
      </c>
    </row>
    <row r="462" spans="1:19" x14ac:dyDescent="0.35">
      <c r="A462" t="s">
        <v>30</v>
      </c>
      <c r="B462">
        <v>2100</v>
      </c>
      <c r="S462">
        <v>163</v>
      </c>
    </row>
    <row r="463" spans="1:19" x14ac:dyDescent="0.35">
      <c r="A463" t="s">
        <v>30</v>
      </c>
      <c r="B463">
        <v>252</v>
      </c>
      <c r="S463">
        <v>163</v>
      </c>
    </row>
    <row r="464" spans="1:19" x14ac:dyDescent="0.35">
      <c r="A464" t="s">
        <v>30</v>
      </c>
      <c r="B464">
        <v>1280</v>
      </c>
      <c r="S464">
        <v>164</v>
      </c>
    </row>
    <row r="465" spans="1:19" x14ac:dyDescent="0.35">
      <c r="A465" t="s">
        <v>30</v>
      </c>
      <c r="B465">
        <v>157</v>
      </c>
      <c r="S465">
        <v>164</v>
      </c>
    </row>
    <row r="466" spans="1:19" x14ac:dyDescent="0.35">
      <c r="A466" t="s">
        <v>30</v>
      </c>
      <c r="B466">
        <v>194</v>
      </c>
      <c r="S466">
        <v>164</v>
      </c>
    </row>
    <row r="467" spans="1:19" x14ac:dyDescent="0.35">
      <c r="A467" t="s">
        <v>30</v>
      </c>
      <c r="B467">
        <v>82</v>
      </c>
      <c r="S467">
        <v>164</v>
      </c>
    </row>
    <row r="468" spans="1:19" x14ac:dyDescent="0.35">
      <c r="A468" t="s">
        <v>30</v>
      </c>
      <c r="B468">
        <v>4233</v>
      </c>
      <c r="S468">
        <v>164</v>
      </c>
    </row>
    <row r="469" spans="1:19" x14ac:dyDescent="0.35">
      <c r="A469" t="s">
        <v>30</v>
      </c>
      <c r="B469">
        <v>1297</v>
      </c>
      <c r="S469">
        <v>165</v>
      </c>
    </row>
    <row r="470" spans="1:19" x14ac:dyDescent="0.35">
      <c r="A470" t="s">
        <v>30</v>
      </c>
      <c r="B470">
        <v>165</v>
      </c>
      <c r="S470">
        <v>165</v>
      </c>
    </row>
    <row r="471" spans="1:19" x14ac:dyDescent="0.35">
      <c r="A471" t="s">
        <v>30</v>
      </c>
      <c r="B471">
        <v>119</v>
      </c>
      <c r="S471">
        <v>165</v>
      </c>
    </row>
    <row r="472" spans="1:19" x14ac:dyDescent="0.35">
      <c r="A472" t="s">
        <v>30</v>
      </c>
      <c r="B472">
        <v>1797</v>
      </c>
      <c r="S472">
        <v>165</v>
      </c>
    </row>
    <row r="473" spans="1:19" x14ac:dyDescent="0.35">
      <c r="A473" t="s">
        <v>30</v>
      </c>
      <c r="B473">
        <v>261</v>
      </c>
      <c r="S473">
        <v>166</v>
      </c>
    </row>
    <row r="474" spans="1:19" x14ac:dyDescent="0.35">
      <c r="A474" t="s">
        <v>30</v>
      </c>
      <c r="B474">
        <v>157</v>
      </c>
      <c r="S474">
        <v>168</v>
      </c>
    </row>
    <row r="475" spans="1:19" x14ac:dyDescent="0.35">
      <c r="A475" t="s">
        <v>30</v>
      </c>
      <c r="B475">
        <v>3533</v>
      </c>
      <c r="S475">
        <v>168</v>
      </c>
    </row>
    <row r="476" spans="1:19" x14ac:dyDescent="0.35">
      <c r="A476" t="s">
        <v>30</v>
      </c>
      <c r="B476">
        <v>155</v>
      </c>
      <c r="S476">
        <v>168</v>
      </c>
    </row>
    <row r="477" spans="1:19" x14ac:dyDescent="0.35">
      <c r="A477" t="s">
        <v>30</v>
      </c>
      <c r="B477">
        <v>132</v>
      </c>
      <c r="S477">
        <v>169</v>
      </c>
    </row>
    <row r="478" spans="1:19" x14ac:dyDescent="0.35">
      <c r="A478" t="s">
        <v>30</v>
      </c>
      <c r="B478">
        <v>1354</v>
      </c>
      <c r="S478">
        <v>170</v>
      </c>
    </row>
    <row r="479" spans="1:19" x14ac:dyDescent="0.35">
      <c r="A479" t="s">
        <v>30</v>
      </c>
      <c r="B479">
        <v>48</v>
      </c>
      <c r="S479">
        <v>170</v>
      </c>
    </row>
    <row r="480" spans="1:19" x14ac:dyDescent="0.35">
      <c r="A480" t="s">
        <v>30</v>
      </c>
      <c r="B480">
        <v>110</v>
      </c>
      <c r="S480">
        <v>170</v>
      </c>
    </row>
    <row r="481" spans="1:19" x14ac:dyDescent="0.35">
      <c r="A481" t="s">
        <v>30</v>
      </c>
      <c r="B481">
        <v>172</v>
      </c>
      <c r="S481">
        <v>172</v>
      </c>
    </row>
    <row r="482" spans="1:19" x14ac:dyDescent="0.35">
      <c r="A482" t="s">
        <v>30</v>
      </c>
      <c r="B482">
        <v>307</v>
      </c>
      <c r="S482">
        <v>173</v>
      </c>
    </row>
    <row r="483" spans="1:19" x14ac:dyDescent="0.35">
      <c r="A483" t="s">
        <v>30</v>
      </c>
      <c r="B483">
        <v>160</v>
      </c>
      <c r="S483">
        <v>174</v>
      </c>
    </row>
    <row r="484" spans="1:19" x14ac:dyDescent="0.35">
      <c r="A484" t="s">
        <v>30</v>
      </c>
      <c r="B484">
        <v>1467</v>
      </c>
      <c r="S484">
        <v>174</v>
      </c>
    </row>
    <row r="485" spans="1:19" x14ac:dyDescent="0.35">
      <c r="A485" t="s">
        <v>30</v>
      </c>
      <c r="B485">
        <v>2662</v>
      </c>
      <c r="S485">
        <v>175</v>
      </c>
    </row>
    <row r="486" spans="1:19" x14ac:dyDescent="0.35">
      <c r="A486" t="s">
        <v>30</v>
      </c>
      <c r="B486">
        <v>452</v>
      </c>
      <c r="S486">
        <v>176</v>
      </c>
    </row>
    <row r="487" spans="1:19" x14ac:dyDescent="0.35">
      <c r="A487" t="s">
        <v>30</v>
      </c>
      <c r="B487">
        <v>158</v>
      </c>
      <c r="S487">
        <v>179</v>
      </c>
    </row>
    <row r="488" spans="1:19" x14ac:dyDescent="0.35">
      <c r="A488" t="s">
        <v>30</v>
      </c>
      <c r="B488">
        <v>225</v>
      </c>
      <c r="S488">
        <v>180</v>
      </c>
    </row>
    <row r="489" spans="1:19" x14ac:dyDescent="0.35">
      <c r="A489" t="s">
        <v>30</v>
      </c>
      <c r="B489">
        <v>65</v>
      </c>
      <c r="S489">
        <v>180</v>
      </c>
    </row>
    <row r="490" spans="1:19" x14ac:dyDescent="0.35">
      <c r="A490" t="s">
        <v>30</v>
      </c>
      <c r="B490">
        <v>163</v>
      </c>
      <c r="S490">
        <v>180</v>
      </c>
    </row>
    <row r="491" spans="1:19" x14ac:dyDescent="0.35">
      <c r="A491" t="s">
        <v>30</v>
      </c>
      <c r="B491">
        <v>85</v>
      </c>
      <c r="S491">
        <v>180</v>
      </c>
    </row>
    <row r="492" spans="1:19" x14ac:dyDescent="0.35">
      <c r="A492" t="s">
        <v>30</v>
      </c>
      <c r="B492">
        <v>217</v>
      </c>
      <c r="S492">
        <v>180</v>
      </c>
    </row>
    <row r="493" spans="1:19" x14ac:dyDescent="0.35">
      <c r="A493" t="s">
        <v>30</v>
      </c>
      <c r="B493">
        <v>150</v>
      </c>
      <c r="S493">
        <v>181</v>
      </c>
    </row>
    <row r="494" spans="1:19" x14ac:dyDescent="0.35">
      <c r="A494" t="s">
        <v>30</v>
      </c>
      <c r="B494">
        <v>3272</v>
      </c>
      <c r="S494">
        <v>181</v>
      </c>
    </row>
    <row r="495" spans="1:19" x14ac:dyDescent="0.35">
      <c r="A495" t="s">
        <v>30</v>
      </c>
      <c r="B495">
        <v>300</v>
      </c>
      <c r="S495">
        <v>181</v>
      </c>
    </row>
    <row r="496" spans="1:19" x14ac:dyDescent="0.35">
      <c r="A496" t="s">
        <v>30</v>
      </c>
      <c r="B496">
        <v>126</v>
      </c>
      <c r="S496">
        <v>182</v>
      </c>
    </row>
    <row r="497" spans="1:19" x14ac:dyDescent="0.35">
      <c r="A497" t="s">
        <v>30</v>
      </c>
      <c r="B497">
        <v>2320</v>
      </c>
      <c r="S497">
        <v>183</v>
      </c>
    </row>
    <row r="498" spans="1:19" x14ac:dyDescent="0.35">
      <c r="A498" t="s">
        <v>30</v>
      </c>
      <c r="B498">
        <v>81</v>
      </c>
      <c r="S498">
        <v>183</v>
      </c>
    </row>
    <row r="499" spans="1:19" x14ac:dyDescent="0.35">
      <c r="A499" t="s">
        <v>30</v>
      </c>
      <c r="B499">
        <v>1887</v>
      </c>
      <c r="S499">
        <v>183</v>
      </c>
    </row>
    <row r="500" spans="1:19" x14ac:dyDescent="0.35">
      <c r="A500" t="s">
        <v>30</v>
      </c>
      <c r="B500">
        <v>4358</v>
      </c>
      <c r="S500">
        <v>184</v>
      </c>
    </row>
    <row r="501" spans="1:19" x14ac:dyDescent="0.35">
      <c r="A501" t="s">
        <v>30</v>
      </c>
      <c r="B501">
        <v>53</v>
      </c>
      <c r="S501">
        <v>184</v>
      </c>
    </row>
    <row r="502" spans="1:19" x14ac:dyDescent="0.35">
      <c r="A502" t="s">
        <v>30</v>
      </c>
      <c r="B502">
        <v>2414</v>
      </c>
      <c r="S502">
        <v>185</v>
      </c>
    </row>
    <row r="503" spans="1:19" x14ac:dyDescent="0.35">
      <c r="A503" t="s">
        <v>30</v>
      </c>
      <c r="B503">
        <v>80</v>
      </c>
      <c r="S503">
        <v>186</v>
      </c>
    </row>
    <row r="504" spans="1:19" x14ac:dyDescent="0.35">
      <c r="A504" t="s">
        <v>30</v>
      </c>
      <c r="B504">
        <v>193</v>
      </c>
      <c r="S504">
        <v>186</v>
      </c>
    </row>
    <row r="505" spans="1:19" x14ac:dyDescent="0.35">
      <c r="A505" t="s">
        <v>30</v>
      </c>
      <c r="B505">
        <v>52</v>
      </c>
      <c r="S505">
        <v>186</v>
      </c>
    </row>
    <row r="506" spans="1:19" x14ac:dyDescent="0.35">
      <c r="A506" t="s">
        <v>30</v>
      </c>
      <c r="B506">
        <v>290</v>
      </c>
      <c r="S506">
        <v>186</v>
      </c>
    </row>
    <row r="507" spans="1:19" x14ac:dyDescent="0.35">
      <c r="A507" t="s">
        <v>30</v>
      </c>
      <c r="B507">
        <v>122</v>
      </c>
      <c r="S507">
        <v>186</v>
      </c>
    </row>
    <row r="508" spans="1:19" x14ac:dyDescent="0.35">
      <c r="A508" t="s">
        <v>30</v>
      </c>
      <c r="B508">
        <v>1470</v>
      </c>
      <c r="S508">
        <v>186</v>
      </c>
    </row>
    <row r="509" spans="1:19" x14ac:dyDescent="0.35">
      <c r="A509" t="s">
        <v>30</v>
      </c>
      <c r="B509">
        <v>165</v>
      </c>
      <c r="S509">
        <v>187</v>
      </c>
    </row>
    <row r="510" spans="1:19" x14ac:dyDescent="0.35">
      <c r="A510" t="s">
        <v>30</v>
      </c>
      <c r="B510">
        <v>182</v>
      </c>
      <c r="S510">
        <v>189</v>
      </c>
    </row>
    <row r="511" spans="1:19" x14ac:dyDescent="0.35">
      <c r="A511" t="s">
        <v>30</v>
      </c>
      <c r="B511">
        <v>199</v>
      </c>
      <c r="S511">
        <v>189</v>
      </c>
    </row>
    <row r="512" spans="1:19" x14ac:dyDescent="0.35">
      <c r="A512" t="s">
        <v>30</v>
      </c>
      <c r="B512">
        <v>56</v>
      </c>
      <c r="S512">
        <v>190</v>
      </c>
    </row>
    <row r="513" spans="1:19" x14ac:dyDescent="0.35">
      <c r="A513" t="s">
        <v>30</v>
      </c>
      <c r="B513">
        <v>1460</v>
      </c>
      <c r="S513">
        <v>190</v>
      </c>
    </row>
    <row r="514" spans="1:19" x14ac:dyDescent="0.35">
      <c r="A514" t="s">
        <v>30</v>
      </c>
      <c r="B514">
        <v>123</v>
      </c>
      <c r="S514">
        <v>191</v>
      </c>
    </row>
    <row r="515" spans="1:19" x14ac:dyDescent="0.35">
      <c r="A515" t="s">
        <v>30</v>
      </c>
      <c r="B515">
        <v>159</v>
      </c>
      <c r="S515">
        <v>191</v>
      </c>
    </row>
    <row r="516" spans="1:19" x14ac:dyDescent="0.35">
      <c r="A516" t="s">
        <v>30</v>
      </c>
      <c r="B516">
        <v>110</v>
      </c>
      <c r="S516">
        <v>191</v>
      </c>
    </row>
    <row r="517" spans="1:19" x14ac:dyDescent="0.35">
      <c r="A517" t="s">
        <v>30</v>
      </c>
      <c r="B517">
        <v>236</v>
      </c>
      <c r="S517">
        <v>191</v>
      </c>
    </row>
    <row r="518" spans="1:19" x14ac:dyDescent="0.35">
      <c r="A518" t="s">
        <v>30</v>
      </c>
      <c r="B518">
        <v>191</v>
      </c>
      <c r="S518">
        <v>191</v>
      </c>
    </row>
    <row r="519" spans="1:19" x14ac:dyDescent="0.35">
      <c r="A519" t="s">
        <v>30</v>
      </c>
      <c r="B519">
        <v>3934</v>
      </c>
      <c r="S519">
        <v>192</v>
      </c>
    </row>
    <row r="520" spans="1:19" x14ac:dyDescent="0.35">
      <c r="A520" t="s">
        <v>30</v>
      </c>
      <c r="B520">
        <v>80</v>
      </c>
      <c r="S520">
        <v>192</v>
      </c>
    </row>
    <row r="521" spans="1:19" x14ac:dyDescent="0.35">
      <c r="A521" t="s">
        <v>30</v>
      </c>
      <c r="B521">
        <v>462</v>
      </c>
      <c r="S521">
        <v>193</v>
      </c>
    </row>
    <row r="522" spans="1:19" x14ac:dyDescent="0.35">
      <c r="A522" t="s">
        <v>30</v>
      </c>
      <c r="B522">
        <v>179</v>
      </c>
      <c r="S522">
        <v>194</v>
      </c>
    </row>
    <row r="523" spans="1:19" x14ac:dyDescent="0.35">
      <c r="A523" t="s">
        <v>30</v>
      </c>
      <c r="B523">
        <v>1866</v>
      </c>
      <c r="S523">
        <v>194</v>
      </c>
    </row>
    <row r="524" spans="1:19" x14ac:dyDescent="0.35">
      <c r="A524" t="s">
        <v>30</v>
      </c>
      <c r="B524">
        <v>156</v>
      </c>
      <c r="S524">
        <v>194</v>
      </c>
    </row>
    <row r="525" spans="1:19" x14ac:dyDescent="0.35">
      <c r="A525" t="s">
        <v>30</v>
      </c>
      <c r="B525">
        <v>255</v>
      </c>
      <c r="S525">
        <v>194</v>
      </c>
    </row>
    <row r="526" spans="1:19" x14ac:dyDescent="0.35">
      <c r="A526" t="s">
        <v>30</v>
      </c>
      <c r="B526">
        <v>2261</v>
      </c>
      <c r="S526">
        <v>195</v>
      </c>
    </row>
    <row r="527" spans="1:19" x14ac:dyDescent="0.35">
      <c r="A527" t="s">
        <v>30</v>
      </c>
      <c r="B527">
        <v>40</v>
      </c>
      <c r="S527">
        <v>195</v>
      </c>
    </row>
    <row r="528" spans="1:19" x14ac:dyDescent="0.35">
      <c r="A528" t="s">
        <v>30</v>
      </c>
      <c r="B528">
        <v>2289</v>
      </c>
      <c r="S528">
        <v>196</v>
      </c>
    </row>
    <row r="529" spans="1:19" x14ac:dyDescent="0.35">
      <c r="A529" t="s">
        <v>30</v>
      </c>
      <c r="B529">
        <v>65</v>
      </c>
      <c r="S529">
        <v>198</v>
      </c>
    </row>
    <row r="530" spans="1:19" x14ac:dyDescent="0.35">
      <c r="A530" t="s">
        <v>30</v>
      </c>
      <c r="B530">
        <v>3777</v>
      </c>
      <c r="S530">
        <v>198</v>
      </c>
    </row>
    <row r="531" spans="1:19" x14ac:dyDescent="0.35">
      <c r="A531" t="s">
        <v>30</v>
      </c>
      <c r="B531">
        <v>184</v>
      </c>
      <c r="S531">
        <v>198</v>
      </c>
    </row>
    <row r="532" spans="1:19" x14ac:dyDescent="0.35">
      <c r="A532" t="s">
        <v>30</v>
      </c>
      <c r="B532">
        <v>85</v>
      </c>
      <c r="S532">
        <v>199</v>
      </c>
    </row>
    <row r="533" spans="1:19" x14ac:dyDescent="0.35">
      <c r="A533" t="s">
        <v>30</v>
      </c>
      <c r="B533">
        <v>144</v>
      </c>
      <c r="S533">
        <v>199</v>
      </c>
    </row>
    <row r="534" spans="1:19" x14ac:dyDescent="0.35">
      <c r="A534" t="s">
        <v>30</v>
      </c>
      <c r="B534">
        <v>1902</v>
      </c>
      <c r="S534">
        <v>199</v>
      </c>
    </row>
    <row r="535" spans="1:19" x14ac:dyDescent="0.35">
      <c r="A535" t="s">
        <v>30</v>
      </c>
      <c r="B535">
        <v>105</v>
      </c>
      <c r="S535">
        <v>200</v>
      </c>
    </row>
    <row r="536" spans="1:19" x14ac:dyDescent="0.35">
      <c r="A536" t="s">
        <v>30</v>
      </c>
      <c r="B536">
        <v>132</v>
      </c>
      <c r="S536">
        <v>201</v>
      </c>
    </row>
    <row r="537" spans="1:19" x14ac:dyDescent="0.35">
      <c r="A537" t="s">
        <v>30</v>
      </c>
      <c r="B537">
        <v>96</v>
      </c>
      <c r="S537">
        <v>202</v>
      </c>
    </row>
    <row r="538" spans="1:19" x14ac:dyDescent="0.35">
      <c r="A538" t="s">
        <v>30</v>
      </c>
      <c r="B538">
        <v>114</v>
      </c>
      <c r="S538">
        <v>202</v>
      </c>
    </row>
    <row r="539" spans="1:19" x14ac:dyDescent="0.35">
      <c r="A539" t="s">
        <v>30</v>
      </c>
      <c r="B539">
        <v>203</v>
      </c>
      <c r="S539">
        <v>203</v>
      </c>
    </row>
    <row r="540" spans="1:19" x14ac:dyDescent="0.35">
      <c r="A540" t="s">
        <v>30</v>
      </c>
      <c r="B540">
        <v>1559</v>
      </c>
      <c r="S540">
        <v>203</v>
      </c>
    </row>
    <row r="541" spans="1:19" x14ac:dyDescent="0.35">
      <c r="A541" t="s">
        <v>30</v>
      </c>
      <c r="B541">
        <v>1548</v>
      </c>
      <c r="S541">
        <v>205</v>
      </c>
    </row>
    <row r="542" spans="1:19" x14ac:dyDescent="0.35">
      <c r="A542" t="s">
        <v>30</v>
      </c>
      <c r="B542">
        <v>80</v>
      </c>
      <c r="S542">
        <v>206</v>
      </c>
    </row>
    <row r="543" spans="1:19" x14ac:dyDescent="0.35">
      <c r="A543" t="s">
        <v>30</v>
      </c>
      <c r="B543">
        <v>131</v>
      </c>
      <c r="S543">
        <v>207</v>
      </c>
    </row>
    <row r="544" spans="1:19" x14ac:dyDescent="0.35">
      <c r="A544" t="s">
        <v>30</v>
      </c>
      <c r="B544">
        <v>112</v>
      </c>
      <c r="S544">
        <v>207</v>
      </c>
    </row>
    <row r="545" spans="1:19" x14ac:dyDescent="0.35">
      <c r="A545" t="s">
        <v>30</v>
      </c>
      <c r="B545">
        <v>155</v>
      </c>
      <c r="S545">
        <v>209</v>
      </c>
    </row>
    <row r="546" spans="1:19" x14ac:dyDescent="0.35">
      <c r="A546" t="s">
        <v>30</v>
      </c>
      <c r="B546">
        <v>266</v>
      </c>
      <c r="S546">
        <v>210</v>
      </c>
    </row>
    <row r="547" spans="1:19" x14ac:dyDescent="0.35">
      <c r="A547" t="s">
        <v>30</v>
      </c>
      <c r="B547">
        <v>155</v>
      </c>
      <c r="S547">
        <v>210</v>
      </c>
    </row>
    <row r="548" spans="1:19" x14ac:dyDescent="0.35">
      <c r="A548" t="s">
        <v>30</v>
      </c>
      <c r="B548">
        <v>207</v>
      </c>
      <c r="S548">
        <v>210</v>
      </c>
    </row>
    <row r="549" spans="1:19" x14ac:dyDescent="0.35">
      <c r="A549" t="s">
        <v>30</v>
      </c>
      <c r="B549">
        <v>245</v>
      </c>
      <c r="S549">
        <v>211</v>
      </c>
    </row>
    <row r="550" spans="1:19" x14ac:dyDescent="0.35">
      <c r="A550" t="s">
        <v>30</v>
      </c>
      <c r="B550">
        <v>1573</v>
      </c>
      <c r="S550">
        <v>211</v>
      </c>
    </row>
    <row r="551" spans="1:19" x14ac:dyDescent="0.35">
      <c r="A551" t="s">
        <v>30</v>
      </c>
      <c r="B551">
        <v>114</v>
      </c>
      <c r="S551">
        <v>211</v>
      </c>
    </row>
    <row r="552" spans="1:19" x14ac:dyDescent="0.35">
      <c r="A552" t="s">
        <v>30</v>
      </c>
      <c r="B552">
        <v>93</v>
      </c>
      <c r="S552">
        <v>214</v>
      </c>
    </row>
    <row r="553" spans="1:19" x14ac:dyDescent="0.35">
      <c r="A553" t="s">
        <v>30</v>
      </c>
      <c r="B553">
        <v>1681</v>
      </c>
      <c r="S553">
        <v>215</v>
      </c>
    </row>
    <row r="554" spans="1:19" x14ac:dyDescent="0.35">
      <c r="A554" t="s">
        <v>30</v>
      </c>
      <c r="B554">
        <v>32</v>
      </c>
      <c r="S554">
        <v>216</v>
      </c>
    </row>
    <row r="555" spans="1:19" x14ac:dyDescent="0.35">
      <c r="A555" t="s">
        <v>30</v>
      </c>
      <c r="B555">
        <v>135</v>
      </c>
      <c r="S555">
        <v>217</v>
      </c>
    </row>
    <row r="556" spans="1:19" x14ac:dyDescent="0.35">
      <c r="A556" t="s">
        <v>30</v>
      </c>
      <c r="B556">
        <v>140</v>
      </c>
      <c r="S556">
        <v>218</v>
      </c>
    </row>
    <row r="557" spans="1:19" x14ac:dyDescent="0.35">
      <c r="A557" t="s">
        <v>30</v>
      </c>
      <c r="B557">
        <v>92</v>
      </c>
      <c r="S557">
        <v>218</v>
      </c>
    </row>
    <row r="558" spans="1:19" x14ac:dyDescent="0.35">
      <c r="A558" t="s">
        <v>30</v>
      </c>
      <c r="B558">
        <v>1015</v>
      </c>
      <c r="S558">
        <v>219</v>
      </c>
    </row>
    <row r="559" spans="1:19" x14ac:dyDescent="0.35">
      <c r="A559" t="s">
        <v>30</v>
      </c>
      <c r="B559">
        <v>323</v>
      </c>
      <c r="S559">
        <v>219</v>
      </c>
    </row>
    <row r="560" spans="1:19" x14ac:dyDescent="0.35">
      <c r="A560" t="s">
        <v>30</v>
      </c>
      <c r="B560">
        <v>2326</v>
      </c>
      <c r="S560">
        <v>220</v>
      </c>
    </row>
    <row r="561" spans="1:19" x14ac:dyDescent="0.35">
      <c r="A561" t="s">
        <v>30</v>
      </c>
      <c r="B561">
        <v>381</v>
      </c>
      <c r="S561">
        <v>220</v>
      </c>
    </row>
    <row r="562" spans="1:19" x14ac:dyDescent="0.35">
      <c r="A562" t="s">
        <v>30</v>
      </c>
      <c r="B562">
        <v>480</v>
      </c>
      <c r="S562">
        <v>221</v>
      </c>
    </row>
    <row r="563" spans="1:19" x14ac:dyDescent="0.35">
      <c r="A563" t="s">
        <v>30</v>
      </c>
      <c r="B563">
        <v>226</v>
      </c>
      <c r="S563">
        <v>221</v>
      </c>
    </row>
    <row r="564" spans="1:19" x14ac:dyDescent="0.35">
      <c r="A564" t="s">
        <v>30</v>
      </c>
      <c r="B564">
        <v>241</v>
      </c>
      <c r="S564">
        <v>222</v>
      </c>
    </row>
    <row r="565" spans="1:19" x14ac:dyDescent="0.35">
      <c r="A565" t="s">
        <v>30</v>
      </c>
      <c r="B565">
        <v>132</v>
      </c>
      <c r="S565">
        <v>222</v>
      </c>
    </row>
    <row r="566" spans="1:19" x14ac:dyDescent="0.35">
      <c r="A566" t="s">
        <v>30</v>
      </c>
      <c r="B566">
        <v>2043</v>
      </c>
      <c r="S566">
        <v>223</v>
      </c>
    </row>
    <row r="567" spans="1:19" x14ac:dyDescent="0.35">
      <c r="S567">
        <v>225</v>
      </c>
    </row>
    <row r="568" spans="1:19" x14ac:dyDescent="0.35">
      <c r="S568">
        <v>225</v>
      </c>
    </row>
    <row r="569" spans="1:19" x14ac:dyDescent="0.35">
      <c r="S569">
        <v>226</v>
      </c>
    </row>
    <row r="570" spans="1:19" x14ac:dyDescent="0.35">
      <c r="S570">
        <v>226</v>
      </c>
    </row>
    <row r="571" spans="1:19" x14ac:dyDescent="0.35">
      <c r="S571">
        <v>226</v>
      </c>
    </row>
    <row r="572" spans="1:19" x14ac:dyDescent="0.35">
      <c r="S572">
        <v>227</v>
      </c>
    </row>
    <row r="573" spans="1:19" x14ac:dyDescent="0.35">
      <c r="S573">
        <v>233</v>
      </c>
    </row>
    <row r="574" spans="1:19" x14ac:dyDescent="0.35">
      <c r="S574">
        <v>234</v>
      </c>
    </row>
    <row r="575" spans="1:19" x14ac:dyDescent="0.35">
      <c r="S575">
        <v>235</v>
      </c>
    </row>
    <row r="576" spans="1:19" x14ac:dyDescent="0.35">
      <c r="S576">
        <v>236</v>
      </c>
    </row>
    <row r="577" spans="19:19" x14ac:dyDescent="0.35">
      <c r="S577">
        <v>236</v>
      </c>
    </row>
    <row r="578" spans="19:19" x14ac:dyDescent="0.35">
      <c r="S578">
        <v>237</v>
      </c>
    </row>
    <row r="579" spans="19:19" x14ac:dyDescent="0.35">
      <c r="S579">
        <v>238</v>
      </c>
    </row>
    <row r="580" spans="19:19" x14ac:dyDescent="0.35">
      <c r="S580">
        <v>238</v>
      </c>
    </row>
    <row r="581" spans="19:19" x14ac:dyDescent="0.35">
      <c r="S581">
        <v>239</v>
      </c>
    </row>
    <row r="582" spans="19:19" x14ac:dyDescent="0.35">
      <c r="S582">
        <v>241</v>
      </c>
    </row>
    <row r="583" spans="19:19" x14ac:dyDescent="0.35">
      <c r="S583">
        <v>243</v>
      </c>
    </row>
    <row r="584" spans="19:19" x14ac:dyDescent="0.35">
      <c r="S584">
        <v>243</v>
      </c>
    </row>
    <row r="585" spans="19:19" x14ac:dyDescent="0.35">
      <c r="S585">
        <v>244</v>
      </c>
    </row>
    <row r="586" spans="19:19" x14ac:dyDescent="0.35">
      <c r="S586">
        <v>244</v>
      </c>
    </row>
    <row r="587" spans="19:19" x14ac:dyDescent="0.35">
      <c r="S587">
        <v>245</v>
      </c>
    </row>
    <row r="588" spans="19:19" x14ac:dyDescent="0.35">
      <c r="S588">
        <v>245</v>
      </c>
    </row>
    <row r="589" spans="19:19" x14ac:dyDescent="0.35">
      <c r="S589">
        <v>245</v>
      </c>
    </row>
    <row r="590" spans="19:19" x14ac:dyDescent="0.35">
      <c r="S590">
        <v>246</v>
      </c>
    </row>
    <row r="591" spans="19:19" x14ac:dyDescent="0.35">
      <c r="S591">
        <v>246</v>
      </c>
    </row>
    <row r="592" spans="19:19" x14ac:dyDescent="0.35">
      <c r="S592">
        <v>247</v>
      </c>
    </row>
    <row r="593" spans="19:19" x14ac:dyDescent="0.35">
      <c r="S593">
        <v>247</v>
      </c>
    </row>
    <row r="594" spans="19:19" x14ac:dyDescent="0.35">
      <c r="S594">
        <v>248</v>
      </c>
    </row>
    <row r="595" spans="19:19" x14ac:dyDescent="0.35">
      <c r="S595">
        <v>249</v>
      </c>
    </row>
    <row r="596" spans="19:19" x14ac:dyDescent="0.35">
      <c r="S596">
        <v>249</v>
      </c>
    </row>
    <row r="597" spans="19:19" x14ac:dyDescent="0.35">
      <c r="S597">
        <v>250</v>
      </c>
    </row>
    <row r="598" spans="19:19" x14ac:dyDescent="0.35">
      <c r="S598">
        <v>252</v>
      </c>
    </row>
    <row r="599" spans="19:19" x14ac:dyDescent="0.35">
      <c r="S599">
        <v>252</v>
      </c>
    </row>
    <row r="600" spans="19:19" x14ac:dyDescent="0.35">
      <c r="S600">
        <v>253</v>
      </c>
    </row>
    <row r="601" spans="19:19" x14ac:dyDescent="0.35">
      <c r="S601">
        <v>253</v>
      </c>
    </row>
    <row r="602" spans="19:19" x14ac:dyDescent="0.35">
      <c r="S602">
        <v>254</v>
      </c>
    </row>
    <row r="603" spans="19:19" x14ac:dyDescent="0.35">
      <c r="S603">
        <v>255</v>
      </c>
    </row>
    <row r="604" spans="19:19" x14ac:dyDescent="0.35">
      <c r="S604">
        <v>257</v>
      </c>
    </row>
    <row r="605" spans="19:19" x14ac:dyDescent="0.35">
      <c r="S605">
        <v>261</v>
      </c>
    </row>
    <row r="606" spans="19:19" x14ac:dyDescent="0.35">
      <c r="S606">
        <v>261</v>
      </c>
    </row>
    <row r="607" spans="19:19" x14ac:dyDescent="0.35">
      <c r="S607">
        <v>263</v>
      </c>
    </row>
    <row r="608" spans="19:19" x14ac:dyDescent="0.35">
      <c r="S608">
        <v>264</v>
      </c>
    </row>
    <row r="609" spans="19:19" x14ac:dyDescent="0.35">
      <c r="S609">
        <v>266</v>
      </c>
    </row>
    <row r="610" spans="19:19" x14ac:dyDescent="0.35">
      <c r="S610">
        <v>268</v>
      </c>
    </row>
    <row r="611" spans="19:19" x14ac:dyDescent="0.35">
      <c r="S611">
        <v>269</v>
      </c>
    </row>
    <row r="612" spans="19:19" x14ac:dyDescent="0.35">
      <c r="S612">
        <v>270</v>
      </c>
    </row>
    <row r="613" spans="19:19" x14ac:dyDescent="0.35">
      <c r="S613">
        <v>272</v>
      </c>
    </row>
    <row r="614" spans="19:19" x14ac:dyDescent="0.35">
      <c r="S614">
        <v>275</v>
      </c>
    </row>
    <row r="615" spans="19:19" x14ac:dyDescent="0.35">
      <c r="S615">
        <v>278</v>
      </c>
    </row>
    <row r="616" spans="19:19" x14ac:dyDescent="0.35">
      <c r="S616">
        <v>279</v>
      </c>
    </row>
    <row r="617" spans="19:19" x14ac:dyDescent="0.35">
      <c r="S617">
        <v>280</v>
      </c>
    </row>
    <row r="618" spans="19:19" x14ac:dyDescent="0.35">
      <c r="S618">
        <v>282</v>
      </c>
    </row>
    <row r="619" spans="19:19" x14ac:dyDescent="0.35">
      <c r="S619">
        <v>288</v>
      </c>
    </row>
    <row r="620" spans="19:19" x14ac:dyDescent="0.35">
      <c r="S620">
        <v>290</v>
      </c>
    </row>
    <row r="621" spans="19:19" x14ac:dyDescent="0.35">
      <c r="S621">
        <v>295</v>
      </c>
    </row>
    <row r="622" spans="19:19" x14ac:dyDescent="0.35">
      <c r="S622">
        <v>296</v>
      </c>
    </row>
    <row r="623" spans="19:19" x14ac:dyDescent="0.35">
      <c r="S623">
        <v>296</v>
      </c>
    </row>
    <row r="624" spans="19:19" x14ac:dyDescent="0.35">
      <c r="S624">
        <v>296</v>
      </c>
    </row>
    <row r="625" spans="19:19" x14ac:dyDescent="0.35">
      <c r="S625">
        <v>297</v>
      </c>
    </row>
    <row r="626" spans="19:19" x14ac:dyDescent="0.35">
      <c r="S626">
        <v>299</v>
      </c>
    </row>
    <row r="627" spans="19:19" x14ac:dyDescent="0.35">
      <c r="S627">
        <v>300</v>
      </c>
    </row>
    <row r="628" spans="19:19" x14ac:dyDescent="0.35">
      <c r="S628">
        <v>300</v>
      </c>
    </row>
    <row r="629" spans="19:19" x14ac:dyDescent="0.35">
      <c r="S629">
        <v>303</v>
      </c>
    </row>
    <row r="630" spans="19:19" x14ac:dyDescent="0.35">
      <c r="S630">
        <v>307</v>
      </c>
    </row>
    <row r="631" spans="19:19" x14ac:dyDescent="0.35">
      <c r="S631">
        <v>307</v>
      </c>
    </row>
    <row r="632" spans="19:19" x14ac:dyDescent="0.35">
      <c r="S632">
        <v>316</v>
      </c>
    </row>
    <row r="633" spans="19:19" x14ac:dyDescent="0.35">
      <c r="S633">
        <v>323</v>
      </c>
    </row>
    <row r="634" spans="19:19" x14ac:dyDescent="0.35">
      <c r="S634">
        <v>326</v>
      </c>
    </row>
    <row r="635" spans="19:19" x14ac:dyDescent="0.35">
      <c r="S635">
        <v>328</v>
      </c>
    </row>
    <row r="636" spans="19:19" x14ac:dyDescent="0.35">
      <c r="S636">
        <v>329</v>
      </c>
    </row>
    <row r="637" spans="19:19" x14ac:dyDescent="0.35">
      <c r="S637">
        <v>330</v>
      </c>
    </row>
    <row r="638" spans="19:19" x14ac:dyDescent="0.35">
      <c r="S638">
        <v>331</v>
      </c>
    </row>
    <row r="639" spans="19:19" x14ac:dyDescent="0.35">
      <c r="S639">
        <v>331</v>
      </c>
    </row>
    <row r="640" spans="19:19" x14ac:dyDescent="0.35">
      <c r="S640">
        <v>336</v>
      </c>
    </row>
    <row r="641" spans="19:19" x14ac:dyDescent="0.35">
      <c r="S641">
        <v>337</v>
      </c>
    </row>
    <row r="642" spans="19:19" x14ac:dyDescent="0.35">
      <c r="S642">
        <v>340</v>
      </c>
    </row>
    <row r="643" spans="19:19" x14ac:dyDescent="0.35">
      <c r="S643">
        <v>347</v>
      </c>
    </row>
    <row r="644" spans="19:19" x14ac:dyDescent="0.35">
      <c r="S644">
        <v>355</v>
      </c>
    </row>
    <row r="645" spans="19:19" x14ac:dyDescent="0.35">
      <c r="S645">
        <v>361</v>
      </c>
    </row>
    <row r="646" spans="19:19" x14ac:dyDescent="0.35">
      <c r="S646">
        <v>362</v>
      </c>
    </row>
    <row r="647" spans="19:19" x14ac:dyDescent="0.35">
      <c r="S647">
        <v>363</v>
      </c>
    </row>
    <row r="648" spans="19:19" x14ac:dyDescent="0.35">
      <c r="S648">
        <v>366</v>
      </c>
    </row>
    <row r="649" spans="19:19" x14ac:dyDescent="0.35">
      <c r="S649">
        <v>369</v>
      </c>
    </row>
    <row r="650" spans="19:19" x14ac:dyDescent="0.35">
      <c r="S650">
        <v>374</v>
      </c>
    </row>
    <row r="651" spans="19:19" x14ac:dyDescent="0.35">
      <c r="S651">
        <v>374</v>
      </c>
    </row>
    <row r="652" spans="19:19" x14ac:dyDescent="0.35">
      <c r="S652">
        <v>375</v>
      </c>
    </row>
    <row r="653" spans="19:19" x14ac:dyDescent="0.35">
      <c r="S653">
        <v>379</v>
      </c>
    </row>
    <row r="654" spans="19:19" x14ac:dyDescent="0.35">
      <c r="S654">
        <v>381</v>
      </c>
    </row>
    <row r="655" spans="19:19" x14ac:dyDescent="0.35">
      <c r="S655">
        <v>381</v>
      </c>
    </row>
    <row r="656" spans="19:19" x14ac:dyDescent="0.35">
      <c r="S656">
        <v>390</v>
      </c>
    </row>
    <row r="657" spans="19:19" x14ac:dyDescent="0.35">
      <c r="S657">
        <v>393</v>
      </c>
    </row>
    <row r="658" spans="19:19" x14ac:dyDescent="0.35">
      <c r="S658">
        <v>393</v>
      </c>
    </row>
    <row r="659" spans="19:19" x14ac:dyDescent="0.35">
      <c r="S659">
        <v>395</v>
      </c>
    </row>
    <row r="660" spans="19:19" x14ac:dyDescent="0.35">
      <c r="S660">
        <v>397</v>
      </c>
    </row>
    <row r="661" spans="19:19" x14ac:dyDescent="0.35">
      <c r="S661">
        <v>409</v>
      </c>
    </row>
    <row r="662" spans="19:19" x14ac:dyDescent="0.35">
      <c r="S662">
        <v>411</v>
      </c>
    </row>
    <row r="663" spans="19:19" x14ac:dyDescent="0.35">
      <c r="S663">
        <v>418</v>
      </c>
    </row>
    <row r="664" spans="19:19" x14ac:dyDescent="0.35">
      <c r="S664">
        <v>419</v>
      </c>
    </row>
    <row r="665" spans="19:19" x14ac:dyDescent="0.35">
      <c r="S665">
        <v>424</v>
      </c>
    </row>
    <row r="666" spans="19:19" x14ac:dyDescent="0.35">
      <c r="S666">
        <v>432</v>
      </c>
    </row>
    <row r="667" spans="19:19" x14ac:dyDescent="0.35">
      <c r="S667">
        <v>435</v>
      </c>
    </row>
    <row r="668" spans="19:19" x14ac:dyDescent="0.35">
      <c r="S668">
        <v>439</v>
      </c>
    </row>
    <row r="669" spans="19:19" x14ac:dyDescent="0.35">
      <c r="S669">
        <v>441</v>
      </c>
    </row>
    <row r="670" spans="19:19" x14ac:dyDescent="0.35">
      <c r="S670">
        <v>441</v>
      </c>
    </row>
    <row r="671" spans="19:19" x14ac:dyDescent="0.35">
      <c r="S671">
        <v>452</v>
      </c>
    </row>
    <row r="672" spans="19:19" x14ac:dyDescent="0.35">
      <c r="S672">
        <v>452</v>
      </c>
    </row>
    <row r="673" spans="19:19" x14ac:dyDescent="0.35">
      <c r="S673">
        <v>452</v>
      </c>
    </row>
    <row r="674" spans="19:19" x14ac:dyDescent="0.35">
      <c r="S674">
        <v>454</v>
      </c>
    </row>
    <row r="675" spans="19:19" x14ac:dyDescent="0.35">
      <c r="S675">
        <v>454</v>
      </c>
    </row>
    <row r="676" spans="19:19" x14ac:dyDescent="0.35">
      <c r="S676">
        <v>460</v>
      </c>
    </row>
    <row r="677" spans="19:19" x14ac:dyDescent="0.35">
      <c r="S677">
        <v>462</v>
      </c>
    </row>
    <row r="678" spans="19:19" x14ac:dyDescent="0.35">
      <c r="S678">
        <v>470</v>
      </c>
    </row>
    <row r="679" spans="19:19" x14ac:dyDescent="0.35">
      <c r="S679">
        <v>480</v>
      </c>
    </row>
    <row r="680" spans="19:19" x14ac:dyDescent="0.35">
      <c r="S680">
        <v>484</v>
      </c>
    </row>
    <row r="681" spans="19:19" x14ac:dyDescent="0.35">
      <c r="S681">
        <v>498</v>
      </c>
    </row>
    <row r="682" spans="19:19" x14ac:dyDescent="0.35">
      <c r="S682">
        <v>504</v>
      </c>
    </row>
    <row r="683" spans="19:19" x14ac:dyDescent="0.35">
      <c r="S683">
        <v>513</v>
      </c>
    </row>
    <row r="684" spans="19:19" x14ac:dyDescent="0.35">
      <c r="S684">
        <v>523</v>
      </c>
    </row>
    <row r="685" spans="19:19" x14ac:dyDescent="0.35">
      <c r="S685">
        <v>524</v>
      </c>
    </row>
    <row r="686" spans="19:19" x14ac:dyDescent="0.35">
      <c r="S686">
        <v>524</v>
      </c>
    </row>
    <row r="687" spans="19:19" x14ac:dyDescent="0.35">
      <c r="S687">
        <v>526</v>
      </c>
    </row>
    <row r="688" spans="19:19" x14ac:dyDescent="0.35">
      <c r="S688">
        <v>528</v>
      </c>
    </row>
    <row r="689" spans="19:19" x14ac:dyDescent="0.35">
      <c r="S689">
        <v>532</v>
      </c>
    </row>
    <row r="690" spans="19:19" x14ac:dyDescent="0.35">
      <c r="S690">
        <v>533</v>
      </c>
    </row>
    <row r="691" spans="19:19" x14ac:dyDescent="0.35">
      <c r="S691">
        <v>535</v>
      </c>
    </row>
    <row r="692" spans="19:19" x14ac:dyDescent="0.35">
      <c r="S692">
        <v>536</v>
      </c>
    </row>
    <row r="693" spans="19:19" x14ac:dyDescent="0.35">
      <c r="S693">
        <v>546</v>
      </c>
    </row>
    <row r="694" spans="19:19" x14ac:dyDescent="0.35">
      <c r="S694">
        <v>554</v>
      </c>
    </row>
    <row r="695" spans="19:19" x14ac:dyDescent="0.35">
      <c r="S695">
        <v>554</v>
      </c>
    </row>
    <row r="696" spans="19:19" x14ac:dyDescent="0.35">
      <c r="S696">
        <v>555</v>
      </c>
    </row>
    <row r="697" spans="19:19" x14ac:dyDescent="0.35">
      <c r="S697">
        <v>558</v>
      </c>
    </row>
    <row r="698" spans="19:19" x14ac:dyDescent="0.35">
      <c r="S698">
        <v>558</v>
      </c>
    </row>
    <row r="699" spans="19:19" x14ac:dyDescent="0.35">
      <c r="S699">
        <v>575</v>
      </c>
    </row>
    <row r="700" spans="19:19" x14ac:dyDescent="0.35">
      <c r="S700">
        <v>579</v>
      </c>
    </row>
    <row r="701" spans="19:19" x14ac:dyDescent="0.35">
      <c r="S701">
        <v>589</v>
      </c>
    </row>
    <row r="702" spans="19:19" x14ac:dyDescent="0.35">
      <c r="S702">
        <v>594</v>
      </c>
    </row>
    <row r="703" spans="19:19" x14ac:dyDescent="0.35">
      <c r="S703">
        <v>595</v>
      </c>
    </row>
    <row r="704" spans="19:19" x14ac:dyDescent="0.35">
      <c r="S704">
        <v>602</v>
      </c>
    </row>
    <row r="705" spans="19:19" x14ac:dyDescent="0.35">
      <c r="S705">
        <v>605</v>
      </c>
    </row>
    <row r="706" spans="19:19" x14ac:dyDescent="0.35">
      <c r="S706">
        <v>610</v>
      </c>
    </row>
    <row r="707" spans="19:19" x14ac:dyDescent="0.35">
      <c r="S707">
        <v>614</v>
      </c>
    </row>
    <row r="708" spans="19:19" x14ac:dyDescent="0.35">
      <c r="S708">
        <v>645</v>
      </c>
    </row>
    <row r="709" spans="19:19" x14ac:dyDescent="0.35">
      <c r="S709">
        <v>648</v>
      </c>
    </row>
    <row r="710" spans="19:19" x14ac:dyDescent="0.35">
      <c r="S710">
        <v>648</v>
      </c>
    </row>
    <row r="711" spans="19:19" x14ac:dyDescent="0.35">
      <c r="S711">
        <v>656</v>
      </c>
    </row>
    <row r="712" spans="19:19" x14ac:dyDescent="0.35">
      <c r="S712">
        <v>659</v>
      </c>
    </row>
    <row r="713" spans="19:19" x14ac:dyDescent="0.35">
      <c r="S713">
        <v>662</v>
      </c>
    </row>
    <row r="714" spans="19:19" x14ac:dyDescent="0.35">
      <c r="S714">
        <v>672</v>
      </c>
    </row>
    <row r="715" spans="19:19" x14ac:dyDescent="0.35">
      <c r="S715">
        <v>674</v>
      </c>
    </row>
    <row r="716" spans="19:19" x14ac:dyDescent="0.35">
      <c r="S716">
        <v>676</v>
      </c>
    </row>
    <row r="717" spans="19:19" x14ac:dyDescent="0.35">
      <c r="S717">
        <v>676</v>
      </c>
    </row>
    <row r="718" spans="19:19" x14ac:dyDescent="0.35">
      <c r="S718">
        <v>679</v>
      </c>
    </row>
    <row r="719" spans="19:19" x14ac:dyDescent="0.35">
      <c r="S719">
        <v>679</v>
      </c>
    </row>
    <row r="720" spans="19:19" x14ac:dyDescent="0.35">
      <c r="S720">
        <v>708</v>
      </c>
    </row>
    <row r="721" spans="19:19" x14ac:dyDescent="0.35">
      <c r="S721">
        <v>714</v>
      </c>
    </row>
    <row r="722" spans="19:19" x14ac:dyDescent="0.35">
      <c r="S722">
        <v>723</v>
      </c>
    </row>
    <row r="723" spans="19:19" x14ac:dyDescent="0.35">
      <c r="S723">
        <v>723</v>
      </c>
    </row>
    <row r="724" spans="19:19" x14ac:dyDescent="0.35">
      <c r="S724">
        <v>742</v>
      </c>
    </row>
    <row r="725" spans="19:19" x14ac:dyDescent="0.35">
      <c r="S725">
        <v>747</v>
      </c>
    </row>
    <row r="726" spans="19:19" x14ac:dyDescent="0.35">
      <c r="S726">
        <v>750</v>
      </c>
    </row>
    <row r="727" spans="19:19" x14ac:dyDescent="0.35">
      <c r="S727">
        <v>750</v>
      </c>
    </row>
    <row r="728" spans="19:19" x14ac:dyDescent="0.35">
      <c r="S728">
        <v>752</v>
      </c>
    </row>
    <row r="729" spans="19:19" x14ac:dyDescent="0.35">
      <c r="S729">
        <v>762</v>
      </c>
    </row>
    <row r="730" spans="19:19" x14ac:dyDescent="0.35">
      <c r="S730">
        <v>768</v>
      </c>
    </row>
    <row r="731" spans="19:19" x14ac:dyDescent="0.35">
      <c r="S731">
        <v>774</v>
      </c>
    </row>
    <row r="732" spans="19:19" x14ac:dyDescent="0.35">
      <c r="S732">
        <v>782</v>
      </c>
    </row>
    <row r="733" spans="19:19" x14ac:dyDescent="0.35">
      <c r="S733">
        <v>792</v>
      </c>
    </row>
    <row r="734" spans="19:19" x14ac:dyDescent="0.35">
      <c r="S734">
        <v>803</v>
      </c>
    </row>
    <row r="735" spans="19:19" x14ac:dyDescent="0.35">
      <c r="S735">
        <v>808</v>
      </c>
    </row>
    <row r="736" spans="19:19" x14ac:dyDescent="0.35">
      <c r="S736">
        <v>820</v>
      </c>
    </row>
    <row r="737" spans="19:19" x14ac:dyDescent="0.35">
      <c r="S737">
        <v>830</v>
      </c>
    </row>
    <row r="738" spans="19:19" x14ac:dyDescent="0.35">
      <c r="S738">
        <v>830</v>
      </c>
    </row>
    <row r="739" spans="19:19" x14ac:dyDescent="0.35">
      <c r="S739">
        <v>831</v>
      </c>
    </row>
    <row r="740" spans="19:19" x14ac:dyDescent="0.35">
      <c r="S740">
        <v>838</v>
      </c>
    </row>
    <row r="741" spans="19:19" x14ac:dyDescent="0.35">
      <c r="S741">
        <v>842</v>
      </c>
    </row>
    <row r="742" spans="19:19" x14ac:dyDescent="0.35">
      <c r="S742">
        <v>846</v>
      </c>
    </row>
    <row r="743" spans="19:19" x14ac:dyDescent="0.35">
      <c r="S743">
        <v>859</v>
      </c>
    </row>
    <row r="744" spans="19:19" x14ac:dyDescent="0.35">
      <c r="S744">
        <v>886</v>
      </c>
    </row>
    <row r="745" spans="19:19" x14ac:dyDescent="0.35">
      <c r="S745">
        <v>889</v>
      </c>
    </row>
    <row r="746" spans="19:19" x14ac:dyDescent="0.35">
      <c r="S746">
        <v>890</v>
      </c>
    </row>
    <row r="747" spans="19:19" x14ac:dyDescent="0.35">
      <c r="S747">
        <v>898</v>
      </c>
    </row>
    <row r="748" spans="19:19" x14ac:dyDescent="0.35">
      <c r="S748">
        <v>903</v>
      </c>
    </row>
    <row r="749" spans="19:19" x14ac:dyDescent="0.35">
      <c r="S749">
        <v>908</v>
      </c>
    </row>
    <row r="750" spans="19:19" x14ac:dyDescent="0.35">
      <c r="S750">
        <v>909</v>
      </c>
    </row>
    <row r="751" spans="19:19" x14ac:dyDescent="0.35">
      <c r="S751">
        <v>923</v>
      </c>
    </row>
    <row r="752" spans="19:19" x14ac:dyDescent="0.35">
      <c r="S752">
        <v>926</v>
      </c>
    </row>
    <row r="753" spans="19:19" x14ac:dyDescent="0.35">
      <c r="S753">
        <v>931</v>
      </c>
    </row>
    <row r="754" spans="19:19" x14ac:dyDescent="0.35">
      <c r="S754">
        <v>934</v>
      </c>
    </row>
    <row r="755" spans="19:19" x14ac:dyDescent="0.35">
      <c r="S755">
        <v>940</v>
      </c>
    </row>
    <row r="756" spans="19:19" x14ac:dyDescent="0.35">
      <c r="S756">
        <v>941</v>
      </c>
    </row>
    <row r="757" spans="19:19" x14ac:dyDescent="0.35">
      <c r="S757">
        <v>943</v>
      </c>
    </row>
    <row r="758" spans="19:19" x14ac:dyDescent="0.35">
      <c r="S758">
        <v>955</v>
      </c>
    </row>
    <row r="759" spans="19:19" x14ac:dyDescent="0.35">
      <c r="S759">
        <v>976</v>
      </c>
    </row>
    <row r="760" spans="19:19" x14ac:dyDescent="0.35">
      <c r="S760">
        <v>980</v>
      </c>
    </row>
    <row r="761" spans="19:19" x14ac:dyDescent="0.35">
      <c r="S761">
        <v>1000</v>
      </c>
    </row>
    <row r="762" spans="19:19" x14ac:dyDescent="0.35">
      <c r="S762">
        <v>1015</v>
      </c>
    </row>
    <row r="763" spans="19:19" x14ac:dyDescent="0.35">
      <c r="S763">
        <v>1022</v>
      </c>
    </row>
    <row r="764" spans="19:19" x14ac:dyDescent="0.35">
      <c r="S764">
        <v>1028</v>
      </c>
    </row>
    <row r="765" spans="19:19" x14ac:dyDescent="0.35">
      <c r="S765">
        <v>1052</v>
      </c>
    </row>
    <row r="766" spans="19:19" x14ac:dyDescent="0.35">
      <c r="S766">
        <v>1059</v>
      </c>
    </row>
    <row r="767" spans="19:19" x14ac:dyDescent="0.35">
      <c r="S767">
        <v>1063</v>
      </c>
    </row>
    <row r="768" spans="19:19" x14ac:dyDescent="0.35">
      <c r="S768">
        <v>1068</v>
      </c>
    </row>
    <row r="769" spans="19:19" x14ac:dyDescent="0.35">
      <c r="S769">
        <v>1071</v>
      </c>
    </row>
    <row r="770" spans="19:19" x14ac:dyDescent="0.35">
      <c r="S770">
        <v>1071</v>
      </c>
    </row>
    <row r="771" spans="19:19" x14ac:dyDescent="0.35">
      <c r="S771">
        <v>1072</v>
      </c>
    </row>
    <row r="772" spans="19:19" x14ac:dyDescent="0.35">
      <c r="S772">
        <v>1073</v>
      </c>
    </row>
    <row r="773" spans="19:19" x14ac:dyDescent="0.35">
      <c r="S773">
        <v>1089</v>
      </c>
    </row>
    <row r="774" spans="19:19" x14ac:dyDescent="0.35">
      <c r="S774">
        <v>1095</v>
      </c>
    </row>
    <row r="775" spans="19:19" x14ac:dyDescent="0.35">
      <c r="S775">
        <v>1101</v>
      </c>
    </row>
    <row r="776" spans="19:19" x14ac:dyDescent="0.35">
      <c r="S776">
        <v>1111</v>
      </c>
    </row>
    <row r="777" spans="19:19" x14ac:dyDescent="0.35">
      <c r="S777">
        <v>1113</v>
      </c>
    </row>
    <row r="778" spans="19:19" x14ac:dyDescent="0.35">
      <c r="S778">
        <v>1113</v>
      </c>
    </row>
    <row r="779" spans="19:19" x14ac:dyDescent="0.35">
      <c r="S779">
        <v>1120</v>
      </c>
    </row>
    <row r="780" spans="19:19" x14ac:dyDescent="0.35">
      <c r="S780">
        <v>1121</v>
      </c>
    </row>
    <row r="781" spans="19:19" x14ac:dyDescent="0.35">
      <c r="S781">
        <v>1122</v>
      </c>
    </row>
    <row r="782" spans="19:19" x14ac:dyDescent="0.35">
      <c r="S782">
        <v>1130</v>
      </c>
    </row>
    <row r="783" spans="19:19" x14ac:dyDescent="0.35">
      <c r="S783">
        <v>1137</v>
      </c>
    </row>
    <row r="784" spans="19:19" x14ac:dyDescent="0.35">
      <c r="S784">
        <v>1140</v>
      </c>
    </row>
    <row r="785" spans="19:19" x14ac:dyDescent="0.35">
      <c r="S785">
        <v>1152</v>
      </c>
    </row>
    <row r="786" spans="19:19" x14ac:dyDescent="0.35">
      <c r="S786">
        <v>1170</v>
      </c>
    </row>
    <row r="787" spans="19:19" x14ac:dyDescent="0.35">
      <c r="S787">
        <v>1181</v>
      </c>
    </row>
    <row r="788" spans="19:19" x14ac:dyDescent="0.35">
      <c r="S788">
        <v>1194</v>
      </c>
    </row>
    <row r="789" spans="19:19" x14ac:dyDescent="0.35">
      <c r="S789">
        <v>1198</v>
      </c>
    </row>
    <row r="790" spans="19:19" x14ac:dyDescent="0.35">
      <c r="S790">
        <v>1218</v>
      </c>
    </row>
    <row r="791" spans="19:19" x14ac:dyDescent="0.35">
      <c r="S791">
        <v>1220</v>
      </c>
    </row>
    <row r="792" spans="19:19" x14ac:dyDescent="0.35">
      <c r="S792">
        <v>1221</v>
      </c>
    </row>
    <row r="793" spans="19:19" x14ac:dyDescent="0.35">
      <c r="S793">
        <v>1225</v>
      </c>
    </row>
    <row r="794" spans="19:19" x14ac:dyDescent="0.35">
      <c r="S794">
        <v>1229</v>
      </c>
    </row>
    <row r="795" spans="19:19" x14ac:dyDescent="0.35">
      <c r="S795">
        <v>1249</v>
      </c>
    </row>
    <row r="796" spans="19:19" x14ac:dyDescent="0.35">
      <c r="S796">
        <v>1257</v>
      </c>
    </row>
    <row r="797" spans="19:19" x14ac:dyDescent="0.35">
      <c r="S797">
        <v>1258</v>
      </c>
    </row>
    <row r="798" spans="19:19" x14ac:dyDescent="0.35">
      <c r="S798">
        <v>1267</v>
      </c>
    </row>
    <row r="799" spans="19:19" x14ac:dyDescent="0.35">
      <c r="S799">
        <v>1274</v>
      </c>
    </row>
    <row r="800" spans="19:19" x14ac:dyDescent="0.35">
      <c r="S800">
        <v>1280</v>
      </c>
    </row>
    <row r="801" spans="19:19" x14ac:dyDescent="0.35">
      <c r="S801">
        <v>1296</v>
      </c>
    </row>
    <row r="802" spans="19:19" x14ac:dyDescent="0.35">
      <c r="S802">
        <v>1297</v>
      </c>
    </row>
    <row r="803" spans="19:19" x14ac:dyDescent="0.35">
      <c r="S803">
        <v>1297</v>
      </c>
    </row>
    <row r="804" spans="19:19" x14ac:dyDescent="0.35">
      <c r="S804">
        <v>1335</v>
      </c>
    </row>
    <row r="805" spans="19:19" x14ac:dyDescent="0.35">
      <c r="S805">
        <v>1345</v>
      </c>
    </row>
    <row r="806" spans="19:19" x14ac:dyDescent="0.35">
      <c r="S806">
        <v>1354</v>
      </c>
    </row>
    <row r="807" spans="19:19" x14ac:dyDescent="0.35">
      <c r="S807">
        <v>1368</v>
      </c>
    </row>
    <row r="808" spans="19:19" x14ac:dyDescent="0.35">
      <c r="S808">
        <v>1385</v>
      </c>
    </row>
    <row r="809" spans="19:19" x14ac:dyDescent="0.35">
      <c r="S809">
        <v>1396</v>
      </c>
    </row>
    <row r="810" spans="19:19" x14ac:dyDescent="0.35">
      <c r="S810">
        <v>1396</v>
      </c>
    </row>
    <row r="811" spans="19:19" x14ac:dyDescent="0.35">
      <c r="S811">
        <v>1425</v>
      </c>
    </row>
    <row r="812" spans="19:19" x14ac:dyDescent="0.35">
      <c r="S812">
        <v>1439</v>
      </c>
    </row>
    <row r="813" spans="19:19" x14ac:dyDescent="0.35">
      <c r="S813">
        <v>1442</v>
      </c>
    </row>
    <row r="814" spans="19:19" x14ac:dyDescent="0.35">
      <c r="S814">
        <v>1460</v>
      </c>
    </row>
    <row r="815" spans="19:19" x14ac:dyDescent="0.35">
      <c r="S815">
        <v>1467</v>
      </c>
    </row>
    <row r="816" spans="19:19" x14ac:dyDescent="0.35">
      <c r="S816">
        <v>1467</v>
      </c>
    </row>
    <row r="817" spans="19:19" x14ac:dyDescent="0.35">
      <c r="S817">
        <v>1467</v>
      </c>
    </row>
    <row r="818" spans="19:19" x14ac:dyDescent="0.35">
      <c r="S818">
        <v>1470</v>
      </c>
    </row>
    <row r="819" spans="19:19" x14ac:dyDescent="0.35">
      <c r="S819">
        <v>1480</v>
      </c>
    </row>
    <row r="820" spans="19:19" x14ac:dyDescent="0.35">
      <c r="S820">
        <v>1482</v>
      </c>
    </row>
    <row r="821" spans="19:19" x14ac:dyDescent="0.35">
      <c r="S821">
        <v>1518</v>
      </c>
    </row>
    <row r="822" spans="19:19" x14ac:dyDescent="0.35">
      <c r="S822">
        <v>1538</v>
      </c>
    </row>
    <row r="823" spans="19:19" x14ac:dyDescent="0.35">
      <c r="S823">
        <v>1539</v>
      </c>
    </row>
    <row r="824" spans="19:19" x14ac:dyDescent="0.35">
      <c r="S824">
        <v>1548</v>
      </c>
    </row>
    <row r="825" spans="19:19" x14ac:dyDescent="0.35">
      <c r="S825">
        <v>1559</v>
      </c>
    </row>
    <row r="826" spans="19:19" x14ac:dyDescent="0.35">
      <c r="S826">
        <v>1561</v>
      </c>
    </row>
    <row r="827" spans="19:19" x14ac:dyDescent="0.35">
      <c r="S827">
        <v>1572</v>
      </c>
    </row>
    <row r="828" spans="19:19" x14ac:dyDescent="0.35">
      <c r="S828">
        <v>1573</v>
      </c>
    </row>
    <row r="829" spans="19:19" x14ac:dyDescent="0.35">
      <c r="S829">
        <v>1596</v>
      </c>
    </row>
    <row r="830" spans="19:19" x14ac:dyDescent="0.35">
      <c r="S830">
        <v>1600</v>
      </c>
    </row>
    <row r="831" spans="19:19" x14ac:dyDescent="0.35">
      <c r="S831">
        <v>1604</v>
      </c>
    </row>
    <row r="832" spans="19:19" x14ac:dyDescent="0.35">
      <c r="S832">
        <v>1605</v>
      </c>
    </row>
    <row r="833" spans="19:19" x14ac:dyDescent="0.35">
      <c r="S833">
        <v>1606</v>
      </c>
    </row>
    <row r="834" spans="19:19" x14ac:dyDescent="0.35">
      <c r="S834">
        <v>1608</v>
      </c>
    </row>
    <row r="835" spans="19:19" x14ac:dyDescent="0.35">
      <c r="S835">
        <v>1613</v>
      </c>
    </row>
    <row r="836" spans="19:19" x14ac:dyDescent="0.35">
      <c r="S836">
        <v>1621</v>
      </c>
    </row>
    <row r="837" spans="19:19" x14ac:dyDescent="0.35">
      <c r="S837">
        <v>1625</v>
      </c>
    </row>
    <row r="838" spans="19:19" x14ac:dyDescent="0.35">
      <c r="S838">
        <v>1629</v>
      </c>
    </row>
    <row r="839" spans="19:19" x14ac:dyDescent="0.35">
      <c r="S839">
        <v>1657</v>
      </c>
    </row>
    <row r="840" spans="19:19" x14ac:dyDescent="0.35">
      <c r="S840">
        <v>1658</v>
      </c>
    </row>
    <row r="841" spans="19:19" x14ac:dyDescent="0.35">
      <c r="S841">
        <v>1681</v>
      </c>
    </row>
    <row r="842" spans="19:19" x14ac:dyDescent="0.35">
      <c r="S842">
        <v>1684</v>
      </c>
    </row>
    <row r="843" spans="19:19" x14ac:dyDescent="0.35">
      <c r="S843">
        <v>1684</v>
      </c>
    </row>
    <row r="844" spans="19:19" x14ac:dyDescent="0.35">
      <c r="S844">
        <v>1690</v>
      </c>
    </row>
    <row r="845" spans="19:19" x14ac:dyDescent="0.35">
      <c r="S845">
        <v>1691</v>
      </c>
    </row>
    <row r="846" spans="19:19" x14ac:dyDescent="0.35">
      <c r="S846">
        <v>1697</v>
      </c>
    </row>
    <row r="847" spans="19:19" x14ac:dyDescent="0.35">
      <c r="S847">
        <v>1703</v>
      </c>
    </row>
    <row r="848" spans="19:19" x14ac:dyDescent="0.35">
      <c r="S848">
        <v>1713</v>
      </c>
    </row>
    <row r="849" spans="19:19" x14ac:dyDescent="0.35">
      <c r="S849">
        <v>1748</v>
      </c>
    </row>
    <row r="850" spans="19:19" x14ac:dyDescent="0.35">
      <c r="S850">
        <v>1758</v>
      </c>
    </row>
    <row r="851" spans="19:19" x14ac:dyDescent="0.35">
      <c r="S851">
        <v>1773</v>
      </c>
    </row>
    <row r="852" spans="19:19" x14ac:dyDescent="0.35">
      <c r="S852">
        <v>1782</v>
      </c>
    </row>
    <row r="853" spans="19:19" x14ac:dyDescent="0.35">
      <c r="S853">
        <v>1784</v>
      </c>
    </row>
    <row r="854" spans="19:19" x14ac:dyDescent="0.35">
      <c r="S854">
        <v>1784</v>
      </c>
    </row>
    <row r="855" spans="19:19" x14ac:dyDescent="0.35">
      <c r="S855">
        <v>1785</v>
      </c>
    </row>
    <row r="856" spans="19:19" x14ac:dyDescent="0.35">
      <c r="S856">
        <v>1790</v>
      </c>
    </row>
    <row r="857" spans="19:19" x14ac:dyDescent="0.35">
      <c r="S857">
        <v>1796</v>
      </c>
    </row>
    <row r="858" spans="19:19" x14ac:dyDescent="0.35">
      <c r="S858">
        <v>1797</v>
      </c>
    </row>
    <row r="859" spans="19:19" x14ac:dyDescent="0.35">
      <c r="S859">
        <v>1815</v>
      </c>
    </row>
    <row r="860" spans="19:19" x14ac:dyDescent="0.35">
      <c r="S860">
        <v>1821</v>
      </c>
    </row>
    <row r="861" spans="19:19" x14ac:dyDescent="0.35">
      <c r="S861">
        <v>1825</v>
      </c>
    </row>
    <row r="862" spans="19:19" x14ac:dyDescent="0.35">
      <c r="S862">
        <v>1866</v>
      </c>
    </row>
    <row r="863" spans="19:19" x14ac:dyDescent="0.35">
      <c r="S863">
        <v>1884</v>
      </c>
    </row>
    <row r="864" spans="19:19" x14ac:dyDescent="0.35">
      <c r="S864">
        <v>1886</v>
      </c>
    </row>
    <row r="865" spans="19:19" x14ac:dyDescent="0.35">
      <c r="S865">
        <v>1887</v>
      </c>
    </row>
    <row r="866" spans="19:19" x14ac:dyDescent="0.35">
      <c r="S866">
        <v>1890</v>
      </c>
    </row>
    <row r="867" spans="19:19" x14ac:dyDescent="0.35">
      <c r="S867">
        <v>1894</v>
      </c>
    </row>
    <row r="868" spans="19:19" x14ac:dyDescent="0.35">
      <c r="S868">
        <v>1902</v>
      </c>
    </row>
    <row r="869" spans="19:19" x14ac:dyDescent="0.35">
      <c r="S869">
        <v>1910</v>
      </c>
    </row>
    <row r="870" spans="19:19" x14ac:dyDescent="0.35">
      <c r="S870">
        <v>1917</v>
      </c>
    </row>
    <row r="871" spans="19:19" x14ac:dyDescent="0.35">
      <c r="S871">
        <v>1965</v>
      </c>
    </row>
    <row r="872" spans="19:19" x14ac:dyDescent="0.35">
      <c r="S872">
        <v>1979</v>
      </c>
    </row>
    <row r="873" spans="19:19" x14ac:dyDescent="0.35">
      <c r="S873">
        <v>1989</v>
      </c>
    </row>
    <row r="874" spans="19:19" x14ac:dyDescent="0.35">
      <c r="S874">
        <v>1991</v>
      </c>
    </row>
    <row r="875" spans="19:19" x14ac:dyDescent="0.35">
      <c r="S875">
        <v>1999</v>
      </c>
    </row>
    <row r="876" spans="19:19" x14ac:dyDescent="0.35">
      <c r="S876">
        <v>2013</v>
      </c>
    </row>
    <row r="877" spans="19:19" x14ac:dyDescent="0.35">
      <c r="S877">
        <v>2025</v>
      </c>
    </row>
    <row r="878" spans="19:19" x14ac:dyDescent="0.35">
      <c r="S878">
        <v>2038</v>
      </c>
    </row>
    <row r="879" spans="19:19" x14ac:dyDescent="0.35">
      <c r="S879">
        <v>2043</v>
      </c>
    </row>
    <row r="880" spans="19:19" x14ac:dyDescent="0.35">
      <c r="S880">
        <v>2053</v>
      </c>
    </row>
    <row r="881" spans="19:19" x14ac:dyDescent="0.35">
      <c r="S881">
        <v>2062</v>
      </c>
    </row>
    <row r="882" spans="19:19" x14ac:dyDescent="0.35">
      <c r="S882">
        <v>2072</v>
      </c>
    </row>
    <row r="883" spans="19:19" x14ac:dyDescent="0.35">
      <c r="S883">
        <v>2080</v>
      </c>
    </row>
    <row r="884" spans="19:19" x14ac:dyDescent="0.35">
      <c r="S884">
        <v>2100</v>
      </c>
    </row>
    <row r="885" spans="19:19" x14ac:dyDescent="0.35">
      <c r="S885">
        <v>2105</v>
      </c>
    </row>
    <row r="886" spans="19:19" x14ac:dyDescent="0.35">
      <c r="S886">
        <v>2106</v>
      </c>
    </row>
    <row r="887" spans="19:19" x14ac:dyDescent="0.35">
      <c r="S887">
        <v>2107</v>
      </c>
    </row>
    <row r="888" spans="19:19" x14ac:dyDescent="0.35">
      <c r="S888">
        <v>2108</v>
      </c>
    </row>
    <row r="889" spans="19:19" x14ac:dyDescent="0.35">
      <c r="S889">
        <v>2120</v>
      </c>
    </row>
    <row r="890" spans="19:19" x14ac:dyDescent="0.35">
      <c r="S890">
        <v>2138</v>
      </c>
    </row>
    <row r="891" spans="19:19" x14ac:dyDescent="0.35">
      <c r="S891">
        <v>2144</v>
      </c>
    </row>
    <row r="892" spans="19:19" x14ac:dyDescent="0.35">
      <c r="S892">
        <v>2176</v>
      </c>
    </row>
    <row r="893" spans="19:19" x14ac:dyDescent="0.35">
      <c r="S893">
        <v>2179</v>
      </c>
    </row>
    <row r="894" spans="19:19" x14ac:dyDescent="0.35">
      <c r="S894">
        <v>2188</v>
      </c>
    </row>
    <row r="895" spans="19:19" x14ac:dyDescent="0.35">
      <c r="S895">
        <v>2201</v>
      </c>
    </row>
    <row r="896" spans="19:19" x14ac:dyDescent="0.35">
      <c r="S896">
        <v>2218</v>
      </c>
    </row>
    <row r="897" spans="19:19" x14ac:dyDescent="0.35">
      <c r="S897">
        <v>2220</v>
      </c>
    </row>
    <row r="898" spans="19:19" x14ac:dyDescent="0.35">
      <c r="S898">
        <v>2230</v>
      </c>
    </row>
    <row r="899" spans="19:19" x14ac:dyDescent="0.35">
      <c r="S899">
        <v>2237</v>
      </c>
    </row>
    <row r="900" spans="19:19" x14ac:dyDescent="0.35">
      <c r="S900">
        <v>2253</v>
      </c>
    </row>
    <row r="901" spans="19:19" x14ac:dyDescent="0.35">
      <c r="S901">
        <v>2261</v>
      </c>
    </row>
    <row r="902" spans="19:19" x14ac:dyDescent="0.35">
      <c r="S902">
        <v>2266</v>
      </c>
    </row>
    <row r="903" spans="19:19" x14ac:dyDescent="0.35">
      <c r="S903">
        <v>2266</v>
      </c>
    </row>
    <row r="904" spans="19:19" x14ac:dyDescent="0.35">
      <c r="S904">
        <v>2283</v>
      </c>
    </row>
    <row r="905" spans="19:19" x14ac:dyDescent="0.35">
      <c r="S905">
        <v>2289</v>
      </c>
    </row>
    <row r="906" spans="19:19" x14ac:dyDescent="0.35">
      <c r="S906">
        <v>2293</v>
      </c>
    </row>
    <row r="907" spans="19:19" x14ac:dyDescent="0.35">
      <c r="S907">
        <v>2307</v>
      </c>
    </row>
    <row r="908" spans="19:19" x14ac:dyDescent="0.35">
      <c r="S908">
        <v>2320</v>
      </c>
    </row>
    <row r="909" spans="19:19" x14ac:dyDescent="0.35">
      <c r="S909">
        <v>2326</v>
      </c>
    </row>
    <row r="910" spans="19:19" x14ac:dyDescent="0.35">
      <c r="S910">
        <v>2331</v>
      </c>
    </row>
    <row r="911" spans="19:19" x14ac:dyDescent="0.35">
      <c r="S911">
        <v>2346</v>
      </c>
    </row>
    <row r="912" spans="19:19" x14ac:dyDescent="0.35">
      <c r="S912">
        <v>2353</v>
      </c>
    </row>
    <row r="913" spans="19:19" x14ac:dyDescent="0.35">
      <c r="S913">
        <v>2409</v>
      </c>
    </row>
    <row r="914" spans="19:19" x14ac:dyDescent="0.35">
      <c r="S914">
        <v>2414</v>
      </c>
    </row>
    <row r="915" spans="19:19" x14ac:dyDescent="0.35">
      <c r="S915">
        <v>2431</v>
      </c>
    </row>
    <row r="916" spans="19:19" x14ac:dyDescent="0.35">
      <c r="S916">
        <v>2436</v>
      </c>
    </row>
    <row r="917" spans="19:19" x14ac:dyDescent="0.35">
      <c r="S917">
        <v>2441</v>
      </c>
    </row>
    <row r="918" spans="19:19" x14ac:dyDescent="0.35">
      <c r="S918">
        <v>2443</v>
      </c>
    </row>
    <row r="919" spans="19:19" x14ac:dyDescent="0.35">
      <c r="S919">
        <v>2443</v>
      </c>
    </row>
    <row r="920" spans="19:19" x14ac:dyDescent="0.35">
      <c r="S920">
        <v>2468</v>
      </c>
    </row>
    <row r="921" spans="19:19" x14ac:dyDescent="0.35">
      <c r="S921">
        <v>2468</v>
      </c>
    </row>
    <row r="922" spans="19:19" x14ac:dyDescent="0.35">
      <c r="S922">
        <v>2475</v>
      </c>
    </row>
    <row r="923" spans="19:19" x14ac:dyDescent="0.35">
      <c r="S923">
        <v>2489</v>
      </c>
    </row>
    <row r="924" spans="19:19" x14ac:dyDescent="0.35">
      <c r="S924">
        <v>2506</v>
      </c>
    </row>
    <row r="925" spans="19:19" x14ac:dyDescent="0.35">
      <c r="S925">
        <v>2526</v>
      </c>
    </row>
    <row r="926" spans="19:19" x14ac:dyDescent="0.35">
      <c r="S926">
        <v>2528</v>
      </c>
    </row>
    <row r="927" spans="19:19" x14ac:dyDescent="0.35">
      <c r="S927">
        <v>2551</v>
      </c>
    </row>
    <row r="928" spans="19:19" x14ac:dyDescent="0.35">
      <c r="S928">
        <v>2604</v>
      </c>
    </row>
    <row r="929" spans="19:19" x14ac:dyDescent="0.35">
      <c r="S929">
        <v>2662</v>
      </c>
    </row>
    <row r="930" spans="19:19" x14ac:dyDescent="0.35">
      <c r="S930">
        <v>2673</v>
      </c>
    </row>
    <row r="931" spans="19:19" x14ac:dyDescent="0.35">
      <c r="S931">
        <v>2690</v>
      </c>
    </row>
    <row r="932" spans="19:19" x14ac:dyDescent="0.35">
      <c r="S932">
        <v>2693</v>
      </c>
    </row>
    <row r="933" spans="19:19" x14ac:dyDescent="0.35">
      <c r="S933">
        <v>2725</v>
      </c>
    </row>
    <row r="934" spans="19:19" x14ac:dyDescent="0.35">
      <c r="S934">
        <v>2739</v>
      </c>
    </row>
    <row r="935" spans="19:19" x14ac:dyDescent="0.35">
      <c r="S935">
        <v>2756</v>
      </c>
    </row>
    <row r="936" spans="19:19" x14ac:dyDescent="0.35">
      <c r="S936">
        <v>2768</v>
      </c>
    </row>
    <row r="937" spans="19:19" x14ac:dyDescent="0.35">
      <c r="S937">
        <v>2779</v>
      </c>
    </row>
    <row r="938" spans="19:19" x14ac:dyDescent="0.35">
      <c r="S938">
        <v>2805</v>
      </c>
    </row>
    <row r="939" spans="19:19" x14ac:dyDescent="0.35">
      <c r="S939">
        <v>2857</v>
      </c>
    </row>
    <row r="940" spans="19:19" x14ac:dyDescent="0.35">
      <c r="S940">
        <v>2875</v>
      </c>
    </row>
    <row r="941" spans="19:19" x14ac:dyDescent="0.35">
      <c r="S941">
        <v>2893</v>
      </c>
    </row>
    <row r="942" spans="19:19" x14ac:dyDescent="0.35">
      <c r="S942">
        <v>2915</v>
      </c>
    </row>
    <row r="943" spans="19:19" x14ac:dyDescent="0.35">
      <c r="S943">
        <v>2928</v>
      </c>
    </row>
    <row r="944" spans="19:19" x14ac:dyDescent="0.35">
      <c r="S944">
        <v>2955</v>
      </c>
    </row>
    <row r="945" spans="19:19" x14ac:dyDescent="0.35">
      <c r="S945">
        <v>2985</v>
      </c>
    </row>
    <row r="946" spans="19:19" x14ac:dyDescent="0.35">
      <c r="S946">
        <v>3015</v>
      </c>
    </row>
    <row r="947" spans="19:19" x14ac:dyDescent="0.35">
      <c r="S947">
        <v>3016</v>
      </c>
    </row>
    <row r="948" spans="19:19" x14ac:dyDescent="0.35">
      <c r="S948">
        <v>3036</v>
      </c>
    </row>
    <row r="949" spans="19:19" x14ac:dyDescent="0.35">
      <c r="S949">
        <v>3059</v>
      </c>
    </row>
    <row r="950" spans="19:19" x14ac:dyDescent="0.35">
      <c r="S950">
        <v>3063</v>
      </c>
    </row>
    <row r="951" spans="19:19" x14ac:dyDescent="0.35">
      <c r="S951">
        <v>3116</v>
      </c>
    </row>
    <row r="952" spans="19:19" x14ac:dyDescent="0.35">
      <c r="S952">
        <v>3131</v>
      </c>
    </row>
    <row r="953" spans="19:19" x14ac:dyDescent="0.35">
      <c r="S953">
        <v>3177</v>
      </c>
    </row>
    <row r="954" spans="19:19" x14ac:dyDescent="0.35">
      <c r="S954">
        <v>3182</v>
      </c>
    </row>
    <row r="955" spans="19:19" x14ac:dyDescent="0.35">
      <c r="S955">
        <v>3205</v>
      </c>
    </row>
    <row r="956" spans="19:19" x14ac:dyDescent="0.35">
      <c r="S956">
        <v>3272</v>
      </c>
    </row>
    <row r="957" spans="19:19" x14ac:dyDescent="0.35">
      <c r="S957">
        <v>3304</v>
      </c>
    </row>
    <row r="958" spans="19:19" x14ac:dyDescent="0.35">
      <c r="S958">
        <v>3308</v>
      </c>
    </row>
    <row r="959" spans="19:19" x14ac:dyDescent="0.35">
      <c r="S959">
        <v>3318</v>
      </c>
    </row>
    <row r="960" spans="19:19" x14ac:dyDescent="0.35">
      <c r="S960">
        <v>3376</v>
      </c>
    </row>
    <row r="961" spans="19:19" x14ac:dyDescent="0.35">
      <c r="S961">
        <v>3387</v>
      </c>
    </row>
    <row r="962" spans="19:19" x14ac:dyDescent="0.35">
      <c r="S962">
        <v>3388</v>
      </c>
    </row>
    <row r="963" spans="19:19" x14ac:dyDescent="0.35">
      <c r="S963">
        <v>3410</v>
      </c>
    </row>
    <row r="964" spans="19:19" x14ac:dyDescent="0.35">
      <c r="S964">
        <v>3483</v>
      </c>
    </row>
    <row r="965" spans="19:19" x14ac:dyDescent="0.35">
      <c r="S965">
        <v>3533</v>
      </c>
    </row>
    <row r="966" spans="19:19" x14ac:dyDescent="0.35">
      <c r="S966">
        <v>3537</v>
      </c>
    </row>
    <row r="967" spans="19:19" x14ac:dyDescent="0.35">
      <c r="S967">
        <v>3594</v>
      </c>
    </row>
    <row r="968" spans="19:19" x14ac:dyDescent="0.35">
      <c r="S968">
        <v>3596</v>
      </c>
    </row>
    <row r="969" spans="19:19" x14ac:dyDescent="0.35">
      <c r="S969">
        <v>3640</v>
      </c>
    </row>
    <row r="970" spans="19:19" x14ac:dyDescent="0.35">
      <c r="S970">
        <v>3657</v>
      </c>
    </row>
    <row r="971" spans="19:19" x14ac:dyDescent="0.35">
      <c r="S971">
        <v>3727</v>
      </c>
    </row>
    <row r="972" spans="19:19" x14ac:dyDescent="0.35">
      <c r="S972">
        <v>3742</v>
      </c>
    </row>
    <row r="973" spans="19:19" x14ac:dyDescent="0.35">
      <c r="S973">
        <v>3777</v>
      </c>
    </row>
    <row r="974" spans="19:19" x14ac:dyDescent="0.35">
      <c r="S974">
        <v>3868</v>
      </c>
    </row>
    <row r="975" spans="19:19" x14ac:dyDescent="0.35">
      <c r="S975">
        <v>3934</v>
      </c>
    </row>
    <row r="976" spans="19:19" x14ac:dyDescent="0.35">
      <c r="S976">
        <v>4006</v>
      </c>
    </row>
    <row r="977" spans="19:19" x14ac:dyDescent="0.35">
      <c r="S977">
        <v>4065</v>
      </c>
    </row>
    <row r="978" spans="19:19" x14ac:dyDescent="0.35">
      <c r="S978">
        <v>4233</v>
      </c>
    </row>
    <row r="979" spans="19:19" x14ac:dyDescent="0.35">
      <c r="S979">
        <v>4289</v>
      </c>
    </row>
    <row r="980" spans="19:19" x14ac:dyDescent="0.35">
      <c r="S980">
        <v>4358</v>
      </c>
    </row>
    <row r="981" spans="19:19" x14ac:dyDescent="0.35">
      <c r="S981">
        <v>4405</v>
      </c>
    </row>
    <row r="982" spans="19:19" x14ac:dyDescent="0.35">
      <c r="S982">
        <v>4428</v>
      </c>
    </row>
    <row r="983" spans="19:19" x14ac:dyDescent="0.35">
      <c r="S983">
        <v>4498</v>
      </c>
    </row>
    <row r="984" spans="19:19" x14ac:dyDescent="0.35">
      <c r="S984">
        <v>4697</v>
      </c>
    </row>
    <row r="985" spans="19:19" x14ac:dyDescent="0.35">
      <c r="S985">
        <v>4799</v>
      </c>
    </row>
    <row r="986" spans="19:19" x14ac:dyDescent="0.35">
      <c r="S986">
        <v>5139</v>
      </c>
    </row>
    <row r="987" spans="19:19" x14ac:dyDescent="0.35">
      <c r="S987">
        <v>5168</v>
      </c>
    </row>
    <row r="988" spans="19:19" x14ac:dyDescent="0.35">
      <c r="S988">
        <v>5180</v>
      </c>
    </row>
    <row r="989" spans="19:19" x14ac:dyDescent="0.35">
      <c r="S989">
        <v>5203</v>
      </c>
    </row>
    <row r="990" spans="19:19" x14ac:dyDescent="0.35">
      <c r="S990">
        <v>5419</v>
      </c>
    </row>
    <row r="991" spans="19:19" x14ac:dyDescent="0.35">
      <c r="S991">
        <v>5497</v>
      </c>
    </row>
    <row r="992" spans="19:19" x14ac:dyDescent="0.35">
      <c r="S992">
        <v>5512</v>
      </c>
    </row>
    <row r="993" spans="19:19" x14ac:dyDescent="0.35">
      <c r="S993">
        <v>5681</v>
      </c>
    </row>
    <row r="994" spans="19:19" x14ac:dyDescent="0.35">
      <c r="S994">
        <v>5880</v>
      </c>
    </row>
    <row r="995" spans="19:19" x14ac:dyDescent="0.35">
      <c r="S995">
        <v>5966</v>
      </c>
    </row>
    <row r="996" spans="19:19" x14ac:dyDescent="0.35">
      <c r="S996">
        <v>6080</v>
      </c>
    </row>
    <row r="997" spans="19:19" x14ac:dyDescent="0.35">
      <c r="S997">
        <v>6212</v>
      </c>
    </row>
    <row r="998" spans="19:19" x14ac:dyDescent="0.35">
      <c r="S998">
        <v>6286</v>
      </c>
    </row>
    <row r="999" spans="19:19" x14ac:dyDescent="0.35">
      <c r="S999">
        <v>6406</v>
      </c>
    </row>
    <row r="1000" spans="19:19" x14ac:dyDescent="0.35">
      <c r="S1000">
        <v>6465</v>
      </c>
    </row>
    <row r="1001" spans="19:19" x14ac:dyDescent="0.35">
      <c r="S1001">
        <v>7295</v>
      </c>
    </row>
  </sheetData>
  <autoFilter ref="S1:S1001" xr:uid="{1AD7D3ED-F4CB-4860-83A3-C943ABC8738F}">
    <sortState xmlns:xlrd2="http://schemas.microsoft.com/office/spreadsheetml/2017/richdata2" ref="S2:S1001">
      <sortCondition ref="S1:S1001"/>
    </sortState>
  </autoFilter>
  <phoneticPr fontId="5" type="noConversion"/>
  <conditionalFormatting sqref="A1:A566">
    <cfRule type="containsText" dxfId="15" priority="14" operator="containsText" text="live">
      <formula>NOT(ISERROR(SEARCH("live",A1)))</formula>
    </cfRule>
    <cfRule type="containsText" dxfId="14" priority="15" operator="containsText" text="live">
      <formula>NOT(ISERROR(SEARCH("live",A1)))</formula>
    </cfRule>
    <cfRule type="containsText" dxfId="13" priority="16" operator="containsText" text="canceled">
      <formula>NOT(ISERROR(SEARCH("canceled",A1)))</formula>
    </cfRule>
    <cfRule type="containsText" dxfId="12" priority="17" operator="containsText" text="failed">
      <formula>NOT(ISERROR(SEARCH("failed",A1)))</formula>
    </cfRule>
    <cfRule type="containsText" dxfId="11" priority="18" operator="containsText" text="successful">
      <formula>NOT(ISERROR(SEARCH("successful",A1)))</formula>
    </cfRule>
  </conditionalFormatting>
  <conditionalFormatting sqref="A2:A566">
    <cfRule type="containsText" dxfId="10" priority="10" operator="containsText" text="live">
      <formula>NOT(ISERROR(SEARCH("live",A2)))</formula>
    </cfRule>
    <cfRule type="containsText" dxfId="9" priority="11" operator="containsText" text="live">
      <formula>NOT(ISERROR(SEARCH("live",A2)))</formula>
    </cfRule>
    <cfRule type="containsText" dxfId="8" priority="12" operator="containsText" text="live">
      <formula>NOT(ISERROR(SEARCH("live",A2)))</formula>
    </cfRule>
  </conditionalFormatting>
  <conditionalFormatting sqref="C1:C365">
    <cfRule type="containsText" dxfId="7" priority="5" operator="containsText" text="live">
      <formula>NOT(ISERROR(SEARCH("live",C1)))</formula>
    </cfRule>
    <cfRule type="containsText" dxfId="6" priority="6" operator="containsText" text="live">
      <formula>NOT(ISERROR(SEARCH("live",C1)))</formula>
    </cfRule>
    <cfRule type="containsText" dxfId="5" priority="7" operator="containsText" text="canceled">
      <formula>NOT(ISERROR(SEARCH("canceled",C1)))</formula>
    </cfRule>
    <cfRule type="containsText" dxfId="4" priority="8" operator="containsText" text="failed">
      <formula>NOT(ISERROR(SEARCH("failed",C1)))</formula>
    </cfRule>
    <cfRule type="containsText" dxfId="3" priority="9" operator="containsText" text="successful">
      <formula>NOT(ISERROR(SEARCH("successful",C1)))</formula>
    </cfRule>
  </conditionalFormatting>
  <conditionalFormatting sqref="C2:C365">
    <cfRule type="containsText" dxfId="2" priority="1" operator="containsText" text="live">
      <formula>NOT(ISERROR(SEARCH("live",C2)))</formula>
    </cfRule>
    <cfRule type="containsText" dxfId="1" priority="2" operator="containsText" text="live">
      <formula>NOT(ISERROR(SEARCH("live",C2)))</formula>
    </cfRule>
    <cfRule type="containsText" dxfId="0" priority="3" operator="containsText" text="live">
      <formula>NOT(ISERROR(SEARCH("live",C2)))</formula>
    </cfRule>
  </conditionalFormatting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>
              <from>
                <xdr:col>5</xdr:col>
                <xdr:colOff>241300</xdr:colOff>
                <xdr:row>10</xdr:row>
                <xdr:rowOff>19050</xdr:rowOff>
              </from>
              <to>
                <xdr:col>16</xdr:col>
                <xdr:colOff>361950</xdr:colOff>
                <xdr:row>13</xdr:row>
                <xdr:rowOff>133350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Bonus_Goal</vt:lpstr>
      <vt:lpstr>Bonus_BackersCount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Tanguin</dc:creator>
  <cp:lastModifiedBy>Marivic Tanguin</cp:lastModifiedBy>
  <dcterms:created xsi:type="dcterms:W3CDTF">2022-10-27T13:53:47Z</dcterms:created>
  <dcterms:modified xsi:type="dcterms:W3CDTF">2022-10-31T04:25:11Z</dcterms:modified>
</cp:coreProperties>
</file>