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ocketsutoledo-my.sharepoint.com/personal/mthomas79_rockets_utoledo_edu/Documents/Research/Data/Survey/Potato Survey/"/>
    </mc:Choice>
  </mc:AlternateContent>
  <xr:revisionPtr revIDLastSave="0" documentId="14_{917C66CB-904C-4939-B4DF-CFEEE21A2179}" xr6:coauthVersionLast="47" xr6:coauthVersionMax="47" xr10:uidLastSave="{00000000-0000-0000-0000-000000000000}"/>
  <bookViews>
    <workbookView xWindow="30" yWindow="630" windowWidth="28770" windowHeight="15570" xr2:uid="{61F2904A-AABA-4A1E-88D9-2DD7AA967DD7}"/>
  </bookViews>
  <sheets>
    <sheet name="Angle" sheetId="1" r:id="rId1"/>
    <sheet name="Harvest" sheetId="2" r:id="rId2"/>
    <sheet name="Tem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2" l="1"/>
  <c r="L4" i="2"/>
  <c r="K4" i="2"/>
  <c r="M11" i="2"/>
  <c r="L11" i="2"/>
  <c r="M18" i="2"/>
  <c r="L18" i="2"/>
  <c r="M25" i="2"/>
  <c r="L25" i="2"/>
  <c r="K25" i="2"/>
  <c r="AR9" i="1" l="1"/>
  <c r="AR10" i="1"/>
  <c r="AR11" i="1"/>
  <c r="AR12" i="1"/>
  <c r="AR13" i="1"/>
  <c r="AR8" i="1"/>
  <c r="AT13" i="1"/>
  <c r="AT10" i="1"/>
  <c r="AT12" i="1"/>
  <c r="AW25" i="1"/>
  <c r="AT25" i="1"/>
  <c r="AQ25" i="1"/>
  <c r="AL25" i="1"/>
  <c r="AT24" i="1"/>
  <c r="AQ24" i="1"/>
  <c r="AL24" i="1"/>
  <c r="AN24" i="1" s="1"/>
  <c r="AL23" i="1"/>
  <c r="AW22" i="1"/>
  <c r="AT22" i="1"/>
  <c r="AQ22" i="1"/>
  <c r="AL22" i="1"/>
  <c r="AN22" i="1" s="1"/>
  <c r="AK22" i="1"/>
  <c r="AH22" i="1"/>
  <c r="AL21" i="1"/>
  <c r="AN21" i="1" s="1"/>
  <c r="AK21" i="1"/>
  <c r="AH21" i="1"/>
  <c r="AW20" i="1"/>
  <c r="AL20" i="1"/>
  <c r="AK20" i="1"/>
  <c r="AH20" i="1"/>
  <c r="AW19" i="1"/>
  <c r="AT19" i="1"/>
  <c r="AQ19" i="1"/>
  <c r="AW18" i="1"/>
  <c r="AT18" i="1"/>
  <c r="AQ18" i="1"/>
  <c r="AN17" i="1"/>
  <c r="AT16" i="1"/>
  <c r="AN16" i="1"/>
  <c r="AK16" i="1"/>
  <c r="AH16" i="1"/>
  <c r="AK15" i="1"/>
  <c r="AH15" i="1"/>
  <c r="AN14" i="1"/>
  <c r="AK14" i="1"/>
  <c r="AH14" i="1"/>
  <c r="AW13" i="1"/>
  <c r="AQ13" i="1"/>
  <c r="AQ12" i="1"/>
  <c r="AW10" i="1"/>
  <c r="AQ10" i="1"/>
  <c r="AN10" i="1"/>
  <c r="AK10" i="1"/>
  <c r="AH10" i="1"/>
  <c r="AN9" i="1"/>
  <c r="AK9" i="1"/>
  <c r="AH9" i="1"/>
  <c r="AW8" i="1"/>
  <c r="AN8" i="1"/>
  <c r="AK8" i="1"/>
  <c r="AH8" i="1"/>
  <c r="AT7" i="1"/>
  <c r="AQ7" i="1"/>
  <c r="AW6" i="1"/>
  <c r="AT6" i="1"/>
  <c r="AQ6" i="1"/>
  <c r="AN5" i="1"/>
  <c r="AT4" i="1"/>
  <c r="AQ4" i="1"/>
  <c r="AN4" i="1"/>
  <c r="AK4" i="1"/>
  <c r="AH4" i="1"/>
  <c r="AW3" i="1"/>
  <c r="AK3" i="1"/>
  <c r="AH3" i="1"/>
  <c r="AW2" i="1"/>
  <c r="AN2" i="1"/>
  <c r="AK2" i="1"/>
  <c r="AH2" i="1"/>
  <c r="Y18" i="3"/>
  <c r="Y4" i="3"/>
  <c r="Z25" i="3"/>
  <c r="AA4" i="3"/>
  <c r="K18" i="2"/>
  <c r="K11" i="2"/>
  <c r="D4" i="3"/>
  <c r="G4" i="3"/>
  <c r="J4" i="3"/>
  <c r="S4" i="3"/>
  <c r="D5" i="3"/>
  <c r="G5" i="3"/>
  <c r="S5" i="3"/>
  <c r="D6" i="3"/>
  <c r="G6" i="3"/>
  <c r="J6" i="3"/>
  <c r="M6" i="3"/>
  <c r="P6" i="3"/>
  <c r="Z4" i="3" s="1"/>
  <c r="J7" i="3"/>
  <c r="M8" i="3"/>
  <c r="P8" i="3"/>
  <c r="S8" i="3"/>
  <c r="M9" i="3"/>
  <c r="P9" i="3"/>
  <c r="D11" i="3"/>
  <c r="G11" i="3"/>
  <c r="J11" i="3"/>
  <c r="N11" i="3"/>
  <c r="S11" i="3"/>
  <c r="AA11" i="3" s="1"/>
  <c r="D12" i="3"/>
  <c r="G12" i="3"/>
  <c r="J12" i="3"/>
  <c r="N12" i="3"/>
  <c r="D13" i="3"/>
  <c r="G13" i="3"/>
  <c r="J13" i="3"/>
  <c r="M13" i="3"/>
  <c r="N13" i="3"/>
  <c r="P13" i="3"/>
  <c r="Z11" i="3" s="1"/>
  <c r="S13" i="3"/>
  <c r="N14" i="3"/>
  <c r="M15" i="3"/>
  <c r="N15" i="3"/>
  <c r="P15" i="3"/>
  <c r="M16" i="3"/>
  <c r="Y11" i="3" s="1"/>
  <c r="N16" i="3"/>
  <c r="P16" i="3" s="1"/>
  <c r="S16" i="3"/>
  <c r="D18" i="3"/>
  <c r="G18" i="3"/>
  <c r="J18" i="3"/>
  <c r="D19" i="3"/>
  <c r="G19" i="3"/>
  <c r="D20" i="3"/>
  <c r="G20" i="3"/>
  <c r="J20" i="3"/>
  <c r="P20" i="3"/>
  <c r="Z18" i="3" s="1"/>
  <c r="J21" i="3"/>
  <c r="M22" i="3"/>
  <c r="P22" i="3"/>
  <c r="S22" i="3"/>
  <c r="AA18" i="3" s="1"/>
  <c r="M23" i="3"/>
  <c r="P23" i="3"/>
  <c r="S23" i="3"/>
  <c r="D25" i="3"/>
  <c r="G25" i="3"/>
  <c r="H25" i="3"/>
  <c r="S25" i="3"/>
  <c r="AA25" i="3" s="1"/>
  <c r="D26" i="3"/>
  <c r="G26" i="3"/>
  <c r="H26" i="3"/>
  <c r="J26" i="3"/>
  <c r="D27" i="3"/>
  <c r="G27" i="3"/>
  <c r="H27" i="3"/>
  <c r="J27" i="3" s="1"/>
  <c r="M27" i="3"/>
  <c r="Y25" i="3" s="1"/>
  <c r="P27" i="3"/>
  <c r="S27" i="3"/>
  <c r="H28" i="3"/>
  <c r="H29" i="3"/>
  <c r="J29" i="3"/>
  <c r="M29" i="3"/>
  <c r="P29" i="3"/>
  <c r="H30" i="3"/>
  <c r="M30" i="3"/>
  <c r="P30" i="3"/>
  <c r="S30" i="3"/>
</calcChain>
</file>

<file path=xl/sharedStrings.xml><?xml version="1.0" encoding="utf-8"?>
<sst xmlns="http://schemas.openxmlformats.org/spreadsheetml/2006/main" count="144" uniqueCount="73">
  <si>
    <t>Plant</t>
  </si>
  <si>
    <t>Day0L</t>
  </si>
  <si>
    <t>Day0M</t>
  </si>
  <si>
    <t>Day0U</t>
  </si>
  <si>
    <t>Day1L</t>
  </si>
  <si>
    <t>Day1M</t>
  </si>
  <si>
    <t>Day1U</t>
  </si>
  <si>
    <t>Day3L</t>
  </si>
  <si>
    <t>Day3M</t>
  </si>
  <si>
    <t>Day3U</t>
  </si>
  <si>
    <t>Day5L</t>
  </si>
  <si>
    <t>Day5M</t>
  </si>
  <si>
    <t>Day5U</t>
  </si>
  <si>
    <t>Day7l</t>
  </si>
  <si>
    <t>Day7M</t>
  </si>
  <si>
    <t>Day7U</t>
  </si>
  <si>
    <t>Day9L</t>
  </si>
  <si>
    <t>Day9M</t>
  </si>
  <si>
    <t>Day9U</t>
  </si>
  <si>
    <t>Fresh weight</t>
  </si>
  <si>
    <t>Dry Weight</t>
  </si>
  <si>
    <t>Day5</t>
  </si>
  <si>
    <t>Harvest</t>
  </si>
  <si>
    <t>Final Avg</t>
  </si>
  <si>
    <t>Final Petiole</t>
  </si>
  <si>
    <t>ST0101</t>
  </si>
  <si>
    <t>ST0102</t>
  </si>
  <si>
    <t>ST0103</t>
  </si>
  <si>
    <t>ST0104</t>
  </si>
  <si>
    <t>ST0105</t>
  </si>
  <si>
    <t>ST0106</t>
  </si>
  <si>
    <t>ST0201</t>
  </si>
  <si>
    <t>ST0202</t>
  </si>
  <si>
    <t>ST0203</t>
  </si>
  <si>
    <t>ST0204</t>
  </si>
  <si>
    <t>ST0205</t>
  </si>
  <si>
    <t>ST0206</t>
  </si>
  <si>
    <t>ST0301</t>
  </si>
  <si>
    <t>ST0302</t>
  </si>
  <si>
    <t>ST0303</t>
  </si>
  <si>
    <t>ST0304</t>
  </si>
  <si>
    <t>ST0305</t>
  </si>
  <si>
    <t>ST0306</t>
  </si>
  <si>
    <t>ST0401</t>
  </si>
  <si>
    <t>ST0402</t>
  </si>
  <si>
    <t>ST0403</t>
  </si>
  <si>
    <t>ST0404</t>
  </si>
  <si>
    <t>ST0405</t>
  </si>
  <si>
    <t>ST0406</t>
  </si>
  <si>
    <t>SLAg</t>
  </si>
  <si>
    <t>CO2</t>
  </si>
  <si>
    <t>Temp</t>
  </si>
  <si>
    <t>Day3</t>
  </si>
  <si>
    <t>Day0_A</t>
  </si>
  <si>
    <t>Day1_A</t>
  </si>
  <si>
    <t>DAY0_D</t>
  </si>
  <si>
    <t>DAY0</t>
  </si>
  <si>
    <t>DAY1</t>
  </si>
  <si>
    <t>Day1_D</t>
  </si>
  <si>
    <t>Day3_A</t>
  </si>
  <si>
    <t>Day3_D</t>
  </si>
  <si>
    <t>Day5_A</t>
  </si>
  <si>
    <t>Day5_D</t>
  </si>
  <si>
    <t>Day7_A</t>
  </si>
  <si>
    <t>Day7</t>
  </si>
  <si>
    <t>Day7_D</t>
  </si>
  <si>
    <t>Day9_A</t>
  </si>
  <si>
    <t>Day9</t>
  </si>
  <si>
    <t>Day9_D</t>
  </si>
  <si>
    <t>Control</t>
  </si>
  <si>
    <t>ECo2</t>
  </si>
  <si>
    <t>HS</t>
  </si>
  <si>
    <t>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</si>
</sst>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0" fillId="2" borderId="1" xfId="0" applyFill="1" applyBorder="1"/>
    <xf numFmtId="0" fontId="0" fillId="0" borderId="8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2" borderId="5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(Harvest!$L$4,Harvest!$L$11,Harvest!$L$18,Harvest!$L$25)</c:f>
              <c:numCache>
                <c:formatCode>General</c:formatCode>
                <c:ptCount val="4"/>
                <c:pt idx="0">
                  <c:v>6.3466666666666667</c:v>
                </c:pt>
                <c:pt idx="1">
                  <c:v>5.1483333333333334</c:v>
                </c:pt>
                <c:pt idx="2">
                  <c:v>4.7166666666666668</c:v>
                </c:pt>
                <c:pt idx="3">
                  <c:v>6.2525000000000004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A6-49CF-B730-59351A2B7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8411248"/>
        <c:axId val="1318410416"/>
      </c:barChart>
      <c:catAx>
        <c:axId val="1318411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410416"/>
        <c:crosses val="autoZero"/>
        <c:auto val="1"/>
        <c:lblAlgn val="ctr"/>
        <c:lblOffset val="100"/>
        <c:noMultiLvlLbl val="0"/>
      </c:catAx>
      <c:valAx>
        <c:axId val="131841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41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(Temp!$AA$4,Temp!$AA$11,Temp!$AA$18,Temp!$AA$25)</c:f>
              <c:numCache>
                <c:formatCode>General</c:formatCode>
                <c:ptCount val="4"/>
                <c:pt idx="0">
                  <c:v>0.50666666666666538</c:v>
                </c:pt>
                <c:pt idx="1">
                  <c:v>1.736666666666667</c:v>
                </c:pt>
                <c:pt idx="2">
                  <c:v>0.8550000000000022</c:v>
                </c:pt>
                <c:pt idx="3">
                  <c:v>0.60000000000000142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C3-444C-A0D7-D9F8693A389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(Temp!$Z$4,Temp!$Z$11,Temp!$Z$18,Temp!$Z$25)</c:f>
              <c:numCache>
                <c:formatCode>General</c:formatCode>
                <c:ptCount val="4"/>
                <c:pt idx="0">
                  <c:v>1.9666666666666686</c:v>
                </c:pt>
                <c:pt idx="1">
                  <c:v>0.49349999999999855</c:v>
                </c:pt>
                <c:pt idx="2">
                  <c:v>2.0400000000000005</c:v>
                </c:pt>
                <c:pt idx="3">
                  <c:v>1.393333333333332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C3-444C-A0D7-D9F8693A389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(Temp!$Y$4,Temp!$Y$11,Temp!$Y$18,Temp!$Y$25)</c:f>
              <c:numCache>
                <c:formatCode>General</c:formatCode>
                <c:ptCount val="4"/>
                <c:pt idx="0">
                  <c:v>1.563333333333335</c:v>
                </c:pt>
                <c:pt idx="1">
                  <c:v>2.1166666666666658</c:v>
                </c:pt>
                <c:pt idx="2">
                  <c:v>9.9999999999997868E-3</c:v>
                </c:pt>
                <c:pt idx="3">
                  <c:v>0.12333333333333248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C3-444C-A0D7-D9F8693A3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8396688"/>
        <c:axId val="1318401264"/>
      </c:barChart>
      <c:catAx>
        <c:axId val="1318396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401264"/>
        <c:crosses val="autoZero"/>
        <c:auto val="1"/>
        <c:lblAlgn val="ctr"/>
        <c:lblOffset val="100"/>
        <c:noMultiLvlLbl val="0"/>
      </c:catAx>
      <c:valAx>
        <c:axId val="131840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9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333375</xdr:colOff>
      <xdr:row>5</xdr:row>
      <xdr:rowOff>166687</xdr:rowOff>
    </xdr:from>
    <xdr:to>
      <xdr:col>22</xdr:col>
      <xdr:colOff>28575</xdr:colOff>
      <xdr:row>20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CB5999-CB80-479C-B73A-D9761ED83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142875</xdr:colOff>
      <xdr:row>3</xdr:row>
      <xdr:rowOff>42862</xdr:rowOff>
    </xdr:from>
    <xdr:to>
      <xdr:col>34</xdr:col>
      <xdr:colOff>447675</xdr:colOff>
      <xdr:row>17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18CA91-5DF3-4151-BA2B-C4FA2379B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D50C5-D6F8-426E-8559-EFE19134ED2C}">
  <dimension ref="A1:AZ25"/>
  <sheetViews>
    <sheetView tabSelected="1" workbookViewId="0">
      <selection activeCell="U25" sqref="T2:U25"/>
    </sheetView>
  </sheetViews>
  <sheetFormatPr defaultRowHeight="15" x14ac:dyDescent="0.25"/>
  <cols>
    <col min="2" max="23" width="6.28515625" customWidth="1"/>
    <col min="24" max="40" width="5.85546875" customWidth="1"/>
    <col min="41" max="41" width="6.85546875" customWidth="1"/>
  </cols>
  <sheetData>
    <row r="1" spans="1:52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3" t="s">
        <v>9</v>
      </c>
      <c r="K1" s="4" t="s">
        <v>10</v>
      </c>
      <c r="L1" s="3" t="s">
        <v>11</v>
      </c>
      <c r="M1" s="3" t="s">
        <v>12</v>
      </c>
      <c r="N1" s="4" t="s">
        <v>13</v>
      </c>
      <c r="O1" s="3" t="s">
        <v>14</v>
      </c>
      <c r="P1" s="3" t="s">
        <v>15</v>
      </c>
      <c r="Q1" s="4" t="s">
        <v>16</v>
      </c>
      <c r="R1" s="3" t="s">
        <v>17</v>
      </c>
      <c r="S1" s="3" t="s">
        <v>18</v>
      </c>
      <c r="T1" s="4" t="s">
        <v>50</v>
      </c>
      <c r="U1" s="3" t="s">
        <v>51</v>
      </c>
      <c r="V1" s="3"/>
      <c r="W1" s="16" t="s">
        <v>19</v>
      </c>
      <c r="X1" s="17"/>
      <c r="Y1" s="17"/>
      <c r="Z1" s="17" t="s">
        <v>20</v>
      </c>
      <c r="AA1" s="17"/>
      <c r="AB1" s="17"/>
      <c r="AC1" s="17" t="s">
        <v>49</v>
      </c>
      <c r="AD1" s="17"/>
      <c r="AE1" s="18"/>
      <c r="AF1" s="2" t="s">
        <v>53</v>
      </c>
      <c r="AG1" s="3" t="s">
        <v>56</v>
      </c>
      <c r="AH1" s="3" t="s">
        <v>55</v>
      </c>
      <c r="AI1" s="3" t="s">
        <v>54</v>
      </c>
      <c r="AJ1" s="3" t="s">
        <v>57</v>
      </c>
      <c r="AK1" s="3" t="s">
        <v>58</v>
      </c>
      <c r="AL1" s="3" t="s">
        <v>59</v>
      </c>
      <c r="AM1" s="3" t="s">
        <v>52</v>
      </c>
      <c r="AN1" s="3" t="s">
        <v>60</v>
      </c>
      <c r="AO1" s="3" t="s">
        <v>61</v>
      </c>
      <c r="AP1" s="3" t="s">
        <v>21</v>
      </c>
      <c r="AQ1" s="3" t="s">
        <v>62</v>
      </c>
      <c r="AR1" s="3" t="s">
        <v>63</v>
      </c>
      <c r="AS1" s="3" t="s">
        <v>64</v>
      </c>
      <c r="AT1" s="3" t="s">
        <v>65</v>
      </c>
      <c r="AU1" s="3" t="s">
        <v>66</v>
      </c>
      <c r="AV1" s="3" t="s">
        <v>67</v>
      </c>
      <c r="AW1" s="3" t="s">
        <v>68</v>
      </c>
      <c r="AX1" s="17"/>
      <c r="AY1" s="17"/>
      <c r="AZ1" s="22"/>
    </row>
    <row r="2" spans="1:52" x14ac:dyDescent="0.25">
      <c r="A2" s="1" t="s">
        <v>25</v>
      </c>
      <c r="B2" s="6">
        <v>46</v>
      </c>
      <c r="C2" s="6">
        <v>43</v>
      </c>
      <c r="D2" s="6">
        <v>37</v>
      </c>
      <c r="E2" s="6">
        <v>54</v>
      </c>
      <c r="F2" s="6">
        <v>47</v>
      </c>
      <c r="G2" s="6">
        <v>40</v>
      </c>
      <c r="H2" s="6">
        <v>49</v>
      </c>
      <c r="I2" s="6">
        <v>54</v>
      </c>
      <c r="J2" s="6">
        <v>40</v>
      </c>
      <c r="K2" s="6">
        <v>44</v>
      </c>
      <c r="L2" s="6">
        <v>46</v>
      </c>
      <c r="M2" s="6">
        <v>447</v>
      </c>
      <c r="N2" s="6">
        <v>61</v>
      </c>
      <c r="O2" s="6">
        <v>50</v>
      </c>
      <c r="P2" s="6">
        <v>44</v>
      </c>
      <c r="Q2" s="6">
        <v>62</v>
      </c>
      <c r="R2" s="6">
        <v>45</v>
      </c>
      <c r="S2" s="6">
        <v>47</v>
      </c>
      <c r="T2" s="6">
        <v>400</v>
      </c>
      <c r="U2" s="6">
        <v>24</v>
      </c>
      <c r="V2" s="7">
        <v>400</v>
      </c>
      <c r="W2" s="19">
        <v>62.3</v>
      </c>
      <c r="X2" s="20"/>
      <c r="Y2" s="21"/>
      <c r="Z2" s="19">
        <v>9.86</v>
      </c>
      <c r="AA2" s="20"/>
      <c r="AB2" s="21"/>
      <c r="AC2" s="19">
        <v>5.8999999999999999E-3</v>
      </c>
      <c r="AD2" s="20"/>
      <c r="AE2" s="21"/>
      <c r="AF2" s="6">
        <v>21.07</v>
      </c>
      <c r="AG2" s="6">
        <v>22.34</v>
      </c>
      <c r="AH2" s="6">
        <f>AG2-AF2</f>
        <v>1.2699999999999996</v>
      </c>
      <c r="AI2" s="6">
        <v>20.7</v>
      </c>
      <c r="AJ2" s="6">
        <v>21.28</v>
      </c>
      <c r="AK2" s="6">
        <f>AJ2-AI2</f>
        <v>0.58000000000000185</v>
      </c>
      <c r="AL2" s="6">
        <v>20.6</v>
      </c>
      <c r="AM2" s="6">
        <v>22.72</v>
      </c>
      <c r="AN2" s="6">
        <f>AM2-AL2</f>
        <v>2.1199999999999974</v>
      </c>
      <c r="AO2" s="6">
        <v>20.58</v>
      </c>
      <c r="AP2" s="6"/>
      <c r="AQ2" s="6"/>
      <c r="AR2" s="6">
        <v>19.649999999999999</v>
      </c>
      <c r="AS2" s="6"/>
      <c r="AT2" s="6"/>
      <c r="AU2" s="6">
        <v>20.32</v>
      </c>
      <c r="AV2" s="6">
        <v>21.58</v>
      </c>
      <c r="AW2" s="6">
        <f>AV2-AU2</f>
        <v>1.259999999999998</v>
      </c>
      <c r="AX2" s="6"/>
      <c r="AY2" s="6"/>
      <c r="AZ2" s="7"/>
    </row>
    <row r="3" spans="1:52" x14ac:dyDescent="0.25">
      <c r="A3" s="1" t="s">
        <v>26</v>
      </c>
      <c r="B3" s="1">
        <v>55</v>
      </c>
      <c r="C3" s="1">
        <v>42</v>
      </c>
      <c r="D3" s="1">
        <v>34</v>
      </c>
      <c r="E3" s="1">
        <v>44</v>
      </c>
      <c r="F3" s="1">
        <v>35</v>
      </c>
      <c r="G3" s="1">
        <v>42</v>
      </c>
      <c r="H3" s="1">
        <v>56</v>
      </c>
      <c r="I3" s="1">
        <v>49</v>
      </c>
      <c r="J3" s="1">
        <v>46</v>
      </c>
      <c r="K3" s="1">
        <v>55</v>
      </c>
      <c r="L3" s="1">
        <v>51</v>
      </c>
      <c r="M3" s="1">
        <v>53</v>
      </c>
      <c r="N3" s="1">
        <v>68</v>
      </c>
      <c r="O3" s="1">
        <v>54</v>
      </c>
      <c r="P3" s="1">
        <v>62</v>
      </c>
      <c r="Q3" s="1">
        <v>71</v>
      </c>
      <c r="R3" s="1">
        <v>61</v>
      </c>
      <c r="S3" s="1">
        <v>46</v>
      </c>
      <c r="T3" s="1">
        <v>400</v>
      </c>
      <c r="U3" s="6">
        <v>24</v>
      </c>
      <c r="V3" s="9">
        <v>400</v>
      </c>
      <c r="W3" s="19">
        <v>36.700000000000003</v>
      </c>
      <c r="X3" s="20"/>
      <c r="Y3" s="21"/>
      <c r="Z3" s="19">
        <v>6.85</v>
      </c>
      <c r="AA3" s="20"/>
      <c r="AB3" s="21"/>
      <c r="AC3" s="19">
        <v>7.7000000000000002E-3</v>
      </c>
      <c r="AD3" s="20"/>
      <c r="AE3" s="21"/>
      <c r="AF3" s="6">
        <v>21.07</v>
      </c>
      <c r="AG3" s="1">
        <v>21.32</v>
      </c>
      <c r="AH3" s="6">
        <f t="shared" ref="AH3:AH22" si="0">AG3-AF3</f>
        <v>0.25</v>
      </c>
      <c r="AI3" s="6">
        <v>20.7</v>
      </c>
      <c r="AJ3" s="1">
        <v>21.05</v>
      </c>
      <c r="AK3" s="6">
        <f t="shared" ref="AK3:AK22" si="1">AJ3-AI3</f>
        <v>0.35000000000000142</v>
      </c>
      <c r="AL3" s="6">
        <v>20.6</v>
      </c>
      <c r="AM3" s="1"/>
      <c r="AN3" s="6"/>
      <c r="AO3" s="6">
        <v>20.58</v>
      </c>
      <c r="AP3" s="1"/>
      <c r="AQ3" s="6"/>
      <c r="AR3" s="6">
        <v>19.649999999999999</v>
      </c>
      <c r="AS3" s="1"/>
      <c r="AT3" s="6"/>
      <c r="AU3" s="6">
        <v>20.32</v>
      </c>
      <c r="AV3" s="1">
        <v>20.88</v>
      </c>
      <c r="AW3" s="6">
        <f>AV3-AU3</f>
        <v>0.55999999999999872</v>
      </c>
      <c r="AX3" s="1"/>
      <c r="AY3" s="1"/>
      <c r="AZ3" s="9"/>
    </row>
    <row r="4" spans="1:52" x14ac:dyDescent="0.25">
      <c r="A4" s="1" t="s">
        <v>27</v>
      </c>
      <c r="B4" s="1">
        <v>51</v>
      </c>
      <c r="C4" s="1">
        <v>64</v>
      </c>
      <c r="D4" s="1">
        <v>59</v>
      </c>
      <c r="E4" s="1">
        <v>46</v>
      </c>
      <c r="F4" s="1">
        <v>57</v>
      </c>
      <c r="G4" s="1">
        <v>55</v>
      </c>
      <c r="H4" s="1">
        <v>50</v>
      </c>
      <c r="I4" s="1">
        <v>58</v>
      </c>
      <c r="J4" s="1">
        <v>65</v>
      </c>
      <c r="K4" s="1">
        <v>67</v>
      </c>
      <c r="L4" s="1">
        <v>73</v>
      </c>
      <c r="M4" s="1">
        <v>54</v>
      </c>
      <c r="N4" s="1">
        <v>66</v>
      </c>
      <c r="O4" s="1">
        <v>62</v>
      </c>
      <c r="P4" s="1">
        <v>58</v>
      </c>
      <c r="Q4" s="1">
        <v>58</v>
      </c>
      <c r="R4" s="1">
        <v>56</v>
      </c>
      <c r="S4" s="1">
        <v>65</v>
      </c>
      <c r="T4" s="1">
        <v>400</v>
      </c>
      <c r="U4" s="6">
        <v>24</v>
      </c>
      <c r="V4" s="9">
        <v>400</v>
      </c>
      <c r="W4" s="19">
        <v>40.299999999999997</v>
      </c>
      <c r="X4" s="20"/>
      <c r="Y4" s="21"/>
      <c r="Z4" s="19">
        <v>3.86</v>
      </c>
      <c r="AA4" s="20"/>
      <c r="AB4" s="21"/>
      <c r="AC4" s="19">
        <v>5.3E-3</v>
      </c>
      <c r="AD4" s="20"/>
      <c r="AE4" s="21"/>
      <c r="AF4" s="6">
        <v>21.07</v>
      </c>
      <c r="AG4" s="1">
        <v>22.02</v>
      </c>
      <c r="AH4" s="6">
        <f t="shared" si="0"/>
        <v>0.94999999999999929</v>
      </c>
      <c r="AI4" s="6">
        <v>20.7</v>
      </c>
      <c r="AJ4" s="1">
        <v>20.46</v>
      </c>
      <c r="AK4" s="6">
        <f t="shared" si="1"/>
        <v>-0.23999999999999844</v>
      </c>
      <c r="AL4" s="6">
        <v>20.6</v>
      </c>
      <c r="AM4" s="1">
        <v>21.06</v>
      </c>
      <c r="AN4" s="6">
        <f t="shared" ref="AN4:AN17" si="2">AM4-AL4</f>
        <v>0.4599999999999973</v>
      </c>
      <c r="AO4" s="6">
        <v>20.58</v>
      </c>
      <c r="AP4" s="1">
        <v>21.97</v>
      </c>
      <c r="AQ4" s="6">
        <f t="shared" ref="AQ4:AQ25" si="3">AP4-AO4</f>
        <v>1.3900000000000006</v>
      </c>
      <c r="AR4" s="6">
        <v>19.649999999999999</v>
      </c>
      <c r="AS4" s="1">
        <v>21.5</v>
      </c>
      <c r="AT4" s="6">
        <f t="shared" ref="AT4:AT25" si="4">AS4-AR4</f>
        <v>1.8500000000000014</v>
      </c>
      <c r="AU4" s="6">
        <v>20.32</v>
      </c>
      <c r="AV4" s="1"/>
      <c r="AW4" s="6"/>
      <c r="AX4" s="1"/>
      <c r="AY4" s="1"/>
      <c r="AZ4" s="9"/>
    </row>
    <row r="5" spans="1:52" x14ac:dyDescent="0.25">
      <c r="A5" s="1" t="s">
        <v>28</v>
      </c>
      <c r="B5" s="1">
        <v>48</v>
      </c>
      <c r="C5" s="1">
        <v>51</v>
      </c>
      <c r="D5" s="1">
        <v>41</v>
      </c>
      <c r="E5" s="1">
        <v>43</v>
      </c>
      <c r="F5" s="1">
        <v>51</v>
      </c>
      <c r="G5" s="1">
        <v>49</v>
      </c>
      <c r="H5" s="1">
        <v>43</v>
      </c>
      <c r="I5" s="1">
        <v>55</v>
      </c>
      <c r="J5" s="1">
        <v>48</v>
      </c>
      <c r="K5" s="1">
        <v>45</v>
      </c>
      <c r="L5" s="1">
        <v>57</v>
      </c>
      <c r="M5" s="1">
        <v>52</v>
      </c>
      <c r="N5" s="1">
        <v>47</v>
      </c>
      <c r="O5" s="1">
        <v>56</v>
      </c>
      <c r="P5" s="1">
        <v>57</v>
      </c>
      <c r="Q5" s="1">
        <v>52</v>
      </c>
      <c r="R5" s="1">
        <v>64</v>
      </c>
      <c r="S5" s="1">
        <v>61</v>
      </c>
      <c r="T5" s="1">
        <v>400</v>
      </c>
      <c r="U5" s="6">
        <v>24</v>
      </c>
      <c r="V5" s="9">
        <v>400</v>
      </c>
      <c r="W5" s="19">
        <v>47.5</v>
      </c>
      <c r="X5" s="20"/>
      <c r="Y5" s="21"/>
      <c r="Z5" s="19">
        <v>5.01</v>
      </c>
      <c r="AA5" s="20"/>
      <c r="AB5" s="21"/>
      <c r="AC5" s="19">
        <v>4.4999999999999997E-3</v>
      </c>
      <c r="AD5" s="20"/>
      <c r="AE5" s="21"/>
      <c r="AF5" s="6">
        <v>21.07</v>
      </c>
      <c r="AG5" s="1"/>
      <c r="AH5" s="6"/>
      <c r="AI5" s="6">
        <v>20.7</v>
      </c>
      <c r="AJ5" s="1"/>
      <c r="AK5" s="6"/>
      <c r="AL5" s="6">
        <v>20.6</v>
      </c>
      <c r="AM5" s="1">
        <v>21.55</v>
      </c>
      <c r="AN5" s="6">
        <f t="shared" si="2"/>
        <v>0.94999999999999929</v>
      </c>
      <c r="AO5" s="6">
        <v>20.58</v>
      </c>
      <c r="AP5" s="1"/>
      <c r="AQ5" s="6"/>
      <c r="AR5" s="6">
        <v>19.649999999999999</v>
      </c>
      <c r="AS5" s="1"/>
      <c r="AT5" s="6"/>
      <c r="AU5" s="6">
        <v>20.32</v>
      </c>
      <c r="AV5" s="1"/>
      <c r="AW5" s="6"/>
      <c r="AX5" s="1"/>
      <c r="AY5" s="1"/>
      <c r="AZ5" s="9"/>
    </row>
    <row r="6" spans="1:52" x14ac:dyDescent="0.25">
      <c r="A6" s="1" t="s">
        <v>29</v>
      </c>
      <c r="B6" s="1">
        <v>48</v>
      </c>
      <c r="C6" s="1">
        <v>42</v>
      </c>
      <c r="D6" s="1">
        <v>46</v>
      </c>
      <c r="E6" s="1">
        <v>55</v>
      </c>
      <c r="F6" s="1">
        <v>47</v>
      </c>
      <c r="G6" s="1">
        <v>37</v>
      </c>
      <c r="H6" s="1">
        <v>55</v>
      </c>
      <c r="I6" s="1">
        <v>44</v>
      </c>
      <c r="J6" s="1">
        <v>37</v>
      </c>
      <c r="K6" s="1">
        <v>67</v>
      </c>
      <c r="L6" s="1">
        <v>50</v>
      </c>
      <c r="M6" s="1">
        <v>42</v>
      </c>
      <c r="N6" s="1">
        <v>66</v>
      </c>
      <c r="O6" s="1">
        <v>55</v>
      </c>
      <c r="P6" s="1">
        <v>43</v>
      </c>
      <c r="Q6" s="1">
        <v>68</v>
      </c>
      <c r="R6" s="1">
        <v>69</v>
      </c>
      <c r="S6" s="1">
        <v>50</v>
      </c>
      <c r="T6" s="1">
        <v>400</v>
      </c>
      <c r="U6" s="6">
        <v>24</v>
      </c>
      <c r="V6" s="9">
        <v>400</v>
      </c>
      <c r="W6" s="19">
        <v>59.8</v>
      </c>
      <c r="X6" s="20"/>
      <c r="Y6" s="21"/>
      <c r="Z6" s="19">
        <v>9.2799999999999994</v>
      </c>
      <c r="AA6" s="20"/>
      <c r="AB6" s="21"/>
      <c r="AC6" s="19">
        <v>6.3E-3</v>
      </c>
      <c r="AD6" s="20"/>
      <c r="AE6" s="21"/>
      <c r="AF6" s="6">
        <v>21.07</v>
      </c>
      <c r="AG6" s="1"/>
      <c r="AH6" s="6"/>
      <c r="AI6" s="6">
        <v>20.7</v>
      </c>
      <c r="AJ6" s="1"/>
      <c r="AK6" s="6"/>
      <c r="AL6" s="6">
        <v>20.6</v>
      </c>
      <c r="AM6" s="1"/>
      <c r="AN6" s="6"/>
      <c r="AO6" s="6">
        <v>20.58</v>
      </c>
      <c r="AP6" s="1">
        <v>22.84</v>
      </c>
      <c r="AQ6" s="6">
        <f t="shared" si="3"/>
        <v>2.2600000000000016</v>
      </c>
      <c r="AR6" s="6">
        <v>19.649999999999999</v>
      </c>
      <c r="AS6" s="1">
        <v>21.28</v>
      </c>
      <c r="AT6" s="6">
        <f t="shared" si="4"/>
        <v>1.6300000000000026</v>
      </c>
      <c r="AU6" s="6">
        <v>20.32</v>
      </c>
      <c r="AV6" s="1">
        <v>20.02</v>
      </c>
      <c r="AW6" s="6">
        <f>AV6-AU6</f>
        <v>-0.30000000000000071</v>
      </c>
      <c r="AX6" s="1"/>
      <c r="AY6" s="1"/>
      <c r="AZ6" s="9"/>
    </row>
    <row r="7" spans="1:52" x14ac:dyDescent="0.25">
      <c r="A7" s="1" t="s">
        <v>30</v>
      </c>
      <c r="B7" s="1">
        <v>65</v>
      </c>
      <c r="C7" s="1">
        <v>43</v>
      </c>
      <c r="D7" s="1">
        <v>40</v>
      </c>
      <c r="E7" s="1">
        <v>59</v>
      </c>
      <c r="F7" s="1">
        <v>50</v>
      </c>
      <c r="G7" s="1">
        <v>49</v>
      </c>
      <c r="H7" s="1">
        <v>57</v>
      </c>
      <c r="I7" s="1">
        <v>59</v>
      </c>
      <c r="J7" s="1">
        <v>49</v>
      </c>
      <c r="K7" s="1">
        <v>61</v>
      </c>
      <c r="L7" s="1">
        <v>55</v>
      </c>
      <c r="M7" s="1">
        <v>70</v>
      </c>
      <c r="N7" s="1">
        <v>55</v>
      </c>
      <c r="O7" s="1">
        <v>65</v>
      </c>
      <c r="P7" s="1">
        <v>59</v>
      </c>
      <c r="Q7" s="1">
        <v>52</v>
      </c>
      <c r="R7" s="1">
        <v>54</v>
      </c>
      <c r="S7" s="1">
        <v>57</v>
      </c>
      <c r="T7" s="1">
        <v>400</v>
      </c>
      <c r="U7" s="6">
        <v>24</v>
      </c>
      <c r="V7" s="9">
        <v>400</v>
      </c>
      <c r="W7" s="19">
        <v>29.4</v>
      </c>
      <c r="X7" s="20"/>
      <c r="Y7" s="21"/>
      <c r="Z7" s="19">
        <v>3.22</v>
      </c>
      <c r="AA7" s="20"/>
      <c r="AB7" s="21"/>
      <c r="AC7" s="19">
        <v>5.1000000000000004E-3</v>
      </c>
      <c r="AD7" s="20"/>
      <c r="AE7" s="21"/>
      <c r="AF7" s="6">
        <v>21.07</v>
      </c>
      <c r="AG7" s="1"/>
      <c r="AH7" s="6"/>
      <c r="AI7" s="6">
        <v>20.7</v>
      </c>
      <c r="AJ7" s="1"/>
      <c r="AK7" s="6"/>
      <c r="AL7" s="6">
        <v>20.6</v>
      </c>
      <c r="AM7" s="1"/>
      <c r="AN7" s="6"/>
      <c r="AO7" s="6">
        <v>20.58</v>
      </c>
      <c r="AP7" s="1">
        <v>21.62</v>
      </c>
      <c r="AQ7" s="6">
        <f t="shared" si="3"/>
        <v>1.0400000000000027</v>
      </c>
      <c r="AR7" s="6">
        <v>19.649999999999999</v>
      </c>
      <c r="AS7" s="1">
        <v>22.07</v>
      </c>
      <c r="AT7" s="6">
        <f t="shared" si="4"/>
        <v>2.4200000000000017</v>
      </c>
      <c r="AU7" s="6">
        <v>20.32</v>
      </c>
      <c r="AV7" s="1"/>
      <c r="AW7" s="6"/>
      <c r="AX7" s="1"/>
      <c r="AY7" s="1"/>
      <c r="AZ7" s="9"/>
    </row>
    <row r="8" spans="1:52" x14ac:dyDescent="0.25">
      <c r="A8" s="1" t="s">
        <v>31</v>
      </c>
      <c r="B8" s="1">
        <v>50</v>
      </c>
      <c r="C8" s="1">
        <v>56</v>
      </c>
      <c r="D8" s="1">
        <v>49</v>
      </c>
      <c r="E8" s="1">
        <v>49</v>
      </c>
      <c r="F8" s="1">
        <v>50</v>
      </c>
      <c r="G8" s="1">
        <v>49</v>
      </c>
      <c r="H8" s="1">
        <v>52</v>
      </c>
      <c r="I8" s="1">
        <v>60</v>
      </c>
      <c r="J8" s="1">
        <v>52</v>
      </c>
      <c r="K8" s="1">
        <v>59</v>
      </c>
      <c r="L8" s="1">
        <v>54</v>
      </c>
      <c r="M8" s="1">
        <v>46</v>
      </c>
      <c r="N8" s="1">
        <v>56</v>
      </c>
      <c r="O8" s="1">
        <v>57</v>
      </c>
      <c r="P8" s="1">
        <v>42</v>
      </c>
      <c r="Q8" s="1">
        <v>47</v>
      </c>
      <c r="R8" s="1">
        <v>42</v>
      </c>
      <c r="S8" s="1">
        <v>54</v>
      </c>
      <c r="T8" s="1">
        <v>800</v>
      </c>
      <c r="U8" s="6">
        <v>24</v>
      </c>
      <c r="V8" s="9">
        <v>800</v>
      </c>
      <c r="W8" s="19">
        <v>38</v>
      </c>
      <c r="X8" s="20"/>
      <c r="Y8" s="21"/>
      <c r="Z8" s="19">
        <v>4.4800000000000004</v>
      </c>
      <c r="AA8" s="20"/>
      <c r="AB8" s="21"/>
      <c r="AC8" s="19">
        <v>7.4999999999999997E-3</v>
      </c>
      <c r="AD8" s="20"/>
      <c r="AE8" s="21"/>
      <c r="AF8" s="1">
        <v>20.079999999999998</v>
      </c>
      <c r="AG8" s="1">
        <v>19.100000000000001</v>
      </c>
      <c r="AH8" s="6">
        <f t="shared" si="0"/>
        <v>-0.97999999999999687</v>
      </c>
      <c r="AI8" s="1">
        <v>20.329999999999998</v>
      </c>
      <c r="AJ8" s="1">
        <v>21.21</v>
      </c>
      <c r="AK8" s="6">
        <f t="shared" si="1"/>
        <v>0.88000000000000256</v>
      </c>
      <c r="AL8" s="1">
        <v>20.67</v>
      </c>
      <c r="AM8" s="1">
        <v>20.98</v>
      </c>
      <c r="AN8" s="6">
        <f t="shared" si="2"/>
        <v>0.30999999999999872</v>
      </c>
      <c r="AO8" s="1">
        <v>20.39</v>
      </c>
      <c r="AP8" s="1"/>
      <c r="AQ8" s="6"/>
      <c r="AR8" s="1">
        <f t="shared" ref="AR8:AR13" si="5">AVERAGE(AF8,AI8,AL8,AO8,AU8)</f>
        <v>20.356000000000002</v>
      </c>
      <c r="AS8" s="1"/>
      <c r="AT8" s="6"/>
      <c r="AU8" s="1">
        <v>20.309999999999999</v>
      </c>
      <c r="AV8" s="1">
        <v>21.9</v>
      </c>
      <c r="AW8" s="6">
        <f>AV8-AU8</f>
        <v>1.5899999999999999</v>
      </c>
      <c r="AX8" s="1"/>
      <c r="AY8" s="1"/>
      <c r="AZ8" s="9"/>
    </row>
    <row r="9" spans="1:52" x14ac:dyDescent="0.25">
      <c r="A9" s="1" t="s">
        <v>32</v>
      </c>
      <c r="B9" s="1">
        <v>55</v>
      </c>
      <c r="C9" s="1">
        <v>48</v>
      </c>
      <c r="D9" s="1">
        <v>49</v>
      </c>
      <c r="E9" s="1">
        <v>44</v>
      </c>
      <c r="F9" s="1">
        <v>44</v>
      </c>
      <c r="G9" s="1">
        <v>49</v>
      </c>
      <c r="H9" s="1">
        <v>54</v>
      </c>
      <c r="I9" s="1">
        <v>52</v>
      </c>
      <c r="J9" s="1">
        <v>58</v>
      </c>
      <c r="K9" s="1">
        <v>52</v>
      </c>
      <c r="L9" s="1">
        <v>51</v>
      </c>
      <c r="M9" s="1">
        <v>51</v>
      </c>
      <c r="N9" s="1">
        <v>46</v>
      </c>
      <c r="O9" s="1">
        <v>62</v>
      </c>
      <c r="P9" s="1">
        <v>52</v>
      </c>
      <c r="Q9" s="1">
        <v>67</v>
      </c>
      <c r="R9" s="1">
        <v>53</v>
      </c>
      <c r="S9" s="1">
        <v>45</v>
      </c>
      <c r="T9" s="1">
        <v>800</v>
      </c>
      <c r="U9" s="6">
        <v>24</v>
      </c>
      <c r="V9" s="9">
        <v>800</v>
      </c>
      <c r="W9" s="19">
        <v>42.1</v>
      </c>
      <c r="X9" s="20"/>
      <c r="Y9" s="21"/>
      <c r="Z9" s="19">
        <v>4.92</v>
      </c>
      <c r="AA9" s="20"/>
      <c r="AB9" s="21"/>
      <c r="AC9" s="19">
        <v>5.3E-3</v>
      </c>
      <c r="AD9" s="20"/>
      <c r="AE9" s="21"/>
      <c r="AF9" s="1">
        <v>20.079999999999998</v>
      </c>
      <c r="AG9" s="1">
        <v>23.76</v>
      </c>
      <c r="AH9" s="6">
        <f t="shared" si="0"/>
        <v>3.6800000000000033</v>
      </c>
      <c r="AI9" s="1">
        <v>20.329999999999998</v>
      </c>
      <c r="AJ9" s="1">
        <v>21.41</v>
      </c>
      <c r="AK9" s="6">
        <f t="shared" si="1"/>
        <v>1.0800000000000018</v>
      </c>
      <c r="AL9" s="1">
        <v>20.67</v>
      </c>
      <c r="AM9" s="1">
        <v>22.19</v>
      </c>
      <c r="AN9" s="6">
        <f t="shared" si="2"/>
        <v>1.5199999999999996</v>
      </c>
      <c r="AO9" s="1">
        <v>20.39</v>
      </c>
      <c r="AP9" s="1"/>
      <c r="AQ9" s="6"/>
      <c r="AR9" s="1">
        <f t="shared" si="5"/>
        <v>20.356000000000002</v>
      </c>
      <c r="AS9" s="1"/>
      <c r="AT9" s="6"/>
      <c r="AU9" s="1">
        <v>20.309999999999999</v>
      </c>
      <c r="AV9" s="1"/>
      <c r="AW9" s="6"/>
      <c r="AX9" s="1"/>
      <c r="AY9" s="1"/>
      <c r="AZ9" s="9"/>
    </row>
    <row r="10" spans="1:52" x14ac:dyDescent="0.25">
      <c r="A10" s="1" t="s">
        <v>33</v>
      </c>
      <c r="B10" s="1">
        <v>46</v>
      </c>
      <c r="C10" s="1">
        <v>54</v>
      </c>
      <c r="D10" s="1">
        <v>46</v>
      </c>
      <c r="E10" s="1">
        <v>44</v>
      </c>
      <c r="F10" s="1">
        <v>45</v>
      </c>
      <c r="G10" s="1">
        <v>26</v>
      </c>
      <c r="H10" s="1">
        <v>62</v>
      </c>
      <c r="I10" s="1">
        <v>51</v>
      </c>
      <c r="J10" s="1">
        <v>40</v>
      </c>
      <c r="K10" s="1">
        <v>62</v>
      </c>
      <c r="L10" s="1">
        <v>51</v>
      </c>
      <c r="M10" s="1">
        <v>49</v>
      </c>
      <c r="N10" s="1">
        <v>62</v>
      </c>
      <c r="O10" s="1">
        <v>57</v>
      </c>
      <c r="P10" s="1">
        <v>48</v>
      </c>
      <c r="Q10" s="1">
        <v>58</v>
      </c>
      <c r="R10" s="1">
        <v>53</v>
      </c>
      <c r="S10" s="1">
        <v>50</v>
      </c>
      <c r="T10" s="1">
        <v>800</v>
      </c>
      <c r="U10" s="6">
        <v>24</v>
      </c>
      <c r="V10" s="9">
        <v>800</v>
      </c>
      <c r="W10" s="19">
        <v>39.9</v>
      </c>
      <c r="X10" s="20"/>
      <c r="Y10" s="21"/>
      <c r="Z10" s="19">
        <v>6.08</v>
      </c>
      <c r="AA10" s="20"/>
      <c r="AB10" s="21"/>
      <c r="AC10" s="19">
        <v>5.4999999999999997E-3</v>
      </c>
      <c r="AD10" s="20"/>
      <c r="AE10" s="21"/>
      <c r="AF10" s="1">
        <v>20.079999999999998</v>
      </c>
      <c r="AG10" s="1">
        <v>22.32</v>
      </c>
      <c r="AH10" s="6">
        <f t="shared" si="0"/>
        <v>2.240000000000002</v>
      </c>
      <c r="AI10" s="1">
        <v>20.329999999999998</v>
      </c>
      <c r="AJ10" s="1">
        <v>20.69</v>
      </c>
      <c r="AK10" s="6">
        <f t="shared" si="1"/>
        <v>0.36000000000000298</v>
      </c>
      <c r="AL10" s="1">
        <v>20.67</v>
      </c>
      <c r="AM10" s="1">
        <v>22.09</v>
      </c>
      <c r="AN10" s="6">
        <f t="shared" si="2"/>
        <v>1.4199999999999982</v>
      </c>
      <c r="AO10" s="1">
        <v>20.39</v>
      </c>
      <c r="AP10" s="1">
        <v>22.38</v>
      </c>
      <c r="AQ10" s="6">
        <f t="shared" si="3"/>
        <v>1.9899999999999984</v>
      </c>
      <c r="AR10" s="1">
        <f t="shared" si="5"/>
        <v>20.356000000000002</v>
      </c>
      <c r="AS10" s="1">
        <v>21.83</v>
      </c>
      <c r="AT10" s="6">
        <f t="shared" si="4"/>
        <v>1.4739999999999966</v>
      </c>
      <c r="AU10" s="1">
        <v>20.309999999999999</v>
      </c>
      <c r="AV10" s="1">
        <v>21.72</v>
      </c>
      <c r="AW10" s="6">
        <f>AV10-AU10</f>
        <v>1.4100000000000001</v>
      </c>
      <c r="AX10" s="1"/>
      <c r="AY10" s="1"/>
      <c r="AZ10" s="9"/>
    </row>
    <row r="11" spans="1:52" x14ac:dyDescent="0.25">
      <c r="A11" s="1" t="s">
        <v>34</v>
      </c>
      <c r="B11" s="1">
        <v>49</v>
      </c>
      <c r="C11" s="1">
        <v>39</v>
      </c>
      <c r="D11" s="1">
        <v>40</v>
      </c>
      <c r="E11" s="1">
        <v>56</v>
      </c>
      <c r="F11" s="1">
        <v>52</v>
      </c>
      <c r="G11" s="1">
        <v>39</v>
      </c>
      <c r="H11" s="1">
        <v>50</v>
      </c>
      <c r="I11" s="1">
        <v>55</v>
      </c>
      <c r="J11" s="1">
        <v>58</v>
      </c>
      <c r="K11" s="1">
        <v>62</v>
      </c>
      <c r="L11" s="1">
        <v>57</v>
      </c>
      <c r="M11" s="1">
        <v>42</v>
      </c>
      <c r="N11" s="1">
        <v>56</v>
      </c>
      <c r="O11" s="1">
        <v>47</v>
      </c>
      <c r="P11" s="1">
        <v>53</v>
      </c>
      <c r="Q11" s="1">
        <v>55</v>
      </c>
      <c r="R11" s="1">
        <v>46</v>
      </c>
      <c r="S11" s="1">
        <v>52</v>
      </c>
      <c r="T11" s="1">
        <v>800</v>
      </c>
      <c r="U11" s="6">
        <v>24</v>
      </c>
      <c r="V11" s="9">
        <v>800</v>
      </c>
      <c r="W11" s="19">
        <v>38.4</v>
      </c>
      <c r="X11" s="20"/>
      <c r="Y11" s="21"/>
      <c r="Z11" s="19">
        <v>4.75</v>
      </c>
      <c r="AA11" s="20"/>
      <c r="AB11" s="21"/>
      <c r="AC11" s="19">
        <v>7.1000000000000004E-3</v>
      </c>
      <c r="AD11" s="20"/>
      <c r="AE11" s="21"/>
      <c r="AF11" s="1">
        <v>20.079999999999998</v>
      </c>
      <c r="AG11" s="1"/>
      <c r="AH11" s="6"/>
      <c r="AI11" s="1">
        <v>20.329999999999998</v>
      </c>
      <c r="AJ11" s="1"/>
      <c r="AK11" s="6"/>
      <c r="AL11" s="1">
        <v>20.67</v>
      </c>
      <c r="AM11" s="1"/>
      <c r="AN11" s="6"/>
      <c r="AO11" s="1">
        <v>20.39</v>
      </c>
      <c r="AP11" s="1"/>
      <c r="AQ11" s="6"/>
      <c r="AR11" s="1">
        <f t="shared" si="5"/>
        <v>20.356000000000002</v>
      </c>
      <c r="AS11" s="1"/>
      <c r="AT11" s="6"/>
      <c r="AU11" s="1">
        <v>20.309999999999999</v>
      </c>
      <c r="AV11" s="1"/>
      <c r="AW11" s="6"/>
      <c r="AX11" s="1"/>
      <c r="AY11" s="1"/>
      <c r="AZ11" s="9"/>
    </row>
    <row r="12" spans="1:52" x14ac:dyDescent="0.25">
      <c r="A12" s="1" t="s">
        <v>35</v>
      </c>
      <c r="B12" s="1">
        <v>48</v>
      </c>
      <c r="C12" s="1">
        <v>52</v>
      </c>
      <c r="D12" s="1">
        <v>45</v>
      </c>
      <c r="E12" s="1">
        <v>45</v>
      </c>
      <c r="F12" s="1">
        <v>40</v>
      </c>
      <c r="G12" s="1">
        <v>49</v>
      </c>
      <c r="H12" s="1">
        <v>55</v>
      </c>
      <c r="I12" s="1">
        <v>52</v>
      </c>
      <c r="J12" s="1">
        <v>49</v>
      </c>
      <c r="K12" s="1">
        <v>61</v>
      </c>
      <c r="L12" s="1">
        <v>43</v>
      </c>
      <c r="M12" s="1">
        <v>49</v>
      </c>
      <c r="N12" s="1">
        <v>66</v>
      </c>
      <c r="O12" s="1">
        <v>52</v>
      </c>
      <c r="P12" s="1">
        <v>53</v>
      </c>
      <c r="Q12" s="1">
        <v>53</v>
      </c>
      <c r="R12" s="1">
        <v>62</v>
      </c>
      <c r="S12" s="1">
        <v>48</v>
      </c>
      <c r="T12" s="1">
        <v>800</v>
      </c>
      <c r="U12" s="6">
        <v>24</v>
      </c>
      <c r="V12" s="9">
        <v>800</v>
      </c>
      <c r="W12" s="19">
        <v>42</v>
      </c>
      <c r="X12" s="20"/>
      <c r="Y12" s="21"/>
      <c r="Z12" s="19">
        <v>5.29</v>
      </c>
      <c r="AA12" s="20"/>
      <c r="AB12" s="21"/>
      <c r="AC12" s="19">
        <v>7.4999999999999997E-3</v>
      </c>
      <c r="AD12" s="20"/>
      <c r="AE12" s="21"/>
      <c r="AF12" s="1">
        <v>20.079999999999998</v>
      </c>
      <c r="AG12" s="1"/>
      <c r="AH12" s="6"/>
      <c r="AI12" s="1">
        <v>20.329999999999998</v>
      </c>
      <c r="AJ12" s="1"/>
      <c r="AK12" s="6"/>
      <c r="AL12" s="1">
        <v>20.67</v>
      </c>
      <c r="AM12" s="1"/>
      <c r="AN12" s="6"/>
      <c r="AO12" s="1">
        <v>20.39</v>
      </c>
      <c r="AP12" s="1">
        <v>23.2</v>
      </c>
      <c r="AQ12" s="6">
        <f t="shared" si="3"/>
        <v>2.8099999999999987</v>
      </c>
      <c r="AR12" s="1">
        <f t="shared" si="5"/>
        <v>20.356000000000002</v>
      </c>
      <c r="AS12" s="1">
        <v>20.6</v>
      </c>
      <c r="AT12" s="6">
        <f t="shared" si="4"/>
        <v>0.24399999999999977</v>
      </c>
      <c r="AU12" s="1">
        <v>20.309999999999999</v>
      </c>
      <c r="AV12" s="1"/>
      <c r="AW12" s="6"/>
      <c r="AX12" s="1"/>
      <c r="AY12" s="1"/>
      <c r="AZ12" s="9"/>
    </row>
    <row r="13" spans="1:52" x14ac:dyDescent="0.25">
      <c r="A13" s="1" t="s">
        <v>36</v>
      </c>
      <c r="B13" s="1">
        <v>47</v>
      </c>
      <c r="C13" s="1">
        <v>45</v>
      </c>
      <c r="D13" s="1">
        <v>38</v>
      </c>
      <c r="E13" s="1">
        <v>55</v>
      </c>
      <c r="F13" s="1">
        <v>55</v>
      </c>
      <c r="G13" s="1">
        <v>43</v>
      </c>
      <c r="H13" s="1">
        <v>61</v>
      </c>
      <c r="I13" s="1">
        <v>51</v>
      </c>
      <c r="J13" s="1">
        <v>45</v>
      </c>
      <c r="K13" s="1">
        <v>56</v>
      </c>
      <c r="L13" s="1">
        <v>50</v>
      </c>
      <c r="M13" s="1">
        <v>54</v>
      </c>
      <c r="N13" s="1">
        <v>60</v>
      </c>
      <c r="O13" s="1">
        <v>56</v>
      </c>
      <c r="P13" s="1">
        <v>52</v>
      </c>
      <c r="Q13" s="1">
        <v>62</v>
      </c>
      <c r="R13" s="1">
        <v>52</v>
      </c>
      <c r="S13" s="1">
        <v>54</v>
      </c>
      <c r="T13" s="1">
        <v>800</v>
      </c>
      <c r="U13" s="6">
        <v>24</v>
      </c>
      <c r="V13" s="9">
        <v>800</v>
      </c>
      <c r="W13" s="19">
        <v>38.9</v>
      </c>
      <c r="X13" s="20"/>
      <c r="Y13" s="21"/>
      <c r="Z13" s="19">
        <v>5.37</v>
      </c>
      <c r="AA13" s="20"/>
      <c r="AB13" s="21"/>
      <c r="AC13" s="19">
        <v>5.7000000000000002E-3</v>
      </c>
      <c r="AD13" s="20"/>
      <c r="AE13" s="21"/>
      <c r="AF13" s="1">
        <v>20.079999999999998</v>
      </c>
      <c r="AG13" s="1"/>
      <c r="AH13" s="6"/>
      <c r="AI13" s="1">
        <v>20.329999999999998</v>
      </c>
      <c r="AJ13" s="1"/>
      <c r="AK13" s="6"/>
      <c r="AL13" s="1">
        <v>20.67</v>
      </c>
      <c r="AM13" s="1"/>
      <c r="AN13" s="6"/>
      <c r="AO13" s="1">
        <v>20.39</v>
      </c>
      <c r="AP13" s="1">
        <v>21.94</v>
      </c>
      <c r="AQ13" s="6">
        <f t="shared" si="3"/>
        <v>1.5500000000000007</v>
      </c>
      <c r="AR13" s="1">
        <f t="shared" si="5"/>
        <v>20.356000000000002</v>
      </c>
      <c r="AS13" s="1">
        <v>21.58</v>
      </c>
      <c r="AT13" s="6">
        <f t="shared" si="4"/>
        <v>1.2239999999999966</v>
      </c>
      <c r="AU13" s="1">
        <v>20.309999999999999</v>
      </c>
      <c r="AV13" s="1">
        <v>22.52</v>
      </c>
      <c r="AW13" s="6">
        <f>AV13-AU13</f>
        <v>2.2100000000000009</v>
      </c>
      <c r="AX13" s="1"/>
      <c r="AY13" s="1"/>
      <c r="AZ13" s="9"/>
    </row>
    <row r="14" spans="1:52" x14ac:dyDescent="0.25">
      <c r="A14" s="1" t="s">
        <v>37</v>
      </c>
      <c r="B14" s="1">
        <v>46</v>
      </c>
      <c r="C14" s="1">
        <v>38</v>
      </c>
      <c r="D14" s="1">
        <v>45</v>
      </c>
      <c r="E14" s="1">
        <v>57</v>
      </c>
      <c r="F14" s="1">
        <v>41</v>
      </c>
      <c r="G14" s="1">
        <v>37</v>
      </c>
      <c r="H14" s="1">
        <v>53</v>
      </c>
      <c r="I14" s="1">
        <v>43</v>
      </c>
      <c r="J14" s="1">
        <v>29</v>
      </c>
      <c r="K14" s="1">
        <v>47</v>
      </c>
      <c r="L14" s="1">
        <v>48</v>
      </c>
      <c r="M14" s="1">
        <v>39</v>
      </c>
      <c r="N14" s="1">
        <v>52</v>
      </c>
      <c r="O14" s="1">
        <v>52</v>
      </c>
      <c r="P14" s="1">
        <v>35</v>
      </c>
      <c r="Q14" s="1">
        <v>53</v>
      </c>
      <c r="R14" s="1">
        <v>57</v>
      </c>
      <c r="S14" s="1">
        <v>38</v>
      </c>
      <c r="T14" s="1">
        <v>400</v>
      </c>
      <c r="U14" s="1">
        <v>32</v>
      </c>
      <c r="V14" s="9">
        <v>400</v>
      </c>
      <c r="W14" s="19">
        <v>37.6</v>
      </c>
      <c r="X14" s="20"/>
      <c r="Y14" s="21"/>
      <c r="Z14" s="19">
        <v>5.73</v>
      </c>
      <c r="AA14" s="20"/>
      <c r="AB14" s="21"/>
      <c r="AC14" s="19">
        <v>6.0000000000000001E-3</v>
      </c>
      <c r="AD14" s="20"/>
      <c r="AE14" s="21"/>
      <c r="AF14" s="1">
        <v>28.15</v>
      </c>
      <c r="AG14" s="1">
        <v>29.93</v>
      </c>
      <c r="AH14" s="6">
        <f t="shared" si="0"/>
        <v>1.7800000000000011</v>
      </c>
      <c r="AI14" s="1">
        <v>27.55</v>
      </c>
      <c r="AJ14" s="1">
        <v>28.94</v>
      </c>
      <c r="AK14" s="6">
        <f t="shared" si="1"/>
        <v>1.3900000000000006</v>
      </c>
      <c r="AL14" s="1">
        <v>28.34</v>
      </c>
      <c r="AM14" s="1">
        <v>29.46</v>
      </c>
      <c r="AN14" s="6">
        <f t="shared" si="2"/>
        <v>1.120000000000001</v>
      </c>
      <c r="AO14" s="1">
        <v>28.22</v>
      </c>
      <c r="AP14" s="1"/>
      <c r="AQ14" s="6"/>
      <c r="AR14" s="1">
        <v>27.31</v>
      </c>
      <c r="AS14" s="1"/>
      <c r="AT14" s="6"/>
      <c r="AU14" s="1">
        <v>27.56</v>
      </c>
      <c r="AV14" s="1"/>
      <c r="AW14" s="6"/>
      <c r="AX14" s="1"/>
      <c r="AY14" s="1"/>
      <c r="AZ14" s="9"/>
    </row>
    <row r="15" spans="1:52" x14ac:dyDescent="0.25">
      <c r="A15" s="1" t="s">
        <v>38</v>
      </c>
      <c r="B15" s="1">
        <v>41</v>
      </c>
      <c r="C15" s="1">
        <v>36</v>
      </c>
      <c r="D15" s="1">
        <v>40</v>
      </c>
      <c r="E15" s="1">
        <v>52</v>
      </c>
      <c r="F15" s="1">
        <v>45</v>
      </c>
      <c r="G15" s="1">
        <v>43</v>
      </c>
      <c r="H15" s="1">
        <v>61</v>
      </c>
      <c r="I15" s="1">
        <v>45</v>
      </c>
      <c r="J15" s="1">
        <v>38</v>
      </c>
      <c r="K15" s="1">
        <v>62</v>
      </c>
      <c r="L15" s="1">
        <v>44</v>
      </c>
      <c r="M15" s="1">
        <v>38</v>
      </c>
      <c r="N15" s="1">
        <v>63</v>
      </c>
      <c r="O15" s="1">
        <v>42</v>
      </c>
      <c r="P15" s="1">
        <v>31</v>
      </c>
      <c r="Q15" s="1">
        <v>67</v>
      </c>
      <c r="R15" s="1">
        <v>49</v>
      </c>
      <c r="S15" s="1">
        <v>32</v>
      </c>
      <c r="T15" s="1">
        <v>400</v>
      </c>
      <c r="U15" s="1">
        <v>32</v>
      </c>
      <c r="V15" s="9">
        <v>400</v>
      </c>
      <c r="W15" s="19">
        <v>29.4</v>
      </c>
      <c r="X15" s="20"/>
      <c r="Y15" s="21"/>
      <c r="Z15" s="19">
        <v>4.51</v>
      </c>
      <c r="AA15" s="20"/>
      <c r="AB15" s="21"/>
      <c r="AC15" s="19">
        <v>4.4000000000000003E-3</v>
      </c>
      <c r="AD15" s="20"/>
      <c r="AE15" s="21"/>
      <c r="AF15" s="1">
        <v>28.15</v>
      </c>
      <c r="AG15" s="1">
        <v>31.07</v>
      </c>
      <c r="AH15" s="6">
        <f t="shared" si="0"/>
        <v>2.9200000000000017</v>
      </c>
      <c r="AI15" s="1">
        <v>27.55</v>
      </c>
      <c r="AJ15" s="1">
        <v>29.18</v>
      </c>
      <c r="AK15" s="6">
        <f t="shared" si="1"/>
        <v>1.629999999999999</v>
      </c>
      <c r="AL15" s="1">
        <v>28.34</v>
      </c>
      <c r="AM15" s="1"/>
      <c r="AN15" s="6"/>
      <c r="AO15" s="1">
        <v>28.22</v>
      </c>
      <c r="AP15" s="1"/>
      <c r="AQ15" s="6"/>
      <c r="AR15" s="1">
        <v>27.31</v>
      </c>
      <c r="AS15" s="1"/>
      <c r="AT15" s="6"/>
      <c r="AU15" s="1">
        <v>27.56</v>
      </c>
      <c r="AV15" s="1"/>
      <c r="AW15" s="6"/>
      <c r="AX15" s="1"/>
      <c r="AY15" s="1"/>
      <c r="AZ15" s="9"/>
    </row>
    <row r="16" spans="1:52" x14ac:dyDescent="0.25">
      <c r="A16" s="1" t="s">
        <v>39</v>
      </c>
      <c r="B16" s="1">
        <v>49</v>
      </c>
      <c r="C16" s="1">
        <v>44</v>
      </c>
      <c r="D16" s="1">
        <v>50</v>
      </c>
      <c r="E16" s="1">
        <v>53</v>
      </c>
      <c r="F16" s="1">
        <v>46</v>
      </c>
      <c r="G16" s="1">
        <v>43</v>
      </c>
      <c r="H16" s="1">
        <v>53</v>
      </c>
      <c r="I16" s="1">
        <v>41</v>
      </c>
      <c r="J16" s="1">
        <v>39</v>
      </c>
      <c r="K16" s="1">
        <v>52</v>
      </c>
      <c r="L16" s="1">
        <v>35</v>
      </c>
      <c r="M16" s="1">
        <v>43</v>
      </c>
      <c r="N16" s="1">
        <v>39</v>
      </c>
      <c r="O16" s="1">
        <v>42</v>
      </c>
      <c r="P16" s="1">
        <v>37</v>
      </c>
      <c r="Q16" s="1">
        <v>37</v>
      </c>
      <c r="R16" s="1">
        <v>42</v>
      </c>
      <c r="S16" s="1">
        <v>40</v>
      </c>
      <c r="T16" s="1">
        <v>400</v>
      </c>
      <c r="U16" s="1">
        <v>32</v>
      </c>
      <c r="V16" s="9">
        <v>400</v>
      </c>
      <c r="W16" s="19">
        <v>30.2</v>
      </c>
      <c r="X16" s="20"/>
      <c r="Y16" s="21"/>
      <c r="Z16" s="19">
        <v>4.72</v>
      </c>
      <c r="AA16" s="20"/>
      <c r="AB16" s="21"/>
      <c r="AC16" s="19">
        <v>4.7999999999999996E-3</v>
      </c>
      <c r="AD16" s="20"/>
      <c r="AE16" s="21"/>
      <c r="AF16" s="1">
        <v>28.15</v>
      </c>
      <c r="AG16" s="1">
        <v>31.31</v>
      </c>
      <c r="AH16" s="6">
        <f t="shared" si="0"/>
        <v>3.16</v>
      </c>
      <c r="AI16" s="1">
        <v>27.55</v>
      </c>
      <c r="AJ16" s="1">
        <v>29.37</v>
      </c>
      <c r="AK16" s="6">
        <f t="shared" si="1"/>
        <v>1.8200000000000003</v>
      </c>
      <c r="AL16" s="1">
        <v>28.34</v>
      </c>
      <c r="AM16" s="1">
        <v>28.33</v>
      </c>
      <c r="AN16" s="6">
        <f t="shared" si="2"/>
        <v>-1.0000000000001563E-2</v>
      </c>
      <c r="AO16" s="1">
        <v>28.22</v>
      </c>
      <c r="AP16" s="1"/>
      <c r="AQ16" s="6"/>
      <c r="AR16" s="1">
        <v>27.31</v>
      </c>
      <c r="AS16" s="1">
        <v>29.27</v>
      </c>
      <c r="AT16" s="6">
        <f t="shared" si="4"/>
        <v>1.9600000000000009</v>
      </c>
      <c r="AU16" s="1">
        <v>27.56</v>
      </c>
      <c r="AV16" s="1"/>
      <c r="AW16" s="6"/>
      <c r="AX16" s="1"/>
      <c r="AY16" s="1"/>
      <c r="AZ16" s="9"/>
    </row>
    <row r="17" spans="1:52" x14ac:dyDescent="0.25">
      <c r="A17" s="1" t="s">
        <v>40</v>
      </c>
      <c r="B17" s="1">
        <v>55</v>
      </c>
      <c r="C17" s="1">
        <v>39</v>
      </c>
      <c r="D17" s="1">
        <v>2</v>
      </c>
      <c r="E17" s="1">
        <v>58</v>
      </c>
      <c r="F17" s="1">
        <v>40</v>
      </c>
      <c r="G17" s="1">
        <v>39</v>
      </c>
      <c r="H17" s="1">
        <v>53</v>
      </c>
      <c r="I17" s="1">
        <v>36</v>
      </c>
      <c r="J17" s="1">
        <v>37</v>
      </c>
      <c r="K17" s="1">
        <v>54</v>
      </c>
      <c r="L17" s="1">
        <v>35</v>
      </c>
      <c r="M17" s="1">
        <v>32</v>
      </c>
      <c r="N17" s="1">
        <v>57</v>
      </c>
      <c r="O17" s="1">
        <v>34</v>
      </c>
      <c r="P17" s="1">
        <v>35</v>
      </c>
      <c r="Q17" s="1">
        <v>63</v>
      </c>
      <c r="R17" s="1">
        <v>36</v>
      </c>
      <c r="S17" s="1">
        <v>40</v>
      </c>
      <c r="T17" s="1">
        <v>400</v>
      </c>
      <c r="U17" s="1">
        <v>32</v>
      </c>
      <c r="V17" s="9">
        <v>400</v>
      </c>
      <c r="W17" s="19">
        <v>31</v>
      </c>
      <c r="X17" s="20"/>
      <c r="Y17" s="21"/>
      <c r="Z17" s="19">
        <v>3.62</v>
      </c>
      <c r="AA17" s="20"/>
      <c r="AB17" s="21"/>
      <c r="AC17" s="19">
        <v>4.7999999999999996E-3</v>
      </c>
      <c r="AD17" s="20"/>
      <c r="AE17" s="21"/>
      <c r="AF17" s="1">
        <v>28.15</v>
      </c>
      <c r="AG17" s="1"/>
      <c r="AH17" s="6"/>
      <c r="AI17" s="1">
        <v>27.55</v>
      </c>
      <c r="AJ17" s="1"/>
      <c r="AK17" s="6"/>
      <c r="AL17" s="1">
        <v>28.34</v>
      </c>
      <c r="AM17" s="1">
        <v>28.03</v>
      </c>
      <c r="AN17" s="6">
        <f t="shared" si="2"/>
        <v>-0.30999999999999872</v>
      </c>
      <c r="AO17" s="1">
        <v>28.22</v>
      </c>
      <c r="AP17" s="1"/>
      <c r="AQ17" s="6"/>
      <c r="AR17" s="1">
        <v>27.31</v>
      </c>
      <c r="AS17" s="1"/>
      <c r="AT17" s="6"/>
      <c r="AU17" s="1">
        <v>27.56</v>
      </c>
      <c r="AV17" s="1"/>
      <c r="AW17" s="6"/>
      <c r="AX17" s="1"/>
      <c r="AY17" s="1"/>
      <c r="AZ17" s="9"/>
    </row>
    <row r="18" spans="1:52" x14ac:dyDescent="0.25">
      <c r="A18" s="1" t="s">
        <v>41</v>
      </c>
      <c r="B18" s="1">
        <v>55</v>
      </c>
      <c r="C18" s="1">
        <v>52</v>
      </c>
      <c r="D18" s="1">
        <v>43</v>
      </c>
      <c r="E18" s="1">
        <v>57</v>
      </c>
      <c r="F18" s="1">
        <v>48</v>
      </c>
      <c r="G18" s="1">
        <v>56</v>
      </c>
      <c r="H18" s="1">
        <v>55</v>
      </c>
      <c r="I18" s="1">
        <v>56</v>
      </c>
      <c r="J18" s="1">
        <v>45</v>
      </c>
      <c r="K18" s="1">
        <v>55</v>
      </c>
      <c r="L18" s="1">
        <v>53</v>
      </c>
      <c r="M18" s="1">
        <v>54</v>
      </c>
      <c r="N18" s="1">
        <v>54</v>
      </c>
      <c r="O18" s="1">
        <v>54</v>
      </c>
      <c r="P18" s="1">
        <v>52</v>
      </c>
      <c r="Q18" s="1">
        <v>55</v>
      </c>
      <c r="R18" s="1">
        <v>60</v>
      </c>
      <c r="S18" s="1">
        <v>53</v>
      </c>
      <c r="T18" s="1">
        <v>400</v>
      </c>
      <c r="U18" s="1">
        <v>32</v>
      </c>
      <c r="V18" s="9">
        <v>400</v>
      </c>
      <c r="W18" s="19">
        <v>41.8</v>
      </c>
      <c r="X18" s="20"/>
      <c r="Y18" s="21"/>
      <c r="Z18" s="19">
        <v>5.7</v>
      </c>
      <c r="AA18" s="20"/>
      <c r="AB18" s="21"/>
      <c r="AC18" s="19">
        <v>5.8999999999999999E-3</v>
      </c>
      <c r="AD18" s="20"/>
      <c r="AE18" s="21"/>
      <c r="AF18" s="1">
        <v>28.15</v>
      </c>
      <c r="AG18" s="1"/>
      <c r="AH18" s="6"/>
      <c r="AI18" s="1">
        <v>27.55</v>
      </c>
      <c r="AJ18" s="1"/>
      <c r="AK18" s="6"/>
      <c r="AL18" s="1">
        <v>28.34</v>
      </c>
      <c r="AM18" s="1"/>
      <c r="AN18" s="6"/>
      <c r="AO18" s="1">
        <v>28.22</v>
      </c>
      <c r="AP18" s="1">
        <v>28.22</v>
      </c>
      <c r="AQ18" s="6">
        <f t="shared" si="3"/>
        <v>0</v>
      </c>
      <c r="AR18" s="1">
        <v>27.31</v>
      </c>
      <c r="AS18" s="1">
        <v>29.88</v>
      </c>
      <c r="AT18" s="6">
        <f t="shared" si="4"/>
        <v>2.5700000000000003</v>
      </c>
      <c r="AU18" s="1">
        <v>27.56</v>
      </c>
      <c r="AV18" s="1">
        <v>29.39</v>
      </c>
      <c r="AW18" s="6">
        <f>AV18-AU18</f>
        <v>1.8300000000000018</v>
      </c>
      <c r="AX18" s="1"/>
      <c r="AY18" s="1"/>
      <c r="AZ18" s="9"/>
    </row>
    <row r="19" spans="1:52" x14ac:dyDescent="0.25">
      <c r="A19" s="1" t="s">
        <v>42</v>
      </c>
      <c r="B19" s="1">
        <v>45</v>
      </c>
      <c r="C19" s="1">
        <v>50</v>
      </c>
      <c r="D19" s="1">
        <v>44</v>
      </c>
      <c r="E19" s="1">
        <v>52</v>
      </c>
      <c r="F19" s="1">
        <v>54</v>
      </c>
      <c r="G19" s="1">
        <v>48</v>
      </c>
      <c r="H19" s="1">
        <v>56</v>
      </c>
      <c r="I19" s="1">
        <v>55</v>
      </c>
      <c r="J19" s="1">
        <v>40</v>
      </c>
      <c r="K19" s="1">
        <v>57</v>
      </c>
      <c r="L19" s="1">
        <v>62</v>
      </c>
      <c r="M19" s="1">
        <v>40</v>
      </c>
      <c r="N19" s="1">
        <v>60</v>
      </c>
      <c r="O19" s="1">
        <v>65</v>
      </c>
      <c r="P19" s="1">
        <v>45</v>
      </c>
      <c r="Q19" s="1">
        <v>64</v>
      </c>
      <c r="R19" s="1">
        <v>50</v>
      </c>
      <c r="S19" s="1">
        <v>40</v>
      </c>
      <c r="T19" s="1">
        <v>400</v>
      </c>
      <c r="U19" s="1">
        <v>32</v>
      </c>
      <c r="V19" s="9">
        <v>400</v>
      </c>
      <c r="W19" s="19">
        <v>35.9</v>
      </c>
      <c r="X19" s="20"/>
      <c r="Y19" s="21"/>
      <c r="Z19" s="19">
        <v>4.0199999999999996</v>
      </c>
      <c r="AA19" s="20"/>
      <c r="AB19" s="21"/>
      <c r="AC19" s="19">
        <v>4.5999999999999999E-3</v>
      </c>
      <c r="AD19" s="20"/>
      <c r="AE19" s="21"/>
      <c r="AF19" s="1">
        <v>28.15</v>
      </c>
      <c r="AG19" s="1"/>
      <c r="AH19" s="6"/>
      <c r="AI19" s="1">
        <v>27.55</v>
      </c>
      <c r="AJ19" s="1"/>
      <c r="AK19" s="6"/>
      <c r="AL19" s="1">
        <v>28.34</v>
      </c>
      <c r="AM19" s="1"/>
      <c r="AN19" s="6"/>
      <c r="AO19" s="1">
        <v>28.22</v>
      </c>
      <c r="AP19" s="1">
        <v>28.24</v>
      </c>
      <c r="AQ19" s="6">
        <f t="shared" si="3"/>
        <v>1.9999999999999574E-2</v>
      </c>
      <c r="AR19" s="1">
        <v>27.31</v>
      </c>
      <c r="AS19" s="1">
        <v>28.9</v>
      </c>
      <c r="AT19" s="6">
        <f t="shared" si="4"/>
        <v>1.5899999999999999</v>
      </c>
      <c r="AU19" s="1">
        <v>27.56</v>
      </c>
      <c r="AV19" s="1">
        <v>27.44</v>
      </c>
      <c r="AW19" s="6">
        <f>AV19-AU19</f>
        <v>-0.11999999999999744</v>
      </c>
      <c r="AX19" s="1"/>
      <c r="AY19" s="1"/>
      <c r="AZ19" s="9"/>
    </row>
    <row r="20" spans="1:52" x14ac:dyDescent="0.25">
      <c r="A20" s="1" t="s">
        <v>43</v>
      </c>
      <c r="B20" s="1">
        <v>37</v>
      </c>
      <c r="C20" s="1">
        <v>43</v>
      </c>
      <c r="D20" s="1">
        <v>36</v>
      </c>
      <c r="E20" s="1">
        <v>45</v>
      </c>
      <c r="F20" s="1">
        <v>45</v>
      </c>
      <c r="G20" s="1">
        <v>38</v>
      </c>
      <c r="H20" s="1">
        <v>42</v>
      </c>
      <c r="I20" s="1">
        <v>46</v>
      </c>
      <c r="J20" s="1">
        <v>37</v>
      </c>
      <c r="K20" s="1">
        <v>44</v>
      </c>
      <c r="L20" s="1">
        <v>47</v>
      </c>
      <c r="M20" s="1">
        <v>38</v>
      </c>
      <c r="N20" s="1">
        <v>43</v>
      </c>
      <c r="O20" s="1">
        <v>44</v>
      </c>
      <c r="P20" s="1">
        <v>47</v>
      </c>
      <c r="Q20" s="1">
        <v>38</v>
      </c>
      <c r="R20" s="1">
        <v>42</v>
      </c>
      <c r="S20" s="1">
        <v>38</v>
      </c>
      <c r="T20" s="1">
        <v>800</v>
      </c>
      <c r="U20" s="1">
        <v>32</v>
      </c>
      <c r="V20" s="9">
        <v>800</v>
      </c>
      <c r="W20" s="19">
        <v>44.3</v>
      </c>
      <c r="X20" s="20"/>
      <c r="Y20" s="21"/>
      <c r="Z20" s="19">
        <v>6.12</v>
      </c>
      <c r="AA20" s="20"/>
      <c r="AB20" s="21"/>
      <c r="AC20" s="19">
        <v>6.4000000000000003E-3</v>
      </c>
      <c r="AD20" s="20"/>
      <c r="AE20" s="21"/>
      <c r="AF20" s="1">
        <v>27.85</v>
      </c>
      <c r="AG20" s="1">
        <v>28.88</v>
      </c>
      <c r="AH20" s="6">
        <f t="shared" si="0"/>
        <v>1.0299999999999976</v>
      </c>
      <c r="AI20" s="1">
        <v>27.52</v>
      </c>
      <c r="AJ20" s="1">
        <v>30.25</v>
      </c>
      <c r="AK20" s="6">
        <f t="shared" si="1"/>
        <v>2.7300000000000004</v>
      </c>
      <c r="AL20" s="1">
        <f t="shared" ref="AL20:AL25" si="6">AVERAGE(AF20,AI20,AO20,AR20,AU20)</f>
        <v>27.804000000000002</v>
      </c>
      <c r="AM20" s="1"/>
      <c r="AN20" s="6"/>
      <c r="AO20" s="1">
        <v>28.37</v>
      </c>
      <c r="AP20" s="1"/>
      <c r="AQ20" s="6"/>
      <c r="AR20" s="1">
        <v>27.53</v>
      </c>
      <c r="AS20" s="1"/>
      <c r="AT20" s="6"/>
      <c r="AU20" s="1">
        <v>27.75</v>
      </c>
      <c r="AV20" s="1">
        <v>28.37</v>
      </c>
      <c r="AW20" s="6">
        <f>AV20-AU20</f>
        <v>0.62000000000000099</v>
      </c>
      <c r="AX20" s="1"/>
      <c r="AY20" s="1"/>
      <c r="AZ20" s="9"/>
    </row>
    <row r="21" spans="1:52" x14ac:dyDescent="0.25">
      <c r="A21" s="1" t="s">
        <v>44</v>
      </c>
      <c r="B21" s="1">
        <v>53</v>
      </c>
      <c r="C21" s="1">
        <v>51</v>
      </c>
      <c r="D21" s="1">
        <v>52</v>
      </c>
      <c r="E21" s="1">
        <v>51</v>
      </c>
      <c r="F21" s="1">
        <v>54</v>
      </c>
      <c r="G21" s="1">
        <v>43</v>
      </c>
      <c r="H21" s="1">
        <v>68</v>
      </c>
      <c r="I21" s="1">
        <v>64</v>
      </c>
      <c r="J21" s="1">
        <v>62</v>
      </c>
      <c r="K21" s="1">
        <v>68</v>
      </c>
      <c r="L21" s="1">
        <v>64</v>
      </c>
      <c r="M21" s="1">
        <v>61</v>
      </c>
      <c r="N21" s="1">
        <v>999</v>
      </c>
      <c r="O21" s="1">
        <v>999</v>
      </c>
      <c r="P21" s="1">
        <v>999</v>
      </c>
      <c r="Q21" s="1">
        <v>999</v>
      </c>
      <c r="R21" s="1">
        <v>999</v>
      </c>
      <c r="S21" s="1">
        <v>999</v>
      </c>
      <c r="T21" s="1">
        <v>800</v>
      </c>
      <c r="U21" s="1">
        <v>32</v>
      </c>
      <c r="V21" s="9">
        <v>800</v>
      </c>
      <c r="W21" s="19">
        <v>999</v>
      </c>
      <c r="X21" s="20"/>
      <c r="Y21" s="21"/>
      <c r="Z21" s="19">
        <v>999</v>
      </c>
      <c r="AA21" s="20"/>
      <c r="AB21" s="21"/>
      <c r="AC21" s="19">
        <v>999</v>
      </c>
      <c r="AD21" s="20"/>
      <c r="AE21" s="21"/>
      <c r="AF21" s="1">
        <v>27.85</v>
      </c>
      <c r="AG21" s="1">
        <v>28.9</v>
      </c>
      <c r="AH21" s="6">
        <f t="shared" si="0"/>
        <v>1.0499999999999972</v>
      </c>
      <c r="AI21" s="1">
        <v>27.52</v>
      </c>
      <c r="AJ21" s="1">
        <v>27.88</v>
      </c>
      <c r="AK21" s="6">
        <f t="shared" si="1"/>
        <v>0.35999999999999943</v>
      </c>
      <c r="AL21" s="1">
        <f t="shared" si="6"/>
        <v>27.804000000000002</v>
      </c>
      <c r="AM21" s="1">
        <v>28.11</v>
      </c>
      <c r="AN21" s="6">
        <f>AM21-AL21</f>
        <v>0.30599999999999739</v>
      </c>
      <c r="AO21" s="1">
        <v>28.37</v>
      </c>
      <c r="AP21" s="1"/>
      <c r="AQ21" s="6"/>
      <c r="AR21" s="1">
        <v>27.53</v>
      </c>
      <c r="AS21" s="1"/>
      <c r="AT21" s="6"/>
      <c r="AU21" s="1">
        <v>27.75</v>
      </c>
      <c r="AV21" s="1"/>
      <c r="AW21" s="6"/>
      <c r="AX21" s="1"/>
      <c r="AY21" s="1"/>
      <c r="AZ21" s="9"/>
    </row>
    <row r="22" spans="1:52" x14ac:dyDescent="0.25">
      <c r="A22" s="1" t="s">
        <v>45</v>
      </c>
      <c r="B22" s="1">
        <v>41</v>
      </c>
      <c r="C22" s="1">
        <v>38</v>
      </c>
      <c r="D22" s="1">
        <v>41</v>
      </c>
      <c r="E22" s="1">
        <v>41</v>
      </c>
      <c r="F22" s="1">
        <v>35</v>
      </c>
      <c r="G22" s="1">
        <v>44</v>
      </c>
      <c r="H22" s="1">
        <v>47</v>
      </c>
      <c r="I22" s="1">
        <v>45</v>
      </c>
      <c r="J22" s="1">
        <v>35</v>
      </c>
      <c r="K22" s="1">
        <v>47</v>
      </c>
      <c r="L22" s="1">
        <v>38</v>
      </c>
      <c r="M22" s="1">
        <v>42</v>
      </c>
      <c r="N22" s="1">
        <v>46</v>
      </c>
      <c r="O22" s="1">
        <v>30</v>
      </c>
      <c r="P22" s="1">
        <v>32</v>
      </c>
      <c r="Q22" s="1">
        <v>35</v>
      </c>
      <c r="R22" s="1">
        <v>41</v>
      </c>
      <c r="S22" s="1">
        <v>32</v>
      </c>
      <c r="T22" s="1">
        <v>800</v>
      </c>
      <c r="U22" s="1">
        <v>32</v>
      </c>
      <c r="V22" s="9">
        <v>800</v>
      </c>
      <c r="W22" s="19">
        <v>52.3</v>
      </c>
      <c r="X22" s="20"/>
      <c r="Y22" s="21"/>
      <c r="Z22" s="19">
        <v>7.15</v>
      </c>
      <c r="AA22" s="20"/>
      <c r="AB22" s="21"/>
      <c r="AC22" s="19">
        <v>5.8999999999999999E-3</v>
      </c>
      <c r="AD22" s="20"/>
      <c r="AE22" s="21"/>
      <c r="AF22" s="1">
        <v>27.85</v>
      </c>
      <c r="AG22" s="1">
        <v>30.83</v>
      </c>
      <c r="AH22" s="6">
        <f t="shared" si="0"/>
        <v>2.9799999999999969</v>
      </c>
      <c r="AI22" s="1">
        <v>27.52</v>
      </c>
      <c r="AJ22" s="1">
        <v>28.25</v>
      </c>
      <c r="AK22" s="6">
        <f t="shared" si="1"/>
        <v>0.73000000000000043</v>
      </c>
      <c r="AL22" s="1">
        <f t="shared" si="6"/>
        <v>27.804000000000002</v>
      </c>
      <c r="AM22" s="1">
        <v>28.55</v>
      </c>
      <c r="AN22" s="6">
        <f>AM22-AL22</f>
        <v>0.74599999999999866</v>
      </c>
      <c r="AO22" s="1">
        <v>28.37</v>
      </c>
      <c r="AP22" s="1">
        <v>28.77</v>
      </c>
      <c r="AQ22" s="6">
        <f t="shared" si="3"/>
        <v>0.39999999999999858</v>
      </c>
      <c r="AR22" s="1">
        <v>27.53</v>
      </c>
      <c r="AS22" s="1">
        <v>29.35</v>
      </c>
      <c r="AT22" s="6">
        <f t="shared" si="4"/>
        <v>1.8200000000000003</v>
      </c>
      <c r="AU22" s="1">
        <v>27.75</v>
      </c>
      <c r="AV22" s="1">
        <v>28.67</v>
      </c>
      <c r="AW22" s="6">
        <f>AV22-AU22</f>
        <v>0.92000000000000171</v>
      </c>
      <c r="AX22" s="1"/>
      <c r="AY22" s="1"/>
      <c r="AZ22" s="9"/>
    </row>
    <row r="23" spans="1:52" x14ac:dyDescent="0.25">
      <c r="A23" s="1" t="s">
        <v>46</v>
      </c>
      <c r="B23" s="1">
        <v>999</v>
      </c>
      <c r="C23" s="1">
        <v>999</v>
      </c>
      <c r="D23" s="1">
        <v>999</v>
      </c>
      <c r="E23" s="1">
        <v>999</v>
      </c>
      <c r="F23" s="1">
        <v>999</v>
      </c>
      <c r="G23" s="1">
        <v>999</v>
      </c>
      <c r="H23" s="1">
        <v>999</v>
      </c>
      <c r="I23" s="1">
        <v>999</v>
      </c>
      <c r="J23" s="1">
        <v>999</v>
      </c>
      <c r="K23" s="1">
        <v>999</v>
      </c>
      <c r="L23" s="1">
        <v>999</v>
      </c>
      <c r="M23" s="1">
        <v>999</v>
      </c>
      <c r="N23" s="1">
        <v>999</v>
      </c>
      <c r="O23" s="1">
        <v>999</v>
      </c>
      <c r="P23" s="1">
        <v>999</v>
      </c>
      <c r="Q23" s="1">
        <v>999</v>
      </c>
      <c r="R23" s="1">
        <v>999</v>
      </c>
      <c r="S23" s="1">
        <v>999</v>
      </c>
      <c r="T23" s="1">
        <v>800</v>
      </c>
      <c r="U23" s="1">
        <v>32</v>
      </c>
      <c r="V23" s="9">
        <v>800</v>
      </c>
      <c r="W23" s="19">
        <v>999</v>
      </c>
      <c r="X23" s="20"/>
      <c r="Y23" s="21"/>
      <c r="Z23" s="19">
        <v>999</v>
      </c>
      <c r="AA23" s="20"/>
      <c r="AB23" s="21"/>
      <c r="AC23" s="19">
        <v>999</v>
      </c>
      <c r="AD23" s="20"/>
      <c r="AE23" s="21"/>
      <c r="AF23" s="1">
        <v>27.85</v>
      </c>
      <c r="AG23" s="1"/>
      <c r="AH23" s="6"/>
      <c r="AI23" s="1">
        <v>27.52</v>
      </c>
      <c r="AJ23" s="1"/>
      <c r="AK23" s="6"/>
      <c r="AL23" s="1">
        <f t="shared" si="6"/>
        <v>27.804000000000002</v>
      </c>
      <c r="AM23" s="1"/>
      <c r="AN23" s="6"/>
      <c r="AO23" s="1">
        <v>28.37</v>
      </c>
      <c r="AP23" s="1"/>
      <c r="AQ23" s="6"/>
      <c r="AR23" s="1">
        <v>27.53</v>
      </c>
      <c r="AS23" s="1"/>
      <c r="AT23" s="6"/>
      <c r="AU23" s="1">
        <v>27.75</v>
      </c>
      <c r="AV23" s="1"/>
      <c r="AW23" s="6"/>
      <c r="AX23" s="1"/>
      <c r="AY23" s="1"/>
      <c r="AZ23" s="9"/>
    </row>
    <row r="24" spans="1:52" x14ac:dyDescent="0.25">
      <c r="A24" s="1" t="s">
        <v>47</v>
      </c>
      <c r="B24" s="1">
        <v>47</v>
      </c>
      <c r="C24" s="1">
        <v>34</v>
      </c>
      <c r="D24" s="1">
        <v>41</v>
      </c>
      <c r="E24" s="1">
        <v>34</v>
      </c>
      <c r="F24" s="1">
        <v>43</v>
      </c>
      <c r="G24" s="1">
        <v>36</v>
      </c>
      <c r="H24" s="1">
        <v>42</v>
      </c>
      <c r="I24" s="1">
        <v>44</v>
      </c>
      <c r="J24" s="1">
        <v>31</v>
      </c>
      <c r="K24" s="1">
        <v>39</v>
      </c>
      <c r="L24" s="1">
        <v>29</v>
      </c>
      <c r="M24" s="1">
        <v>30</v>
      </c>
      <c r="N24" s="1">
        <v>38</v>
      </c>
      <c r="O24" s="1">
        <v>42</v>
      </c>
      <c r="P24" s="1">
        <v>36</v>
      </c>
      <c r="Q24" s="1">
        <v>30</v>
      </c>
      <c r="R24" s="1">
        <v>30</v>
      </c>
      <c r="S24" s="1">
        <v>33</v>
      </c>
      <c r="T24" s="1">
        <v>800</v>
      </c>
      <c r="U24" s="1">
        <v>32</v>
      </c>
      <c r="V24" s="9">
        <v>800</v>
      </c>
      <c r="W24" s="19">
        <v>32.9</v>
      </c>
      <c r="X24" s="20"/>
      <c r="Y24" s="21"/>
      <c r="Z24" s="19">
        <v>5.05</v>
      </c>
      <c r="AA24" s="20"/>
      <c r="AB24" s="21"/>
      <c r="AC24" s="19">
        <v>6.8999999999999999E-3</v>
      </c>
      <c r="AD24" s="20"/>
      <c r="AE24" s="21"/>
      <c r="AF24" s="1">
        <v>27.85</v>
      </c>
      <c r="AG24" s="1"/>
      <c r="AH24" s="6"/>
      <c r="AI24" s="1">
        <v>27.52</v>
      </c>
      <c r="AJ24" s="1"/>
      <c r="AK24" s="6"/>
      <c r="AL24" s="1">
        <f t="shared" si="6"/>
        <v>27.804000000000002</v>
      </c>
      <c r="AM24" s="1">
        <v>28.89</v>
      </c>
      <c r="AN24" s="6">
        <f>AM24-AL24</f>
        <v>1.0859999999999985</v>
      </c>
      <c r="AO24" s="1">
        <v>28.37</v>
      </c>
      <c r="AP24" s="1">
        <v>28.41</v>
      </c>
      <c r="AQ24" s="6">
        <f t="shared" si="3"/>
        <v>3.9999999999999147E-2</v>
      </c>
      <c r="AR24" s="1">
        <v>27.53</v>
      </c>
      <c r="AS24" s="1">
        <v>28.04</v>
      </c>
      <c r="AT24" s="6">
        <f t="shared" si="4"/>
        <v>0.50999999999999801</v>
      </c>
      <c r="AU24" s="1">
        <v>27.75</v>
      </c>
      <c r="AV24" s="1"/>
      <c r="AW24" s="6"/>
      <c r="AX24" s="1"/>
      <c r="AY24" s="1"/>
      <c r="AZ24" s="9"/>
    </row>
    <row r="25" spans="1:52" x14ac:dyDescent="0.25">
      <c r="A25" s="1" t="s">
        <v>48</v>
      </c>
      <c r="B25" s="1">
        <v>54</v>
      </c>
      <c r="C25" s="1">
        <v>39</v>
      </c>
      <c r="D25" s="1">
        <v>43</v>
      </c>
      <c r="E25" s="1">
        <v>50</v>
      </c>
      <c r="F25" s="1">
        <v>41</v>
      </c>
      <c r="G25" s="1">
        <v>43</v>
      </c>
      <c r="H25" s="1">
        <v>39</v>
      </c>
      <c r="I25" s="1">
        <v>43</v>
      </c>
      <c r="J25" s="1">
        <v>47</v>
      </c>
      <c r="K25" s="1">
        <v>39</v>
      </c>
      <c r="L25" s="1">
        <v>32</v>
      </c>
      <c r="M25" s="1">
        <v>32</v>
      </c>
      <c r="N25" s="1">
        <v>42</v>
      </c>
      <c r="O25" s="1">
        <v>40</v>
      </c>
      <c r="P25" s="1">
        <v>16</v>
      </c>
      <c r="Q25" s="1">
        <v>36</v>
      </c>
      <c r="R25" s="1">
        <v>34</v>
      </c>
      <c r="S25" s="1">
        <v>15</v>
      </c>
      <c r="T25" s="1">
        <v>800</v>
      </c>
      <c r="U25" s="1">
        <v>32</v>
      </c>
      <c r="V25" s="9">
        <v>800</v>
      </c>
      <c r="W25" s="23">
        <v>39.200000000000003</v>
      </c>
      <c r="X25" s="23"/>
      <c r="Y25" s="23"/>
      <c r="Z25" s="23">
        <v>6.69</v>
      </c>
      <c r="AA25" s="23"/>
      <c r="AB25" s="23"/>
      <c r="AC25" s="19">
        <v>5.1999999999999998E-3</v>
      </c>
      <c r="AD25" s="20"/>
      <c r="AE25" s="21"/>
      <c r="AF25" s="1">
        <v>27.85</v>
      </c>
      <c r="AG25" s="1"/>
      <c r="AH25" s="6"/>
      <c r="AI25" s="1">
        <v>27.52</v>
      </c>
      <c r="AJ25" s="1"/>
      <c r="AK25" s="6"/>
      <c r="AL25" s="1">
        <f t="shared" si="6"/>
        <v>27.804000000000002</v>
      </c>
      <c r="AM25" s="1"/>
      <c r="AN25" s="6"/>
      <c r="AO25" s="1">
        <v>28.37</v>
      </c>
      <c r="AP25" s="1">
        <v>28.3</v>
      </c>
      <c r="AQ25" s="6">
        <f t="shared" si="3"/>
        <v>-7.0000000000000284E-2</v>
      </c>
      <c r="AR25" s="1">
        <v>27.53</v>
      </c>
      <c r="AS25" s="1">
        <v>29.38</v>
      </c>
      <c r="AT25" s="6">
        <f t="shared" si="4"/>
        <v>1.8499999999999979</v>
      </c>
      <c r="AU25" s="1">
        <v>27.75</v>
      </c>
      <c r="AV25" s="1">
        <v>28.01</v>
      </c>
      <c r="AW25" s="6">
        <f>AV25-AU25</f>
        <v>0.26000000000000156</v>
      </c>
      <c r="AX25" s="1"/>
      <c r="AY25" s="1"/>
      <c r="AZ25" s="9"/>
    </row>
  </sheetData>
  <mergeCells count="76">
    <mergeCell ref="AX1:AZ1"/>
    <mergeCell ref="W25:Y25"/>
    <mergeCell ref="Z25:AB25"/>
    <mergeCell ref="AC25:AE25"/>
    <mergeCell ref="W23:Y23"/>
    <mergeCell ref="Z23:AB23"/>
    <mergeCell ref="AC23:AE23"/>
    <mergeCell ref="W24:Y24"/>
    <mergeCell ref="Z24:AB24"/>
    <mergeCell ref="AC24:AE24"/>
    <mergeCell ref="W21:Y21"/>
    <mergeCell ref="Z21:AB21"/>
    <mergeCell ref="AC21:AE21"/>
    <mergeCell ref="W22:Y22"/>
    <mergeCell ref="Z22:AB22"/>
    <mergeCell ref="AC22:AE22"/>
    <mergeCell ref="W19:Y19"/>
    <mergeCell ref="Z19:AB19"/>
    <mergeCell ref="AC19:AE19"/>
    <mergeCell ref="W20:Y20"/>
    <mergeCell ref="Z20:AB20"/>
    <mergeCell ref="AC20:AE20"/>
    <mergeCell ref="W17:Y17"/>
    <mergeCell ref="Z17:AB17"/>
    <mergeCell ref="AC17:AE17"/>
    <mergeCell ref="W18:Y18"/>
    <mergeCell ref="Z18:AB18"/>
    <mergeCell ref="AC18:AE18"/>
    <mergeCell ref="W15:Y15"/>
    <mergeCell ref="Z15:AB15"/>
    <mergeCell ref="AC15:AE15"/>
    <mergeCell ref="W16:Y16"/>
    <mergeCell ref="Z16:AB16"/>
    <mergeCell ref="AC16:AE16"/>
    <mergeCell ref="W13:Y13"/>
    <mergeCell ref="Z13:AB13"/>
    <mergeCell ref="AC13:AE13"/>
    <mergeCell ref="W14:Y14"/>
    <mergeCell ref="Z14:AB14"/>
    <mergeCell ref="AC14:AE14"/>
    <mergeCell ref="W11:Y11"/>
    <mergeCell ref="Z11:AB11"/>
    <mergeCell ref="AC11:AE11"/>
    <mergeCell ref="W12:Y12"/>
    <mergeCell ref="Z12:AB12"/>
    <mergeCell ref="AC12:AE12"/>
    <mergeCell ref="W9:Y9"/>
    <mergeCell ref="Z9:AB9"/>
    <mergeCell ref="AC9:AE9"/>
    <mergeCell ref="W10:Y10"/>
    <mergeCell ref="Z10:AB10"/>
    <mergeCell ref="AC10:AE10"/>
    <mergeCell ref="W7:Y7"/>
    <mergeCell ref="Z7:AB7"/>
    <mergeCell ref="AC7:AE7"/>
    <mergeCell ref="W8:Y8"/>
    <mergeCell ref="Z8:AB8"/>
    <mergeCell ref="AC8:AE8"/>
    <mergeCell ref="W5:Y5"/>
    <mergeCell ref="Z5:AB5"/>
    <mergeCell ref="AC5:AE5"/>
    <mergeCell ref="W6:Y6"/>
    <mergeCell ref="Z6:AB6"/>
    <mergeCell ref="AC6:AE6"/>
    <mergeCell ref="W3:Y3"/>
    <mergeCell ref="Z3:AB3"/>
    <mergeCell ref="AC3:AE3"/>
    <mergeCell ref="W4:Y4"/>
    <mergeCell ref="Z4:AB4"/>
    <mergeCell ref="AC4:AE4"/>
    <mergeCell ref="W1:Y1"/>
    <mergeCell ref="Z1:AB1"/>
    <mergeCell ref="AC1:AE1"/>
    <mergeCell ref="W2:Y2"/>
    <mergeCell ref="Z2:AB2"/>
    <mergeCell ref="AC2:AE2"/>
  </mergeCells>
  <phoneticPr fontId="2" type="noConversion"/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CE2C5-76FA-4CD0-A419-A76FADBCC5B6}">
  <dimension ref="A1:N30"/>
  <sheetViews>
    <sheetView topLeftCell="B1" workbookViewId="0">
      <selection activeCell="L14" sqref="L14"/>
    </sheetView>
  </sheetViews>
  <sheetFormatPr defaultRowHeight="15" x14ac:dyDescent="0.25"/>
  <sheetData>
    <row r="1" spans="1:14" x14ac:dyDescent="0.25">
      <c r="A1" s="24"/>
      <c r="B1" s="24"/>
      <c r="C1" s="24"/>
      <c r="D1" s="24"/>
      <c r="E1" s="24"/>
      <c r="F1" s="24"/>
      <c r="G1" s="24"/>
      <c r="H1" s="24"/>
      <c r="I1" s="24"/>
      <c r="J1" s="25"/>
    </row>
    <row r="2" spans="1:14" x14ac:dyDescent="0.25">
      <c r="A2" s="26"/>
      <c r="B2" s="26"/>
      <c r="C2" s="26"/>
      <c r="D2" s="26"/>
      <c r="E2" s="26"/>
      <c r="F2" s="26"/>
      <c r="G2" s="26"/>
      <c r="H2" s="26"/>
      <c r="I2" s="26"/>
      <c r="J2" s="27"/>
    </row>
    <row r="3" spans="1:14" x14ac:dyDescent="0.25">
      <c r="A3" s="1" t="s">
        <v>0</v>
      </c>
      <c r="B3" s="16" t="s">
        <v>19</v>
      </c>
      <c r="C3" s="17"/>
      <c r="D3" s="17"/>
      <c r="E3" s="17" t="s">
        <v>20</v>
      </c>
      <c r="F3" s="17"/>
      <c r="G3" s="17"/>
      <c r="H3" s="17" t="s">
        <v>49</v>
      </c>
      <c r="I3" s="17"/>
      <c r="J3" s="18"/>
    </row>
    <row r="4" spans="1:14" x14ac:dyDescent="0.25">
      <c r="A4" s="1" t="s">
        <v>25</v>
      </c>
      <c r="B4" s="19">
        <v>62.3</v>
      </c>
      <c r="C4" s="20"/>
      <c r="D4" s="21"/>
      <c r="E4" s="19">
        <v>9.86</v>
      </c>
      <c r="F4" s="20"/>
      <c r="G4" s="21"/>
      <c r="H4" s="19">
        <v>5.8999999999999999E-3</v>
      </c>
      <c r="I4" s="20"/>
      <c r="J4" s="21"/>
      <c r="K4">
        <f>AVERAGE(B4:D9)</f>
        <v>46</v>
      </c>
      <c r="L4">
        <f>AVERAGE(E4:G9)</f>
        <v>6.3466666666666667</v>
      </c>
      <c r="M4">
        <f>AVERAGE(H4:J9)</f>
        <v>5.7999999999999996E-3</v>
      </c>
      <c r="N4" t="s">
        <v>69</v>
      </c>
    </row>
    <row r="5" spans="1:14" x14ac:dyDescent="0.25">
      <c r="A5" s="1" t="s">
        <v>26</v>
      </c>
      <c r="B5" s="19">
        <v>36.700000000000003</v>
      </c>
      <c r="C5" s="20"/>
      <c r="D5" s="21"/>
      <c r="E5" s="19">
        <v>6.85</v>
      </c>
      <c r="F5" s="20"/>
      <c r="G5" s="21"/>
      <c r="H5" s="19">
        <v>7.7000000000000002E-3</v>
      </c>
      <c r="I5" s="20"/>
      <c r="J5" s="21"/>
    </row>
    <row r="6" spans="1:14" x14ac:dyDescent="0.25">
      <c r="A6" s="1" t="s">
        <v>27</v>
      </c>
      <c r="B6" s="19">
        <v>40.299999999999997</v>
      </c>
      <c r="C6" s="20"/>
      <c r="D6" s="21"/>
      <c r="E6" s="19">
        <v>3.86</v>
      </c>
      <c r="F6" s="20"/>
      <c r="G6" s="21"/>
      <c r="H6" s="19">
        <v>5.3E-3</v>
      </c>
      <c r="I6" s="20"/>
      <c r="J6" s="21"/>
    </row>
    <row r="7" spans="1:14" x14ac:dyDescent="0.25">
      <c r="A7" s="1" t="s">
        <v>28</v>
      </c>
      <c r="B7" s="19">
        <v>47.5</v>
      </c>
      <c r="C7" s="20"/>
      <c r="D7" s="21"/>
      <c r="E7" s="19">
        <v>5.01</v>
      </c>
      <c r="F7" s="20"/>
      <c r="G7" s="21"/>
      <c r="H7" s="19">
        <v>4.4999999999999997E-3</v>
      </c>
      <c r="I7" s="20"/>
      <c r="J7" s="21"/>
    </row>
    <row r="8" spans="1:14" x14ac:dyDescent="0.25">
      <c r="A8" s="1" t="s">
        <v>29</v>
      </c>
      <c r="B8" s="19">
        <v>59.8</v>
      </c>
      <c r="C8" s="20"/>
      <c r="D8" s="21"/>
      <c r="E8" s="19">
        <v>9.2799999999999994</v>
      </c>
      <c r="F8" s="20"/>
      <c r="G8" s="21"/>
      <c r="H8" s="19">
        <v>6.3E-3</v>
      </c>
      <c r="I8" s="20"/>
      <c r="J8" s="21"/>
    </row>
    <row r="9" spans="1:14" x14ac:dyDescent="0.25">
      <c r="A9" s="1" t="s">
        <v>30</v>
      </c>
      <c r="B9" s="19">
        <v>29.4</v>
      </c>
      <c r="C9" s="20"/>
      <c r="D9" s="21"/>
      <c r="E9" s="19">
        <v>3.22</v>
      </c>
      <c r="F9" s="20"/>
      <c r="G9" s="21"/>
      <c r="H9" s="19">
        <v>5.1000000000000004E-3</v>
      </c>
      <c r="I9" s="20"/>
      <c r="J9" s="21"/>
    </row>
    <row r="10" spans="1:14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</row>
    <row r="11" spans="1:14" x14ac:dyDescent="0.25">
      <c r="A11" s="1" t="s">
        <v>31</v>
      </c>
      <c r="B11" s="19">
        <v>38</v>
      </c>
      <c r="C11" s="20"/>
      <c r="D11" s="21"/>
      <c r="E11" s="19">
        <v>4.4800000000000004</v>
      </c>
      <c r="F11" s="20"/>
      <c r="G11" s="21"/>
      <c r="H11" s="19">
        <v>7.4999999999999997E-3</v>
      </c>
      <c r="I11" s="20"/>
      <c r="J11" s="21"/>
      <c r="K11">
        <f>AVERAGE(B11:D16)</f>
        <v>39.883333333333333</v>
      </c>
      <c r="L11">
        <f>AVERAGE(E11:G16)</f>
        <v>5.1483333333333334</v>
      </c>
      <c r="M11">
        <f>AVERAGE(H11:J16)</f>
        <v>6.4333333333333326E-3</v>
      </c>
    </row>
    <row r="12" spans="1:14" x14ac:dyDescent="0.25">
      <c r="A12" s="1" t="s">
        <v>32</v>
      </c>
      <c r="B12" s="19">
        <v>42.1</v>
      </c>
      <c r="C12" s="20"/>
      <c r="D12" s="21"/>
      <c r="E12" s="19">
        <v>4.92</v>
      </c>
      <c r="F12" s="20"/>
      <c r="G12" s="21"/>
      <c r="H12" s="19">
        <v>5.3E-3</v>
      </c>
      <c r="I12" s="20"/>
      <c r="J12" s="21"/>
      <c r="N12" t="s">
        <v>70</v>
      </c>
    </row>
    <row r="13" spans="1:14" x14ac:dyDescent="0.25">
      <c r="A13" s="1" t="s">
        <v>33</v>
      </c>
      <c r="B13" s="19">
        <v>39.9</v>
      </c>
      <c r="C13" s="20"/>
      <c r="D13" s="21"/>
      <c r="E13" s="19">
        <v>6.08</v>
      </c>
      <c r="F13" s="20"/>
      <c r="G13" s="21"/>
      <c r="H13" s="19">
        <v>5.4999999999999997E-3</v>
      </c>
      <c r="I13" s="20"/>
      <c r="J13" s="21"/>
    </row>
    <row r="14" spans="1:14" x14ac:dyDescent="0.25">
      <c r="A14" s="1" t="s">
        <v>34</v>
      </c>
      <c r="B14" s="19">
        <v>38.4</v>
      </c>
      <c r="C14" s="20"/>
      <c r="D14" s="21"/>
      <c r="E14" s="19">
        <v>4.75</v>
      </c>
      <c r="F14" s="20"/>
      <c r="G14" s="21"/>
      <c r="H14" s="19">
        <v>7.1000000000000004E-3</v>
      </c>
      <c r="I14" s="20"/>
      <c r="J14" s="21"/>
    </row>
    <row r="15" spans="1:14" x14ac:dyDescent="0.25">
      <c r="A15" s="1" t="s">
        <v>35</v>
      </c>
      <c r="B15" s="19">
        <v>42</v>
      </c>
      <c r="C15" s="20"/>
      <c r="D15" s="21"/>
      <c r="E15" s="19">
        <v>5.29</v>
      </c>
      <c r="F15" s="20"/>
      <c r="G15" s="21"/>
      <c r="H15" s="19">
        <v>7.4999999999999997E-3</v>
      </c>
      <c r="I15" s="20"/>
      <c r="J15" s="21"/>
    </row>
    <row r="16" spans="1:14" x14ac:dyDescent="0.25">
      <c r="A16" s="1" t="s">
        <v>36</v>
      </c>
      <c r="B16" s="19">
        <v>38.9</v>
      </c>
      <c r="C16" s="20"/>
      <c r="D16" s="21"/>
      <c r="E16" s="19">
        <v>5.37</v>
      </c>
      <c r="F16" s="20"/>
      <c r="G16" s="21"/>
      <c r="H16" s="19">
        <v>5.7000000000000002E-3</v>
      </c>
      <c r="I16" s="20"/>
      <c r="J16" s="21"/>
    </row>
    <row r="17" spans="1:14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</row>
    <row r="18" spans="1:14" x14ac:dyDescent="0.25">
      <c r="A18" s="1" t="s">
        <v>37</v>
      </c>
      <c r="B18" s="19">
        <v>37.6</v>
      </c>
      <c r="C18" s="20"/>
      <c r="D18" s="21"/>
      <c r="E18" s="19">
        <v>5.73</v>
      </c>
      <c r="F18" s="20"/>
      <c r="G18" s="21"/>
      <c r="H18" s="19">
        <v>6.0000000000000001E-3</v>
      </c>
      <c r="I18" s="20"/>
      <c r="J18" s="21"/>
      <c r="K18">
        <f>AVERAGE(B18:D23)</f>
        <v>34.31666666666667</v>
      </c>
      <c r="L18">
        <f>AVERAGE(E18:G23)</f>
        <v>4.7166666666666668</v>
      </c>
      <c r="M18">
        <f>AVERAGE(H18:J23)</f>
        <v>5.0833333333333329E-3</v>
      </c>
      <c r="N18" t="s">
        <v>71</v>
      </c>
    </row>
    <row r="19" spans="1:14" x14ac:dyDescent="0.25">
      <c r="A19" s="1" t="s">
        <v>38</v>
      </c>
      <c r="B19" s="19">
        <v>29.4</v>
      </c>
      <c r="C19" s="20"/>
      <c r="D19" s="21"/>
      <c r="E19" s="19">
        <v>4.51</v>
      </c>
      <c r="F19" s="20"/>
      <c r="G19" s="21"/>
      <c r="H19" s="19">
        <v>4.4000000000000003E-3</v>
      </c>
      <c r="I19" s="20"/>
      <c r="J19" s="21"/>
    </row>
    <row r="20" spans="1:14" x14ac:dyDescent="0.25">
      <c r="A20" s="1" t="s">
        <v>39</v>
      </c>
      <c r="B20" s="19">
        <v>30.2</v>
      </c>
      <c r="C20" s="20"/>
      <c r="D20" s="21"/>
      <c r="E20" s="19">
        <v>4.72</v>
      </c>
      <c r="F20" s="20"/>
      <c r="G20" s="21"/>
      <c r="H20" s="19">
        <v>4.7999999999999996E-3</v>
      </c>
      <c r="I20" s="20"/>
      <c r="J20" s="21"/>
    </row>
    <row r="21" spans="1:14" x14ac:dyDescent="0.25">
      <c r="A21" s="1" t="s">
        <v>40</v>
      </c>
      <c r="B21" s="19">
        <v>31</v>
      </c>
      <c r="C21" s="20"/>
      <c r="D21" s="21"/>
      <c r="E21" s="19">
        <v>3.62</v>
      </c>
      <c r="F21" s="20"/>
      <c r="G21" s="21"/>
      <c r="H21" s="19">
        <v>4.7999999999999996E-3</v>
      </c>
      <c r="I21" s="20"/>
      <c r="J21" s="21"/>
    </row>
    <row r="22" spans="1:14" x14ac:dyDescent="0.25">
      <c r="A22" s="1" t="s">
        <v>41</v>
      </c>
      <c r="B22" s="19">
        <v>41.8</v>
      </c>
      <c r="C22" s="20"/>
      <c r="D22" s="21"/>
      <c r="E22" s="19">
        <v>5.7</v>
      </c>
      <c r="F22" s="20"/>
      <c r="G22" s="21"/>
      <c r="H22" s="19">
        <v>5.8999999999999999E-3</v>
      </c>
      <c r="I22" s="20"/>
      <c r="J22" s="21"/>
    </row>
    <row r="23" spans="1:14" x14ac:dyDescent="0.25">
      <c r="A23" s="1" t="s">
        <v>42</v>
      </c>
      <c r="B23" s="19">
        <v>35.9</v>
      </c>
      <c r="C23" s="20"/>
      <c r="D23" s="21"/>
      <c r="E23" s="19">
        <v>4.0199999999999996</v>
      </c>
      <c r="F23" s="20"/>
      <c r="G23" s="21"/>
      <c r="H23" s="19">
        <v>4.5999999999999999E-3</v>
      </c>
      <c r="I23" s="20"/>
      <c r="J23" s="21"/>
    </row>
    <row r="24" spans="1:14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</row>
    <row r="25" spans="1:14" x14ac:dyDescent="0.25">
      <c r="A25" s="1" t="s">
        <v>43</v>
      </c>
      <c r="B25" s="19">
        <v>44.3</v>
      </c>
      <c r="C25" s="20"/>
      <c r="D25" s="21"/>
      <c r="E25" s="19">
        <v>6.12</v>
      </c>
      <c r="F25" s="20"/>
      <c r="G25" s="21"/>
      <c r="H25" s="19">
        <v>6.4000000000000003E-3</v>
      </c>
      <c r="I25" s="20"/>
      <c r="J25" s="21"/>
      <c r="K25">
        <f>AVERAGE(B25,B27,B29:D30)</f>
        <v>42.174999999999997</v>
      </c>
      <c r="L25">
        <f>AVERAGE(E25,E27,E29,E30)</f>
        <v>6.2525000000000004</v>
      </c>
      <c r="M25">
        <f>AVERAGE(H25,H27,H29,H30)</f>
        <v>6.1000000000000004E-3</v>
      </c>
      <c r="N25" t="s">
        <v>72</v>
      </c>
    </row>
    <row r="26" spans="1:14" x14ac:dyDescent="0.25">
      <c r="A26" s="1" t="s">
        <v>44</v>
      </c>
      <c r="B26" s="19">
        <v>999</v>
      </c>
      <c r="C26" s="20"/>
      <c r="D26" s="21"/>
      <c r="E26" s="19">
        <v>999</v>
      </c>
      <c r="F26" s="20"/>
      <c r="G26" s="21"/>
      <c r="H26" s="19">
        <v>999</v>
      </c>
      <c r="I26" s="20"/>
      <c r="J26" s="21"/>
    </row>
    <row r="27" spans="1:14" x14ac:dyDescent="0.25">
      <c r="A27" s="1" t="s">
        <v>45</v>
      </c>
      <c r="B27" s="19">
        <v>52.3</v>
      </c>
      <c r="C27" s="20"/>
      <c r="D27" s="21"/>
      <c r="E27" s="19">
        <v>7.15</v>
      </c>
      <c r="F27" s="20"/>
      <c r="G27" s="21"/>
      <c r="H27" s="19">
        <v>5.8999999999999999E-3</v>
      </c>
      <c r="I27" s="20"/>
      <c r="J27" s="21"/>
    </row>
    <row r="28" spans="1:14" x14ac:dyDescent="0.25">
      <c r="A28" s="1" t="s">
        <v>46</v>
      </c>
      <c r="B28" s="19">
        <v>999</v>
      </c>
      <c r="C28" s="20"/>
      <c r="D28" s="21"/>
      <c r="E28" s="19">
        <v>999</v>
      </c>
      <c r="F28" s="20"/>
      <c r="G28" s="21"/>
      <c r="H28" s="19">
        <v>999</v>
      </c>
      <c r="I28" s="20"/>
      <c r="J28" s="21"/>
    </row>
    <row r="29" spans="1:14" x14ac:dyDescent="0.25">
      <c r="A29" s="1" t="s">
        <v>47</v>
      </c>
      <c r="B29" s="19">
        <v>32.9</v>
      </c>
      <c r="C29" s="20"/>
      <c r="D29" s="21"/>
      <c r="E29" s="19">
        <v>5.05</v>
      </c>
      <c r="F29" s="20"/>
      <c r="G29" s="21"/>
      <c r="H29" s="19">
        <v>6.8999999999999999E-3</v>
      </c>
      <c r="I29" s="20"/>
      <c r="J29" s="21"/>
    </row>
    <row r="30" spans="1:14" x14ac:dyDescent="0.25">
      <c r="A30" s="1" t="s">
        <v>48</v>
      </c>
      <c r="B30" s="23">
        <v>39.200000000000003</v>
      </c>
      <c r="C30" s="23"/>
      <c r="D30" s="23"/>
      <c r="E30" s="23">
        <v>6.69</v>
      </c>
      <c r="F30" s="23"/>
      <c r="G30" s="23"/>
      <c r="H30" s="19">
        <v>5.1999999999999998E-3</v>
      </c>
      <c r="I30" s="20"/>
      <c r="J30" s="21"/>
    </row>
  </sheetData>
  <mergeCells count="76">
    <mergeCell ref="A1:J2"/>
    <mergeCell ref="B3:D3"/>
    <mergeCell ref="E3:G3"/>
    <mergeCell ref="H3:J3"/>
    <mergeCell ref="B4:D4"/>
    <mergeCell ref="E4:G4"/>
    <mergeCell ref="H4:J4"/>
    <mergeCell ref="B5:D5"/>
    <mergeCell ref="E5:G5"/>
    <mergeCell ref="H5:J5"/>
    <mergeCell ref="B6:D6"/>
    <mergeCell ref="E6:G6"/>
    <mergeCell ref="H6:J6"/>
    <mergeCell ref="B7:D7"/>
    <mergeCell ref="E7:G7"/>
    <mergeCell ref="H7:J7"/>
    <mergeCell ref="B8:D8"/>
    <mergeCell ref="E8:G8"/>
    <mergeCell ref="H8:J8"/>
    <mergeCell ref="B9:D9"/>
    <mergeCell ref="E9:G9"/>
    <mergeCell ref="H9:J9"/>
    <mergeCell ref="B11:D11"/>
    <mergeCell ref="E11:G11"/>
    <mergeCell ref="H11:J11"/>
    <mergeCell ref="B12:D12"/>
    <mergeCell ref="E12:G12"/>
    <mergeCell ref="H12:J12"/>
    <mergeCell ref="B13:D13"/>
    <mergeCell ref="E13:G13"/>
    <mergeCell ref="H13:J13"/>
    <mergeCell ref="B14:D14"/>
    <mergeCell ref="E14:G14"/>
    <mergeCell ref="H14:J14"/>
    <mergeCell ref="B15:D15"/>
    <mergeCell ref="E15:G15"/>
    <mergeCell ref="H15:J15"/>
    <mergeCell ref="B16:D16"/>
    <mergeCell ref="E16:G16"/>
    <mergeCell ref="H16:J16"/>
    <mergeCell ref="B18:D18"/>
    <mergeCell ref="E18:G18"/>
    <mergeCell ref="H18:J18"/>
    <mergeCell ref="B19:D19"/>
    <mergeCell ref="E19:G19"/>
    <mergeCell ref="H19:J19"/>
    <mergeCell ref="B20:D20"/>
    <mergeCell ref="E20:G20"/>
    <mergeCell ref="H20:J20"/>
    <mergeCell ref="B21:D21"/>
    <mergeCell ref="E21:G21"/>
    <mergeCell ref="H21:J21"/>
    <mergeCell ref="B22:D22"/>
    <mergeCell ref="E22:G22"/>
    <mergeCell ref="H22:J22"/>
    <mergeCell ref="B23:D23"/>
    <mergeCell ref="E23:G23"/>
    <mergeCell ref="H23:J23"/>
    <mergeCell ref="B25:D25"/>
    <mergeCell ref="E25:G25"/>
    <mergeCell ref="H25:J25"/>
    <mergeCell ref="B26:D26"/>
    <mergeCell ref="E26:G26"/>
    <mergeCell ref="H26:J26"/>
    <mergeCell ref="B27:D27"/>
    <mergeCell ref="E27:G27"/>
    <mergeCell ref="H27:J27"/>
    <mergeCell ref="B30:D30"/>
    <mergeCell ref="E30:G30"/>
    <mergeCell ref="H30:J30"/>
    <mergeCell ref="B28:D28"/>
    <mergeCell ref="E28:G28"/>
    <mergeCell ref="H28:J28"/>
    <mergeCell ref="B29:D29"/>
    <mergeCell ref="E29:G29"/>
    <mergeCell ref="H29:J29"/>
  </mergeCells>
  <phoneticPr fontId="2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9DF54-21B0-4F5B-86F9-61FF67EBF803}">
  <dimension ref="A1:AA30"/>
  <sheetViews>
    <sheetView topLeftCell="A13" workbookViewId="0">
      <selection activeCell="N15" sqref="N15"/>
    </sheetView>
  </sheetViews>
  <sheetFormatPr defaultRowHeight="15" x14ac:dyDescent="0.25"/>
  <cols>
    <col min="1" max="1" width="9.140625" customWidth="1"/>
    <col min="2" max="24" width="6.140625" customWidth="1"/>
  </cols>
  <sheetData>
    <row r="1" spans="1:27" x14ac:dyDescent="0.25">
      <c r="A1" s="24"/>
      <c r="B1" s="24"/>
      <c r="C1" s="24"/>
      <c r="D1" s="24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</row>
    <row r="2" spans="1:27" ht="15.75" thickBot="1" x14ac:dyDescent="0.3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</row>
    <row r="3" spans="1:27" x14ac:dyDescent="0.25">
      <c r="A3" s="1" t="s">
        <v>0</v>
      </c>
      <c r="B3" s="2" t="s">
        <v>53</v>
      </c>
      <c r="C3" s="3" t="s">
        <v>56</v>
      </c>
      <c r="D3" s="3" t="s">
        <v>55</v>
      </c>
      <c r="E3" s="3" t="s">
        <v>54</v>
      </c>
      <c r="F3" s="3" t="s">
        <v>57</v>
      </c>
      <c r="G3" s="3" t="s">
        <v>58</v>
      </c>
      <c r="H3" s="3" t="s">
        <v>59</v>
      </c>
      <c r="I3" s="3" t="s">
        <v>52</v>
      </c>
      <c r="J3" s="3" t="s">
        <v>60</v>
      </c>
      <c r="K3" s="3" t="s">
        <v>61</v>
      </c>
      <c r="L3" s="3" t="s">
        <v>21</v>
      </c>
      <c r="M3" s="3" t="s">
        <v>62</v>
      </c>
      <c r="N3" s="3" t="s">
        <v>63</v>
      </c>
      <c r="O3" s="3" t="s">
        <v>64</v>
      </c>
      <c r="P3" s="3" t="s">
        <v>65</v>
      </c>
      <c r="Q3" s="3" t="s">
        <v>66</v>
      </c>
      <c r="R3" s="3" t="s">
        <v>67</v>
      </c>
      <c r="S3" s="3" t="s">
        <v>68</v>
      </c>
      <c r="T3" s="17" t="s">
        <v>22</v>
      </c>
      <c r="U3" s="17"/>
      <c r="V3" s="22"/>
      <c r="W3" s="12" t="s">
        <v>23</v>
      </c>
      <c r="X3" s="5" t="s">
        <v>24</v>
      </c>
    </row>
    <row r="4" spans="1:27" x14ac:dyDescent="0.25">
      <c r="A4" s="1" t="s">
        <v>25</v>
      </c>
      <c r="B4" s="6">
        <v>21.07</v>
      </c>
      <c r="C4" s="6">
        <v>22.34</v>
      </c>
      <c r="D4" s="6">
        <f>C4-B4</f>
        <v>1.2699999999999996</v>
      </c>
      <c r="E4" s="6">
        <v>20.7</v>
      </c>
      <c r="F4" s="6">
        <v>21.28</v>
      </c>
      <c r="G4" s="6">
        <f>F4-E4</f>
        <v>0.58000000000000185</v>
      </c>
      <c r="H4" s="6">
        <v>20.6</v>
      </c>
      <c r="I4" s="6">
        <v>22.72</v>
      </c>
      <c r="J4" s="6">
        <f>I4-H4</f>
        <v>2.1199999999999974</v>
      </c>
      <c r="K4" s="6">
        <v>20.58</v>
      </c>
      <c r="L4" s="6"/>
      <c r="M4" s="6"/>
      <c r="N4" s="6">
        <v>19.649999999999999</v>
      </c>
      <c r="O4" s="6"/>
      <c r="P4" s="6"/>
      <c r="Q4" s="6">
        <v>20.32</v>
      </c>
      <c r="R4" s="6">
        <v>21.58</v>
      </c>
      <c r="S4" s="6">
        <f>R4-Q4</f>
        <v>1.259999999999998</v>
      </c>
      <c r="T4" s="6"/>
      <c r="U4" s="6"/>
      <c r="V4" s="7"/>
      <c r="W4" s="13"/>
      <c r="X4" s="8"/>
      <c r="Y4">
        <f>AVERAGE(M6,M8,M9)</f>
        <v>1.563333333333335</v>
      </c>
      <c r="Z4">
        <f>AVERAGE(P6,P8,P9)</f>
        <v>1.9666666666666686</v>
      </c>
      <c r="AA4">
        <f>AVERAGE(S4:S5,S8)</f>
        <v>0.50666666666666538</v>
      </c>
    </row>
    <row r="5" spans="1:27" x14ac:dyDescent="0.25">
      <c r="A5" s="1" t="s">
        <v>26</v>
      </c>
      <c r="B5" s="6">
        <v>21.07</v>
      </c>
      <c r="C5" s="1">
        <v>21.32</v>
      </c>
      <c r="D5" s="6">
        <f t="shared" ref="D5:D27" si="0">C5-B5</f>
        <v>0.25</v>
      </c>
      <c r="E5" s="6">
        <v>20.7</v>
      </c>
      <c r="F5" s="1">
        <v>21.05</v>
      </c>
      <c r="G5" s="6">
        <f t="shared" ref="G5:G27" si="1">F5-E5</f>
        <v>0.35000000000000142</v>
      </c>
      <c r="H5" s="6">
        <v>20.6</v>
      </c>
      <c r="I5" s="1"/>
      <c r="J5" s="6"/>
      <c r="K5" s="6">
        <v>20.58</v>
      </c>
      <c r="L5" s="1"/>
      <c r="M5" s="6"/>
      <c r="N5" s="6">
        <v>19.649999999999999</v>
      </c>
      <c r="O5" s="1"/>
      <c r="P5" s="6"/>
      <c r="Q5" s="6">
        <v>20.32</v>
      </c>
      <c r="R5" s="1">
        <v>20.88</v>
      </c>
      <c r="S5" s="6">
        <f>R5-Q5</f>
        <v>0.55999999999999872</v>
      </c>
      <c r="T5" s="1"/>
      <c r="U5" s="1"/>
      <c r="V5" s="9"/>
      <c r="W5" s="13"/>
      <c r="X5" s="8"/>
    </row>
    <row r="6" spans="1:27" x14ac:dyDescent="0.25">
      <c r="A6" s="1" t="s">
        <v>27</v>
      </c>
      <c r="B6" s="6">
        <v>21.07</v>
      </c>
      <c r="C6" s="1">
        <v>22.02</v>
      </c>
      <c r="D6" s="6">
        <f t="shared" si="0"/>
        <v>0.94999999999999929</v>
      </c>
      <c r="E6" s="6">
        <v>20.7</v>
      </c>
      <c r="F6" s="1">
        <v>20.46</v>
      </c>
      <c r="G6" s="6">
        <f t="shared" si="1"/>
        <v>-0.23999999999999844</v>
      </c>
      <c r="H6" s="6">
        <v>20.6</v>
      </c>
      <c r="I6" s="1">
        <v>21.06</v>
      </c>
      <c r="J6" s="6">
        <f t="shared" ref="J6:J21" si="2">I6-H6</f>
        <v>0.4599999999999973</v>
      </c>
      <c r="K6" s="6">
        <v>20.58</v>
      </c>
      <c r="L6" s="1">
        <v>21.97</v>
      </c>
      <c r="M6" s="6">
        <f>L6-K6</f>
        <v>1.3900000000000006</v>
      </c>
      <c r="N6" s="6">
        <v>19.649999999999999</v>
      </c>
      <c r="O6" s="1">
        <v>21.5</v>
      </c>
      <c r="P6" s="6">
        <f t="shared" ref="P6:P30" si="3">O6-N6</f>
        <v>1.8500000000000014</v>
      </c>
      <c r="Q6" s="6">
        <v>20.32</v>
      </c>
      <c r="R6" s="1"/>
      <c r="S6" s="6"/>
      <c r="T6" s="1"/>
      <c r="U6" s="1"/>
      <c r="V6" s="9"/>
      <c r="W6" s="13"/>
      <c r="X6" s="8"/>
    </row>
    <row r="7" spans="1:27" x14ac:dyDescent="0.25">
      <c r="A7" s="1" t="s">
        <v>28</v>
      </c>
      <c r="B7" s="6">
        <v>21.07</v>
      </c>
      <c r="C7" s="1"/>
      <c r="D7" s="6"/>
      <c r="E7" s="6">
        <v>20.7</v>
      </c>
      <c r="F7" s="1"/>
      <c r="G7" s="6"/>
      <c r="H7" s="6">
        <v>20.6</v>
      </c>
      <c r="I7" s="1">
        <v>21.55</v>
      </c>
      <c r="J7" s="6">
        <f t="shared" si="2"/>
        <v>0.94999999999999929</v>
      </c>
      <c r="K7" s="6">
        <v>20.58</v>
      </c>
      <c r="L7" s="1"/>
      <c r="M7" s="6"/>
      <c r="N7" s="6">
        <v>19.649999999999999</v>
      </c>
      <c r="O7" s="1"/>
      <c r="P7" s="6"/>
      <c r="Q7" s="6">
        <v>20.32</v>
      </c>
      <c r="R7" s="1"/>
      <c r="S7" s="6"/>
      <c r="T7" s="1"/>
      <c r="U7" s="1"/>
      <c r="V7" s="9"/>
      <c r="W7" s="13"/>
      <c r="X7" s="8"/>
    </row>
    <row r="8" spans="1:27" x14ac:dyDescent="0.25">
      <c r="A8" s="1" t="s">
        <v>29</v>
      </c>
      <c r="B8" s="6">
        <v>21.07</v>
      </c>
      <c r="C8" s="1"/>
      <c r="D8" s="6"/>
      <c r="E8" s="6">
        <v>20.7</v>
      </c>
      <c r="F8" s="1"/>
      <c r="G8" s="6"/>
      <c r="H8" s="6">
        <v>20.6</v>
      </c>
      <c r="I8" s="1"/>
      <c r="J8" s="6"/>
      <c r="K8" s="6">
        <v>20.58</v>
      </c>
      <c r="L8" s="1">
        <v>22.84</v>
      </c>
      <c r="M8" s="6">
        <f>L8-K8</f>
        <v>2.2600000000000016</v>
      </c>
      <c r="N8" s="6">
        <v>19.649999999999999</v>
      </c>
      <c r="O8" s="1">
        <v>21.28</v>
      </c>
      <c r="P8" s="6">
        <f t="shared" si="3"/>
        <v>1.6300000000000026</v>
      </c>
      <c r="Q8" s="6">
        <v>20.32</v>
      </c>
      <c r="R8" s="1">
        <v>20.02</v>
      </c>
      <c r="S8" s="6">
        <f>R8-Q8</f>
        <v>-0.30000000000000071</v>
      </c>
      <c r="T8" s="1"/>
      <c r="U8" s="1"/>
      <c r="V8" s="9"/>
      <c r="W8" s="13"/>
      <c r="X8" s="8"/>
    </row>
    <row r="9" spans="1:27" x14ac:dyDescent="0.25">
      <c r="A9" s="1" t="s">
        <v>30</v>
      </c>
      <c r="B9" s="6">
        <v>21.07</v>
      </c>
      <c r="C9" s="1"/>
      <c r="D9" s="6"/>
      <c r="E9" s="6">
        <v>20.7</v>
      </c>
      <c r="F9" s="1"/>
      <c r="G9" s="6"/>
      <c r="H9" s="6">
        <v>20.6</v>
      </c>
      <c r="I9" s="1"/>
      <c r="J9" s="6"/>
      <c r="K9" s="6">
        <v>20.58</v>
      </c>
      <c r="L9" s="1">
        <v>21.62</v>
      </c>
      <c r="M9" s="6">
        <f>L9-K9</f>
        <v>1.0400000000000027</v>
      </c>
      <c r="N9" s="6">
        <v>19.649999999999999</v>
      </c>
      <c r="O9" s="1">
        <v>22.07</v>
      </c>
      <c r="P9" s="6">
        <f t="shared" si="3"/>
        <v>2.4200000000000017</v>
      </c>
      <c r="Q9" s="6">
        <v>20.32</v>
      </c>
      <c r="R9" s="1"/>
      <c r="S9" s="6"/>
      <c r="T9" s="1"/>
      <c r="U9" s="1"/>
      <c r="V9" s="9"/>
      <c r="W9" s="13"/>
      <c r="X9" s="8"/>
    </row>
    <row r="10" spans="1:27" x14ac:dyDescent="0.25">
      <c r="A10" s="10"/>
      <c r="B10" s="10"/>
      <c r="C10" s="10"/>
      <c r="D10" s="15"/>
      <c r="E10" s="10"/>
      <c r="F10" s="10"/>
      <c r="G10" s="15"/>
      <c r="H10" s="10"/>
      <c r="I10" s="10"/>
      <c r="J10" s="15"/>
      <c r="K10" s="10"/>
      <c r="L10" s="10"/>
      <c r="M10" s="15"/>
      <c r="N10" s="10"/>
      <c r="O10" s="10"/>
      <c r="P10" s="15"/>
      <c r="Q10" s="10"/>
      <c r="R10" s="10"/>
      <c r="S10" s="15"/>
      <c r="T10" s="10"/>
      <c r="U10" s="10"/>
      <c r="V10" s="2"/>
      <c r="W10" s="13"/>
      <c r="X10" s="8"/>
    </row>
    <row r="11" spans="1:27" x14ac:dyDescent="0.25">
      <c r="A11" s="1" t="s">
        <v>31</v>
      </c>
      <c r="B11" s="1">
        <v>20.079999999999998</v>
      </c>
      <c r="C11" s="1">
        <v>19.100000000000001</v>
      </c>
      <c r="D11" s="6">
        <f t="shared" si="0"/>
        <v>-0.97999999999999687</v>
      </c>
      <c r="E11" s="1">
        <v>20.329999999999998</v>
      </c>
      <c r="F11" s="1">
        <v>21.21</v>
      </c>
      <c r="G11" s="6">
        <f t="shared" si="1"/>
        <v>0.88000000000000256</v>
      </c>
      <c r="H11" s="1">
        <v>20.67</v>
      </c>
      <c r="I11" s="1">
        <v>20.98</v>
      </c>
      <c r="J11" s="6">
        <f t="shared" si="2"/>
        <v>0.30999999999999872</v>
      </c>
      <c r="K11" s="1">
        <v>20.39</v>
      </c>
      <c r="L11" s="1"/>
      <c r="M11" s="6"/>
      <c r="N11" s="1">
        <f t="shared" ref="N11:N16" si="4">AVERAGE(B11,E11,H11,K11,Q13)</f>
        <v>20.356000000000002</v>
      </c>
      <c r="O11" s="1"/>
      <c r="P11" s="6"/>
      <c r="Q11" s="1">
        <v>20.309999999999999</v>
      </c>
      <c r="R11" s="1">
        <v>21.9</v>
      </c>
      <c r="S11" s="6">
        <f>R11-Q11</f>
        <v>1.5899999999999999</v>
      </c>
      <c r="T11" s="1"/>
      <c r="U11" s="1"/>
      <c r="V11" s="9"/>
      <c r="W11" s="13"/>
      <c r="X11" s="8"/>
      <c r="Y11">
        <f>AVERAGE(M13,M15,M16)</f>
        <v>2.1166666666666658</v>
      </c>
      <c r="Z11">
        <f>AVERAGE(P13,P15,P16)</f>
        <v>0.49349999999999855</v>
      </c>
      <c r="AA11">
        <f>AVERAGE(S11,S13,S16)</f>
        <v>1.736666666666667</v>
      </c>
    </row>
    <row r="12" spans="1:27" x14ac:dyDescent="0.25">
      <c r="A12" s="1" t="s">
        <v>32</v>
      </c>
      <c r="B12" s="1">
        <v>20.079999999999998</v>
      </c>
      <c r="C12" s="1">
        <v>23.76</v>
      </c>
      <c r="D12" s="6">
        <f t="shared" si="0"/>
        <v>3.6800000000000033</v>
      </c>
      <c r="E12" s="1">
        <v>20.329999999999998</v>
      </c>
      <c r="F12" s="1">
        <v>21.41</v>
      </c>
      <c r="G12" s="6">
        <f t="shared" si="1"/>
        <v>1.0800000000000018</v>
      </c>
      <c r="H12" s="1">
        <v>20.67</v>
      </c>
      <c r="I12" s="1">
        <v>22.19</v>
      </c>
      <c r="J12" s="6">
        <f t="shared" si="2"/>
        <v>1.5199999999999996</v>
      </c>
      <c r="K12" s="1">
        <v>20.39</v>
      </c>
      <c r="L12" s="1"/>
      <c r="M12" s="6"/>
      <c r="N12" s="1">
        <f t="shared" si="4"/>
        <v>20.356000000000002</v>
      </c>
      <c r="O12" s="1"/>
      <c r="P12" s="6"/>
      <c r="Q12" s="1">
        <v>20.309999999999999</v>
      </c>
      <c r="R12" s="1"/>
      <c r="S12" s="6"/>
      <c r="T12" s="1"/>
      <c r="U12" s="1"/>
      <c r="V12" s="9"/>
      <c r="W12" s="13"/>
      <c r="X12" s="8"/>
    </row>
    <row r="13" spans="1:27" x14ac:dyDescent="0.25">
      <c r="A13" s="1" t="s">
        <v>33</v>
      </c>
      <c r="B13" s="1">
        <v>20.079999999999998</v>
      </c>
      <c r="C13" s="1">
        <v>22.32</v>
      </c>
      <c r="D13" s="6">
        <f t="shared" si="0"/>
        <v>2.240000000000002</v>
      </c>
      <c r="E13" s="1">
        <v>20.329999999999998</v>
      </c>
      <c r="F13" s="1">
        <v>20.69</v>
      </c>
      <c r="G13" s="6">
        <f t="shared" si="1"/>
        <v>0.36000000000000298</v>
      </c>
      <c r="H13" s="1">
        <v>20.67</v>
      </c>
      <c r="I13" s="1">
        <v>22.09</v>
      </c>
      <c r="J13" s="6">
        <f t="shared" si="2"/>
        <v>1.4199999999999982</v>
      </c>
      <c r="K13" s="1">
        <v>20.39</v>
      </c>
      <c r="L13" s="1">
        <v>22.38</v>
      </c>
      <c r="M13" s="6">
        <f>L13-K13</f>
        <v>1.9899999999999984</v>
      </c>
      <c r="N13" s="1">
        <f t="shared" si="4"/>
        <v>20.356000000000002</v>
      </c>
      <c r="O13" s="1">
        <v>21.83</v>
      </c>
      <c r="P13" s="6">
        <f t="shared" si="3"/>
        <v>1.4739999999999966</v>
      </c>
      <c r="Q13" s="1">
        <v>20.309999999999999</v>
      </c>
      <c r="R13" s="1">
        <v>21.72</v>
      </c>
      <c r="S13" s="6">
        <f>R13-Q13</f>
        <v>1.4100000000000001</v>
      </c>
      <c r="T13" s="1"/>
      <c r="U13" s="1"/>
      <c r="V13" s="9"/>
      <c r="W13" s="13"/>
      <c r="X13" s="8"/>
    </row>
    <row r="14" spans="1:27" x14ac:dyDescent="0.25">
      <c r="A14" s="1" t="s">
        <v>34</v>
      </c>
      <c r="B14" s="1">
        <v>20.079999999999998</v>
      </c>
      <c r="C14" s="1"/>
      <c r="D14" s="6"/>
      <c r="E14" s="1">
        <v>20.329999999999998</v>
      </c>
      <c r="F14" s="1"/>
      <c r="G14" s="6"/>
      <c r="H14" s="1">
        <v>20.67</v>
      </c>
      <c r="I14" s="1"/>
      <c r="J14" s="6"/>
      <c r="K14" s="1">
        <v>20.39</v>
      </c>
      <c r="L14" s="1"/>
      <c r="M14" s="6"/>
      <c r="N14" s="1">
        <f t="shared" si="4"/>
        <v>20.356000000000002</v>
      </c>
      <c r="O14" s="1"/>
      <c r="P14" s="6"/>
      <c r="Q14" s="1">
        <v>20.309999999999999</v>
      </c>
      <c r="R14" s="1"/>
      <c r="S14" s="6"/>
      <c r="T14" s="1"/>
      <c r="U14" s="1"/>
      <c r="V14" s="9"/>
      <c r="W14" s="13"/>
      <c r="X14" s="8"/>
    </row>
    <row r="15" spans="1:27" x14ac:dyDescent="0.25">
      <c r="A15" s="1" t="s">
        <v>35</v>
      </c>
      <c r="B15" s="1">
        <v>20.079999999999998</v>
      </c>
      <c r="C15" s="1"/>
      <c r="D15" s="6"/>
      <c r="E15" s="1">
        <v>20.329999999999998</v>
      </c>
      <c r="F15" s="1"/>
      <c r="G15" s="6"/>
      <c r="H15" s="1">
        <v>20.67</v>
      </c>
      <c r="I15" s="1"/>
      <c r="J15" s="6"/>
      <c r="K15" s="1">
        <v>20.39</v>
      </c>
      <c r="L15" s="1">
        <v>23.2</v>
      </c>
      <c r="M15" s="6">
        <f>L15-K15</f>
        <v>2.8099999999999987</v>
      </c>
      <c r="N15" s="1">
        <f t="shared" si="4"/>
        <v>20.3675</v>
      </c>
      <c r="O15" s="1">
        <v>20.6</v>
      </c>
      <c r="P15" s="6">
        <f t="shared" si="3"/>
        <v>0.23250000000000171</v>
      </c>
      <c r="Q15" s="1">
        <v>20.309999999999999</v>
      </c>
      <c r="R15" s="1"/>
      <c r="S15" s="6"/>
      <c r="T15" s="1"/>
      <c r="U15" s="1"/>
      <c r="V15" s="9"/>
      <c r="W15" s="13"/>
      <c r="X15" s="8"/>
    </row>
    <row r="16" spans="1:27" x14ac:dyDescent="0.25">
      <c r="A16" s="1" t="s">
        <v>36</v>
      </c>
      <c r="B16" s="1">
        <v>20.079999999999998</v>
      </c>
      <c r="C16" s="1"/>
      <c r="D16" s="6"/>
      <c r="E16" s="1">
        <v>20.329999999999998</v>
      </c>
      <c r="F16" s="1"/>
      <c r="G16" s="6"/>
      <c r="H16" s="1">
        <v>20.67</v>
      </c>
      <c r="I16" s="1"/>
      <c r="J16" s="6"/>
      <c r="K16" s="1">
        <v>20.39</v>
      </c>
      <c r="L16" s="1">
        <v>21.94</v>
      </c>
      <c r="M16" s="6">
        <f>L16-K16</f>
        <v>1.5500000000000007</v>
      </c>
      <c r="N16" s="1">
        <f t="shared" si="4"/>
        <v>21.806000000000001</v>
      </c>
      <c r="O16" s="1">
        <v>21.58</v>
      </c>
      <c r="P16" s="6">
        <f t="shared" si="3"/>
        <v>-0.22600000000000264</v>
      </c>
      <c r="Q16" s="1">
        <v>20.309999999999999</v>
      </c>
      <c r="R16" s="1">
        <v>22.52</v>
      </c>
      <c r="S16" s="6">
        <f>R16-Q16</f>
        <v>2.2100000000000009</v>
      </c>
      <c r="T16" s="1"/>
      <c r="U16" s="1"/>
      <c r="V16" s="9"/>
      <c r="W16" s="13"/>
      <c r="X16" s="8"/>
    </row>
    <row r="17" spans="1:27" x14ac:dyDescent="0.25">
      <c r="A17" s="10"/>
      <c r="B17" s="10"/>
      <c r="C17" s="10"/>
      <c r="D17" s="15"/>
      <c r="E17" s="10"/>
      <c r="F17" s="10"/>
      <c r="G17" s="15"/>
      <c r="H17" s="10"/>
      <c r="I17" s="10"/>
      <c r="J17" s="15"/>
      <c r="K17" s="10"/>
      <c r="L17" s="10"/>
      <c r="M17" s="15"/>
      <c r="N17" s="10"/>
      <c r="O17" s="10"/>
      <c r="P17" s="15"/>
      <c r="Q17" s="10"/>
      <c r="R17" s="10"/>
      <c r="S17" s="15"/>
      <c r="T17" s="10"/>
      <c r="U17" s="10"/>
      <c r="V17" s="2"/>
      <c r="W17" s="13"/>
      <c r="X17" s="8"/>
    </row>
    <row r="18" spans="1:27" x14ac:dyDescent="0.25">
      <c r="A18" s="1" t="s">
        <v>37</v>
      </c>
      <c r="B18" s="1">
        <v>28.15</v>
      </c>
      <c r="C18" s="1">
        <v>29.93</v>
      </c>
      <c r="D18" s="6">
        <f t="shared" si="0"/>
        <v>1.7800000000000011</v>
      </c>
      <c r="E18" s="1">
        <v>27.55</v>
      </c>
      <c r="F18" s="1">
        <v>28.94</v>
      </c>
      <c r="G18" s="6">
        <f t="shared" si="1"/>
        <v>1.3900000000000006</v>
      </c>
      <c r="H18" s="1">
        <v>28.34</v>
      </c>
      <c r="I18" s="1">
        <v>29.46</v>
      </c>
      <c r="J18" s="6">
        <f t="shared" si="2"/>
        <v>1.120000000000001</v>
      </c>
      <c r="K18" s="1">
        <v>28.22</v>
      </c>
      <c r="L18" s="1"/>
      <c r="M18" s="6"/>
      <c r="N18" s="1">
        <v>27.31</v>
      </c>
      <c r="O18" s="1"/>
      <c r="P18" s="6"/>
      <c r="Q18" s="1">
        <v>27.56</v>
      </c>
      <c r="R18" s="1"/>
      <c r="S18" s="6"/>
      <c r="T18" s="1"/>
      <c r="U18" s="1"/>
      <c r="V18" s="9"/>
      <c r="W18" s="13"/>
      <c r="X18" s="8"/>
      <c r="Y18">
        <f>AVERAGE(M22,M23)</f>
        <v>9.9999999999997868E-3</v>
      </c>
      <c r="Z18">
        <f>AVERAGE(P20,P22,P23)</f>
        <v>2.0400000000000005</v>
      </c>
      <c r="AA18">
        <f>AVERAGE(S22,S23)</f>
        <v>0.8550000000000022</v>
      </c>
    </row>
    <row r="19" spans="1:27" x14ac:dyDescent="0.25">
      <c r="A19" s="1" t="s">
        <v>38</v>
      </c>
      <c r="B19" s="1">
        <v>28.15</v>
      </c>
      <c r="C19" s="1">
        <v>31.07</v>
      </c>
      <c r="D19" s="6">
        <f t="shared" si="0"/>
        <v>2.9200000000000017</v>
      </c>
      <c r="E19" s="1">
        <v>27.55</v>
      </c>
      <c r="F19" s="1">
        <v>29.18</v>
      </c>
      <c r="G19" s="6">
        <f t="shared" si="1"/>
        <v>1.629999999999999</v>
      </c>
      <c r="H19" s="1">
        <v>28.34</v>
      </c>
      <c r="I19" s="1"/>
      <c r="J19" s="6"/>
      <c r="K19" s="1">
        <v>28.22</v>
      </c>
      <c r="L19" s="1"/>
      <c r="M19" s="6"/>
      <c r="N19" s="1">
        <v>27.31</v>
      </c>
      <c r="O19" s="1"/>
      <c r="P19" s="6"/>
      <c r="Q19" s="1">
        <v>27.56</v>
      </c>
      <c r="R19" s="1"/>
      <c r="S19" s="6"/>
      <c r="T19" s="1"/>
      <c r="U19" s="1"/>
      <c r="V19" s="9"/>
      <c r="W19" s="13"/>
      <c r="X19" s="8"/>
    </row>
    <row r="20" spans="1:27" x14ac:dyDescent="0.25">
      <c r="A20" s="1" t="s">
        <v>39</v>
      </c>
      <c r="B20" s="1">
        <v>28.15</v>
      </c>
      <c r="C20" s="1">
        <v>31.31</v>
      </c>
      <c r="D20" s="6">
        <f t="shared" si="0"/>
        <v>3.16</v>
      </c>
      <c r="E20" s="1">
        <v>27.55</v>
      </c>
      <c r="F20" s="1">
        <v>29.37</v>
      </c>
      <c r="G20" s="6">
        <f t="shared" si="1"/>
        <v>1.8200000000000003</v>
      </c>
      <c r="H20" s="1">
        <v>28.34</v>
      </c>
      <c r="I20" s="1">
        <v>28.33</v>
      </c>
      <c r="J20" s="6">
        <f t="shared" si="2"/>
        <v>-1.0000000000001563E-2</v>
      </c>
      <c r="K20" s="1">
        <v>28.22</v>
      </c>
      <c r="L20" s="1"/>
      <c r="M20" s="6"/>
      <c r="N20" s="1">
        <v>27.31</v>
      </c>
      <c r="O20" s="1">
        <v>29.27</v>
      </c>
      <c r="P20" s="6">
        <f t="shared" si="3"/>
        <v>1.9600000000000009</v>
      </c>
      <c r="Q20" s="1">
        <v>27.56</v>
      </c>
      <c r="R20" s="1"/>
      <c r="S20" s="6"/>
      <c r="T20" s="1"/>
      <c r="U20" s="1"/>
      <c r="V20" s="9"/>
      <c r="W20" s="13"/>
      <c r="X20" s="8"/>
    </row>
    <row r="21" spans="1:27" x14ac:dyDescent="0.25">
      <c r="A21" s="1" t="s">
        <v>40</v>
      </c>
      <c r="B21" s="1">
        <v>28.15</v>
      </c>
      <c r="C21" s="1"/>
      <c r="D21" s="6"/>
      <c r="E21" s="1">
        <v>27.55</v>
      </c>
      <c r="F21" s="1"/>
      <c r="G21" s="6"/>
      <c r="H21" s="1">
        <v>28.34</v>
      </c>
      <c r="I21" s="1">
        <v>28.03</v>
      </c>
      <c r="J21" s="6">
        <f t="shared" si="2"/>
        <v>-0.30999999999999872</v>
      </c>
      <c r="K21" s="1">
        <v>28.22</v>
      </c>
      <c r="L21" s="1"/>
      <c r="M21" s="6"/>
      <c r="N21" s="1">
        <v>27.31</v>
      </c>
      <c r="O21" s="1"/>
      <c r="P21" s="6"/>
      <c r="Q21" s="1">
        <v>27.56</v>
      </c>
      <c r="R21" s="1"/>
      <c r="S21" s="6"/>
      <c r="T21" s="1"/>
      <c r="U21" s="1"/>
      <c r="V21" s="9"/>
      <c r="W21" s="13"/>
      <c r="X21" s="8"/>
    </row>
    <row r="22" spans="1:27" x14ac:dyDescent="0.25">
      <c r="A22" s="1" t="s">
        <v>41</v>
      </c>
      <c r="B22" s="1">
        <v>28.15</v>
      </c>
      <c r="C22" s="1"/>
      <c r="D22" s="6"/>
      <c r="E22" s="1">
        <v>27.55</v>
      </c>
      <c r="F22" s="1"/>
      <c r="G22" s="6"/>
      <c r="H22" s="1">
        <v>28.34</v>
      </c>
      <c r="I22" s="1"/>
      <c r="J22" s="6"/>
      <c r="K22" s="1">
        <v>28.22</v>
      </c>
      <c r="L22" s="1">
        <v>28.22</v>
      </c>
      <c r="M22" s="6">
        <f>L22-K22</f>
        <v>0</v>
      </c>
      <c r="N22" s="1">
        <v>27.31</v>
      </c>
      <c r="O22" s="1">
        <v>29.88</v>
      </c>
      <c r="P22" s="6">
        <f t="shared" si="3"/>
        <v>2.5700000000000003</v>
      </c>
      <c r="Q22" s="1">
        <v>27.56</v>
      </c>
      <c r="R22" s="1">
        <v>29.39</v>
      </c>
      <c r="S22" s="6">
        <f>R22-Q22</f>
        <v>1.8300000000000018</v>
      </c>
      <c r="T22" s="1"/>
      <c r="U22" s="1"/>
      <c r="V22" s="9"/>
      <c r="W22" s="13"/>
      <c r="X22" s="8"/>
    </row>
    <row r="23" spans="1:27" x14ac:dyDescent="0.25">
      <c r="A23" s="1" t="s">
        <v>42</v>
      </c>
      <c r="B23" s="1">
        <v>28.15</v>
      </c>
      <c r="C23" s="1"/>
      <c r="D23" s="6"/>
      <c r="E23" s="1">
        <v>27.55</v>
      </c>
      <c r="F23" s="1"/>
      <c r="G23" s="6"/>
      <c r="H23" s="1">
        <v>28.34</v>
      </c>
      <c r="I23" s="1"/>
      <c r="J23" s="6"/>
      <c r="K23" s="1">
        <v>28.22</v>
      </c>
      <c r="L23" s="1">
        <v>28.24</v>
      </c>
      <c r="M23" s="6">
        <f>L23-K23</f>
        <v>1.9999999999999574E-2</v>
      </c>
      <c r="N23" s="1">
        <v>27.31</v>
      </c>
      <c r="O23" s="1">
        <v>28.9</v>
      </c>
      <c r="P23" s="6">
        <f t="shared" si="3"/>
        <v>1.5899999999999999</v>
      </c>
      <c r="Q23" s="1">
        <v>27.56</v>
      </c>
      <c r="R23" s="1">
        <v>27.44</v>
      </c>
      <c r="S23" s="6">
        <f>R23-Q23</f>
        <v>-0.11999999999999744</v>
      </c>
      <c r="T23" s="1"/>
      <c r="U23" s="1"/>
      <c r="V23" s="9"/>
      <c r="W23" s="13"/>
      <c r="X23" s="8"/>
    </row>
    <row r="24" spans="1:27" x14ac:dyDescent="0.25">
      <c r="A24" s="10"/>
      <c r="B24" s="10"/>
      <c r="C24" s="10"/>
      <c r="D24" s="15"/>
      <c r="E24" s="10"/>
      <c r="F24" s="10"/>
      <c r="G24" s="15"/>
      <c r="H24" s="10"/>
      <c r="I24" s="10"/>
      <c r="J24" s="15"/>
      <c r="K24" s="10"/>
      <c r="L24" s="10"/>
      <c r="M24" s="15"/>
      <c r="N24" s="10"/>
      <c r="O24" s="10"/>
      <c r="P24" s="15"/>
      <c r="Q24" s="10"/>
      <c r="R24" s="10"/>
      <c r="S24" s="15"/>
      <c r="T24" s="10"/>
      <c r="U24" s="10"/>
      <c r="V24" s="2"/>
      <c r="W24" s="13"/>
      <c r="X24" s="8"/>
    </row>
    <row r="25" spans="1:27" x14ac:dyDescent="0.25">
      <c r="A25" s="1" t="s">
        <v>43</v>
      </c>
      <c r="B25" s="1">
        <v>27.85</v>
      </c>
      <c r="C25" s="1">
        <v>28.88</v>
      </c>
      <c r="D25" s="6">
        <f t="shared" si="0"/>
        <v>1.0299999999999976</v>
      </c>
      <c r="E25" s="1">
        <v>27.52</v>
      </c>
      <c r="F25" s="1">
        <v>30.25</v>
      </c>
      <c r="G25" s="6">
        <f t="shared" si="1"/>
        <v>2.7300000000000004</v>
      </c>
      <c r="H25" s="1">
        <f t="shared" ref="H25:H30" si="5">AVERAGE(B25,E25,K25,N25,Q25)</f>
        <v>27.804000000000002</v>
      </c>
      <c r="I25" s="1"/>
      <c r="J25" s="6"/>
      <c r="K25" s="1">
        <v>28.37</v>
      </c>
      <c r="L25" s="1"/>
      <c r="M25" s="6"/>
      <c r="N25" s="1">
        <v>27.53</v>
      </c>
      <c r="O25" s="1"/>
      <c r="P25" s="6"/>
      <c r="Q25" s="1">
        <v>27.75</v>
      </c>
      <c r="R25" s="1">
        <v>28.37</v>
      </c>
      <c r="S25" s="6">
        <f>R25-Q25</f>
        <v>0.62000000000000099</v>
      </c>
      <c r="T25" s="1"/>
      <c r="U25" s="1"/>
      <c r="V25" s="9"/>
      <c r="W25" s="13"/>
      <c r="X25" s="8"/>
      <c r="Y25">
        <f>AVERAGE(M27,M29,M30)</f>
        <v>0.12333333333333248</v>
      </c>
      <c r="Z25">
        <f>AVERAGE(P27,P29,P30)</f>
        <v>1.393333333333332</v>
      </c>
      <c r="AA25">
        <f>AVERAGE(S25,S27,S30)</f>
        <v>0.60000000000000142</v>
      </c>
    </row>
    <row r="26" spans="1:27" x14ac:dyDescent="0.25">
      <c r="A26" s="1" t="s">
        <v>44</v>
      </c>
      <c r="B26" s="1">
        <v>27.85</v>
      </c>
      <c r="C26" s="1">
        <v>28.9</v>
      </c>
      <c r="D26" s="6">
        <f t="shared" si="0"/>
        <v>1.0499999999999972</v>
      </c>
      <c r="E26" s="1">
        <v>27.52</v>
      </c>
      <c r="F26" s="1">
        <v>27.88</v>
      </c>
      <c r="G26" s="6">
        <f t="shared" si="1"/>
        <v>0.35999999999999943</v>
      </c>
      <c r="H26" s="1">
        <f t="shared" si="5"/>
        <v>27.804000000000002</v>
      </c>
      <c r="I26" s="1">
        <v>28.11</v>
      </c>
      <c r="J26" s="6">
        <f>I26-H26</f>
        <v>0.30599999999999739</v>
      </c>
      <c r="K26" s="1">
        <v>28.37</v>
      </c>
      <c r="L26" s="1"/>
      <c r="M26" s="6"/>
      <c r="N26" s="1">
        <v>27.53</v>
      </c>
      <c r="O26" s="1"/>
      <c r="P26" s="6"/>
      <c r="Q26" s="1">
        <v>27.75</v>
      </c>
      <c r="R26" s="1"/>
      <c r="S26" s="6"/>
      <c r="T26" s="1"/>
      <c r="U26" s="1"/>
      <c r="V26" s="9"/>
      <c r="W26" s="13"/>
      <c r="X26" s="8"/>
    </row>
    <row r="27" spans="1:27" x14ac:dyDescent="0.25">
      <c r="A27" s="1" t="s">
        <v>45</v>
      </c>
      <c r="B27" s="1">
        <v>27.85</v>
      </c>
      <c r="C27" s="1">
        <v>30.83</v>
      </c>
      <c r="D27" s="6">
        <f t="shared" si="0"/>
        <v>2.9799999999999969</v>
      </c>
      <c r="E27" s="1">
        <v>27.52</v>
      </c>
      <c r="F27" s="1">
        <v>28.25</v>
      </c>
      <c r="G27" s="6">
        <f t="shared" si="1"/>
        <v>0.73000000000000043</v>
      </c>
      <c r="H27" s="1">
        <f t="shared" si="5"/>
        <v>27.804000000000002</v>
      </c>
      <c r="I27" s="1">
        <v>28.55</v>
      </c>
      <c r="J27" s="6">
        <f>I27-H27</f>
        <v>0.74599999999999866</v>
      </c>
      <c r="K27" s="1">
        <v>28.37</v>
      </c>
      <c r="L27" s="1">
        <v>28.77</v>
      </c>
      <c r="M27" s="6">
        <f>L27-K27</f>
        <v>0.39999999999999858</v>
      </c>
      <c r="N27" s="1">
        <v>27.53</v>
      </c>
      <c r="O27" s="1">
        <v>29.35</v>
      </c>
      <c r="P27" s="6">
        <f t="shared" si="3"/>
        <v>1.8200000000000003</v>
      </c>
      <c r="Q27" s="1">
        <v>27.75</v>
      </c>
      <c r="R27" s="1">
        <v>28.67</v>
      </c>
      <c r="S27" s="6">
        <f>R27-Q27</f>
        <v>0.92000000000000171</v>
      </c>
      <c r="T27" s="1"/>
      <c r="U27" s="1"/>
      <c r="V27" s="9"/>
      <c r="W27" s="13"/>
      <c r="X27" s="8"/>
    </row>
    <row r="28" spans="1:27" x14ac:dyDescent="0.25">
      <c r="A28" s="1" t="s">
        <v>46</v>
      </c>
      <c r="B28" s="1">
        <v>27.85</v>
      </c>
      <c r="C28" s="1"/>
      <c r="D28" s="6"/>
      <c r="E28" s="1">
        <v>27.52</v>
      </c>
      <c r="F28" s="1"/>
      <c r="G28" s="6"/>
      <c r="H28" s="1">
        <f t="shared" si="5"/>
        <v>27.804000000000002</v>
      </c>
      <c r="I28" s="1"/>
      <c r="J28" s="6"/>
      <c r="K28" s="1">
        <v>28.37</v>
      </c>
      <c r="L28" s="1"/>
      <c r="M28" s="6"/>
      <c r="N28" s="1">
        <v>27.53</v>
      </c>
      <c r="O28" s="1"/>
      <c r="P28" s="6"/>
      <c r="Q28" s="1">
        <v>27.75</v>
      </c>
      <c r="R28" s="1"/>
      <c r="S28" s="6"/>
      <c r="T28" s="1"/>
      <c r="U28" s="1"/>
      <c r="V28" s="9"/>
      <c r="W28" s="13"/>
      <c r="X28" s="8"/>
    </row>
    <row r="29" spans="1:27" x14ac:dyDescent="0.25">
      <c r="A29" s="1" t="s">
        <v>47</v>
      </c>
      <c r="B29" s="1">
        <v>27.85</v>
      </c>
      <c r="C29" s="1"/>
      <c r="D29" s="6"/>
      <c r="E29" s="1">
        <v>27.52</v>
      </c>
      <c r="F29" s="1"/>
      <c r="G29" s="6"/>
      <c r="H29" s="1">
        <f t="shared" si="5"/>
        <v>27.804000000000002</v>
      </c>
      <c r="I29" s="1">
        <v>28.89</v>
      </c>
      <c r="J29" s="6">
        <f>I29-H29</f>
        <v>1.0859999999999985</v>
      </c>
      <c r="K29" s="1">
        <v>28.37</v>
      </c>
      <c r="L29" s="1">
        <v>28.41</v>
      </c>
      <c r="M29" s="6">
        <f>L29-K29</f>
        <v>3.9999999999999147E-2</v>
      </c>
      <c r="N29" s="1">
        <v>27.53</v>
      </c>
      <c r="O29" s="1">
        <v>28.04</v>
      </c>
      <c r="P29" s="6">
        <f t="shared" si="3"/>
        <v>0.50999999999999801</v>
      </c>
      <c r="Q29" s="1">
        <v>27.75</v>
      </c>
      <c r="R29" s="1"/>
      <c r="S29" s="6"/>
      <c r="T29" s="1"/>
      <c r="U29" s="1"/>
      <c r="V29" s="9"/>
      <c r="W29" s="13"/>
      <c r="X29" s="8"/>
    </row>
    <row r="30" spans="1:27" ht="15.75" thickBot="1" x14ac:dyDescent="0.3">
      <c r="A30" s="1" t="s">
        <v>48</v>
      </c>
      <c r="B30" s="1">
        <v>27.85</v>
      </c>
      <c r="C30" s="1"/>
      <c r="D30" s="6"/>
      <c r="E30" s="1">
        <v>27.52</v>
      </c>
      <c r="F30" s="1"/>
      <c r="G30" s="6"/>
      <c r="H30" s="1">
        <f t="shared" si="5"/>
        <v>27.804000000000002</v>
      </c>
      <c r="I30" s="1"/>
      <c r="J30" s="6"/>
      <c r="K30" s="1">
        <v>28.37</v>
      </c>
      <c r="L30" s="1">
        <v>28.3</v>
      </c>
      <c r="M30" s="6">
        <f>L30-K30</f>
        <v>-7.0000000000000284E-2</v>
      </c>
      <c r="N30" s="1">
        <v>27.53</v>
      </c>
      <c r="O30" s="1">
        <v>29.38</v>
      </c>
      <c r="P30" s="6">
        <f t="shared" si="3"/>
        <v>1.8499999999999979</v>
      </c>
      <c r="Q30" s="1">
        <v>27.75</v>
      </c>
      <c r="R30" s="1">
        <v>28.01</v>
      </c>
      <c r="S30" s="6">
        <f>R30-Q30</f>
        <v>0.26000000000000156</v>
      </c>
      <c r="T30" s="1"/>
      <c r="U30" s="1"/>
      <c r="V30" s="9"/>
      <c r="W30" s="14"/>
      <c r="X30" s="11"/>
    </row>
  </sheetData>
  <mergeCells count="2">
    <mergeCell ref="A1:W2"/>
    <mergeCell ref="T3:V3"/>
  </mergeCells>
  <phoneticPr fontId="2" type="noConversion"/>
  <pageMargins left="0.7" right="0.7" top="0.75" bottom="0.75" header="0.3" footer="0.3"/>
  <pageSetup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85BECC7A586D4A8A6BF6AEFA70346E" ma:contentTypeVersion="12" ma:contentTypeDescription="Create a new document." ma:contentTypeScope="" ma:versionID="01918a50be074cbae36aaf762599e071">
  <xsd:schema xmlns:xsd="http://www.w3.org/2001/XMLSchema" xmlns:xs="http://www.w3.org/2001/XMLSchema" xmlns:p="http://schemas.microsoft.com/office/2006/metadata/properties" xmlns:ns3="a56ddad5-6425-4127-9ac3-bd03fc8b7f27" xmlns:ns4="05d1c47c-3180-4d26-a39f-c5c735661cde" targetNamespace="http://schemas.microsoft.com/office/2006/metadata/properties" ma:root="true" ma:fieldsID="d0422dc86444aa044e44d3c891aa7cf6" ns3:_="" ns4:_="">
    <xsd:import namespace="a56ddad5-6425-4127-9ac3-bd03fc8b7f27"/>
    <xsd:import namespace="05d1c47c-3180-4d26-a39f-c5c735661cd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6ddad5-6425-4127-9ac3-bd03fc8b7f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d1c47c-3180-4d26-a39f-c5c735661cd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2E7E182-4C34-452A-9D4C-A3400A7041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6ddad5-6425-4127-9ac3-bd03fc8b7f27"/>
    <ds:schemaRef ds:uri="05d1c47c-3180-4d26-a39f-c5c735661c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14A9ED-97DC-487A-9205-AE5B5094AD1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2DFE43-10BB-4796-B9FB-5F7749EA3A25}">
  <ds:schemaRefs>
    <ds:schemaRef ds:uri="http://purl.org/dc/dcmitype/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a56ddad5-6425-4127-9ac3-bd03fc8b7f27"/>
    <ds:schemaRef ds:uri="http://schemas.microsoft.com/office/infopath/2007/PartnerControls"/>
    <ds:schemaRef ds:uri="05d1c47c-3180-4d26-a39f-c5c735661cd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Angle</vt:lpstr>
      <vt:lpstr>Harvest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Thomas, Michael D</dc:creator>
  <cp:lastModifiedBy>Thomas, Michael D</cp:lastModifiedBy>
  <cp:lastPrinted>2021-06-06T15:07:11Z</cp:lastPrinted>
  <dcterms:created xsi:type="dcterms:W3CDTF">2021-05-27T16:07:57Z</dcterms:created>
  <dcterms:modified xsi:type="dcterms:W3CDTF">2023-03-31T15:03:35Z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0x010100C085BECC7A586D4A8A6BF6AEFA70346E</vt:lpwstr>
  </property>
</Properties>
</file>