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Experimentation\tests\executor\complex\case2\"/>
    </mc:Choice>
  </mc:AlternateContent>
  <xr:revisionPtr revIDLastSave="0" documentId="13_ncr:1_{19524129-3669-462F-8156-5BDD6D6B5565}" xr6:coauthVersionLast="47" xr6:coauthVersionMax="47" xr10:uidLastSave="{00000000-0000-0000-0000-000000000000}"/>
  <bookViews>
    <workbookView xWindow="3180" yWindow="2565" windowWidth="26070" windowHeight="15855" activeTab="1" xr2:uid="{00000000-000D-0000-FFFF-FFFF00000000}"/>
  </bookViews>
  <sheets>
    <sheet name="T4_PS3_GEN10_E3" sheetId="1" r:id="rId1"/>
    <sheet name="T4_PS2_GEN5_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L19" i="1"/>
  <c r="K19" i="1"/>
  <c r="D19" i="1"/>
  <c r="C19" i="1"/>
  <c r="F19" i="1"/>
  <c r="E19" i="1"/>
  <c r="D17" i="2"/>
  <c r="D18" i="2"/>
  <c r="C15" i="2"/>
  <c r="I5" i="2"/>
  <c r="J5" i="2"/>
  <c r="K5" i="2"/>
  <c r="D16" i="2" s="1"/>
  <c r="L5" i="2"/>
  <c r="M5" i="2"/>
  <c r="N5" i="2"/>
  <c r="O5" i="2"/>
  <c r="P5" i="2"/>
  <c r="Q5" i="2"/>
  <c r="E16" i="2" s="1"/>
  <c r="R5" i="2"/>
  <c r="S5" i="2"/>
  <c r="T5" i="2"/>
  <c r="U5" i="2"/>
  <c r="V5" i="2"/>
  <c r="W5" i="2"/>
  <c r="F16" i="2" s="1"/>
  <c r="X5" i="2"/>
  <c r="Y5" i="2"/>
  <c r="Z5" i="2"/>
  <c r="I6" i="2"/>
  <c r="J6" i="2"/>
  <c r="K6" i="2"/>
  <c r="L6" i="2"/>
  <c r="M6" i="2"/>
  <c r="N6" i="2"/>
  <c r="O6" i="2"/>
  <c r="P6" i="2"/>
  <c r="Q6" i="2"/>
  <c r="E17" i="2" s="1"/>
  <c r="R6" i="2"/>
  <c r="S6" i="2"/>
  <c r="T6" i="2"/>
  <c r="U6" i="2"/>
  <c r="V6" i="2"/>
  <c r="W6" i="2"/>
  <c r="X6" i="2"/>
  <c r="Y6" i="2"/>
  <c r="Z6" i="2"/>
  <c r="F17" i="2" s="1"/>
  <c r="I7" i="2"/>
  <c r="J7" i="2"/>
  <c r="K7" i="2"/>
  <c r="L7" i="2"/>
  <c r="M7" i="2"/>
  <c r="N7" i="2"/>
  <c r="O7" i="2"/>
  <c r="P7" i="2"/>
  <c r="Q7" i="2"/>
  <c r="E18" i="2" s="1"/>
  <c r="R7" i="2"/>
  <c r="S7" i="2"/>
  <c r="T7" i="2"/>
  <c r="U7" i="2"/>
  <c r="V7" i="2"/>
  <c r="W7" i="2"/>
  <c r="F18" i="2" s="1"/>
  <c r="X7" i="2"/>
  <c r="Y7" i="2"/>
  <c r="Z7" i="2"/>
  <c r="I8" i="2"/>
  <c r="J8" i="2"/>
  <c r="K8" i="2"/>
  <c r="D19" i="2" s="1"/>
  <c r="L8" i="2"/>
  <c r="M8" i="2"/>
  <c r="N8" i="2"/>
  <c r="O8" i="2"/>
  <c r="P8" i="2"/>
  <c r="Q8" i="2"/>
  <c r="E19" i="2" s="1"/>
  <c r="R8" i="2"/>
  <c r="S8" i="2"/>
  <c r="T8" i="2"/>
  <c r="U8" i="2"/>
  <c r="V8" i="2"/>
  <c r="W8" i="2"/>
  <c r="F19" i="2" s="1"/>
  <c r="X8" i="2"/>
  <c r="Y8" i="2"/>
  <c r="Z8" i="2"/>
  <c r="Z4" i="2"/>
  <c r="Y4" i="2"/>
  <c r="X4" i="2"/>
  <c r="W4" i="2"/>
  <c r="F15" i="2" s="1"/>
  <c r="V4" i="2"/>
  <c r="U4" i="2"/>
  <c r="T4" i="2"/>
  <c r="S4" i="2"/>
  <c r="R4" i="2"/>
  <c r="Q4" i="2"/>
  <c r="E15" i="2" s="1"/>
  <c r="P4" i="2"/>
  <c r="O4" i="2"/>
  <c r="N4" i="2"/>
  <c r="M4" i="2"/>
  <c r="L4" i="2"/>
  <c r="K4" i="2"/>
  <c r="D15" i="2" s="1"/>
  <c r="J4" i="2"/>
  <c r="I4" i="2"/>
  <c r="C5" i="2"/>
  <c r="D5" i="2"/>
  <c r="E5" i="2"/>
  <c r="C16" i="2" s="1"/>
  <c r="F5" i="2"/>
  <c r="G5" i="2"/>
  <c r="H5" i="2"/>
  <c r="C6" i="2"/>
  <c r="D6" i="2"/>
  <c r="E6" i="2"/>
  <c r="C17" i="2" s="1"/>
  <c r="F6" i="2"/>
  <c r="G6" i="2"/>
  <c r="H6" i="2"/>
  <c r="C7" i="2"/>
  <c r="D7" i="2"/>
  <c r="E7" i="2"/>
  <c r="C18" i="2" s="1"/>
  <c r="F7" i="2"/>
  <c r="G7" i="2"/>
  <c r="H7" i="2"/>
  <c r="C8" i="2"/>
  <c r="D8" i="2"/>
  <c r="E8" i="2"/>
  <c r="C19" i="2" s="1"/>
  <c r="F8" i="2"/>
  <c r="G8" i="2"/>
  <c r="H8" i="2"/>
  <c r="H4" i="2"/>
  <c r="G4" i="2"/>
  <c r="F4" i="2"/>
  <c r="E4" i="2"/>
  <c r="D4" i="2"/>
  <c r="C4" i="2"/>
  <c r="E34" i="1"/>
  <c r="E35" i="1"/>
  <c r="F35" i="1"/>
  <c r="D36" i="1"/>
  <c r="E38" i="1"/>
  <c r="F38" i="1"/>
  <c r="D39" i="1"/>
  <c r="E40" i="1"/>
  <c r="E41" i="1"/>
  <c r="F41" i="1"/>
  <c r="I13" i="1"/>
  <c r="AD5" i="1"/>
  <c r="AE5" i="1"/>
  <c r="F34" i="1" s="1"/>
  <c r="AF5" i="1"/>
  <c r="AG5" i="1"/>
  <c r="AH5" i="1"/>
  <c r="AI5" i="1"/>
  <c r="AJ5" i="1"/>
  <c r="AK5" i="1"/>
  <c r="AL5" i="1"/>
  <c r="AD6" i="1"/>
  <c r="F21" i="1" s="1"/>
  <c r="AE6" i="1"/>
  <c r="AF6" i="1"/>
  <c r="AG6" i="1"/>
  <c r="AH6" i="1"/>
  <c r="AI6" i="1"/>
  <c r="AJ6" i="1"/>
  <c r="AK6" i="1"/>
  <c r="AL6" i="1"/>
  <c r="AD7" i="1"/>
  <c r="F22" i="1" s="1"/>
  <c r="AE7" i="1"/>
  <c r="F36" i="1" s="1"/>
  <c r="AF7" i="1"/>
  <c r="AG7" i="1"/>
  <c r="AH7" i="1"/>
  <c r="AI7" i="1"/>
  <c r="AJ7" i="1"/>
  <c r="AK7" i="1"/>
  <c r="AL7" i="1"/>
  <c r="AD8" i="1"/>
  <c r="AE8" i="1"/>
  <c r="F37" i="1" s="1"/>
  <c r="AF8" i="1"/>
  <c r="AG8" i="1"/>
  <c r="AH8" i="1"/>
  <c r="AI8" i="1"/>
  <c r="AJ8" i="1"/>
  <c r="AK8" i="1"/>
  <c r="AL8" i="1"/>
  <c r="AD9" i="1"/>
  <c r="AE9" i="1"/>
  <c r="AF9" i="1"/>
  <c r="AG9" i="1"/>
  <c r="AH9" i="1"/>
  <c r="AI9" i="1"/>
  <c r="AJ9" i="1"/>
  <c r="AK9" i="1"/>
  <c r="AL9" i="1"/>
  <c r="AD10" i="1"/>
  <c r="F25" i="1" s="1"/>
  <c r="AE10" i="1"/>
  <c r="F39" i="1" s="1"/>
  <c r="AF10" i="1"/>
  <c r="AG10" i="1"/>
  <c r="AH10" i="1"/>
  <c r="AI10" i="1"/>
  <c r="AJ10" i="1"/>
  <c r="AK10" i="1"/>
  <c r="AL10" i="1"/>
  <c r="AD11" i="1"/>
  <c r="F26" i="1" s="1"/>
  <c r="AE11" i="1"/>
  <c r="F40" i="1" s="1"/>
  <c r="AF11" i="1"/>
  <c r="AG11" i="1"/>
  <c r="AH11" i="1"/>
  <c r="AI11" i="1"/>
  <c r="AJ11" i="1"/>
  <c r="AK11" i="1"/>
  <c r="AL11" i="1"/>
  <c r="AD12" i="1"/>
  <c r="AE12" i="1"/>
  <c r="AF12" i="1"/>
  <c r="AG12" i="1"/>
  <c r="AH12" i="1"/>
  <c r="AI12" i="1"/>
  <c r="AJ12" i="1"/>
  <c r="AK12" i="1"/>
  <c r="AL12" i="1"/>
  <c r="AD13" i="1"/>
  <c r="AE13" i="1"/>
  <c r="F42" i="1" s="1"/>
  <c r="AF13" i="1"/>
  <c r="AG13" i="1"/>
  <c r="AH13" i="1"/>
  <c r="AI13" i="1"/>
  <c r="AJ13" i="1"/>
  <c r="AK13" i="1"/>
  <c r="AL13" i="1"/>
  <c r="AL4" i="1"/>
  <c r="AK4" i="1"/>
  <c r="AJ4" i="1"/>
  <c r="AI4" i="1"/>
  <c r="AH4" i="1"/>
  <c r="AG4" i="1"/>
  <c r="AF4" i="1"/>
  <c r="AE4" i="1"/>
  <c r="F33" i="1" s="1"/>
  <c r="AD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E37" i="1" s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AC4" i="1"/>
  <c r="AB4" i="1"/>
  <c r="AA4" i="1"/>
  <c r="Z4" i="1"/>
  <c r="Y4" i="1"/>
  <c r="X4" i="1"/>
  <c r="R5" i="1"/>
  <c r="S5" i="1"/>
  <c r="T5" i="1"/>
  <c r="U5" i="1"/>
  <c r="V5" i="1"/>
  <c r="W5" i="1"/>
  <c r="R6" i="1"/>
  <c r="S6" i="1"/>
  <c r="T6" i="1"/>
  <c r="U6" i="1"/>
  <c r="E21" i="1" s="1"/>
  <c r="V6" i="1"/>
  <c r="W6" i="1"/>
  <c r="R7" i="1"/>
  <c r="S7" i="1"/>
  <c r="T7" i="1"/>
  <c r="U7" i="1"/>
  <c r="V7" i="1"/>
  <c r="E36" i="1" s="1"/>
  <c r="W7" i="1"/>
  <c r="R8" i="1"/>
  <c r="S8" i="1"/>
  <c r="T8" i="1"/>
  <c r="U8" i="1"/>
  <c r="E23" i="1" s="1"/>
  <c r="V8" i="1"/>
  <c r="W8" i="1"/>
  <c r="R9" i="1"/>
  <c r="S9" i="1"/>
  <c r="T9" i="1"/>
  <c r="U9" i="1"/>
  <c r="V9" i="1"/>
  <c r="W9" i="1"/>
  <c r="R10" i="1"/>
  <c r="S10" i="1"/>
  <c r="T10" i="1"/>
  <c r="U10" i="1"/>
  <c r="E25" i="1" s="1"/>
  <c r="V10" i="1"/>
  <c r="E39" i="1" s="1"/>
  <c r="W10" i="1"/>
  <c r="R11" i="1"/>
  <c r="S11" i="1"/>
  <c r="T11" i="1"/>
  <c r="U11" i="1"/>
  <c r="V11" i="1"/>
  <c r="W11" i="1"/>
  <c r="R12" i="1"/>
  <c r="S12" i="1"/>
  <c r="T12" i="1"/>
  <c r="U12" i="1"/>
  <c r="E27" i="1" s="1"/>
  <c r="V12" i="1"/>
  <c r="W12" i="1"/>
  <c r="R13" i="1"/>
  <c r="S13" i="1"/>
  <c r="T13" i="1"/>
  <c r="U13" i="1"/>
  <c r="V13" i="1"/>
  <c r="E42" i="1" s="1"/>
  <c r="W13" i="1"/>
  <c r="W4" i="1"/>
  <c r="V4" i="1"/>
  <c r="E33" i="1" s="1"/>
  <c r="U4" i="1"/>
  <c r="T4" i="1"/>
  <c r="S4" i="1"/>
  <c r="R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4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D34" i="1" s="1"/>
  <c r="M6" i="1"/>
  <c r="D35" i="1" s="1"/>
  <c r="M7" i="1"/>
  <c r="M8" i="1"/>
  <c r="D37" i="1" s="1"/>
  <c r="M9" i="1"/>
  <c r="D38" i="1" s="1"/>
  <c r="M10" i="1"/>
  <c r="M11" i="1"/>
  <c r="D40" i="1" s="1"/>
  <c r="M12" i="1"/>
  <c r="D41" i="1" s="1"/>
  <c r="M13" i="1"/>
  <c r="D42" i="1" s="1"/>
  <c r="M4" i="1"/>
  <c r="D33" i="1" s="1"/>
  <c r="L5" i="1"/>
  <c r="D20" i="1" s="1"/>
  <c r="L6" i="1"/>
  <c r="D21" i="1" s="1"/>
  <c r="L7" i="1"/>
  <c r="L8" i="1"/>
  <c r="L9" i="1"/>
  <c r="L10" i="1"/>
  <c r="D25" i="1" s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C33" i="1" s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C34" i="1" s="1"/>
  <c r="L34" i="1" s="1"/>
  <c r="D6" i="1"/>
  <c r="C35" i="1" s="1"/>
  <c r="L35" i="1" s="1"/>
  <c r="D7" i="1"/>
  <c r="C36" i="1" s="1"/>
  <c r="D8" i="1"/>
  <c r="C37" i="1" s="1"/>
  <c r="L37" i="1" s="1"/>
  <c r="D9" i="1"/>
  <c r="C38" i="1" s="1"/>
  <c r="D10" i="1"/>
  <c r="C39" i="1" s="1"/>
  <c r="L39" i="1" s="1"/>
  <c r="D11" i="1"/>
  <c r="C40" i="1" s="1"/>
  <c r="L40" i="1" s="1"/>
  <c r="D12" i="1"/>
  <c r="C41" i="1" s="1"/>
  <c r="D13" i="1"/>
  <c r="C42" i="1" s="1"/>
  <c r="D4" i="1"/>
  <c r="C5" i="1"/>
  <c r="C20" i="1" s="1"/>
  <c r="C6" i="1"/>
  <c r="C7" i="1"/>
  <c r="C8" i="1"/>
  <c r="C9" i="1"/>
  <c r="C10" i="1"/>
  <c r="C25" i="1" s="1"/>
  <c r="L25" i="1" s="1"/>
  <c r="C11" i="1"/>
  <c r="C12" i="1"/>
  <c r="C13" i="1"/>
  <c r="C28" i="1" s="1"/>
  <c r="C4" i="1"/>
  <c r="L18" i="2" l="1"/>
  <c r="K18" i="2"/>
  <c r="J18" i="2"/>
  <c r="J16" i="2"/>
  <c r="L16" i="2"/>
  <c r="K16" i="2"/>
  <c r="L36" i="1"/>
  <c r="L17" i="2"/>
  <c r="K17" i="2"/>
  <c r="J17" i="2"/>
  <c r="J15" i="2"/>
  <c r="K33" i="1"/>
  <c r="L19" i="2"/>
  <c r="K19" i="2"/>
  <c r="J19" i="2"/>
  <c r="L38" i="1"/>
  <c r="L42" i="1"/>
  <c r="L41" i="1"/>
  <c r="D22" i="1"/>
  <c r="K25" i="1"/>
  <c r="C27" i="1"/>
  <c r="E28" i="1"/>
  <c r="E26" i="1"/>
  <c r="E24" i="1"/>
  <c r="E22" i="1"/>
  <c r="E20" i="1"/>
  <c r="L20" i="1" s="1"/>
  <c r="J25" i="1"/>
  <c r="C26" i="1"/>
  <c r="C23" i="1"/>
  <c r="D28" i="1"/>
  <c r="C22" i="1"/>
  <c r="D27" i="1"/>
  <c r="F28" i="1"/>
  <c r="F27" i="1"/>
  <c r="F23" i="1"/>
  <c r="C24" i="1"/>
  <c r="C21" i="1"/>
  <c r="D26" i="1"/>
  <c r="K15" i="2"/>
  <c r="D24" i="1"/>
  <c r="F24" i="1"/>
  <c r="F20" i="1"/>
  <c r="J20" i="1" s="1"/>
  <c r="L15" i="2"/>
  <c r="D23" i="1"/>
  <c r="J36" i="1"/>
  <c r="K36" i="1"/>
  <c r="L33" i="1"/>
  <c r="J38" i="1"/>
  <c r="K38" i="1"/>
  <c r="J34" i="1"/>
  <c r="K34" i="1"/>
  <c r="J39" i="1"/>
  <c r="K39" i="1"/>
  <c r="J35" i="1"/>
  <c r="K35" i="1"/>
  <c r="J40" i="1"/>
  <c r="K40" i="1"/>
  <c r="J41" i="1"/>
  <c r="K41" i="1"/>
  <c r="J37" i="1"/>
  <c r="K37" i="1"/>
  <c r="J42" i="1"/>
  <c r="J33" i="1"/>
  <c r="K42" i="1"/>
  <c r="K20" i="1" l="1"/>
  <c r="J22" i="1"/>
  <c r="L22" i="1"/>
  <c r="K22" i="1"/>
  <c r="L23" i="1"/>
  <c r="J23" i="1"/>
  <c r="K23" i="1"/>
  <c r="L21" i="1"/>
  <c r="J21" i="1"/>
  <c r="K21" i="1"/>
  <c r="J24" i="1"/>
  <c r="K24" i="1"/>
  <c r="L24" i="1"/>
  <c r="J27" i="1"/>
  <c r="K27" i="1"/>
  <c r="L27" i="1"/>
  <c r="J28" i="1"/>
  <c r="L28" i="1"/>
  <c r="J26" i="1"/>
  <c r="L26" i="1"/>
  <c r="K26" i="1"/>
  <c r="K28" i="1"/>
</calcChain>
</file>

<file path=xl/sharedStrings.xml><?xml version="1.0" encoding="utf-8"?>
<sst xmlns="http://schemas.openxmlformats.org/spreadsheetml/2006/main" count="245" uniqueCount="22">
  <si>
    <t>E1</t>
  </si>
  <si>
    <t>E2</t>
  </si>
  <si>
    <t>E3</t>
  </si>
  <si>
    <t>Specimen 1</t>
  </si>
  <si>
    <t>Specimen 2</t>
  </si>
  <si>
    <t>Specimen 3</t>
  </si>
  <si>
    <t>Trial 1</t>
  </si>
  <si>
    <t>Trial2</t>
  </si>
  <si>
    <t>Trial3</t>
  </si>
  <si>
    <t>Trial4</t>
  </si>
  <si>
    <t>{</t>
  </si>
  <si>
    <t>Evaluator = MIN F1</t>
  </si>
  <si>
    <t>}</t>
  </si>
  <si>
    <t>Trial 2</t>
  </si>
  <si>
    <t>Trial 3</t>
  </si>
  <si>
    <t>Trial 4</t>
  </si>
  <si>
    <t>Statistics</t>
  </si>
  <si>
    <t>Min</t>
  </si>
  <si>
    <t>Mean</t>
  </si>
  <si>
    <t>Max</t>
  </si>
  <si>
    <t>Evaluator = SUM F2</t>
  </si>
  <si>
    <t>Evaluator = MEAN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</si>
</sst>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opLeftCell="A16" zoomScaleNormal="100" workbookViewId="0">
      <selection activeCell="F45" sqref="F45"/>
    </sheetView>
  </sheetViews>
  <sheetFormatPr defaultColWidth="8.85546875" defaultRowHeight="15" x14ac:dyDescent="0.25"/>
  <cols>
    <col min="3" max="3" width="17.7109375" bestFit="1" customWidth="1"/>
    <col min="4" max="4" width="13.42578125" bestFit="1" customWidth="1"/>
    <col min="5" max="5" width="12.85546875" bestFit="1" customWidth="1"/>
    <col min="6" max="6" width="14.7109375" bestFit="1" customWidth="1"/>
    <col min="7" max="7" width="11.42578125" bestFit="1" customWidth="1"/>
    <col min="8" max="9" width="12.42578125" bestFit="1" customWidth="1"/>
    <col min="10" max="10" width="13.42578125" bestFit="1" customWidth="1"/>
    <col min="11" max="11" width="12.28515625" bestFit="1" customWidth="1"/>
    <col min="12" max="13" width="13.7109375" bestFit="1" customWidth="1"/>
    <col min="14" max="14" width="11.42578125" bestFit="1" customWidth="1"/>
    <col min="15" max="16" width="12.42578125" bestFit="1" customWidth="1"/>
    <col min="17" max="17" width="13.42578125" bestFit="1" customWidth="1"/>
    <col min="18" max="23" width="11.42578125" bestFit="1" customWidth="1"/>
    <col min="24" max="24" width="12.28515625" bestFit="1" customWidth="1"/>
    <col min="25" max="26" width="12.42578125" bestFit="1" customWidth="1"/>
    <col min="27" max="27" width="11.42578125" bestFit="1" customWidth="1"/>
    <col min="28" max="29" width="12.28515625" bestFit="1" customWidth="1"/>
    <col min="30" max="32" width="12.42578125" bestFit="1" customWidth="1"/>
    <col min="33" max="33" width="13.42578125" bestFit="1" customWidth="1"/>
    <col min="34" max="35" width="12.42578125" bestFit="1" customWidth="1"/>
    <col min="36" max="36" width="12.28515625" bestFit="1" customWidth="1"/>
    <col min="37" max="37" width="11.42578125" bestFit="1" customWidth="1"/>
    <col min="38" max="38" width="12.28515625" bestFit="1" customWidth="1"/>
  </cols>
  <sheetData>
    <row r="1" spans="1:39" x14ac:dyDescent="0.25">
      <c r="C1" s="29" t="s">
        <v>6</v>
      </c>
      <c r="D1" s="29"/>
      <c r="E1" s="29"/>
      <c r="F1" s="29"/>
      <c r="G1" s="29"/>
      <c r="H1" s="29"/>
      <c r="I1" s="29"/>
      <c r="J1" s="29"/>
      <c r="K1" s="29"/>
      <c r="L1" s="29" t="s">
        <v>7</v>
      </c>
      <c r="M1" s="29"/>
      <c r="N1" s="29"/>
      <c r="O1" s="29"/>
      <c r="P1" s="29"/>
      <c r="Q1" s="29"/>
      <c r="R1" s="29"/>
      <c r="S1" s="29"/>
      <c r="T1" s="29"/>
      <c r="U1" s="29" t="s">
        <v>8</v>
      </c>
      <c r="V1" s="29"/>
      <c r="W1" s="29"/>
      <c r="X1" s="29"/>
      <c r="Y1" s="29"/>
      <c r="Z1" s="29"/>
      <c r="AA1" s="29"/>
      <c r="AB1" s="29"/>
      <c r="AC1" s="29"/>
      <c r="AD1" s="29" t="s">
        <v>9</v>
      </c>
      <c r="AE1" s="29"/>
      <c r="AF1" s="29"/>
      <c r="AG1" s="29"/>
      <c r="AH1" s="29"/>
      <c r="AI1" s="29"/>
      <c r="AJ1" s="29"/>
      <c r="AK1" s="29"/>
      <c r="AL1" s="29"/>
    </row>
    <row r="2" spans="1:39" x14ac:dyDescent="0.25">
      <c r="C2" s="29" t="s">
        <v>3</v>
      </c>
      <c r="D2" s="29"/>
      <c r="E2" s="29"/>
      <c r="F2" s="29" t="s">
        <v>4</v>
      </c>
      <c r="G2" s="29"/>
      <c r="H2" s="29"/>
      <c r="I2" s="29" t="s">
        <v>5</v>
      </c>
      <c r="J2" s="29"/>
      <c r="K2" s="29"/>
      <c r="L2" s="29" t="s">
        <v>3</v>
      </c>
      <c r="M2" s="29"/>
      <c r="N2" s="29"/>
      <c r="O2" s="29" t="s">
        <v>4</v>
      </c>
      <c r="P2" s="29"/>
      <c r="Q2" s="29"/>
      <c r="R2" s="29" t="s">
        <v>5</v>
      </c>
      <c r="S2" s="29"/>
      <c r="T2" s="29"/>
      <c r="U2" s="29" t="s">
        <v>3</v>
      </c>
      <c r="V2" s="29"/>
      <c r="W2" s="29"/>
      <c r="X2" s="29" t="s">
        <v>4</v>
      </c>
      <c r="Y2" s="29"/>
      <c r="Z2" s="29"/>
      <c r="AA2" s="29" t="s">
        <v>5</v>
      </c>
      <c r="AB2" s="29"/>
      <c r="AC2" s="29"/>
      <c r="AD2" s="29" t="s">
        <v>3</v>
      </c>
      <c r="AE2" s="29"/>
      <c r="AF2" s="29"/>
      <c r="AG2" s="29" t="s">
        <v>4</v>
      </c>
      <c r="AH2" s="29"/>
      <c r="AI2" s="29"/>
      <c r="AJ2" s="29" t="s">
        <v>5</v>
      </c>
      <c r="AK2" s="29"/>
      <c r="AL2" s="29"/>
    </row>
    <row r="3" spans="1:39" x14ac:dyDescent="0.25"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N3" s="1" t="s">
        <v>2</v>
      </c>
      <c r="O3" s="1" t="s">
        <v>0</v>
      </c>
      <c r="P3" s="1" t="s">
        <v>1</v>
      </c>
      <c r="Q3" s="1" t="s">
        <v>2</v>
      </c>
      <c r="R3" s="1" t="s">
        <v>0</v>
      </c>
      <c r="S3" s="1" t="s">
        <v>1</v>
      </c>
      <c r="T3" s="1" t="s">
        <v>2</v>
      </c>
      <c r="U3" s="1" t="s">
        <v>0</v>
      </c>
      <c r="V3" s="1" t="s">
        <v>1</v>
      </c>
      <c r="W3" s="1" t="s">
        <v>2</v>
      </c>
      <c r="X3" s="1" t="s">
        <v>0</v>
      </c>
      <c r="Y3" s="1" t="s">
        <v>1</v>
      </c>
      <c r="Z3" s="1" t="s">
        <v>2</v>
      </c>
      <c r="AA3" s="1" t="s">
        <v>0</v>
      </c>
      <c r="AB3" s="1" t="s">
        <v>1</v>
      </c>
      <c r="AC3" s="1" t="s">
        <v>2</v>
      </c>
      <c r="AD3" s="1" t="s">
        <v>0</v>
      </c>
      <c r="AE3" s="1" t="s">
        <v>1</v>
      </c>
      <c r="AF3" s="1" t="s">
        <v>2</v>
      </c>
      <c r="AG3" s="1" t="s">
        <v>0</v>
      </c>
      <c r="AH3" s="1" t="s">
        <v>1</v>
      </c>
      <c r="AI3" s="1" t="s">
        <v>2</v>
      </c>
      <c r="AJ3" s="1" t="s">
        <v>0</v>
      </c>
      <c r="AK3" s="1" t="s">
        <v>1</v>
      </c>
      <c r="AL3" s="1" t="s">
        <v>2</v>
      </c>
    </row>
    <row r="4" spans="1:39" x14ac:dyDescent="0.25">
      <c r="A4" s="5">
        <v>1</v>
      </c>
      <c r="B4" s="17" t="s">
        <v>10</v>
      </c>
      <c r="C4" s="9">
        <f>2/A4</f>
        <v>2</v>
      </c>
      <c r="D4" s="10">
        <f>3/A4</f>
        <v>3</v>
      </c>
      <c r="E4" s="10">
        <f>1/(A4*A4)</f>
        <v>1</v>
      </c>
      <c r="F4" s="9">
        <f>5</f>
        <v>5</v>
      </c>
      <c r="G4" s="10">
        <f>3</f>
        <v>3</v>
      </c>
      <c r="H4" s="11">
        <f>2+A4</f>
        <v>3</v>
      </c>
      <c r="I4" s="9">
        <f>2*A4</f>
        <v>2</v>
      </c>
      <c r="J4" s="10">
        <f>-A4</f>
        <v>-1</v>
      </c>
      <c r="K4" s="11">
        <f>SIN(A4)</f>
        <v>0.8414709848078965</v>
      </c>
      <c r="L4" s="9">
        <f>COS(A4)</f>
        <v>0.54030230586813977</v>
      </c>
      <c r="M4" s="10">
        <f>A4*A4</f>
        <v>1</v>
      </c>
      <c r="N4" s="11">
        <f>SQRT(A4)</f>
        <v>1</v>
      </c>
      <c r="O4" s="9">
        <f>A4*3</f>
        <v>3</v>
      </c>
      <c r="P4" s="10">
        <f>10/A4</f>
        <v>10</v>
      </c>
      <c r="Q4" s="10">
        <f>-A4*5</f>
        <v>-5</v>
      </c>
      <c r="R4" s="9">
        <f>1</f>
        <v>1</v>
      </c>
      <c r="S4" s="10">
        <f>2</f>
        <v>2</v>
      </c>
      <c r="T4" s="11">
        <f>3</f>
        <v>3</v>
      </c>
      <c r="U4" s="9">
        <f>7/A4</f>
        <v>7</v>
      </c>
      <c r="V4" s="10">
        <f>8/(A4*A4)</f>
        <v>8</v>
      </c>
      <c r="W4" s="10">
        <f>5</f>
        <v>5</v>
      </c>
      <c r="X4" s="9">
        <f>7-A4</f>
        <v>6</v>
      </c>
      <c r="Y4" s="10">
        <f>7+A4</f>
        <v>8</v>
      </c>
      <c r="Z4" s="11">
        <f>A4</f>
        <v>1</v>
      </c>
      <c r="AA4" s="9">
        <f>7/(A4*3)</f>
        <v>2.3333333333333335</v>
      </c>
      <c r="AB4" s="10">
        <f>SIN(2*A4)</f>
        <v>0.90929742682568171</v>
      </c>
      <c r="AC4" s="11">
        <f>COS(6*A4)</f>
        <v>0.96017028665036597</v>
      </c>
      <c r="AD4" s="9">
        <f>2*(A4*A4/5)</f>
        <v>0.4</v>
      </c>
      <c r="AE4" s="10">
        <f>2/(A4*A4/10)</f>
        <v>20</v>
      </c>
      <c r="AF4" s="11">
        <f>2*(A4+A4/5)</f>
        <v>2.4</v>
      </c>
      <c r="AG4" s="9">
        <f>3-(A4*A4/5)</f>
        <v>2.8</v>
      </c>
      <c r="AH4" s="10">
        <f>A4*A4/5</f>
        <v>0.2</v>
      </c>
      <c r="AI4" s="11">
        <f>A4*2</f>
        <v>2</v>
      </c>
      <c r="AJ4" s="9">
        <f>SIN(COS(A4))</f>
        <v>0.51439525852354917</v>
      </c>
      <c r="AK4" s="10">
        <f>COS(SIN(A4))</f>
        <v>0.66636674539288054</v>
      </c>
      <c r="AL4" s="11">
        <f>COS(A4)*SIN(A4)</f>
        <v>0.45464871341284091</v>
      </c>
      <c r="AM4" s="2" t="s">
        <v>12</v>
      </c>
    </row>
    <row r="5" spans="1:39" x14ac:dyDescent="0.25">
      <c r="A5" s="6">
        <v>2</v>
      </c>
      <c r="B5" s="18" t="s">
        <v>10</v>
      </c>
      <c r="C5" s="12">
        <f t="shared" ref="C5:C13" si="0">2/A5</f>
        <v>1</v>
      </c>
      <c r="D5" s="8">
        <f t="shared" ref="D5:D13" si="1">3/A5</f>
        <v>1.5</v>
      </c>
      <c r="E5" s="8">
        <f t="shared" ref="E5:E13" si="2">1/(A5*A5)</f>
        <v>0.25</v>
      </c>
      <c r="F5" s="12">
        <f>5</f>
        <v>5</v>
      </c>
      <c r="G5" s="8">
        <f>3</f>
        <v>3</v>
      </c>
      <c r="H5" s="13">
        <f t="shared" ref="H5:H13" si="3">2+A5</f>
        <v>4</v>
      </c>
      <c r="I5" s="12">
        <f t="shared" ref="I5:I12" si="4">2*A5</f>
        <v>4</v>
      </c>
      <c r="J5" s="8">
        <f t="shared" ref="J5:J13" si="5">-A5</f>
        <v>-2</v>
      </c>
      <c r="K5" s="13">
        <f t="shared" ref="K5:K13" si="6">SIN(A5)</f>
        <v>0.90929742682568171</v>
      </c>
      <c r="L5" s="12">
        <f t="shared" ref="L5:L13" si="7">COS(A5)</f>
        <v>-0.41614683654714241</v>
      </c>
      <c r="M5" s="8">
        <f t="shared" ref="M5:M13" si="8">A5*A5</f>
        <v>4</v>
      </c>
      <c r="N5" s="13">
        <f t="shared" ref="N5:N13" si="9">SQRT(A5)</f>
        <v>1.4142135623730951</v>
      </c>
      <c r="O5" s="12">
        <f t="shared" ref="O5:O13" si="10">A5*3</f>
        <v>6</v>
      </c>
      <c r="P5" s="8">
        <f t="shared" ref="P5:P13" si="11">10/A5</f>
        <v>5</v>
      </c>
      <c r="Q5" s="8">
        <f t="shared" ref="Q5:Q13" si="12">-A5*5</f>
        <v>-10</v>
      </c>
      <c r="R5" s="12">
        <f>1</f>
        <v>1</v>
      </c>
      <c r="S5" s="8">
        <f>2</f>
        <v>2</v>
      </c>
      <c r="T5" s="13">
        <f>3</f>
        <v>3</v>
      </c>
      <c r="U5" s="12">
        <f t="shared" ref="U5:U13" si="13">7/A5</f>
        <v>3.5</v>
      </c>
      <c r="V5" s="8">
        <f t="shared" ref="V5:V13" si="14">8/(A5*A5)</f>
        <v>2</v>
      </c>
      <c r="W5" s="8">
        <f>5</f>
        <v>5</v>
      </c>
      <c r="X5" s="12">
        <f t="shared" ref="X5:X13" si="15">7-A5</f>
        <v>5</v>
      </c>
      <c r="Y5" s="8">
        <f t="shared" ref="Y5:Y13" si="16">7+A5</f>
        <v>9</v>
      </c>
      <c r="Z5" s="13">
        <f t="shared" ref="Z5:Z13" si="17">A5</f>
        <v>2</v>
      </c>
      <c r="AA5" s="12">
        <f t="shared" ref="AA5:AA13" si="18">7/(A5*3)</f>
        <v>1.1666666666666667</v>
      </c>
      <c r="AB5" s="8">
        <f t="shared" ref="AB5:AB13" si="19">SIN(2*A5)</f>
        <v>-0.75680249530792831</v>
      </c>
      <c r="AC5" s="13">
        <f t="shared" ref="AC5:AC13" si="20">COS(6*A5)</f>
        <v>0.84385395873249214</v>
      </c>
      <c r="AD5" s="12">
        <f t="shared" ref="AD5:AD13" si="21">2*(A5*A5/5)</f>
        <v>1.6</v>
      </c>
      <c r="AE5" s="8">
        <f t="shared" ref="AE5:AE13" si="22">2/(A5*A5/10)</f>
        <v>5</v>
      </c>
      <c r="AF5" s="13">
        <f t="shared" ref="AF5:AF13" si="23">2*(A5+A5/5)</f>
        <v>4.8</v>
      </c>
      <c r="AG5" s="12">
        <f t="shared" ref="AG5:AG13" si="24">3-(A5*A5/5)</f>
        <v>2.2000000000000002</v>
      </c>
      <c r="AH5" s="8">
        <f t="shared" ref="AH5:AH13" si="25">A5*A5/5</f>
        <v>0.8</v>
      </c>
      <c r="AI5" s="13">
        <f t="shared" ref="AI5:AI13" si="26">A5*2</f>
        <v>4</v>
      </c>
      <c r="AJ5" s="12">
        <f t="shared" ref="AJ5:AJ13" si="27">SIN(COS(A5))</f>
        <v>-0.40423915385226578</v>
      </c>
      <c r="AK5" s="8">
        <f t="shared" ref="AK5:AK13" si="28">COS(SIN(A5))</f>
        <v>0.61430028211648224</v>
      </c>
      <c r="AL5" s="13">
        <f t="shared" ref="AL5:AL13" si="29">COS(A5)*SIN(A5)</f>
        <v>-0.37840124765396416</v>
      </c>
      <c r="AM5" s="3" t="s">
        <v>12</v>
      </c>
    </row>
    <row r="6" spans="1:39" x14ac:dyDescent="0.25">
      <c r="A6" s="6">
        <v>3</v>
      </c>
      <c r="B6" s="18" t="s">
        <v>10</v>
      </c>
      <c r="C6" s="12">
        <f t="shared" si="0"/>
        <v>0.66666666666666663</v>
      </c>
      <c r="D6" s="8">
        <f t="shared" si="1"/>
        <v>1</v>
      </c>
      <c r="E6" s="8">
        <f t="shared" si="2"/>
        <v>0.1111111111111111</v>
      </c>
      <c r="F6" s="12">
        <f>5</f>
        <v>5</v>
      </c>
      <c r="G6" s="8">
        <f>3</f>
        <v>3</v>
      </c>
      <c r="H6" s="13">
        <f t="shared" si="3"/>
        <v>5</v>
      </c>
      <c r="I6" s="12">
        <f t="shared" si="4"/>
        <v>6</v>
      </c>
      <c r="J6" s="8">
        <f t="shared" si="5"/>
        <v>-3</v>
      </c>
      <c r="K6" s="13">
        <f t="shared" si="6"/>
        <v>0.14112000805986721</v>
      </c>
      <c r="L6" s="12">
        <f t="shared" si="7"/>
        <v>-0.98999249660044542</v>
      </c>
      <c r="M6" s="8">
        <f t="shared" si="8"/>
        <v>9</v>
      </c>
      <c r="N6" s="13">
        <f t="shared" si="9"/>
        <v>1.7320508075688772</v>
      </c>
      <c r="O6" s="12">
        <f t="shared" si="10"/>
        <v>9</v>
      </c>
      <c r="P6" s="8">
        <f t="shared" si="11"/>
        <v>3.3333333333333335</v>
      </c>
      <c r="Q6" s="8">
        <f t="shared" si="12"/>
        <v>-15</v>
      </c>
      <c r="R6" s="12">
        <f>1</f>
        <v>1</v>
      </c>
      <c r="S6" s="8">
        <f>2</f>
        <v>2</v>
      </c>
      <c r="T6" s="13">
        <f>3</f>
        <v>3</v>
      </c>
      <c r="U6" s="12">
        <f t="shared" si="13"/>
        <v>2.3333333333333335</v>
      </c>
      <c r="V6" s="8">
        <f t="shared" si="14"/>
        <v>0.88888888888888884</v>
      </c>
      <c r="W6" s="8">
        <f>5</f>
        <v>5</v>
      </c>
      <c r="X6" s="12">
        <f t="shared" si="15"/>
        <v>4</v>
      </c>
      <c r="Y6" s="8">
        <f t="shared" si="16"/>
        <v>10</v>
      </c>
      <c r="Z6" s="13">
        <f t="shared" si="17"/>
        <v>3</v>
      </c>
      <c r="AA6" s="12">
        <f t="shared" si="18"/>
        <v>0.77777777777777779</v>
      </c>
      <c r="AB6" s="8">
        <f t="shared" si="19"/>
        <v>-0.27941549819892586</v>
      </c>
      <c r="AC6" s="13">
        <f t="shared" si="20"/>
        <v>0.66031670824408017</v>
      </c>
      <c r="AD6" s="12">
        <f t="shared" si="21"/>
        <v>3.6</v>
      </c>
      <c r="AE6" s="8">
        <f t="shared" si="22"/>
        <v>2.2222222222222223</v>
      </c>
      <c r="AF6" s="13">
        <f t="shared" si="23"/>
        <v>7.2</v>
      </c>
      <c r="AG6" s="12">
        <f t="shared" si="24"/>
        <v>1.2</v>
      </c>
      <c r="AH6" s="8">
        <f t="shared" si="25"/>
        <v>1.8</v>
      </c>
      <c r="AI6" s="13">
        <f t="shared" si="26"/>
        <v>6</v>
      </c>
      <c r="AJ6" s="12">
        <f t="shared" si="27"/>
        <v>-0.8360218615377305</v>
      </c>
      <c r="AK6" s="8">
        <f t="shared" si="28"/>
        <v>0.99005908575986534</v>
      </c>
      <c r="AL6" s="13">
        <f t="shared" si="29"/>
        <v>-0.13970774909946293</v>
      </c>
      <c r="AM6" s="3" t="s">
        <v>12</v>
      </c>
    </row>
    <row r="7" spans="1:39" x14ac:dyDescent="0.25">
      <c r="A7" s="6">
        <v>4</v>
      </c>
      <c r="B7" s="18" t="s">
        <v>10</v>
      </c>
      <c r="C7" s="12">
        <f t="shared" si="0"/>
        <v>0.5</v>
      </c>
      <c r="D7" s="8">
        <f t="shared" si="1"/>
        <v>0.75</v>
      </c>
      <c r="E7" s="8">
        <f t="shared" si="2"/>
        <v>6.25E-2</v>
      </c>
      <c r="F7" s="12">
        <f>5</f>
        <v>5</v>
      </c>
      <c r="G7" s="8">
        <f>3</f>
        <v>3</v>
      </c>
      <c r="H7" s="13">
        <f t="shared" si="3"/>
        <v>6</v>
      </c>
      <c r="I7" s="12">
        <f t="shared" si="4"/>
        <v>8</v>
      </c>
      <c r="J7" s="8">
        <f t="shared" si="5"/>
        <v>-4</v>
      </c>
      <c r="K7" s="13">
        <f t="shared" si="6"/>
        <v>-0.75680249530792831</v>
      </c>
      <c r="L7" s="12">
        <f t="shared" si="7"/>
        <v>-0.65364362086361194</v>
      </c>
      <c r="M7" s="8">
        <f t="shared" si="8"/>
        <v>16</v>
      </c>
      <c r="N7" s="13">
        <f t="shared" si="9"/>
        <v>2</v>
      </c>
      <c r="O7" s="12">
        <f t="shared" si="10"/>
        <v>12</v>
      </c>
      <c r="P7" s="8">
        <f t="shared" si="11"/>
        <v>2.5</v>
      </c>
      <c r="Q7" s="8">
        <f t="shared" si="12"/>
        <v>-20</v>
      </c>
      <c r="R7" s="12">
        <f>1</f>
        <v>1</v>
      </c>
      <c r="S7" s="8">
        <f>2</f>
        <v>2</v>
      </c>
      <c r="T7" s="13">
        <f>3</f>
        <v>3</v>
      </c>
      <c r="U7" s="12">
        <f t="shared" si="13"/>
        <v>1.75</v>
      </c>
      <c r="V7" s="8">
        <f t="shared" si="14"/>
        <v>0.5</v>
      </c>
      <c r="W7" s="8">
        <f>5</f>
        <v>5</v>
      </c>
      <c r="X7" s="12">
        <f t="shared" si="15"/>
        <v>3</v>
      </c>
      <c r="Y7" s="8">
        <f t="shared" si="16"/>
        <v>11</v>
      </c>
      <c r="Z7" s="13">
        <f t="shared" si="17"/>
        <v>4</v>
      </c>
      <c r="AA7" s="12">
        <f t="shared" si="18"/>
        <v>0.58333333333333337</v>
      </c>
      <c r="AB7" s="8">
        <f t="shared" si="19"/>
        <v>0.98935824662338179</v>
      </c>
      <c r="AC7" s="13">
        <f t="shared" si="20"/>
        <v>0.42417900733699698</v>
      </c>
      <c r="AD7" s="12">
        <f t="shared" si="21"/>
        <v>6.4</v>
      </c>
      <c r="AE7" s="8">
        <f t="shared" si="22"/>
        <v>1.25</v>
      </c>
      <c r="AF7" s="13">
        <f t="shared" si="23"/>
        <v>9.6</v>
      </c>
      <c r="AG7" s="12">
        <f t="shared" si="24"/>
        <v>-0.20000000000000018</v>
      </c>
      <c r="AH7" s="8">
        <f t="shared" si="25"/>
        <v>3.2</v>
      </c>
      <c r="AI7" s="13">
        <f t="shared" si="26"/>
        <v>8</v>
      </c>
      <c r="AJ7" s="12">
        <f t="shared" si="27"/>
        <v>-0.60808300964076556</v>
      </c>
      <c r="AK7" s="8">
        <f t="shared" si="28"/>
        <v>0.72703513116881235</v>
      </c>
      <c r="AL7" s="13">
        <f t="shared" si="29"/>
        <v>0.49467912331169095</v>
      </c>
      <c r="AM7" s="3" t="s">
        <v>12</v>
      </c>
    </row>
    <row r="8" spans="1:39" x14ac:dyDescent="0.25">
      <c r="A8" s="6">
        <v>5</v>
      </c>
      <c r="B8" s="18" t="s">
        <v>10</v>
      </c>
      <c r="C8" s="12">
        <f t="shared" si="0"/>
        <v>0.4</v>
      </c>
      <c r="D8" s="8">
        <f t="shared" si="1"/>
        <v>0.6</v>
      </c>
      <c r="E8" s="8">
        <f t="shared" si="2"/>
        <v>0.04</v>
      </c>
      <c r="F8" s="12">
        <f>5</f>
        <v>5</v>
      </c>
      <c r="G8" s="8">
        <f>3</f>
        <v>3</v>
      </c>
      <c r="H8" s="13">
        <f t="shared" si="3"/>
        <v>7</v>
      </c>
      <c r="I8" s="12">
        <f t="shared" si="4"/>
        <v>10</v>
      </c>
      <c r="J8" s="8">
        <f t="shared" si="5"/>
        <v>-5</v>
      </c>
      <c r="K8" s="13">
        <f t="shared" si="6"/>
        <v>-0.95892427466313845</v>
      </c>
      <c r="L8" s="12">
        <f t="shared" si="7"/>
        <v>0.28366218546322625</v>
      </c>
      <c r="M8" s="8">
        <f t="shared" si="8"/>
        <v>25</v>
      </c>
      <c r="N8" s="13">
        <f t="shared" si="9"/>
        <v>2.2360679774997898</v>
      </c>
      <c r="O8" s="12">
        <f t="shared" si="10"/>
        <v>15</v>
      </c>
      <c r="P8" s="8">
        <f t="shared" si="11"/>
        <v>2</v>
      </c>
      <c r="Q8" s="8">
        <f t="shared" si="12"/>
        <v>-25</v>
      </c>
      <c r="R8" s="12">
        <f>1</f>
        <v>1</v>
      </c>
      <c r="S8" s="8">
        <f>2</f>
        <v>2</v>
      </c>
      <c r="T8" s="13">
        <f>3</f>
        <v>3</v>
      </c>
      <c r="U8" s="12">
        <f t="shared" si="13"/>
        <v>1.4</v>
      </c>
      <c r="V8" s="8">
        <f t="shared" si="14"/>
        <v>0.32</v>
      </c>
      <c r="W8" s="8">
        <f>5</f>
        <v>5</v>
      </c>
      <c r="X8" s="12">
        <f t="shared" si="15"/>
        <v>2</v>
      </c>
      <c r="Y8" s="8">
        <f t="shared" si="16"/>
        <v>12</v>
      </c>
      <c r="Z8" s="13">
        <f t="shared" si="17"/>
        <v>5</v>
      </c>
      <c r="AA8" s="12">
        <f t="shared" si="18"/>
        <v>0.46666666666666667</v>
      </c>
      <c r="AB8" s="8">
        <f t="shared" si="19"/>
        <v>-0.54402111088936977</v>
      </c>
      <c r="AC8" s="13">
        <f t="shared" si="20"/>
        <v>0.15425144988758405</v>
      </c>
      <c r="AD8" s="12">
        <f t="shared" si="21"/>
        <v>10</v>
      </c>
      <c r="AE8" s="8">
        <f t="shared" si="22"/>
        <v>0.8</v>
      </c>
      <c r="AF8" s="13">
        <f t="shared" si="23"/>
        <v>12</v>
      </c>
      <c r="AG8" s="12">
        <f t="shared" si="24"/>
        <v>-2</v>
      </c>
      <c r="AH8" s="8">
        <f t="shared" si="25"/>
        <v>5</v>
      </c>
      <c r="AI8" s="13">
        <f t="shared" si="26"/>
        <v>10</v>
      </c>
      <c r="AJ8" s="12">
        <f t="shared" si="27"/>
        <v>0.27987335076852737</v>
      </c>
      <c r="AK8" s="8">
        <f t="shared" si="28"/>
        <v>0.57440087919393401</v>
      </c>
      <c r="AL8" s="13">
        <f t="shared" si="29"/>
        <v>-0.27201055544468489</v>
      </c>
      <c r="AM8" s="3" t="s">
        <v>12</v>
      </c>
    </row>
    <row r="9" spans="1:39" x14ac:dyDescent="0.25">
      <c r="A9" s="6">
        <v>6</v>
      </c>
      <c r="B9" s="18" t="s">
        <v>10</v>
      </c>
      <c r="C9" s="12">
        <f t="shared" si="0"/>
        <v>0.33333333333333331</v>
      </c>
      <c r="D9" s="8">
        <f t="shared" si="1"/>
        <v>0.5</v>
      </c>
      <c r="E9" s="8">
        <f t="shared" si="2"/>
        <v>2.7777777777777776E-2</v>
      </c>
      <c r="F9" s="12">
        <f>5</f>
        <v>5</v>
      </c>
      <c r="G9" s="8">
        <f>3</f>
        <v>3</v>
      </c>
      <c r="H9" s="13">
        <f t="shared" si="3"/>
        <v>8</v>
      </c>
      <c r="I9" s="12">
        <f t="shared" si="4"/>
        <v>12</v>
      </c>
      <c r="J9" s="8">
        <f t="shared" si="5"/>
        <v>-6</v>
      </c>
      <c r="K9" s="13">
        <f t="shared" si="6"/>
        <v>-0.27941549819892586</v>
      </c>
      <c r="L9" s="12">
        <f t="shared" si="7"/>
        <v>0.96017028665036597</v>
      </c>
      <c r="M9" s="8">
        <f t="shared" si="8"/>
        <v>36</v>
      </c>
      <c r="N9" s="13">
        <f t="shared" si="9"/>
        <v>2.4494897427831779</v>
      </c>
      <c r="O9" s="12">
        <f t="shared" si="10"/>
        <v>18</v>
      </c>
      <c r="P9" s="8">
        <f t="shared" si="11"/>
        <v>1.6666666666666667</v>
      </c>
      <c r="Q9" s="8">
        <f t="shared" si="12"/>
        <v>-30</v>
      </c>
      <c r="R9" s="12">
        <f>1</f>
        <v>1</v>
      </c>
      <c r="S9" s="8">
        <f>2</f>
        <v>2</v>
      </c>
      <c r="T9" s="13">
        <f>3</f>
        <v>3</v>
      </c>
      <c r="U9" s="12">
        <f t="shared" si="13"/>
        <v>1.1666666666666667</v>
      </c>
      <c r="V9" s="8">
        <f t="shared" si="14"/>
        <v>0.22222222222222221</v>
      </c>
      <c r="W9" s="8">
        <f>5</f>
        <v>5</v>
      </c>
      <c r="X9" s="12">
        <f t="shared" si="15"/>
        <v>1</v>
      </c>
      <c r="Y9" s="8">
        <f t="shared" si="16"/>
        <v>13</v>
      </c>
      <c r="Z9" s="13">
        <f t="shared" si="17"/>
        <v>6</v>
      </c>
      <c r="AA9" s="12">
        <f t="shared" si="18"/>
        <v>0.3888888888888889</v>
      </c>
      <c r="AB9" s="8">
        <f t="shared" si="19"/>
        <v>-0.53657291800043494</v>
      </c>
      <c r="AC9" s="13">
        <f t="shared" si="20"/>
        <v>-0.12796368962740468</v>
      </c>
      <c r="AD9" s="12">
        <f t="shared" si="21"/>
        <v>14.4</v>
      </c>
      <c r="AE9" s="8">
        <f t="shared" si="22"/>
        <v>0.55555555555555558</v>
      </c>
      <c r="AF9" s="13">
        <f t="shared" si="23"/>
        <v>14.4</v>
      </c>
      <c r="AG9" s="12">
        <f t="shared" si="24"/>
        <v>-4.2</v>
      </c>
      <c r="AH9" s="8">
        <f t="shared" si="25"/>
        <v>7.2</v>
      </c>
      <c r="AI9" s="13">
        <f t="shared" si="26"/>
        <v>12</v>
      </c>
      <c r="AJ9" s="12">
        <f t="shared" si="27"/>
        <v>0.81928921922060105</v>
      </c>
      <c r="AK9" s="8">
        <f t="shared" si="28"/>
        <v>0.96121680450727887</v>
      </c>
      <c r="AL9" s="13">
        <f t="shared" si="29"/>
        <v>-0.26828645900021747</v>
      </c>
      <c r="AM9" s="3" t="s">
        <v>12</v>
      </c>
    </row>
    <row r="10" spans="1:39" x14ac:dyDescent="0.25">
      <c r="A10" s="6">
        <v>7</v>
      </c>
      <c r="B10" s="18" t="s">
        <v>10</v>
      </c>
      <c r="C10" s="12">
        <f t="shared" si="0"/>
        <v>0.2857142857142857</v>
      </c>
      <c r="D10" s="8">
        <f t="shared" si="1"/>
        <v>0.42857142857142855</v>
      </c>
      <c r="E10" s="8">
        <f t="shared" si="2"/>
        <v>2.0408163265306121E-2</v>
      </c>
      <c r="F10" s="12">
        <f>5</f>
        <v>5</v>
      </c>
      <c r="G10" s="8">
        <f>3</f>
        <v>3</v>
      </c>
      <c r="H10" s="13">
        <f t="shared" si="3"/>
        <v>9</v>
      </c>
      <c r="I10" s="12">
        <f t="shared" si="4"/>
        <v>14</v>
      </c>
      <c r="J10" s="8">
        <f t="shared" si="5"/>
        <v>-7</v>
      </c>
      <c r="K10" s="13">
        <f t="shared" si="6"/>
        <v>0.65698659871878906</v>
      </c>
      <c r="L10" s="12">
        <f t="shared" si="7"/>
        <v>0.7539022543433046</v>
      </c>
      <c r="M10" s="8">
        <f t="shared" si="8"/>
        <v>49</v>
      </c>
      <c r="N10" s="13">
        <f t="shared" si="9"/>
        <v>2.6457513110645907</v>
      </c>
      <c r="O10" s="12">
        <f t="shared" si="10"/>
        <v>21</v>
      </c>
      <c r="P10" s="8">
        <f t="shared" si="11"/>
        <v>1.4285714285714286</v>
      </c>
      <c r="Q10" s="8">
        <f t="shared" si="12"/>
        <v>-35</v>
      </c>
      <c r="R10" s="12">
        <f>1</f>
        <v>1</v>
      </c>
      <c r="S10" s="8">
        <f>2</f>
        <v>2</v>
      </c>
      <c r="T10" s="13">
        <f>3</f>
        <v>3</v>
      </c>
      <c r="U10" s="12">
        <f t="shared" si="13"/>
        <v>1</v>
      </c>
      <c r="V10" s="8">
        <f t="shared" si="14"/>
        <v>0.16326530612244897</v>
      </c>
      <c r="W10" s="8">
        <f>5</f>
        <v>5</v>
      </c>
      <c r="X10" s="12">
        <f t="shared" si="15"/>
        <v>0</v>
      </c>
      <c r="Y10" s="8">
        <f t="shared" si="16"/>
        <v>14</v>
      </c>
      <c r="Z10" s="13">
        <f t="shared" si="17"/>
        <v>7</v>
      </c>
      <c r="AA10" s="12">
        <f t="shared" si="18"/>
        <v>0.33333333333333331</v>
      </c>
      <c r="AB10" s="8">
        <f t="shared" si="19"/>
        <v>0.99060735569487035</v>
      </c>
      <c r="AC10" s="13">
        <f t="shared" si="20"/>
        <v>-0.39998531498835127</v>
      </c>
      <c r="AD10" s="12">
        <f t="shared" si="21"/>
        <v>19.600000000000001</v>
      </c>
      <c r="AE10" s="8">
        <f t="shared" si="22"/>
        <v>0.4081632653061224</v>
      </c>
      <c r="AF10" s="13">
        <f t="shared" si="23"/>
        <v>16.8</v>
      </c>
      <c r="AG10" s="12">
        <f t="shared" si="24"/>
        <v>-6.8000000000000007</v>
      </c>
      <c r="AH10" s="8">
        <f t="shared" si="25"/>
        <v>9.8000000000000007</v>
      </c>
      <c r="AI10" s="13">
        <f t="shared" si="26"/>
        <v>14</v>
      </c>
      <c r="AJ10" s="12">
        <f t="shared" si="27"/>
        <v>0.68448879899261406</v>
      </c>
      <c r="AK10" s="8">
        <f t="shared" si="28"/>
        <v>0.7918362090144786</v>
      </c>
      <c r="AL10" s="13">
        <f t="shared" si="29"/>
        <v>0.49530367784743512</v>
      </c>
      <c r="AM10" s="3" t="s">
        <v>12</v>
      </c>
    </row>
    <row r="11" spans="1:39" x14ac:dyDescent="0.25">
      <c r="A11" s="6">
        <v>8</v>
      </c>
      <c r="B11" s="18" t="s">
        <v>10</v>
      </c>
      <c r="C11" s="12">
        <f t="shared" si="0"/>
        <v>0.25</v>
      </c>
      <c r="D11" s="8">
        <f t="shared" si="1"/>
        <v>0.375</v>
      </c>
      <c r="E11" s="8">
        <f t="shared" si="2"/>
        <v>1.5625E-2</v>
      </c>
      <c r="F11" s="12">
        <f>5</f>
        <v>5</v>
      </c>
      <c r="G11" s="8">
        <f>3</f>
        <v>3</v>
      </c>
      <c r="H11" s="13">
        <f t="shared" si="3"/>
        <v>10</v>
      </c>
      <c r="I11" s="12">
        <f t="shared" si="4"/>
        <v>16</v>
      </c>
      <c r="J11" s="8">
        <f t="shared" si="5"/>
        <v>-8</v>
      </c>
      <c r="K11" s="13">
        <f t="shared" si="6"/>
        <v>0.98935824662338179</v>
      </c>
      <c r="L11" s="12">
        <f t="shared" si="7"/>
        <v>-0.14550003380861354</v>
      </c>
      <c r="M11" s="8">
        <f t="shared" si="8"/>
        <v>64</v>
      </c>
      <c r="N11" s="13">
        <f t="shared" si="9"/>
        <v>2.8284271247461903</v>
      </c>
      <c r="O11" s="12">
        <f t="shared" si="10"/>
        <v>24</v>
      </c>
      <c r="P11" s="8">
        <f t="shared" si="11"/>
        <v>1.25</v>
      </c>
      <c r="Q11" s="8">
        <f t="shared" si="12"/>
        <v>-40</v>
      </c>
      <c r="R11" s="12">
        <f>1</f>
        <v>1</v>
      </c>
      <c r="S11" s="8">
        <f>2</f>
        <v>2</v>
      </c>
      <c r="T11" s="13">
        <f>3</f>
        <v>3</v>
      </c>
      <c r="U11" s="12">
        <f t="shared" si="13"/>
        <v>0.875</v>
      </c>
      <c r="V11" s="8">
        <f t="shared" si="14"/>
        <v>0.125</v>
      </c>
      <c r="W11" s="8">
        <f>5</f>
        <v>5</v>
      </c>
      <c r="X11" s="12">
        <f t="shared" si="15"/>
        <v>-1</v>
      </c>
      <c r="Y11" s="8">
        <f t="shared" si="16"/>
        <v>15</v>
      </c>
      <c r="Z11" s="13">
        <f t="shared" si="17"/>
        <v>8</v>
      </c>
      <c r="AA11" s="12">
        <f t="shared" si="18"/>
        <v>0.29166666666666669</v>
      </c>
      <c r="AB11" s="8">
        <f t="shared" si="19"/>
        <v>-0.2879033166650653</v>
      </c>
      <c r="AC11" s="13">
        <f t="shared" si="20"/>
        <v>-0.64014433946919969</v>
      </c>
      <c r="AD11" s="12">
        <f t="shared" si="21"/>
        <v>25.6</v>
      </c>
      <c r="AE11" s="8">
        <f t="shared" si="22"/>
        <v>0.3125</v>
      </c>
      <c r="AF11" s="13">
        <f t="shared" si="23"/>
        <v>19.2</v>
      </c>
      <c r="AG11" s="12">
        <f t="shared" si="24"/>
        <v>-9.8000000000000007</v>
      </c>
      <c r="AH11" s="8">
        <f t="shared" si="25"/>
        <v>12.8</v>
      </c>
      <c r="AI11" s="13">
        <f t="shared" si="26"/>
        <v>16</v>
      </c>
      <c r="AJ11" s="12">
        <f t="shared" si="27"/>
        <v>-0.14498719803267052</v>
      </c>
      <c r="AK11" s="8">
        <f t="shared" si="28"/>
        <v>0.54922627005122604</v>
      </c>
      <c r="AL11" s="13">
        <f t="shared" si="29"/>
        <v>-0.14395165833253265</v>
      </c>
      <c r="AM11" s="3" t="s">
        <v>12</v>
      </c>
    </row>
    <row r="12" spans="1:39" x14ac:dyDescent="0.25">
      <c r="A12" s="6">
        <v>9</v>
      </c>
      <c r="B12" s="18" t="s">
        <v>10</v>
      </c>
      <c r="C12" s="12">
        <f t="shared" si="0"/>
        <v>0.22222222222222221</v>
      </c>
      <c r="D12" s="8">
        <f t="shared" si="1"/>
        <v>0.33333333333333331</v>
      </c>
      <c r="E12" s="8">
        <f t="shared" si="2"/>
        <v>1.2345679012345678E-2</v>
      </c>
      <c r="F12" s="12">
        <f>5</f>
        <v>5</v>
      </c>
      <c r="G12" s="8">
        <f>3</f>
        <v>3</v>
      </c>
      <c r="H12" s="13">
        <f t="shared" si="3"/>
        <v>11</v>
      </c>
      <c r="I12" s="12">
        <f t="shared" si="4"/>
        <v>18</v>
      </c>
      <c r="J12" s="8">
        <f t="shared" si="5"/>
        <v>-9</v>
      </c>
      <c r="K12" s="13">
        <f t="shared" si="6"/>
        <v>0.41211848524175659</v>
      </c>
      <c r="L12" s="12">
        <f t="shared" si="7"/>
        <v>-0.91113026188467694</v>
      </c>
      <c r="M12" s="8">
        <f t="shared" si="8"/>
        <v>81</v>
      </c>
      <c r="N12" s="13">
        <f t="shared" si="9"/>
        <v>3</v>
      </c>
      <c r="O12" s="12">
        <f t="shared" si="10"/>
        <v>27</v>
      </c>
      <c r="P12" s="8">
        <f t="shared" si="11"/>
        <v>1.1111111111111112</v>
      </c>
      <c r="Q12" s="8">
        <f t="shared" si="12"/>
        <v>-45</v>
      </c>
      <c r="R12" s="12">
        <f>1</f>
        <v>1</v>
      </c>
      <c r="S12" s="8">
        <f>2</f>
        <v>2</v>
      </c>
      <c r="T12" s="13">
        <f>3</f>
        <v>3</v>
      </c>
      <c r="U12" s="12">
        <f t="shared" si="13"/>
        <v>0.77777777777777779</v>
      </c>
      <c r="V12" s="8">
        <f t="shared" si="14"/>
        <v>9.8765432098765427E-2</v>
      </c>
      <c r="W12" s="8">
        <f>5</f>
        <v>5</v>
      </c>
      <c r="X12" s="12">
        <f t="shared" si="15"/>
        <v>-2</v>
      </c>
      <c r="Y12" s="8">
        <f t="shared" si="16"/>
        <v>16</v>
      </c>
      <c r="Z12" s="13">
        <f t="shared" si="17"/>
        <v>9</v>
      </c>
      <c r="AA12" s="12">
        <f t="shared" si="18"/>
        <v>0.25925925925925924</v>
      </c>
      <c r="AB12" s="8">
        <f t="shared" si="19"/>
        <v>-0.75098724677167616</v>
      </c>
      <c r="AC12" s="13">
        <f t="shared" si="20"/>
        <v>-0.82930983286315019</v>
      </c>
      <c r="AD12" s="12">
        <f t="shared" si="21"/>
        <v>32.4</v>
      </c>
      <c r="AE12" s="8">
        <f t="shared" si="22"/>
        <v>0.24691358024691359</v>
      </c>
      <c r="AF12" s="13">
        <f t="shared" si="23"/>
        <v>21.6</v>
      </c>
      <c r="AG12" s="12">
        <f t="shared" si="24"/>
        <v>-13.2</v>
      </c>
      <c r="AH12" s="8">
        <f t="shared" si="25"/>
        <v>16.2</v>
      </c>
      <c r="AI12" s="13">
        <f t="shared" si="26"/>
        <v>18</v>
      </c>
      <c r="AJ12" s="12">
        <f t="shared" si="27"/>
        <v>-0.79019692867750857</v>
      </c>
      <c r="AK12" s="8">
        <f t="shared" si="28"/>
        <v>0.91627431746063082</v>
      </c>
      <c r="AL12" s="13">
        <f t="shared" si="29"/>
        <v>-0.37549362338583803</v>
      </c>
      <c r="AM12" s="3" t="s">
        <v>12</v>
      </c>
    </row>
    <row r="13" spans="1:39" x14ac:dyDescent="0.25">
      <c r="A13" s="7">
        <v>10</v>
      </c>
      <c r="B13" s="19" t="s">
        <v>10</v>
      </c>
      <c r="C13" s="14">
        <f t="shared" si="0"/>
        <v>0.2</v>
      </c>
      <c r="D13" s="15">
        <f t="shared" si="1"/>
        <v>0.3</v>
      </c>
      <c r="E13" s="15">
        <f t="shared" si="2"/>
        <v>0.01</v>
      </c>
      <c r="F13" s="14">
        <f>5</f>
        <v>5</v>
      </c>
      <c r="G13" s="15">
        <f>3</f>
        <v>3</v>
      </c>
      <c r="H13" s="16">
        <f t="shared" si="3"/>
        <v>12</v>
      </c>
      <c r="I13" s="14">
        <f>2*A13</f>
        <v>20</v>
      </c>
      <c r="J13" s="15">
        <f t="shared" si="5"/>
        <v>-10</v>
      </c>
      <c r="K13" s="16">
        <f t="shared" si="6"/>
        <v>-0.54402111088936977</v>
      </c>
      <c r="L13" s="14">
        <f t="shared" si="7"/>
        <v>-0.83907152907645244</v>
      </c>
      <c r="M13" s="15">
        <f t="shared" si="8"/>
        <v>100</v>
      </c>
      <c r="N13" s="16">
        <f t="shared" si="9"/>
        <v>3.1622776601683795</v>
      </c>
      <c r="O13" s="14">
        <f t="shared" si="10"/>
        <v>30</v>
      </c>
      <c r="P13" s="15">
        <f t="shared" si="11"/>
        <v>1</v>
      </c>
      <c r="Q13" s="15">
        <f t="shared" si="12"/>
        <v>-50</v>
      </c>
      <c r="R13" s="14">
        <f>1</f>
        <v>1</v>
      </c>
      <c r="S13" s="15">
        <f>2</f>
        <v>2</v>
      </c>
      <c r="T13" s="16">
        <f>3</f>
        <v>3</v>
      </c>
      <c r="U13" s="14">
        <f t="shared" si="13"/>
        <v>0.7</v>
      </c>
      <c r="V13" s="15">
        <f t="shared" si="14"/>
        <v>0.08</v>
      </c>
      <c r="W13" s="15">
        <f>5</f>
        <v>5</v>
      </c>
      <c r="X13" s="14">
        <f t="shared" si="15"/>
        <v>-3</v>
      </c>
      <c r="Y13" s="15">
        <f t="shared" si="16"/>
        <v>17</v>
      </c>
      <c r="Z13" s="16">
        <f t="shared" si="17"/>
        <v>10</v>
      </c>
      <c r="AA13" s="14">
        <f t="shared" si="18"/>
        <v>0.23333333333333334</v>
      </c>
      <c r="AB13" s="15">
        <f t="shared" si="19"/>
        <v>0.91294525072762767</v>
      </c>
      <c r="AC13" s="16">
        <f t="shared" si="20"/>
        <v>-0.95241298041515632</v>
      </c>
      <c r="AD13" s="14">
        <f t="shared" si="21"/>
        <v>40</v>
      </c>
      <c r="AE13" s="15">
        <f t="shared" si="22"/>
        <v>0.2</v>
      </c>
      <c r="AF13" s="16">
        <f t="shared" si="23"/>
        <v>24</v>
      </c>
      <c r="AG13" s="14">
        <f t="shared" si="24"/>
        <v>-17</v>
      </c>
      <c r="AH13" s="15">
        <f t="shared" si="25"/>
        <v>20</v>
      </c>
      <c r="AI13" s="16">
        <f t="shared" si="26"/>
        <v>20</v>
      </c>
      <c r="AJ13" s="14">
        <f t="shared" si="27"/>
        <v>-0.74402307927070432</v>
      </c>
      <c r="AK13" s="15">
        <f t="shared" si="28"/>
        <v>0.85563435482136663</v>
      </c>
      <c r="AL13" s="16">
        <f t="shared" si="29"/>
        <v>0.45647262536381378</v>
      </c>
      <c r="AM13" s="4" t="s">
        <v>12</v>
      </c>
    </row>
    <row r="17" spans="1:13" x14ac:dyDescent="0.25">
      <c r="C17" s="26" t="s">
        <v>11</v>
      </c>
      <c r="D17" s="27"/>
      <c r="E17" s="27"/>
      <c r="F17" s="28"/>
      <c r="J17" s="26" t="s">
        <v>16</v>
      </c>
      <c r="K17" s="27"/>
      <c r="L17" s="28"/>
    </row>
    <row r="18" spans="1:13" x14ac:dyDescent="0.25">
      <c r="C18" s="1" t="s">
        <v>6</v>
      </c>
      <c r="D18" s="1" t="s">
        <v>13</v>
      </c>
      <c r="E18" s="1" t="s">
        <v>14</v>
      </c>
      <c r="F18" s="1" t="s">
        <v>15</v>
      </c>
      <c r="J18" s="22" t="s">
        <v>17</v>
      </c>
      <c r="K18" s="22" t="s">
        <v>18</v>
      </c>
      <c r="L18" s="1" t="s">
        <v>19</v>
      </c>
    </row>
    <row r="19" spans="1:13" x14ac:dyDescent="0.25">
      <c r="A19" s="5">
        <v>1</v>
      </c>
      <c r="B19" s="5" t="s">
        <v>10</v>
      </c>
      <c r="C19" s="20">
        <f>MIN(C4,F4,I4)</f>
        <v>2</v>
      </c>
      <c r="D19" s="20">
        <f>MIN(L4,O4,R4)</f>
        <v>0.54030230586813977</v>
      </c>
      <c r="E19" s="20">
        <f>MIN(U4,X4,AA4)</f>
        <v>2.3333333333333335</v>
      </c>
      <c r="F19" s="21">
        <f>MIN(AD4,AG4,AJ4)</f>
        <v>0.4</v>
      </c>
      <c r="G19" s="2" t="s">
        <v>12</v>
      </c>
      <c r="H19" s="5">
        <v>1</v>
      </c>
      <c r="I19" s="5" t="s">
        <v>10</v>
      </c>
      <c r="J19" s="8">
        <f>MIN(C19:F19)</f>
        <v>0.4</v>
      </c>
      <c r="K19" s="8">
        <f>AVERAGE(C19:F19)</f>
        <v>1.3184089098003684</v>
      </c>
      <c r="L19" s="8">
        <f>MAX(C19:F19)</f>
        <v>2.3333333333333335</v>
      </c>
      <c r="M19" s="2" t="s">
        <v>12</v>
      </c>
    </row>
    <row r="20" spans="1:13" x14ac:dyDescent="0.25">
      <c r="A20" s="6">
        <v>2</v>
      </c>
      <c r="B20" s="6" t="s">
        <v>10</v>
      </c>
      <c r="C20" s="20">
        <f t="shared" ref="C20:C28" si="30">MIN(C5,F5,I5)</f>
        <v>1</v>
      </c>
      <c r="D20" s="20">
        <f t="shared" ref="D20:D28" si="31">MIN(L5,O5,R5)</f>
        <v>-0.41614683654714241</v>
      </c>
      <c r="E20" s="20">
        <f t="shared" ref="E20:E28" si="32">MIN(U5,X5,AA5)</f>
        <v>1.1666666666666667</v>
      </c>
      <c r="F20" s="21">
        <f t="shared" ref="F20:F28" si="33">MIN(AD5,AG5,AJ5)</f>
        <v>-0.40423915385226578</v>
      </c>
      <c r="G20" s="3" t="s">
        <v>12</v>
      </c>
      <c r="H20" s="6">
        <v>2</v>
      </c>
      <c r="I20" s="6" t="s">
        <v>10</v>
      </c>
      <c r="J20" s="8">
        <f t="shared" ref="J20:J28" si="34">MIN(C20:F20)</f>
        <v>-0.41614683654714241</v>
      </c>
      <c r="K20" s="8">
        <f t="shared" ref="K20:K28" si="35">AVERAGE(C20:F20)</f>
        <v>0.33657016906681464</v>
      </c>
      <c r="L20" s="8">
        <f t="shared" ref="L20:L28" si="36">MAX(C20:F20)</f>
        <v>1.1666666666666667</v>
      </c>
      <c r="M20" s="3" t="s">
        <v>12</v>
      </c>
    </row>
    <row r="21" spans="1:13" x14ac:dyDescent="0.25">
      <c r="A21" s="6">
        <v>3</v>
      </c>
      <c r="B21" s="6" t="s">
        <v>10</v>
      </c>
      <c r="C21" s="20">
        <f t="shared" si="30"/>
        <v>0.66666666666666663</v>
      </c>
      <c r="D21" s="20">
        <f t="shared" si="31"/>
        <v>-0.98999249660044542</v>
      </c>
      <c r="E21" s="20">
        <f t="shared" si="32"/>
        <v>0.77777777777777779</v>
      </c>
      <c r="F21" s="21">
        <f t="shared" si="33"/>
        <v>-0.8360218615377305</v>
      </c>
      <c r="G21" s="3" t="s">
        <v>12</v>
      </c>
      <c r="H21" s="6">
        <v>3</v>
      </c>
      <c r="I21" s="6" t="s">
        <v>10</v>
      </c>
      <c r="J21" s="8">
        <f t="shared" si="34"/>
        <v>-0.98999249660044542</v>
      </c>
      <c r="K21" s="8">
        <f t="shared" si="35"/>
        <v>-9.5392478423432875E-2</v>
      </c>
      <c r="L21" s="8">
        <f t="shared" si="36"/>
        <v>0.77777777777777779</v>
      </c>
      <c r="M21" s="3" t="s">
        <v>12</v>
      </c>
    </row>
    <row r="22" spans="1:13" x14ac:dyDescent="0.25">
      <c r="A22" s="6">
        <v>4</v>
      </c>
      <c r="B22" s="6" t="s">
        <v>10</v>
      </c>
      <c r="C22" s="20">
        <f t="shared" si="30"/>
        <v>0.5</v>
      </c>
      <c r="D22" s="20">
        <f t="shared" si="31"/>
        <v>-0.65364362086361194</v>
      </c>
      <c r="E22" s="20">
        <f t="shared" si="32"/>
        <v>0.58333333333333337</v>
      </c>
      <c r="F22" s="21">
        <f t="shared" si="33"/>
        <v>-0.60808300964076556</v>
      </c>
      <c r="G22" s="3" t="s">
        <v>12</v>
      </c>
      <c r="H22" s="6">
        <v>4</v>
      </c>
      <c r="I22" s="6" t="s">
        <v>10</v>
      </c>
      <c r="J22" s="8">
        <f t="shared" si="34"/>
        <v>-0.65364362086361194</v>
      </c>
      <c r="K22" s="8">
        <f t="shared" si="35"/>
        <v>-4.4598324292761032E-2</v>
      </c>
      <c r="L22" s="8">
        <f t="shared" si="36"/>
        <v>0.58333333333333337</v>
      </c>
      <c r="M22" s="3" t="s">
        <v>12</v>
      </c>
    </row>
    <row r="23" spans="1:13" x14ac:dyDescent="0.25">
      <c r="A23" s="6">
        <v>5</v>
      </c>
      <c r="B23" s="6" t="s">
        <v>10</v>
      </c>
      <c r="C23" s="20">
        <f t="shared" si="30"/>
        <v>0.4</v>
      </c>
      <c r="D23" s="20">
        <f t="shared" si="31"/>
        <v>0.28366218546322625</v>
      </c>
      <c r="E23" s="20">
        <f t="shared" si="32"/>
        <v>0.46666666666666667</v>
      </c>
      <c r="F23" s="21">
        <f t="shared" si="33"/>
        <v>-2</v>
      </c>
      <c r="G23" s="3" t="s">
        <v>12</v>
      </c>
      <c r="H23" s="6">
        <v>5</v>
      </c>
      <c r="I23" s="6" t="s">
        <v>10</v>
      </c>
      <c r="J23" s="8">
        <f t="shared" si="34"/>
        <v>-2</v>
      </c>
      <c r="K23" s="8">
        <f t="shared" si="35"/>
        <v>-0.21241778696752678</v>
      </c>
      <c r="L23" s="8">
        <f t="shared" si="36"/>
        <v>0.46666666666666667</v>
      </c>
      <c r="M23" s="3" t="s">
        <v>12</v>
      </c>
    </row>
    <row r="24" spans="1:13" x14ac:dyDescent="0.25">
      <c r="A24" s="6">
        <v>6</v>
      </c>
      <c r="B24" s="6" t="s">
        <v>10</v>
      </c>
      <c r="C24" s="20">
        <f t="shared" si="30"/>
        <v>0.33333333333333331</v>
      </c>
      <c r="D24" s="20">
        <f t="shared" si="31"/>
        <v>0.96017028665036597</v>
      </c>
      <c r="E24" s="20">
        <f t="shared" si="32"/>
        <v>0.3888888888888889</v>
      </c>
      <c r="F24" s="21">
        <f t="shared" si="33"/>
        <v>-4.2</v>
      </c>
      <c r="G24" s="3" t="s">
        <v>12</v>
      </c>
      <c r="H24" s="6">
        <v>6</v>
      </c>
      <c r="I24" s="6" t="s">
        <v>10</v>
      </c>
      <c r="J24" s="8">
        <f t="shared" si="34"/>
        <v>-4.2</v>
      </c>
      <c r="K24" s="8">
        <f t="shared" si="35"/>
        <v>-0.629401872781853</v>
      </c>
      <c r="L24" s="8">
        <f t="shared" si="36"/>
        <v>0.96017028665036597</v>
      </c>
      <c r="M24" s="3" t="s">
        <v>12</v>
      </c>
    </row>
    <row r="25" spans="1:13" x14ac:dyDescent="0.25">
      <c r="A25" s="6">
        <v>7</v>
      </c>
      <c r="B25" s="6" t="s">
        <v>10</v>
      </c>
      <c r="C25" s="20">
        <f t="shared" si="30"/>
        <v>0.2857142857142857</v>
      </c>
      <c r="D25" s="20">
        <f t="shared" si="31"/>
        <v>0.7539022543433046</v>
      </c>
      <c r="E25" s="20">
        <f t="shared" si="32"/>
        <v>0</v>
      </c>
      <c r="F25" s="21">
        <f t="shared" si="33"/>
        <v>-6.8000000000000007</v>
      </c>
      <c r="G25" s="3" t="s">
        <v>12</v>
      </c>
      <c r="H25" s="6">
        <v>7</v>
      </c>
      <c r="I25" s="6" t="s">
        <v>10</v>
      </c>
      <c r="J25" s="8">
        <f t="shared" si="34"/>
        <v>-6.8000000000000007</v>
      </c>
      <c r="K25" s="8">
        <f t="shared" si="35"/>
        <v>-1.4400958649856026</v>
      </c>
      <c r="L25" s="8">
        <f t="shared" si="36"/>
        <v>0.7539022543433046</v>
      </c>
      <c r="M25" s="3" t="s">
        <v>12</v>
      </c>
    </row>
    <row r="26" spans="1:13" x14ac:dyDescent="0.25">
      <c r="A26" s="6">
        <v>8</v>
      </c>
      <c r="B26" s="6" t="s">
        <v>10</v>
      </c>
      <c r="C26" s="20">
        <f t="shared" si="30"/>
        <v>0.25</v>
      </c>
      <c r="D26" s="20">
        <f t="shared" si="31"/>
        <v>-0.14550003380861354</v>
      </c>
      <c r="E26" s="20">
        <f t="shared" si="32"/>
        <v>-1</v>
      </c>
      <c r="F26" s="21">
        <f t="shared" si="33"/>
        <v>-9.8000000000000007</v>
      </c>
      <c r="G26" s="3" t="s">
        <v>12</v>
      </c>
      <c r="H26" s="6">
        <v>8</v>
      </c>
      <c r="I26" s="6" t="s">
        <v>10</v>
      </c>
      <c r="J26" s="8">
        <f t="shared" si="34"/>
        <v>-9.8000000000000007</v>
      </c>
      <c r="K26" s="8">
        <f t="shared" si="35"/>
        <v>-2.6738750084521534</v>
      </c>
      <c r="L26" s="8">
        <f t="shared" si="36"/>
        <v>0.25</v>
      </c>
      <c r="M26" s="3" t="s">
        <v>12</v>
      </c>
    </row>
    <row r="27" spans="1:13" x14ac:dyDescent="0.25">
      <c r="A27" s="6">
        <v>9</v>
      </c>
      <c r="B27" s="6" t="s">
        <v>10</v>
      </c>
      <c r="C27" s="20">
        <f t="shared" si="30"/>
        <v>0.22222222222222221</v>
      </c>
      <c r="D27" s="20">
        <f t="shared" si="31"/>
        <v>-0.91113026188467694</v>
      </c>
      <c r="E27" s="20">
        <f t="shared" si="32"/>
        <v>-2</v>
      </c>
      <c r="F27" s="21">
        <f t="shared" si="33"/>
        <v>-13.2</v>
      </c>
      <c r="G27" s="3" t="s">
        <v>12</v>
      </c>
      <c r="H27" s="6">
        <v>9</v>
      </c>
      <c r="I27" s="6" t="s">
        <v>10</v>
      </c>
      <c r="J27" s="8">
        <f t="shared" si="34"/>
        <v>-13.2</v>
      </c>
      <c r="K27" s="8">
        <f t="shared" si="35"/>
        <v>-3.9722270099156134</v>
      </c>
      <c r="L27" s="8">
        <f t="shared" si="36"/>
        <v>0.22222222222222221</v>
      </c>
      <c r="M27" s="3" t="s">
        <v>12</v>
      </c>
    </row>
    <row r="28" spans="1:13" x14ac:dyDescent="0.25">
      <c r="A28" s="7">
        <v>10</v>
      </c>
      <c r="B28" s="7" t="s">
        <v>10</v>
      </c>
      <c r="C28" s="20">
        <f t="shared" si="30"/>
        <v>0.2</v>
      </c>
      <c r="D28" s="20">
        <f t="shared" si="31"/>
        <v>-0.83907152907645244</v>
      </c>
      <c r="E28" s="20">
        <f t="shared" si="32"/>
        <v>-3</v>
      </c>
      <c r="F28" s="21">
        <f t="shared" si="33"/>
        <v>-17</v>
      </c>
      <c r="G28" s="4" t="s">
        <v>12</v>
      </c>
      <c r="H28" s="7">
        <v>10</v>
      </c>
      <c r="I28" s="7" t="s">
        <v>10</v>
      </c>
      <c r="J28" s="8">
        <f t="shared" si="34"/>
        <v>-17</v>
      </c>
      <c r="K28" s="8">
        <f t="shared" si="35"/>
        <v>-5.1597678822691133</v>
      </c>
      <c r="L28" s="8">
        <f t="shared" si="36"/>
        <v>0.2</v>
      </c>
      <c r="M28" s="4" t="s">
        <v>12</v>
      </c>
    </row>
    <row r="31" spans="1:13" x14ac:dyDescent="0.25">
      <c r="C31" s="26" t="s">
        <v>20</v>
      </c>
      <c r="D31" s="27"/>
      <c r="E31" s="27"/>
      <c r="F31" s="28"/>
      <c r="J31" s="26" t="s">
        <v>16</v>
      </c>
      <c r="K31" s="27"/>
      <c r="L31" s="28"/>
    </row>
    <row r="32" spans="1:13" x14ac:dyDescent="0.25">
      <c r="C32" s="1" t="s">
        <v>6</v>
      </c>
      <c r="D32" s="1" t="s">
        <v>13</v>
      </c>
      <c r="E32" s="1" t="s">
        <v>14</v>
      </c>
      <c r="F32" s="1" t="s">
        <v>15</v>
      </c>
      <c r="J32" s="22" t="s">
        <v>17</v>
      </c>
      <c r="K32" s="22" t="s">
        <v>18</v>
      </c>
      <c r="L32" s="1" t="s">
        <v>19</v>
      </c>
    </row>
    <row r="33" spans="1:13" x14ac:dyDescent="0.25">
      <c r="A33" s="5">
        <v>1</v>
      </c>
      <c r="B33" s="5" t="s">
        <v>10</v>
      </c>
      <c r="C33" s="20">
        <f>SUM(D4,G4,J4)</f>
        <v>5</v>
      </c>
      <c r="D33" s="20">
        <f>SUM(M4,P4,S4)</f>
        <v>13</v>
      </c>
      <c r="E33" s="20">
        <f>SUM(V4,Y4,AB4)</f>
        <v>16.909297426825681</v>
      </c>
      <c r="F33" s="21">
        <f>SUM(AE4,AH4,AK4)</f>
        <v>20.866366745392881</v>
      </c>
      <c r="G33" s="2" t="s">
        <v>12</v>
      </c>
      <c r="H33" s="5">
        <v>1</v>
      </c>
      <c r="I33" s="5" t="s">
        <v>10</v>
      </c>
      <c r="J33" s="8">
        <f>MIN(C33:F33)</f>
        <v>5</v>
      </c>
      <c r="K33" s="8">
        <f>AVERAGE(C33:F33)</f>
        <v>13.94391604305464</v>
      </c>
      <c r="L33" s="8">
        <f>MAX(C33:F33)</f>
        <v>20.866366745392881</v>
      </c>
      <c r="M33" s="2" t="s">
        <v>12</v>
      </c>
    </row>
    <row r="34" spans="1:13" x14ac:dyDescent="0.25">
      <c r="A34" s="6">
        <v>2</v>
      </c>
      <c r="B34" s="6" t="s">
        <v>10</v>
      </c>
      <c r="C34" s="20">
        <f t="shared" ref="C34:C42" si="37">SUM(D5,G5,J5)</f>
        <v>2.5</v>
      </c>
      <c r="D34" s="20">
        <f t="shared" ref="D34:D42" si="38">SUM(M5,P5,S5)</f>
        <v>11</v>
      </c>
      <c r="E34" s="20">
        <f t="shared" ref="E34:E42" si="39">SUM(V5,Y5,AB5)</f>
        <v>10.243197504692072</v>
      </c>
      <c r="F34" s="21">
        <f t="shared" ref="F34:F42" si="40">SUM(AE5,AH5,AK5)</f>
        <v>6.4143002821164821</v>
      </c>
      <c r="G34" s="3" t="s">
        <v>12</v>
      </c>
      <c r="H34" s="6">
        <v>2</v>
      </c>
      <c r="I34" s="6" t="s">
        <v>10</v>
      </c>
      <c r="J34" s="8">
        <f t="shared" ref="J34:J42" si="41">MIN(C34:F34)</f>
        <v>2.5</v>
      </c>
      <c r="K34" s="8">
        <f t="shared" ref="K34:K42" si="42">AVERAGE(C34:F34)</f>
        <v>7.539374446702138</v>
      </c>
      <c r="L34" s="8">
        <f t="shared" ref="L34:L42" si="43">MAX(C34:F34)</f>
        <v>11</v>
      </c>
      <c r="M34" s="3" t="s">
        <v>12</v>
      </c>
    </row>
    <row r="35" spans="1:13" x14ac:dyDescent="0.25">
      <c r="A35" s="6">
        <v>3</v>
      </c>
      <c r="B35" s="6" t="s">
        <v>10</v>
      </c>
      <c r="C35" s="20">
        <f t="shared" si="37"/>
        <v>1</v>
      </c>
      <c r="D35" s="20">
        <f t="shared" si="38"/>
        <v>14.333333333333334</v>
      </c>
      <c r="E35" s="20">
        <f t="shared" si="39"/>
        <v>10.609473390689963</v>
      </c>
      <c r="F35" s="21">
        <f t="shared" si="40"/>
        <v>5.0122813079820876</v>
      </c>
      <c r="G35" s="3" t="s">
        <v>12</v>
      </c>
      <c r="H35" s="6">
        <v>3</v>
      </c>
      <c r="I35" s="6" t="s">
        <v>10</v>
      </c>
      <c r="J35" s="8">
        <f t="shared" si="41"/>
        <v>1</v>
      </c>
      <c r="K35" s="8">
        <f t="shared" si="42"/>
        <v>7.7387720080013462</v>
      </c>
      <c r="L35" s="8">
        <f t="shared" si="43"/>
        <v>14.333333333333334</v>
      </c>
      <c r="M35" s="3" t="s">
        <v>12</v>
      </c>
    </row>
    <row r="36" spans="1:13" x14ac:dyDescent="0.25">
      <c r="A36" s="6">
        <v>4</v>
      </c>
      <c r="B36" s="6" t="s">
        <v>10</v>
      </c>
      <c r="C36" s="20">
        <f t="shared" si="37"/>
        <v>-0.25</v>
      </c>
      <c r="D36" s="20">
        <f t="shared" si="38"/>
        <v>20.5</v>
      </c>
      <c r="E36" s="20">
        <f t="shared" si="39"/>
        <v>12.489358246623382</v>
      </c>
      <c r="F36" s="21">
        <f t="shared" si="40"/>
        <v>5.1770351311688128</v>
      </c>
      <c r="G36" s="3" t="s">
        <v>12</v>
      </c>
      <c r="H36" s="6">
        <v>4</v>
      </c>
      <c r="I36" s="6" t="s">
        <v>10</v>
      </c>
      <c r="J36" s="8">
        <f t="shared" si="41"/>
        <v>-0.25</v>
      </c>
      <c r="K36" s="8">
        <f t="shared" si="42"/>
        <v>9.4790983444480492</v>
      </c>
      <c r="L36" s="8">
        <f t="shared" si="43"/>
        <v>20.5</v>
      </c>
      <c r="M36" s="3" t="s">
        <v>12</v>
      </c>
    </row>
    <row r="37" spans="1:13" x14ac:dyDescent="0.25">
      <c r="A37" s="6">
        <v>5</v>
      </c>
      <c r="B37" s="6" t="s">
        <v>10</v>
      </c>
      <c r="C37" s="20">
        <f t="shared" si="37"/>
        <v>-1.4</v>
      </c>
      <c r="D37" s="20">
        <f t="shared" si="38"/>
        <v>29</v>
      </c>
      <c r="E37" s="20">
        <f t="shared" si="39"/>
        <v>11.775978889110631</v>
      </c>
      <c r="F37" s="21">
        <f t="shared" si="40"/>
        <v>6.3744008791939342</v>
      </c>
      <c r="G37" s="3" t="s">
        <v>12</v>
      </c>
      <c r="H37" s="6">
        <v>5</v>
      </c>
      <c r="I37" s="6" t="s">
        <v>10</v>
      </c>
      <c r="J37" s="8">
        <f t="shared" si="41"/>
        <v>-1.4</v>
      </c>
      <c r="K37" s="8">
        <f t="shared" si="42"/>
        <v>11.437594942076142</v>
      </c>
      <c r="L37" s="8">
        <f t="shared" si="43"/>
        <v>29</v>
      </c>
      <c r="M37" s="3" t="s">
        <v>12</v>
      </c>
    </row>
    <row r="38" spans="1:13" x14ac:dyDescent="0.25">
      <c r="A38" s="6">
        <v>6</v>
      </c>
      <c r="B38" s="6" t="s">
        <v>10</v>
      </c>
      <c r="C38" s="20">
        <f t="shared" si="37"/>
        <v>-2.5</v>
      </c>
      <c r="D38" s="20">
        <f t="shared" si="38"/>
        <v>39.666666666666664</v>
      </c>
      <c r="E38" s="20">
        <f t="shared" si="39"/>
        <v>12.685649304221787</v>
      </c>
      <c r="F38" s="21">
        <f t="shared" si="40"/>
        <v>8.7167723600628335</v>
      </c>
      <c r="G38" s="3" t="s">
        <v>12</v>
      </c>
      <c r="H38" s="6">
        <v>6</v>
      </c>
      <c r="I38" s="6" t="s">
        <v>10</v>
      </c>
      <c r="J38" s="8">
        <f t="shared" si="41"/>
        <v>-2.5</v>
      </c>
      <c r="K38" s="8">
        <f t="shared" si="42"/>
        <v>14.642272082737822</v>
      </c>
      <c r="L38" s="8">
        <f t="shared" si="43"/>
        <v>39.666666666666664</v>
      </c>
      <c r="M38" s="3" t="s">
        <v>12</v>
      </c>
    </row>
    <row r="39" spans="1:13" x14ac:dyDescent="0.25">
      <c r="A39" s="6">
        <v>7</v>
      </c>
      <c r="B39" s="6" t="s">
        <v>10</v>
      </c>
      <c r="C39" s="20">
        <f t="shared" si="37"/>
        <v>-3.5714285714285716</v>
      </c>
      <c r="D39" s="20">
        <f t="shared" si="38"/>
        <v>52.428571428571431</v>
      </c>
      <c r="E39" s="20">
        <f t="shared" si="39"/>
        <v>15.153872661817319</v>
      </c>
      <c r="F39" s="21">
        <f t="shared" si="40"/>
        <v>10.999999474320601</v>
      </c>
      <c r="G39" s="3" t="s">
        <v>12</v>
      </c>
      <c r="H39" s="6">
        <v>7</v>
      </c>
      <c r="I39" s="6" t="s">
        <v>10</v>
      </c>
      <c r="J39" s="8">
        <f t="shared" si="41"/>
        <v>-3.5714285714285716</v>
      </c>
      <c r="K39" s="8">
        <f t="shared" si="42"/>
        <v>18.752753748320195</v>
      </c>
      <c r="L39" s="8">
        <f t="shared" si="43"/>
        <v>52.428571428571431</v>
      </c>
      <c r="M39" s="3" t="s">
        <v>12</v>
      </c>
    </row>
    <row r="40" spans="1:13" x14ac:dyDescent="0.25">
      <c r="A40" s="6">
        <v>8</v>
      </c>
      <c r="B40" s="6" t="s">
        <v>10</v>
      </c>
      <c r="C40" s="20">
        <f t="shared" si="37"/>
        <v>-4.625</v>
      </c>
      <c r="D40" s="20">
        <f t="shared" si="38"/>
        <v>67.25</v>
      </c>
      <c r="E40" s="20">
        <f t="shared" si="39"/>
        <v>14.837096683334934</v>
      </c>
      <c r="F40" s="21">
        <f t="shared" si="40"/>
        <v>13.661726270051227</v>
      </c>
      <c r="G40" s="3" t="s">
        <v>12</v>
      </c>
      <c r="H40" s="6">
        <v>8</v>
      </c>
      <c r="I40" s="6" t="s">
        <v>10</v>
      </c>
      <c r="J40" s="8">
        <f t="shared" si="41"/>
        <v>-4.625</v>
      </c>
      <c r="K40" s="8">
        <f t="shared" si="42"/>
        <v>22.780955738346542</v>
      </c>
      <c r="L40" s="8">
        <f t="shared" si="43"/>
        <v>67.25</v>
      </c>
      <c r="M40" s="3" t="s">
        <v>12</v>
      </c>
    </row>
    <row r="41" spans="1:13" x14ac:dyDescent="0.25">
      <c r="A41" s="6">
        <v>9</v>
      </c>
      <c r="B41" s="6" t="s">
        <v>10</v>
      </c>
      <c r="C41" s="20">
        <f t="shared" si="37"/>
        <v>-5.6666666666666661</v>
      </c>
      <c r="D41" s="20">
        <f t="shared" si="38"/>
        <v>84.111111111111114</v>
      </c>
      <c r="E41" s="20">
        <f t="shared" si="39"/>
        <v>15.34777818532709</v>
      </c>
      <c r="F41" s="21">
        <f t="shared" si="40"/>
        <v>17.363187897707544</v>
      </c>
      <c r="G41" s="3" t="s">
        <v>12</v>
      </c>
      <c r="H41" s="6">
        <v>9</v>
      </c>
      <c r="I41" s="6" t="s">
        <v>10</v>
      </c>
      <c r="J41" s="8">
        <f t="shared" si="41"/>
        <v>-5.6666666666666661</v>
      </c>
      <c r="K41" s="8">
        <f t="shared" si="42"/>
        <v>27.788852631869769</v>
      </c>
      <c r="L41" s="8">
        <f t="shared" si="43"/>
        <v>84.111111111111114</v>
      </c>
      <c r="M41" s="3" t="s">
        <v>12</v>
      </c>
    </row>
    <row r="42" spans="1:13" x14ac:dyDescent="0.25">
      <c r="A42" s="7">
        <v>10</v>
      </c>
      <c r="B42" s="7" t="s">
        <v>10</v>
      </c>
      <c r="C42" s="20">
        <f t="shared" si="37"/>
        <v>-6.7</v>
      </c>
      <c r="D42" s="20">
        <f t="shared" si="38"/>
        <v>103</v>
      </c>
      <c r="E42" s="20">
        <f t="shared" si="39"/>
        <v>17.992945250727626</v>
      </c>
      <c r="F42" s="21">
        <f t="shared" si="40"/>
        <v>21.055634354821365</v>
      </c>
      <c r="G42" s="4" t="s">
        <v>12</v>
      </c>
      <c r="H42" s="7">
        <v>10</v>
      </c>
      <c r="I42" s="7" t="s">
        <v>10</v>
      </c>
      <c r="J42" s="8">
        <f t="shared" si="41"/>
        <v>-6.7</v>
      </c>
      <c r="K42" s="8">
        <f t="shared" si="42"/>
        <v>33.837144901387248</v>
      </c>
      <c r="L42" s="8">
        <f t="shared" si="43"/>
        <v>103</v>
      </c>
      <c r="M42" s="4" t="s">
        <v>12</v>
      </c>
    </row>
  </sheetData>
  <mergeCells count="20">
    <mergeCell ref="L1:T1"/>
    <mergeCell ref="L2:N2"/>
    <mergeCell ref="O2:Q2"/>
    <mergeCell ref="R2:T2"/>
    <mergeCell ref="J17:L17"/>
    <mergeCell ref="I2:K2"/>
    <mergeCell ref="C1:K1"/>
    <mergeCell ref="C17:F17"/>
    <mergeCell ref="AA2:AC2"/>
    <mergeCell ref="AD1:AL1"/>
    <mergeCell ref="AD2:AF2"/>
    <mergeCell ref="AG2:AI2"/>
    <mergeCell ref="AJ2:AL2"/>
    <mergeCell ref="U1:AC1"/>
    <mergeCell ref="C31:F31"/>
    <mergeCell ref="J31:L31"/>
    <mergeCell ref="U2:W2"/>
    <mergeCell ref="X2:Z2"/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8A2D-8E50-4B39-9B36-57599C9A04A7}">
  <dimension ref="A1:AA19"/>
  <sheetViews>
    <sheetView tabSelected="1" zoomScaleNormal="100" workbookViewId="0">
      <selection activeCell="O15" sqref="O15"/>
    </sheetView>
  </sheetViews>
  <sheetFormatPr defaultColWidth="8.85546875" defaultRowHeight="15" x14ac:dyDescent="0.25"/>
  <cols>
    <col min="3" max="10" width="12.42578125" bestFit="1" customWidth="1"/>
    <col min="11" max="11" width="12.85546875" bestFit="1" customWidth="1"/>
    <col min="12" max="12" width="13.42578125" bestFit="1" customWidth="1"/>
    <col min="13" max="13" width="12.85546875" bestFit="1" customWidth="1"/>
    <col min="14" max="14" width="14" bestFit="1" customWidth="1"/>
    <col min="15" max="16" width="12.85546875" bestFit="1" customWidth="1"/>
    <col min="17" max="17" width="13.42578125" bestFit="1" customWidth="1"/>
    <col min="18" max="18" width="14" bestFit="1" customWidth="1"/>
    <col min="19" max="20" width="12.85546875" bestFit="1" customWidth="1"/>
    <col min="21" max="22" width="13.42578125" bestFit="1" customWidth="1"/>
    <col min="23" max="23" width="12.28515625" bestFit="1" customWidth="1"/>
    <col min="24" max="24" width="11.42578125" bestFit="1" customWidth="1"/>
    <col min="25" max="25" width="12.42578125" bestFit="1" customWidth="1"/>
    <col min="26" max="26" width="13.7109375" bestFit="1" customWidth="1"/>
  </cols>
  <sheetData>
    <row r="1" spans="1:27" x14ac:dyDescent="0.25">
      <c r="C1" s="26" t="s">
        <v>6</v>
      </c>
      <c r="D1" s="27"/>
      <c r="E1" s="27"/>
      <c r="F1" s="27"/>
      <c r="G1" s="27"/>
      <c r="H1" s="28"/>
      <c r="I1" s="26" t="s">
        <v>13</v>
      </c>
      <c r="J1" s="27"/>
      <c r="K1" s="27"/>
      <c r="L1" s="27"/>
      <c r="M1" s="27"/>
      <c r="N1" s="28"/>
      <c r="O1" s="26" t="s">
        <v>14</v>
      </c>
      <c r="P1" s="27"/>
      <c r="Q1" s="27"/>
      <c r="R1" s="27"/>
      <c r="S1" s="27"/>
      <c r="T1" s="28"/>
      <c r="U1" s="26" t="s">
        <v>15</v>
      </c>
      <c r="V1" s="27"/>
      <c r="W1" s="27"/>
      <c r="X1" s="27"/>
      <c r="Y1" s="27"/>
      <c r="Z1" s="28"/>
    </row>
    <row r="2" spans="1:27" x14ac:dyDescent="0.25">
      <c r="C2" s="29" t="s">
        <v>3</v>
      </c>
      <c r="D2" s="29"/>
      <c r="E2" s="29"/>
      <c r="F2" s="29" t="s">
        <v>4</v>
      </c>
      <c r="G2" s="29"/>
      <c r="H2" s="29"/>
      <c r="I2" s="29" t="s">
        <v>3</v>
      </c>
      <c r="J2" s="29"/>
      <c r="K2" s="29"/>
      <c r="L2" s="29" t="s">
        <v>4</v>
      </c>
      <c r="M2" s="29"/>
      <c r="N2" s="29"/>
      <c r="O2" s="29" t="s">
        <v>3</v>
      </c>
      <c r="P2" s="29"/>
      <c r="Q2" s="29"/>
      <c r="R2" s="29" t="s">
        <v>4</v>
      </c>
      <c r="S2" s="29"/>
      <c r="T2" s="29"/>
      <c r="U2" s="29" t="s">
        <v>3</v>
      </c>
      <c r="V2" s="29"/>
      <c r="W2" s="29"/>
      <c r="X2" s="29" t="s">
        <v>4</v>
      </c>
      <c r="Y2" s="29"/>
      <c r="Z2" s="29"/>
    </row>
    <row r="3" spans="1:27" x14ac:dyDescent="0.25">
      <c r="C3" s="5" t="s">
        <v>0</v>
      </c>
      <c r="D3" s="5" t="s">
        <v>1</v>
      </c>
      <c r="E3" s="5" t="s">
        <v>2</v>
      </c>
      <c r="F3" s="5" t="s">
        <v>0</v>
      </c>
      <c r="G3" s="5" t="s">
        <v>1</v>
      </c>
      <c r="H3" s="5" t="s">
        <v>2</v>
      </c>
      <c r="I3" s="5" t="s">
        <v>0</v>
      </c>
      <c r="J3" s="5" t="s">
        <v>1</v>
      </c>
      <c r="K3" s="5" t="s">
        <v>2</v>
      </c>
      <c r="L3" s="5" t="s">
        <v>0</v>
      </c>
      <c r="M3" s="5" t="s">
        <v>1</v>
      </c>
      <c r="N3" s="5" t="s">
        <v>2</v>
      </c>
      <c r="O3" s="5" t="s">
        <v>0</v>
      </c>
      <c r="P3" s="5" t="s">
        <v>1</v>
      </c>
      <c r="Q3" s="5" t="s">
        <v>2</v>
      </c>
      <c r="R3" s="5" t="s">
        <v>0</v>
      </c>
      <c r="S3" s="5" t="s">
        <v>1</v>
      </c>
      <c r="T3" s="5" t="s">
        <v>2</v>
      </c>
      <c r="U3" s="5" t="s">
        <v>0</v>
      </c>
      <c r="V3" s="5" t="s">
        <v>1</v>
      </c>
      <c r="W3" s="5" t="s">
        <v>2</v>
      </c>
      <c r="X3" s="5" t="s">
        <v>0</v>
      </c>
      <c r="Y3" s="5" t="s">
        <v>1</v>
      </c>
      <c r="Z3" s="5" t="s">
        <v>2</v>
      </c>
    </row>
    <row r="4" spans="1:27" x14ac:dyDescent="0.25">
      <c r="A4" s="5">
        <v>1</v>
      </c>
      <c r="B4" s="17" t="s">
        <v>10</v>
      </c>
      <c r="C4" s="9">
        <f>3/A4</f>
        <v>3</v>
      </c>
      <c r="D4" s="10">
        <f>7/A4</f>
        <v>7</v>
      </c>
      <c r="E4" s="10">
        <f>2/A4</f>
        <v>2</v>
      </c>
      <c r="F4" s="9">
        <f>4/(A4*A4)</f>
        <v>4</v>
      </c>
      <c r="G4" s="10">
        <f>5/(2*A4)</f>
        <v>2.5</v>
      </c>
      <c r="H4" s="11">
        <f>10-A4</f>
        <v>9</v>
      </c>
      <c r="I4" s="9">
        <f>A4*2</f>
        <v>2</v>
      </c>
      <c r="J4" s="10">
        <f>A4-4</f>
        <v>-3</v>
      </c>
      <c r="K4" s="11">
        <f>A4+COS(A4)</f>
        <v>1.5403023058681398</v>
      </c>
      <c r="L4" s="9">
        <f>SIN(A4)-5</f>
        <v>-4.1585290151921033</v>
      </c>
      <c r="M4" s="10">
        <f>4-COS(A4)</f>
        <v>3.4596976941318602</v>
      </c>
      <c r="N4" s="11">
        <f>10</f>
        <v>10</v>
      </c>
      <c r="O4" s="9">
        <f>1/(COS(A4))</f>
        <v>1.8508157176809255</v>
      </c>
      <c r="P4" s="10">
        <f>1/(SIN(A4))</f>
        <v>1.1883951057781212</v>
      </c>
      <c r="Q4" s="11">
        <f>A4-3*A4</f>
        <v>-2</v>
      </c>
      <c r="R4" s="9">
        <f>11-(A4/10)</f>
        <v>10.9</v>
      </c>
      <c r="S4" s="10">
        <f>2/(A4*A4*A4)</f>
        <v>2</v>
      </c>
      <c r="T4" s="11">
        <f>A4*4</f>
        <v>4</v>
      </c>
      <c r="U4" s="9">
        <f>-A4</f>
        <v>-1</v>
      </c>
      <c r="V4" s="10">
        <f>-A4*2</f>
        <v>-2</v>
      </c>
      <c r="W4" s="11">
        <f>COS(2*A4)</f>
        <v>-0.41614683654714241</v>
      </c>
      <c r="X4" s="9">
        <f>5</f>
        <v>5</v>
      </c>
      <c r="Y4" s="10">
        <f>77/(5*A4)</f>
        <v>15.4</v>
      </c>
      <c r="Z4" s="11">
        <f>100/(A4*A4*A4*A4)</f>
        <v>100</v>
      </c>
      <c r="AA4" s="23" t="s">
        <v>12</v>
      </c>
    </row>
    <row r="5" spans="1:27" x14ac:dyDescent="0.25">
      <c r="A5" s="6">
        <v>2</v>
      </c>
      <c r="B5" s="18" t="s">
        <v>10</v>
      </c>
      <c r="C5" s="12">
        <f t="shared" ref="C5:C8" si="0">3/A5</f>
        <v>1.5</v>
      </c>
      <c r="D5" s="8">
        <f t="shared" ref="D5:D8" si="1">7/A5</f>
        <v>3.5</v>
      </c>
      <c r="E5" s="8">
        <f t="shared" ref="E5:E8" si="2">2/A5</f>
        <v>1</v>
      </c>
      <c r="F5" s="12">
        <f t="shared" ref="F5:F8" si="3">4/(A5*A5)</f>
        <v>1</v>
      </c>
      <c r="G5" s="8">
        <f t="shared" ref="G5:G8" si="4">5/(2*A5)</f>
        <v>1.25</v>
      </c>
      <c r="H5" s="13">
        <f t="shared" ref="H5:H8" si="5">10-A5</f>
        <v>8</v>
      </c>
      <c r="I5" s="12">
        <f t="shared" ref="I5:I8" si="6">A5*2</f>
        <v>4</v>
      </c>
      <c r="J5" s="8">
        <f t="shared" ref="J5:J8" si="7">A5-4</f>
        <v>-2</v>
      </c>
      <c r="K5" s="13">
        <f t="shared" ref="K5:K8" si="8">A5+COS(A5)</f>
        <v>1.5838531634528576</v>
      </c>
      <c r="L5" s="12">
        <f t="shared" ref="L5:L8" si="9">SIN(A5)-5</f>
        <v>-4.0907025731743181</v>
      </c>
      <c r="M5" s="8">
        <f t="shared" ref="M5:M8" si="10">4-COS(A5)</f>
        <v>4.4161468365471421</v>
      </c>
      <c r="N5" s="13">
        <f>10</f>
        <v>10</v>
      </c>
      <c r="O5" s="12">
        <f t="shared" ref="O5:O8" si="11">1/(COS(A5))</f>
        <v>-2.4029979617223809</v>
      </c>
      <c r="P5" s="8">
        <f t="shared" ref="P5:P8" si="12">1/(SIN(A5))</f>
        <v>1.0997501702946164</v>
      </c>
      <c r="Q5" s="13">
        <f t="shared" ref="Q5:Q8" si="13">A5-3*A5</f>
        <v>-4</v>
      </c>
      <c r="R5" s="12">
        <f t="shared" ref="R5:R8" si="14">11-(A5/10)</f>
        <v>10.8</v>
      </c>
      <c r="S5" s="8">
        <f t="shared" ref="S5:S8" si="15">2/(A5*A5*A5)</f>
        <v>0.25</v>
      </c>
      <c r="T5" s="13">
        <f t="shared" ref="T5:T8" si="16">A5*4</f>
        <v>8</v>
      </c>
      <c r="U5" s="12">
        <f t="shared" ref="U5:U8" si="17">-A5</f>
        <v>-2</v>
      </c>
      <c r="V5" s="8">
        <f t="shared" ref="V5:V8" si="18">-A5*2</f>
        <v>-4</v>
      </c>
      <c r="W5" s="13">
        <f t="shared" ref="W5:W8" si="19">COS(2*A5)</f>
        <v>-0.65364362086361194</v>
      </c>
      <c r="X5" s="12">
        <f>5</f>
        <v>5</v>
      </c>
      <c r="Y5" s="8">
        <f t="shared" ref="Y5:Y8" si="20">77/(5*A5)</f>
        <v>7.7</v>
      </c>
      <c r="Z5" s="13">
        <f t="shared" ref="Z5:Z8" si="21">100/(A5*A5*A5*A5)</f>
        <v>6.25</v>
      </c>
      <c r="AA5" s="24" t="s">
        <v>12</v>
      </c>
    </row>
    <row r="6" spans="1:27" x14ac:dyDescent="0.25">
      <c r="A6" s="6">
        <v>3</v>
      </c>
      <c r="B6" s="18" t="s">
        <v>10</v>
      </c>
      <c r="C6" s="12">
        <f t="shared" si="0"/>
        <v>1</v>
      </c>
      <c r="D6" s="8">
        <f t="shared" si="1"/>
        <v>2.3333333333333335</v>
      </c>
      <c r="E6" s="8">
        <f t="shared" si="2"/>
        <v>0.66666666666666663</v>
      </c>
      <c r="F6" s="12">
        <f t="shared" si="3"/>
        <v>0.44444444444444442</v>
      </c>
      <c r="G6" s="8">
        <f t="shared" si="4"/>
        <v>0.83333333333333337</v>
      </c>
      <c r="H6" s="13">
        <f t="shared" si="5"/>
        <v>7</v>
      </c>
      <c r="I6" s="12">
        <f t="shared" si="6"/>
        <v>6</v>
      </c>
      <c r="J6" s="8">
        <f t="shared" si="7"/>
        <v>-1</v>
      </c>
      <c r="K6" s="13">
        <f t="shared" si="8"/>
        <v>2.0100075033995548</v>
      </c>
      <c r="L6" s="12">
        <f t="shared" si="9"/>
        <v>-4.8588799919401326</v>
      </c>
      <c r="M6" s="8">
        <f t="shared" si="10"/>
        <v>4.9899924966004452</v>
      </c>
      <c r="N6" s="13">
        <f>10</f>
        <v>10</v>
      </c>
      <c r="O6" s="12">
        <f t="shared" si="11"/>
        <v>-1.0101086659079939</v>
      </c>
      <c r="P6" s="8">
        <f t="shared" si="12"/>
        <v>7.0861673957371867</v>
      </c>
      <c r="Q6" s="13">
        <f t="shared" si="13"/>
        <v>-6</v>
      </c>
      <c r="R6" s="12">
        <f t="shared" si="14"/>
        <v>10.7</v>
      </c>
      <c r="S6" s="8">
        <f t="shared" si="15"/>
        <v>7.407407407407407E-2</v>
      </c>
      <c r="T6" s="13">
        <f t="shared" si="16"/>
        <v>12</v>
      </c>
      <c r="U6" s="12">
        <f t="shared" si="17"/>
        <v>-3</v>
      </c>
      <c r="V6" s="8">
        <f t="shared" si="18"/>
        <v>-6</v>
      </c>
      <c r="W6" s="13">
        <f t="shared" si="19"/>
        <v>0.96017028665036597</v>
      </c>
      <c r="X6" s="12">
        <f>5</f>
        <v>5</v>
      </c>
      <c r="Y6" s="8">
        <f t="shared" si="20"/>
        <v>5.1333333333333337</v>
      </c>
      <c r="Z6" s="13">
        <f t="shared" si="21"/>
        <v>1.2345679012345678</v>
      </c>
      <c r="AA6" s="24" t="s">
        <v>12</v>
      </c>
    </row>
    <row r="7" spans="1:27" x14ac:dyDescent="0.25">
      <c r="A7" s="6">
        <v>4</v>
      </c>
      <c r="B7" s="18" t="s">
        <v>10</v>
      </c>
      <c r="C7" s="12">
        <f t="shared" si="0"/>
        <v>0.75</v>
      </c>
      <c r="D7" s="8">
        <f t="shared" si="1"/>
        <v>1.75</v>
      </c>
      <c r="E7" s="8">
        <f t="shared" si="2"/>
        <v>0.5</v>
      </c>
      <c r="F7" s="12">
        <f t="shared" si="3"/>
        <v>0.25</v>
      </c>
      <c r="G7" s="8">
        <f t="shared" si="4"/>
        <v>0.625</v>
      </c>
      <c r="H7" s="13">
        <f t="shared" si="5"/>
        <v>6</v>
      </c>
      <c r="I7" s="12">
        <f t="shared" si="6"/>
        <v>8</v>
      </c>
      <c r="J7" s="8">
        <f t="shared" si="7"/>
        <v>0</v>
      </c>
      <c r="K7" s="13">
        <f t="shared" si="8"/>
        <v>3.3463563791363882</v>
      </c>
      <c r="L7" s="12">
        <f t="shared" si="9"/>
        <v>-5.7568024953079284</v>
      </c>
      <c r="M7" s="8">
        <f t="shared" si="10"/>
        <v>4.6536436208636118</v>
      </c>
      <c r="N7" s="13">
        <f>10</f>
        <v>10</v>
      </c>
      <c r="O7" s="12">
        <f t="shared" si="11"/>
        <v>-1.5298856564663974</v>
      </c>
      <c r="P7" s="8">
        <f t="shared" si="12"/>
        <v>-1.3213487088109022</v>
      </c>
      <c r="Q7" s="13">
        <f t="shared" si="13"/>
        <v>-8</v>
      </c>
      <c r="R7" s="12">
        <f t="shared" si="14"/>
        <v>10.6</v>
      </c>
      <c r="S7" s="8">
        <f t="shared" si="15"/>
        <v>3.125E-2</v>
      </c>
      <c r="T7" s="13">
        <f t="shared" si="16"/>
        <v>16</v>
      </c>
      <c r="U7" s="12">
        <f t="shared" si="17"/>
        <v>-4</v>
      </c>
      <c r="V7" s="8">
        <f t="shared" si="18"/>
        <v>-8</v>
      </c>
      <c r="W7" s="13">
        <f t="shared" si="19"/>
        <v>-0.14550003380861354</v>
      </c>
      <c r="X7" s="12">
        <f>5</f>
        <v>5</v>
      </c>
      <c r="Y7" s="8">
        <f t="shared" si="20"/>
        <v>3.85</v>
      </c>
      <c r="Z7" s="13">
        <f t="shared" si="21"/>
        <v>0.390625</v>
      </c>
      <c r="AA7" s="24" t="s">
        <v>12</v>
      </c>
    </row>
    <row r="8" spans="1:27" x14ac:dyDescent="0.25">
      <c r="A8" s="7">
        <v>5</v>
      </c>
      <c r="B8" s="19" t="s">
        <v>10</v>
      </c>
      <c r="C8" s="14">
        <f t="shared" si="0"/>
        <v>0.6</v>
      </c>
      <c r="D8" s="15">
        <f t="shared" si="1"/>
        <v>1.4</v>
      </c>
      <c r="E8" s="15">
        <f t="shared" si="2"/>
        <v>0.4</v>
      </c>
      <c r="F8" s="14">
        <f t="shared" si="3"/>
        <v>0.16</v>
      </c>
      <c r="G8" s="15">
        <f t="shared" si="4"/>
        <v>0.5</v>
      </c>
      <c r="H8" s="16">
        <f t="shared" si="5"/>
        <v>5</v>
      </c>
      <c r="I8" s="14">
        <f t="shared" si="6"/>
        <v>10</v>
      </c>
      <c r="J8" s="15">
        <f t="shared" si="7"/>
        <v>1</v>
      </c>
      <c r="K8" s="16">
        <f t="shared" si="8"/>
        <v>5.2836621854632266</v>
      </c>
      <c r="L8" s="14">
        <f t="shared" si="9"/>
        <v>-5.9589242746631381</v>
      </c>
      <c r="M8" s="15">
        <f t="shared" si="10"/>
        <v>3.7163378145367738</v>
      </c>
      <c r="N8" s="16">
        <f>10</f>
        <v>10</v>
      </c>
      <c r="O8" s="14">
        <f t="shared" si="11"/>
        <v>3.5253200858160887</v>
      </c>
      <c r="P8" s="15">
        <f t="shared" si="12"/>
        <v>-1.0428352127714058</v>
      </c>
      <c r="Q8" s="16">
        <f t="shared" si="13"/>
        <v>-10</v>
      </c>
      <c r="R8" s="14">
        <f t="shared" si="14"/>
        <v>10.5</v>
      </c>
      <c r="S8" s="15">
        <f t="shared" si="15"/>
        <v>1.6E-2</v>
      </c>
      <c r="T8" s="16">
        <f t="shared" si="16"/>
        <v>20</v>
      </c>
      <c r="U8" s="14">
        <f t="shared" si="17"/>
        <v>-5</v>
      </c>
      <c r="V8" s="15">
        <f t="shared" si="18"/>
        <v>-10</v>
      </c>
      <c r="W8" s="16">
        <f t="shared" si="19"/>
        <v>-0.83907152907645244</v>
      </c>
      <c r="X8" s="14">
        <f>5</f>
        <v>5</v>
      </c>
      <c r="Y8" s="15">
        <f t="shared" si="20"/>
        <v>3.08</v>
      </c>
      <c r="Z8" s="16">
        <f t="shared" si="21"/>
        <v>0.16</v>
      </c>
      <c r="AA8" s="25" t="s">
        <v>12</v>
      </c>
    </row>
    <row r="13" spans="1:27" x14ac:dyDescent="0.25">
      <c r="B13" s="26" t="s">
        <v>21</v>
      </c>
      <c r="C13" s="30"/>
      <c r="D13" s="31"/>
      <c r="J13" s="26" t="s">
        <v>16</v>
      </c>
      <c r="K13" s="27"/>
      <c r="L13" s="28"/>
    </row>
    <row r="14" spans="1:27" x14ac:dyDescent="0.25">
      <c r="C14" s="5" t="s">
        <v>6</v>
      </c>
      <c r="D14" s="5" t="s">
        <v>13</v>
      </c>
      <c r="E14" s="5" t="s">
        <v>14</v>
      </c>
      <c r="F14" s="5" t="s">
        <v>15</v>
      </c>
      <c r="J14" s="22" t="s">
        <v>17</v>
      </c>
      <c r="K14" s="22" t="s">
        <v>18</v>
      </c>
      <c r="L14" s="1" t="s">
        <v>19</v>
      </c>
    </row>
    <row r="15" spans="1:27" x14ac:dyDescent="0.25">
      <c r="A15" s="5">
        <v>1</v>
      </c>
      <c r="B15" s="17" t="s">
        <v>10</v>
      </c>
      <c r="C15" s="9">
        <f>AVERAGE(E4,H4)</f>
        <v>5.5</v>
      </c>
      <c r="D15" s="10">
        <f>AVERAGE(K4,N4)</f>
        <v>5.7701511529340701</v>
      </c>
      <c r="E15" s="10">
        <f>AVERAGE(Q4,T4)</f>
        <v>1</v>
      </c>
      <c r="F15" s="11">
        <f>AVERAGE(W4,Z4)</f>
        <v>49.791926581726429</v>
      </c>
      <c r="G15" s="23" t="s">
        <v>12</v>
      </c>
      <c r="H15" s="5">
        <v>1</v>
      </c>
      <c r="I15" s="5" t="s">
        <v>10</v>
      </c>
      <c r="J15" s="10">
        <f>MIN(C15:F15)</f>
        <v>1</v>
      </c>
      <c r="K15" s="10">
        <f>AVERAGE(C15:F15)</f>
        <v>15.515519433665125</v>
      </c>
      <c r="L15" s="10">
        <f>MAX(C15:F15)</f>
        <v>49.791926581726429</v>
      </c>
      <c r="M15" s="2" t="s">
        <v>12</v>
      </c>
    </row>
    <row r="16" spans="1:27" x14ac:dyDescent="0.25">
      <c r="A16" s="6">
        <v>2</v>
      </c>
      <c r="B16" s="18" t="s">
        <v>10</v>
      </c>
      <c r="C16" s="12">
        <f t="shared" ref="C16:C19" si="22">AVERAGE(E5,H5)</f>
        <v>4.5</v>
      </c>
      <c r="D16" s="8">
        <f t="shared" ref="D16:D19" si="23">AVERAGE(K5,N5)</f>
        <v>5.7919265817264289</v>
      </c>
      <c r="E16" s="8">
        <f t="shared" ref="E16:E19" si="24">AVERAGE(Q5,T5)</f>
        <v>2</v>
      </c>
      <c r="F16" s="13">
        <f t="shared" ref="F16:F19" si="25">AVERAGE(W5,Z5)</f>
        <v>2.7981781895681941</v>
      </c>
      <c r="G16" s="24" t="s">
        <v>12</v>
      </c>
      <c r="H16" s="6">
        <v>2</v>
      </c>
      <c r="I16" s="6" t="s">
        <v>10</v>
      </c>
      <c r="J16" s="8">
        <f t="shared" ref="J16:J19" si="26">MIN(C16:F16)</f>
        <v>2</v>
      </c>
      <c r="K16" s="8">
        <f t="shared" ref="K16:K19" si="27">AVERAGE(C16:F16)</f>
        <v>3.7725261928236558</v>
      </c>
      <c r="L16" s="8">
        <f t="shared" ref="L16:L19" si="28">MAX(C16:F16)</f>
        <v>5.7919265817264289</v>
      </c>
      <c r="M16" s="3" t="s">
        <v>12</v>
      </c>
    </row>
    <row r="17" spans="1:13" x14ac:dyDescent="0.25">
      <c r="A17" s="6">
        <v>3</v>
      </c>
      <c r="B17" s="18" t="s">
        <v>10</v>
      </c>
      <c r="C17" s="12">
        <f t="shared" si="22"/>
        <v>3.8333333333333335</v>
      </c>
      <c r="D17" s="8">
        <f t="shared" si="23"/>
        <v>6.0050037516997774</v>
      </c>
      <c r="E17" s="8">
        <f t="shared" si="24"/>
        <v>3</v>
      </c>
      <c r="F17" s="13">
        <f t="shared" si="25"/>
        <v>1.097369093942467</v>
      </c>
      <c r="G17" s="24" t="s">
        <v>12</v>
      </c>
      <c r="H17" s="6">
        <v>3</v>
      </c>
      <c r="I17" s="6" t="s">
        <v>10</v>
      </c>
      <c r="J17" s="8">
        <f t="shared" si="26"/>
        <v>1.097369093942467</v>
      </c>
      <c r="K17" s="8">
        <f t="shared" si="27"/>
        <v>3.4839265447438943</v>
      </c>
      <c r="L17" s="8">
        <f t="shared" si="28"/>
        <v>6.0050037516997774</v>
      </c>
      <c r="M17" s="3" t="s">
        <v>12</v>
      </c>
    </row>
    <row r="18" spans="1:13" x14ac:dyDescent="0.25">
      <c r="A18" s="6">
        <v>4</v>
      </c>
      <c r="B18" s="18" t="s">
        <v>10</v>
      </c>
      <c r="C18" s="12">
        <f t="shared" si="22"/>
        <v>3.25</v>
      </c>
      <c r="D18" s="8">
        <f t="shared" si="23"/>
        <v>6.6731781895681941</v>
      </c>
      <c r="E18" s="8">
        <f t="shared" si="24"/>
        <v>4</v>
      </c>
      <c r="F18" s="13">
        <f t="shared" si="25"/>
        <v>0.12256248309569323</v>
      </c>
      <c r="G18" s="24" t="s">
        <v>12</v>
      </c>
      <c r="H18" s="6">
        <v>4</v>
      </c>
      <c r="I18" s="6" t="s">
        <v>10</v>
      </c>
      <c r="J18" s="8">
        <f t="shared" si="26"/>
        <v>0.12256248309569323</v>
      </c>
      <c r="K18" s="8">
        <f t="shared" si="27"/>
        <v>3.5114351681659719</v>
      </c>
      <c r="L18" s="8">
        <f t="shared" si="28"/>
        <v>6.6731781895681941</v>
      </c>
      <c r="M18" s="3" t="s">
        <v>12</v>
      </c>
    </row>
    <row r="19" spans="1:13" x14ac:dyDescent="0.25">
      <c r="A19" s="7">
        <v>5</v>
      </c>
      <c r="B19" s="19" t="s">
        <v>10</v>
      </c>
      <c r="C19" s="14">
        <f t="shared" si="22"/>
        <v>2.7</v>
      </c>
      <c r="D19" s="15">
        <f t="shared" si="23"/>
        <v>7.6418310927316133</v>
      </c>
      <c r="E19" s="15">
        <f t="shared" si="24"/>
        <v>5</v>
      </c>
      <c r="F19" s="16">
        <f t="shared" si="25"/>
        <v>-0.3395357645382262</v>
      </c>
      <c r="G19" s="25" t="s">
        <v>12</v>
      </c>
      <c r="H19" s="7">
        <v>5</v>
      </c>
      <c r="I19" s="7" t="s">
        <v>10</v>
      </c>
      <c r="J19" s="15">
        <f t="shared" si="26"/>
        <v>-0.3395357645382262</v>
      </c>
      <c r="K19" s="15">
        <f t="shared" si="27"/>
        <v>3.7505738320483468</v>
      </c>
      <c r="L19" s="15">
        <f t="shared" si="28"/>
        <v>7.6418310927316133</v>
      </c>
      <c r="M19" s="4" t="s">
        <v>12</v>
      </c>
    </row>
  </sheetData>
  <mergeCells count="14">
    <mergeCell ref="O1:T1"/>
    <mergeCell ref="O2:Q2"/>
    <mergeCell ref="R2:T2"/>
    <mergeCell ref="U1:Z1"/>
    <mergeCell ref="U2:W2"/>
    <mergeCell ref="X2:Z2"/>
    <mergeCell ref="B13:D13"/>
    <mergeCell ref="C2:E2"/>
    <mergeCell ref="F2:H2"/>
    <mergeCell ref="C1:H1"/>
    <mergeCell ref="I1:N1"/>
    <mergeCell ref="I2:K2"/>
    <mergeCell ref="L2:N2"/>
    <mergeCell ref="J13:L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T4_PS3_GEN10_E3</vt:lpstr>
      <vt:lpstr>T4_PS2_GEN5_E3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2024-08-08T15:08:25Z</dcterms:modified>
</cp:coreProperties>
</file>