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8" windowWidth="16212" windowHeight="58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2" i="1"/>
  <c r="G33"/>
  <c r="G34"/>
  <c r="G35"/>
  <c r="G36"/>
  <c r="G31"/>
  <c r="G23"/>
  <c r="G24"/>
  <c r="G25"/>
  <c r="G26"/>
  <c r="G27"/>
  <c r="G22"/>
  <c r="G14"/>
  <c r="G15"/>
  <c r="G16"/>
  <c r="G17"/>
  <c r="G18"/>
  <c r="G13"/>
  <c r="G5"/>
  <c r="G6"/>
  <c r="G7"/>
  <c r="G8"/>
  <c r="G9"/>
  <c r="G4"/>
  <c r="I5"/>
  <c r="F32"/>
  <c r="F33"/>
  <c r="F34"/>
  <c r="F35"/>
  <c r="F36"/>
  <c r="F31"/>
  <c r="F23"/>
  <c r="F24"/>
  <c r="F25"/>
  <c r="F26"/>
  <c r="F27"/>
  <c r="F22"/>
  <c r="F14"/>
  <c r="F15"/>
  <c r="F16"/>
  <c r="F17"/>
  <c r="F18"/>
  <c r="F13"/>
  <c r="F5"/>
  <c r="F6"/>
  <c r="F7"/>
  <c r="F8"/>
  <c r="F9"/>
  <c r="F4"/>
</calcChain>
</file>

<file path=xl/sharedStrings.xml><?xml version="1.0" encoding="utf-8"?>
<sst xmlns="http://schemas.openxmlformats.org/spreadsheetml/2006/main" count="49" uniqueCount="10">
  <si>
    <t>Temps</t>
  </si>
  <si>
    <t xml:space="preserve"> Temps</t>
  </si>
  <si>
    <t>Essai 1</t>
  </si>
  <si>
    <t>Essai 2</t>
  </si>
  <si>
    <t>Valeur théorique</t>
  </si>
  <si>
    <t>(Τ)</t>
  </si>
  <si>
    <t>(sec)</t>
  </si>
  <si>
    <t>(V)</t>
  </si>
  <si>
    <t>V souce</t>
  </si>
  <si>
    <t>Essai moyen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</si>
</sst>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164" fontId="0" fillId="0" borderId="12" xfId="0" applyNumberFormat="1" applyBorder="1"/>
    <xf numFmtId="0" fontId="1" fillId="0" borderId="7" xfId="0" applyFont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Tension aux bornes du condensateur en fonction du temps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Moyenne essai</c:v>
          </c:tx>
          <c:x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Sheet1!$F$4:$F$9</c:f>
              <c:numCache>
                <c:formatCode>0.000</c:formatCode>
                <c:ptCount val="6"/>
                <c:pt idx="0">
                  <c:v>0</c:v>
                </c:pt>
                <c:pt idx="1">
                  <c:v>16.700000000000003</c:v>
                </c:pt>
                <c:pt idx="2">
                  <c:v>21.3</c:v>
                </c:pt>
                <c:pt idx="3">
                  <c:v>22.515000000000001</c:v>
                </c:pt>
                <c:pt idx="4">
                  <c:v>22.924999999999997</c:v>
                </c:pt>
                <c:pt idx="5">
                  <c:v>23.04</c:v>
                </c:pt>
              </c:numCache>
            </c:numRef>
          </c:yVal>
        </c:ser>
        <c:ser>
          <c:idx val="1"/>
          <c:order val="1"/>
          <c:tx>
            <c:v>Valeur théorique</c:v>
          </c:tx>
          <c:xVal>
            <c:numRef>
              <c:f>Sheet1!$C$4:$C$9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Sheet1!$G$4:$G$9</c:f>
              <c:numCache>
                <c:formatCode>0.000</c:formatCode>
                <c:ptCount val="6"/>
                <c:pt idx="0">
                  <c:v>0</c:v>
                </c:pt>
                <c:pt idx="1">
                  <c:v>18.963616764856731</c:v>
                </c:pt>
                <c:pt idx="2">
                  <c:v>25.939941502901618</c:v>
                </c:pt>
                <c:pt idx="3">
                  <c:v>28.506387948964083</c:v>
                </c:pt>
                <c:pt idx="4">
                  <c:v>29.450530833337972</c:v>
                </c:pt>
                <c:pt idx="5">
                  <c:v>29.797861590027434</c:v>
                </c:pt>
              </c:numCache>
            </c:numRef>
          </c:yVal>
        </c:ser>
        <c:axId val="49137920"/>
        <c:axId val="49136384"/>
      </c:scatterChart>
      <c:valAx>
        <c:axId val="491379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 (s)</a:t>
                </a:r>
              </a:p>
            </c:rich>
          </c:tx>
          <c:layout/>
        </c:title>
        <c:numFmt formatCode="General" sourceLinked="1"/>
        <c:tickLblPos val="nextTo"/>
        <c:crossAx val="49136384"/>
        <c:crosses val="autoZero"/>
        <c:crossBetween val="midCat"/>
      </c:valAx>
      <c:valAx>
        <c:axId val="49136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Tension (V)</a:t>
                </a:r>
              </a:p>
            </c:rich>
          </c:tx>
          <c:layout/>
        </c:title>
        <c:numFmt formatCode="0" sourceLinked="0"/>
        <c:tickLblPos val="nextTo"/>
        <c:crossAx val="49137920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Tension aux bornes du condensateur en fonction du temps</a:t>
            </a:r>
          </a:p>
        </c:rich>
      </c:tx>
      <c:layout>
        <c:manualLayout>
          <c:xMode val="edge"/>
          <c:yMode val="edge"/>
          <c:x val="0.11492366579177603"/>
          <c:y val="3.2407407407407406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Sheet1!$F$11</c:f>
              <c:strCache>
                <c:ptCount val="1"/>
                <c:pt idx="0">
                  <c:v>Essai moyen</c:v>
                </c:pt>
              </c:strCache>
            </c:strRef>
          </c:tx>
          <c:xVal>
            <c:numRef>
              <c:f>Sheet1!$C$13:$C$18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Sheet1!$F$13:$F$18</c:f>
              <c:numCache>
                <c:formatCode>0.000</c:formatCode>
                <c:ptCount val="6"/>
                <c:pt idx="0">
                  <c:v>23.064999999999998</c:v>
                </c:pt>
                <c:pt idx="1">
                  <c:v>6.17</c:v>
                </c:pt>
                <c:pt idx="2">
                  <c:v>1.72</c:v>
                </c:pt>
                <c:pt idx="3">
                  <c:v>0.5</c:v>
                </c:pt>
                <c:pt idx="4">
                  <c:v>0.14399999999999999</c:v>
                </c:pt>
                <c:pt idx="5">
                  <c:v>4.2000000000000003E-2</c:v>
                </c:pt>
              </c:numCache>
            </c:numRef>
          </c:yVal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Valeur théorique</c:v>
                </c:pt>
              </c:strCache>
            </c:strRef>
          </c:tx>
          <c:xVal>
            <c:numRef>
              <c:f>Sheet1!$C$13:$C$18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Sheet1!$G$13:$G$18</c:f>
              <c:numCache>
                <c:formatCode>0.000</c:formatCode>
                <c:ptCount val="6"/>
                <c:pt idx="0">
                  <c:v>30</c:v>
                </c:pt>
                <c:pt idx="1">
                  <c:v>11.036383235143269</c:v>
                </c:pt>
                <c:pt idx="2">
                  <c:v>4.0600584970983808</c:v>
                </c:pt>
                <c:pt idx="3">
                  <c:v>1.4936120510359185</c:v>
                </c:pt>
                <c:pt idx="4">
                  <c:v>0.5494691666620255</c:v>
                </c:pt>
                <c:pt idx="5">
                  <c:v>0.20213840997256405</c:v>
                </c:pt>
              </c:numCache>
            </c:numRef>
          </c:yVal>
        </c:ser>
        <c:axId val="127412480"/>
        <c:axId val="121748096"/>
      </c:scatterChart>
      <c:valAx>
        <c:axId val="127412480"/>
        <c:scaling>
          <c:orientation val="minMax"/>
        </c:scaling>
        <c:axPos val="b"/>
        <c:majorGridlines/>
        <c:numFmt formatCode="General" sourceLinked="1"/>
        <c:tickLblPos val="nextTo"/>
        <c:crossAx val="121748096"/>
        <c:crosses val="autoZero"/>
        <c:crossBetween val="midCat"/>
      </c:valAx>
      <c:valAx>
        <c:axId val="12174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Tension (V)</a:t>
                </a:r>
              </a:p>
            </c:rich>
          </c:tx>
          <c:layout/>
        </c:title>
        <c:numFmt formatCode="0" sourceLinked="0"/>
        <c:tickLblPos val="nextTo"/>
        <c:crossAx val="127412480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Tension aux bornes du condensateur en fonction du temps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Sheet1!$F$20</c:f>
              <c:strCache>
                <c:ptCount val="1"/>
                <c:pt idx="0">
                  <c:v>Essai moyen</c:v>
                </c:pt>
              </c:strCache>
            </c:strRef>
          </c:tx>
          <c:xVal>
            <c:numRef>
              <c:f>Sheet1!$C$22:$C$27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Sheet1!$F$22:$F$27</c:f>
              <c:numCache>
                <c:formatCode>0.000</c:formatCode>
                <c:ptCount val="6"/>
                <c:pt idx="0">
                  <c:v>0</c:v>
                </c:pt>
                <c:pt idx="1">
                  <c:v>16.625</c:v>
                </c:pt>
                <c:pt idx="2">
                  <c:v>21.259999999999998</c:v>
                </c:pt>
                <c:pt idx="3">
                  <c:v>22.564999999999998</c:v>
                </c:pt>
                <c:pt idx="4">
                  <c:v>22.935000000000002</c:v>
                </c:pt>
                <c:pt idx="5">
                  <c:v>23.04</c:v>
                </c:pt>
              </c:numCache>
            </c:numRef>
          </c:yVal>
        </c:ser>
        <c:ser>
          <c:idx val="1"/>
          <c:order val="1"/>
          <c:tx>
            <c:strRef>
              <c:f>Sheet1!$G$20</c:f>
              <c:strCache>
                <c:ptCount val="1"/>
                <c:pt idx="0">
                  <c:v>Valeur théorique</c:v>
                </c:pt>
              </c:strCache>
            </c:strRef>
          </c:tx>
          <c:xVal>
            <c:numRef>
              <c:f>Sheet1!$C$22:$C$27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</c:numCache>
            </c:numRef>
          </c:xVal>
          <c:yVal>
            <c:numRef>
              <c:f>Sheet1!$G$22:$G$27</c:f>
              <c:numCache>
                <c:formatCode>0.000</c:formatCode>
                <c:ptCount val="6"/>
                <c:pt idx="0">
                  <c:v>0</c:v>
                </c:pt>
                <c:pt idx="1">
                  <c:v>18.963616764856731</c:v>
                </c:pt>
                <c:pt idx="2">
                  <c:v>25.939941502901618</c:v>
                </c:pt>
                <c:pt idx="3">
                  <c:v>28.506387948964083</c:v>
                </c:pt>
                <c:pt idx="4">
                  <c:v>29.450530833337972</c:v>
                </c:pt>
                <c:pt idx="5">
                  <c:v>29.797861590027434</c:v>
                </c:pt>
              </c:numCache>
            </c:numRef>
          </c:yVal>
        </c:ser>
        <c:axId val="127096704"/>
        <c:axId val="127095168"/>
      </c:scatterChart>
      <c:valAx>
        <c:axId val="12709670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 (s)</a:t>
                </a:r>
              </a:p>
            </c:rich>
          </c:tx>
          <c:layout/>
        </c:title>
        <c:numFmt formatCode="General" sourceLinked="1"/>
        <c:tickLblPos val="nextTo"/>
        <c:crossAx val="127095168"/>
        <c:crosses val="autoZero"/>
        <c:crossBetween val="midCat"/>
      </c:valAx>
      <c:valAx>
        <c:axId val="127095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Tension (V)</a:t>
                </a:r>
              </a:p>
            </c:rich>
          </c:tx>
          <c:layout/>
        </c:title>
        <c:numFmt formatCode="0" sourceLinked="0"/>
        <c:tickLblPos val="nextTo"/>
        <c:crossAx val="127096704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CA"/>
              <a:t>Tension</a:t>
            </a:r>
            <a:r>
              <a:rPr lang="en-CA" baseline="0"/>
              <a:t> aux bornes du condensateur en fonction du temps </a:t>
            </a:r>
            <a:endParaRPr lang="en-CA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Sheet1!$F$29</c:f>
              <c:strCache>
                <c:ptCount val="1"/>
                <c:pt idx="0">
                  <c:v>Essai moyen</c:v>
                </c:pt>
              </c:strCache>
            </c:strRef>
          </c:tx>
          <c:xVal>
            <c:numRef>
              <c:f>Sheet1!$C$31:$C$36</c:f>
              <c:numCache>
                <c:formatCode>General</c:formatCode>
                <c:ptCount val="6"/>
                <c:pt idx="0">
                  <c:v>0</c:v>
                </c:pt>
                <c:pt idx="1">
                  <c:v>86</c:v>
                </c:pt>
                <c:pt idx="2">
                  <c:v>172</c:v>
                </c:pt>
                <c:pt idx="3">
                  <c:v>258</c:v>
                </c:pt>
                <c:pt idx="4">
                  <c:v>344</c:v>
                </c:pt>
                <c:pt idx="5">
                  <c:v>430</c:v>
                </c:pt>
              </c:numCache>
            </c:numRef>
          </c:xVal>
          <c:yVal>
            <c:numRef>
              <c:f>Sheet1!$F$31:$F$36</c:f>
              <c:numCache>
                <c:formatCode>0.000</c:formatCode>
                <c:ptCount val="6"/>
                <c:pt idx="0">
                  <c:v>23.074999999999999</c:v>
                </c:pt>
                <c:pt idx="1">
                  <c:v>3.6749999999999998</c:v>
                </c:pt>
                <c:pt idx="2">
                  <c:v>0.64300000000000002</c:v>
                </c:pt>
                <c:pt idx="3">
                  <c:v>0.114</c:v>
                </c:pt>
                <c:pt idx="4">
                  <c:v>2.1499999999999998E-2</c:v>
                </c:pt>
                <c:pt idx="5">
                  <c:v>5.0000000000000001E-3</c:v>
                </c:pt>
              </c:numCache>
            </c:numRef>
          </c:yVal>
        </c:ser>
        <c:ser>
          <c:idx val="1"/>
          <c:order val="1"/>
          <c:tx>
            <c:strRef>
              <c:f>Sheet1!$G$29</c:f>
              <c:strCache>
                <c:ptCount val="1"/>
                <c:pt idx="0">
                  <c:v>Valeur théorique</c:v>
                </c:pt>
              </c:strCache>
            </c:strRef>
          </c:tx>
          <c:xVal>
            <c:numRef>
              <c:f>Sheet1!$C$31:$C$36</c:f>
              <c:numCache>
                <c:formatCode>General</c:formatCode>
                <c:ptCount val="6"/>
                <c:pt idx="0">
                  <c:v>0</c:v>
                </c:pt>
                <c:pt idx="1">
                  <c:v>86</c:v>
                </c:pt>
                <c:pt idx="2">
                  <c:v>172</c:v>
                </c:pt>
                <c:pt idx="3">
                  <c:v>258</c:v>
                </c:pt>
                <c:pt idx="4">
                  <c:v>344</c:v>
                </c:pt>
                <c:pt idx="5">
                  <c:v>430</c:v>
                </c:pt>
              </c:numCache>
            </c:numRef>
          </c:xVal>
          <c:yVal>
            <c:numRef>
              <c:f>Sheet1!$G$31:$G$36</c:f>
              <c:numCache>
                <c:formatCode>0.000</c:formatCode>
                <c:ptCount val="6"/>
                <c:pt idx="0">
                  <c:v>30</c:v>
                </c:pt>
                <c:pt idx="1">
                  <c:v>11.036383235143269</c:v>
                </c:pt>
                <c:pt idx="2">
                  <c:v>4.0600584970983808</c:v>
                </c:pt>
                <c:pt idx="3">
                  <c:v>1.4936120510359185</c:v>
                </c:pt>
                <c:pt idx="4">
                  <c:v>0.5494691666620255</c:v>
                </c:pt>
                <c:pt idx="5">
                  <c:v>0.20213840997256405</c:v>
                </c:pt>
              </c:numCache>
            </c:numRef>
          </c:yVal>
        </c:ser>
        <c:axId val="163246848"/>
        <c:axId val="162630656"/>
      </c:scatterChart>
      <c:valAx>
        <c:axId val="16324684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Temps (s)</a:t>
                </a:r>
              </a:p>
            </c:rich>
          </c:tx>
          <c:layout/>
        </c:title>
        <c:numFmt formatCode="General" sourceLinked="1"/>
        <c:tickLblPos val="nextTo"/>
        <c:crossAx val="162630656"/>
        <c:crosses val="autoZero"/>
        <c:crossBetween val="midCat"/>
      </c:valAx>
      <c:valAx>
        <c:axId val="162630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Tension (V)</a:t>
                </a:r>
              </a:p>
            </c:rich>
          </c:tx>
          <c:layout/>
        </c:title>
        <c:numFmt formatCode="0" sourceLinked="0"/>
        <c:tickLblPos val="nextTo"/>
        <c:crossAx val="163246848"/>
        <c:crosses val="autoZero"/>
        <c:crossBetween val="midCat"/>
      </c:valAx>
    </c:plotArea>
    <c:legend>
      <c:legendPos val="r"/>
      <c:layout/>
      <c:overlay val="1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0</xdr:rowOff>
    </xdr:from>
    <xdr:to>
      <xdr:col>15</xdr:col>
      <xdr:colOff>426720</xdr:colOff>
      <xdr:row>14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365760</xdr:colOff>
      <xdr:row>2</xdr:row>
      <xdr:rowOff>152400</xdr:rowOff>
    </xdr:from>
    <xdr:to>
      <xdr:col>24</xdr:col>
      <xdr:colOff>60960</xdr:colOff>
      <xdr:row>17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312420</xdr:colOff>
      <xdr:row>24</xdr:row>
      <xdr:rowOff>38100</xdr:rowOff>
    </xdr:from>
    <xdr:to>
      <xdr:col>23</xdr:col>
      <xdr:colOff>7620</xdr:colOff>
      <xdr:row>39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26</xdr:row>
      <xdr:rowOff>152400</xdr:rowOff>
    </xdr:from>
    <xdr:to>
      <xdr:col>15</xdr:col>
      <xdr:colOff>99060</xdr:colOff>
      <xdr:row>41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6"/>
  <sheetViews>
    <sheetView tabSelected="1" topLeftCell="C13" workbookViewId="0">
      <selection activeCell="M27" sqref="M27"/>
    </sheetView>
  </sheetViews>
  <sheetFormatPr defaultRowHeight="14.4"/>
  <cols>
    <col min="6" max="6" width="11" bestFit="1" customWidth="1"/>
    <col min="7" max="7" width="14.6640625" bestFit="1" customWidth="1"/>
  </cols>
  <sheetData>
    <row r="1" spans="2:9" ht="15" thickBot="1"/>
    <row r="2" spans="2:9">
      <c r="B2" s="3" t="s">
        <v>0</v>
      </c>
      <c r="C2" s="4" t="s">
        <v>1</v>
      </c>
      <c r="D2" s="4" t="s">
        <v>2</v>
      </c>
      <c r="E2" s="4" t="s">
        <v>3</v>
      </c>
      <c r="F2" s="4" t="s">
        <v>9</v>
      </c>
      <c r="G2" s="5" t="s">
        <v>4</v>
      </c>
    </row>
    <row r="3" spans="2:9" ht="15" thickBot="1">
      <c r="B3" s="16" t="s">
        <v>5</v>
      </c>
      <c r="C3" s="9" t="s">
        <v>6</v>
      </c>
      <c r="D3" s="9" t="s">
        <v>7</v>
      </c>
      <c r="E3" s="9" t="s">
        <v>7</v>
      </c>
      <c r="F3" s="9" t="s">
        <v>7</v>
      </c>
      <c r="G3" s="17" t="s">
        <v>7</v>
      </c>
      <c r="I3" t="s">
        <v>8</v>
      </c>
    </row>
    <row r="4" spans="2:9">
      <c r="B4" s="12">
        <v>0</v>
      </c>
      <c r="C4" s="13">
        <v>0</v>
      </c>
      <c r="D4" s="14">
        <v>0</v>
      </c>
      <c r="E4" s="14">
        <v>0</v>
      </c>
      <c r="F4" s="14">
        <f>AVERAGE(D4:E4)</f>
        <v>0</v>
      </c>
      <c r="G4" s="15">
        <f>$I$4*(1-$I$5^((C4*-1)/$C$5))</f>
        <v>0</v>
      </c>
      <c r="I4">
        <v>30</v>
      </c>
    </row>
    <row r="5" spans="2:9">
      <c r="B5" s="6">
        <v>1</v>
      </c>
      <c r="C5" s="1">
        <v>30</v>
      </c>
      <c r="D5" s="2">
        <v>16.600000000000001</v>
      </c>
      <c r="E5" s="2">
        <v>16.8</v>
      </c>
      <c r="F5" s="2">
        <f t="shared" ref="F5:F9" si="0">AVERAGE(D5:E5)</f>
        <v>16.700000000000003</v>
      </c>
      <c r="G5" s="7">
        <f t="shared" ref="G5:G9" si="1">$I$4*(1-$I$5^((C5*-1)/$C$5))</f>
        <v>18.963616764856731</v>
      </c>
      <c r="I5">
        <f>EXP(1)</f>
        <v>2.7182818284590451</v>
      </c>
    </row>
    <row r="6" spans="2:9">
      <c r="B6" s="6">
        <v>2</v>
      </c>
      <c r="C6" s="1">
        <v>60</v>
      </c>
      <c r="D6" s="2">
        <v>21.25</v>
      </c>
      <c r="E6" s="2">
        <v>21.35</v>
      </c>
      <c r="F6" s="2">
        <f t="shared" si="0"/>
        <v>21.3</v>
      </c>
      <c r="G6" s="7">
        <f t="shared" si="1"/>
        <v>25.939941502901618</v>
      </c>
    </row>
    <row r="7" spans="2:9">
      <c r="B7" s="6">
        <v>3</v>
      </c>
      <c r="C7" s="1">
        <v>90</v>
      </c>
      <c r="D7" s="2">
        <v>22.45</v>
      </c>
      <c r="E7" s="2">
        <v>22.58</v>
      </c>
      <c r="F7" s="2">
        <f t="shared" si="0"/>
        <v>22.515000000000001</v>
      </c>
      <c r="G7" s="7">
        <f t="shared" si="1"/>
        <v>28.506387948964083</v>
      </c>
    </row>
    <row r="8" spans="2:9">
      <c r="B8" s="6">
        <v>4</v>
      </c>
      <c r="C8" s="1">
        <v>120</v>
      </c>
      <c r="D8" s="2">
        <v>22.9</v>
      </c>
      <c r="E8" s="2">
        <v>22.95</v>
      </c>
      <c r="F8" s="2">
        <f t="shared" si="0"/>
        <v>22.924999999999997</v>
      </c>
      <c r="G8" s="7">
        <f t="shared" si="1"/>
        <v>29.450530833337972</v>
      </c>
    </row>
    <row r="9" spans="2:9" ht="15" thickBot="1">
      <c r="B9" s="8">
        <v>5</v>
      </c>
      <c r="C9" s="9">
        <v>150</v>
      </c>
      <c r="D9" s="10">
        <v>23.04</v>
      </c>
      <c r="E9" s="10">
        <v>23.04</v>
      </c>
      <c r="F9" s="10">
        <f t="shared" si="0"/>
        <v>23.04</v>
      </c>
      <c r="G9" s="11">
        <f t="shared" si="1"/>
        <v>29.797861590027434</v>
      </c>
    </row>
    <row r="10" spans="2:9" ht="15" thickBot="1"/>
    <row r="11" spans="2:9">
      <c r="B11" s="3" t="s">
        <v>0</v>
      </c>
      <c r="C11" s="4" t="s">
        <v>1</v>
      </c>
      <c r="D11" s="4" t="s">
        <v>2</v>
      </c>
      <c r="E11" s="4" t="s">
        <v>3</v>
      </c>
      <c r="F11" s="4" t="s">
        <v>9</v>
      </c>
      <c r="G11" s="5" t="s">
        <v>4</v>
      </c>
    </row>
    <row r="12" spans="2:9" ht="15" thickBot="1">
      <c r="B12" s="16" t="s">
        <v>5</v>
      </c>
      <c r="C12" s="9" t="s">
        <v>6</v>
      </c>
      <c r="D12" s="9" t="s">
        <v>7</v>
      </c>
      <c r="E12" s="9" t="s">
        <v>7</v>
      </c>
      <c r="F12" s="9" t="s">
        <v>7</v>
      </c>
      <c r="G12" s="17" t="s">
        <v>7</v>
      </c>
    </row>
    <row r="13" spans="2:9">
      <c r="B13" s="12">
        <v>0</v>
      </c>
      <c r="C13" s="13">
        <v>0</v>
      </c>
      <c r="D13" s="14">
        <v>23.06</v>
      </c>
      <c r="E13" s="14">
        <v>23.07</v>
      </c>
      <c r="F13" s="14">
        <f>AVERAGE(D13:E13)</f>
        <v>23.064999999999998</v>
      </c>
      <c r="G13" s="15">
        <f>$I$4*$I$5^((C13*-1)/$C$14)</f>
        <v>30</v>
      </c>
    </row>
    <row r="14" spans="2:9">
      <c r="B14" s="6">
        <v>1</v>
      </c>
      <c r="C14" s="1">
        <v>30</v>
      </c>
      <c r="D14" s="2">
        <v>6.16</v>
      </c>
      <c r="E14" s="2">
        <v>6.18</v>
      </c>
      <c r="F14" s="2">
        <f t="shared" ref="F14:F18" si="2">AVERAGE(D14:E14)</f>
        <v>6.17</v>
      </c>
      <c r="G14" s="7">
        <f t="shared" ref="G14:G18" si="3">$I$4*$I$5^((C14*-1)/$C$14)</f>
        <v>11.036383235143269</v>
      </c>
    </row>
    <row r="15" spans="2:9">
      <c r="B15" s="6">
        <v>2</v>
      </c>
      <c r="C15" s="1">
        <v>60</v>
      </c>
      <c r="D15" s="2">
        <v>1.73</v>
      </c>
      <c r="E15" s="2">
        <v>1.71</v>
      </c>
      <c r="F15" s="2">
        <f t="shared" si="2"/>
        <v>1.72</v>
      </c>
      <c r="G15" s="7">
        <f t="shared" si="3"/>
        <v>4.0600584970983808</v>
      </c>
    </row>
    <row r="16" spans="2:9">
      <c r="B16" s="6">
        <v>3</v>
      </c>
      <c r="C16" s="1">
        <v>90</v>
      </c>
      <c r="D16" s="2">
        <v>0.495</v>
      </c>
      <c r="E16" s="2">
        <v>0.505</v>
      </c>
      <c r="F16" s="2">
        <f t="shared" si="2"/>
        <v>0.5</v>
      </c>
      <c r="G16" s="7">
        <f t="shared" si="3"/>
        <v>1.4936120510359185</v>
      </c>
    </row>
    <row r="17" spans="2:7">
      <c r="B17" s="6">
        <v>4</v>
      </c>
      <c r="C17" s="1">
        <v>120</v>
      </c>
      <c r="D17" s="2">
        <v>0.14299999999999999</v>
      </c>
      <c r="E17" s="2">
        <v>0.14499999999999999</v>
      </c>
      <c r="F17" s="2">
        <f t="shared" si="2"/>
        <v>0.14399999999999999</v>
      </c>
      <c r="G17" s="7">
        <f t="shared" si="3"/>
        <v>0.5494691666620255</v>
      </c>
    </row>
    <row r="18" spans="2:7" ht="15" thickBot="1">
      <c r="B18" s="8">
        <v>5</v>
      </c>
      <c r="C18" s="9">
        <v>150</v>
      </c>
      <c r="D18" s="10">
        <v>4.2000000000000003E-2</v>
      </c>
      <c r="E18" s="10">
        <v>4.2000000000000003E-2</v>
      </c>
      <c r="F18" s="10">
        <f t="shared" si="2"/>
        <v>4.2000000000000003E-2</v>
      </c>
      <c r="G18" s="11">
        <f t="shared" si="3"/>
        <v>0.20213840997256405</v>
      </c>
    </row>
    <row r="19" spans="2:7" ht="15" thickBot="1"/>
    <row r="20" spans="2:7">
      <c r="B20" s="3" t="s">
        <v>0</v>
      </c>
      <c r="C20" s="4" t="s">
        <v>1</v>
      </c>
      <c r="D20" s="4" t="s">
        <v>2</v>
      </c>
      <c r="E20" s="4" t="s">
        <v>3</v>
      </c>
      <c r="F20" s="4" t="s">
        <v>9</v>
      </c>
      <c r="G20" s="5" t="s">
        <v>4</v>
      </c>
    </row>
    <row r="21" spans="2:7" ht="15" thickBot="1">
      <c r="B21" s="16" t="s">
        <v>5</v>
      </c>
      <c r="C21" s="9" t="s">
        <v>6</v>
      </c>
      <c r="D21" s="9" t="s">
        <v>7</v>
      </c>
      <c r="E21" s="9" t="s">
        <v>7</v>
      </c>
      <c r="F21" s="9" t="s">
        <v>7</v>
      </c>
      <c r="G21" s="17" t="s">
        <v>7</v>
      </c>
    </row>
    <row r="22" spans="2:7">
      <c r="B22" s="12">
        <v>0</v>
      </c>
      <c r="C22" s="13">
        <v>0</v>
      </c>
      <c r="D22" s="14">
        <v>0</v>
      </c>
      <c r="E22" s="14">
        <v>0</v>
      </c>
      <c r="F22" s="14">
        <f>AVERAGE(D22:E22)</f>
        <v>0</v>
      </c>
      <c r="G22" s="15">
        <f>$I$4*(1-EXP(1)^(-C22/$C$23))</f>
        <v>0</v>
      </c>
    </row>
    <row r="23" spans="2:7">
      <c r="B23" s="6">
        <v>1</v>
      </c>
      <c r="C23" s="1">
        <v>30</v>
      </c>
      <c r="D23" s="2">
        <v>16.600000000000001</v>
      </c>
      <c r="E23" s="2">
        <v>16.649999999999999</v>
      </c>
      <c r="F23" s="2">
        <f t="shared" ref="F23:F27" si="4">AVERAGE(D23:E23)</f>
        <v>16.625</v>
      </c>
      <c r="G23" s="7">
        <f t="shared" ref="G23:G27" si="5">$I$4*(1-EXP(1)^(-C23/$C$23))</f>
        <v>18.963616764856731</v>
      </c>
    </row>
    <row r="24" spans="2:7">
      <c r="B24" s="6">
        <v>2</v>
      </c>
      <c r="C24" s="1">
        <v>60</v>
      </c>
      <c r="D24" s="2">
        <v>21.25</v>
      </c>
      <c r="E24" s="2">
        <v>21.27</v>
      </c>
      <c r="F24" s="2">
        <f t="shared" si="4"/>
        <v>21.259999999999998</v>
      </c>
      <c r="G24" s="7">
        <f t="shared" si="5"/>
        <v>25.939941502901618</v>
      </c>
    </row>
    <row r="25" spans="2:7">
      <c r="B25" s="6">
        <v>3</v>
      </c>
      <c r="C25" s="1">
        <v>90</v>
      </c>
      <c r="D25" s="2">
        <v>22.55</v>
      </c>
      <c r="E25" s="2">
        <v>22.58</v>
      </c>
      <c r="F25" s="2">
        <f t="shared" si="4"/>
        <v>22.564999999999998</v>
      </c>
      <c r="G25" s="7">
        <f t="shared" si="5"/>
        <v>28.506387948964083</v>
      </c>
    </row>
    <row r="26" spans="2:7">
      <c r="B26" s="6">
        <v>4</v>
      </c>
      <c r="C26" s="1">
        <v>120</v>
      </c>
      <c r="D26" s="2">
        <v>22.93</v>
      </c>
      <c r="E26" s="2">
        <v>22.94</v>
      </c>
      <c r="F26" s="2">
        <f t="shared" si="4"/>
        <v>22.935000000000002</v>
      </c>
      <c r="G26" s="7">
        <f t="shared" si="5"/>
        <v>29.450530833337972</v>
      </c>
    </row>
    <row r="27" spans="2:7" ht="15" thickBot="1">
      <c r="B27" s="8">
        <v>5</v>
      </c>
      <c r="C27" s="9">
        <v>150</v>
      </c>
      <c r="D27" s="10">
        <v>23.04</v>
      </c>
      <c r="E27" s="10">
        <v>23.04</v>
      </c>
      <c r="F27" s="10">
        <f t="shared" si="4"/>
        <v>23.04</v>
      </c>
      <c r="G27" s="11">
        <f t="shared" si="5"/>
        <v>29.797861590027434</v>
      </c>
    </row>
    <row r="28" spans="2:7" ht="15" thickBot="1"/>
    <row r="29" spans="2:7">
      <c r="B29" s="3" t="s">
        <v>0</v>
      </c>
      <c r="C29" s="4" t="s">
        <v>1</v>
      </c>
      <c r="D29" s="4" t="s">
        <v>2</v>
      </c>
      <c r="E29" s="4" t="s">
        <v>3</v>
      </c>
      <c r="F29" s="4" t="s">
        <v>9</v>
      </c>
      <c r="G29" s="5" t="s">
        <v>4</v>
      </c>
    </row>
    <row r="30" spans="2:7" ht="15" thickBot="1">
      <c r="B30" s="16" t="s">
        <v>5</v>
      </c>
      <c r="C30" s="9" t="s">
        <v>6</v>
      </c>
      <c r="D30" s="9" t="s">
        <v>7</v>
      </c>
      <c r="E30" s="9" t="s">
        <v>7</v>
      </c>
      <c r="F30" s="9" t="s">
        <v>7</v>
      </c>
      <c r="G30" s="17" t="s">
        <v>7</v>
      </c>
    </row>
    <row r="31" spans="2:7">
      <c r="B31" s="12">
        <v>0</v>
      </c>
      <c r="C31" s="13">
        <v>0</v>
      </c>
      <c r="D31" s="14">
        <v>23.07</v>
      </c>
      <c r="E31" s="14">
        <v>23.08</v>
      </c>
      <c r="F31" s="14">
        <f>AVERAGE(D31:E31)</f>
        <v>23.074999999999999</v>
      </c>
      <c r="G31" s="15">
        <f>$I$4*($I$5^(-C31/$C$32))</f>
        <v>30</v>
      </c>
    </row>
    <row r="32" spans="2:7">
      <c r="B32" s="6">
        <v>1</v>
      </c>
      <c r="C32" s="1">
        <v>86</v>
      </c>
      <c r="D32" s="2">
        <v>3.7</v>
      </c>
      <c r="E32" s="2">
        <v>3.65</v>
      </c>
      <c r="F32" s="2">
        <f t="shared" ref="F32:F36" si="6">AVERAGE(D32:E32)</f>
        <v>3.6749999999999998</v>
      </c>
      <c r="G32" s="7">
        <f t="shared" ref="G32:G36" si="7">$I$4*($I$5^(-C32/$C$32))</f>
        <v>11.036383235143269</v>
      </c>
    </row>
    <row r="33" spans="2:7">
      <c r="B33" s="6">
        <v>2</v>
      </c>
      <c r="C33" s="1">
        <v>172</v>
      </c>
      <c r="D33" s="2">
        <v>0.65</v>
      </c>
      <c r="E33" s="2">
        <v>0.63600000000000001</v>
      </c>
      <c r="F33" s="2">
        <f t="shared" si="6"/>
        <v>0.64300000000000002</v>
      </c>
      <c r="G33" s="7">
        <f t="shared" si="7"/>
        <v>4.0600584970983808</v>
      </c>
    </row>
    <row r="34" spans="2:7">
      <c r="B34" s="6">
        <v>3</v>
      </c>
      <c r="C34" s="1">
        <v>258</v>
      </c>
      <c r="D34" s="2">
        <v>0.112</v>
      </c>
      <c r="E34" s="2">
        <v>0.11600000000000001</v>
      </c>
      <c r="F34" s="2">
        <f t="shared" si="6"/>
        <v>0.114</v>
      </c>
      <c r="G34" s="7">
        <f t="shared" si="7"/>
        <v>1.4936120510359185</v>
      </c>
    </row>
    <row r="35" spans="2:7">
      <c r="B35" s="6">
        <v>4</v>
      </c>
      <c r="C35" s="1">
        <v>344</v>
      </c>
      <c r="D35" s="2">
        <v>2.1000000000000001E-2</v>
      </c>
      <c r="E35" s="2">
        <v>2.1999999999999999E-2</v>
      </c>
      <c r="F35" s="2">
        <f t="shared" si="6"/>
        <v>2.1499999999999998E-2</v>
      </c>
      <c r="G35" s="7">
        <f t="shared" si="7"/>
        <v>0.5494691666620255</v>
      </c>
    </row>
    <row r="36" spans="2:7" ht="15" thickBot="1">
      <c r="B36" s="8">
        <v>5</v>
      </c>
      <c r="C36" s="9">
        <v>430</v>
      </c>
      <c r="D36" s="10">
        <v>5.0000000000000001E-3</v>
      </c>
      <c r="E36" s="10">
        <v>5.0000000000000001E-3</v>
      </c>
      <c r="F36" s="10">
        <f t="shared" si="6"/>
        <v>5.0000000000000001E-3</v>
      </c>
      <c r="G36" s="11">
        <f t="shared" si="7"/>
        <v>0.20213840997256405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Le_Mick</dc:creator>
  <cp:lastModifiedBy>Le_Mick</cp:lastModifiedBy>
  <dcterms:created xsi:type="dcterms:W3CDTF">2018-11-10T20:05:43Z</dcterms:created>
  <dcterms:modified xsi:type="dcterms:W3CDTF">2018-11-15T01:01:08Z</dcterms:modified>
</cp:coreProperties>
</file>