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khyaa\OneDrive\Desktop\Data Analysis\Projects for Portfolio\AMAZON SALES DATA ANALYSIS PROJECT\"/>
    </mc:Choice>
  </mc:AlternateContent>
  <xr:revisionPtr revIDLastSave="0" documentId="13_ncr:1_{3CCF3429-140E-488E-BD38-425E5B8702B8}" xr6:coauthVersionLast="47" xr6:coauthVersionMax="47" xr10:uidLastSave="{00000000-0000-0000-0000-000000000000}"/>
  <bookViews>
    <workbookView xWindow="-96" yWindow="-96" windowWidth="23232" windowHeight="12432" activeTab="5" xr2:uid="{00000000-000D-0000-FFFF-FFFF00000000}"/>
  </bookViews>
  <sheets>
    <sheet name="amazon" sheetId="1" r:id="rId1"/>
    <sheet name="Cleaned_data" sheetId="2" r:id="rId2"/>
    <sheet name="Input_data" sheetId="7" r:id="rId3"/>
    <sheet name="Data_for_Analysis" sheetId="4" r:id="rId4"/>
    <sheet name="Analysis" sheetId="15" r:id="rId5"/>
    <sheet name="Dashboard" sheetId="17" r:id="rId6"/>
  </sheets>
  <definedNames>
    <definedName name="_xlnm._FilterDatabase" localSheetId="0" hidden="1">amazon!$A$1:$P$1466</definedName>
    <definedName name="_xlnm._FilterDatabase" localSheetId="4" hidden="1">Analysis!$T$3:$W$183</definedName>
    <definedName name="_xlnm._FilterDatabase" localSheetId="1" hidden="1">Cleaned_data!$A$1:$H$1466</definedName>
    <definedName name="_xlnm._FilterDatabase" localSheetId="3" hidden="1">Data_for_Analysis!$A$3:$O$1468</definedName>
    <definedName name="Cleaned_data">Cleaned_data!$1:$1048576</definedName>
    <definedName name="Slicer_Month">#N/A</definedName>
    <definedName name="Slicer_Payment_mode">#N/A</definedName>
    <definedName name="Slicer_Sale_Type">#N/A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H4" i="4" l="1"/>
  <c r="Z1" i="15"/>
  <c r="AA1" i="15" s="1"/>
  <c r="Z5" i="15" s="1"/>
  <c r="W4" i="15"/>
  <c r="V4" i="15"/>
  <c r="U4" i="15"/>
  <c r="W5" i="15"/>
  <c r="W6" i="15"/>
  <c r="W7" i="15"/>
  <c r="W8" i="15"/>
  <c r="W9" i="15"/>
  <c r="W10" i="15"/>
  <c r="W11" i="15"/>
  <c r="W12" i="15"/>
  <c r="W13" i="15"/>
  <c r="W14" i="15"/>
  <c r="W15" i="15"/>
  <c r="W16" i="15"/>
  <c r="W17" i="15"/>
  <c r="W18" i="15"/>
  <c r="W19" i="15"/>
  <c r="W20" i="15"/>
  <c r="W21" i="15"/>
  <c r="W22" i="15"/>
  <c r="W23" i="15"/>
  <c r="W24" i="15"/>
  <c r="W25" i="15"/>
  <c r="W26" i="15"/>
  <c r="W27" i="15"/>
  <c r="W28" i="15"/>
  <c r="W29" i="15"/>
  <c r="W30" i="15"/>
  <c r="W31" i="15"/>
  <c r="W32" i="15"/>
  <c r="W33" i="15"/>
  <c r="W34" i="15"/>
  <c r="W35" i="15"/>
  <c r="W36" i="15"/>
  <c r="W37" i="15"/>
  <c r="W38" i="15"/>
  <c r="W39" i="15"/>
  <c r="W40" i="15"/>
  <c r="W41" i="15"/>
  <c r="W42" i="15"/>
  <c r="W43" i="15"/>
  <c r="W44" i="15"/>
  <c r="W45" i="15"/>
  <c r="W46" i="15"/>
  <c r="W47" i="15"/>
  <c r="W48" i="15"/>
  <c r="W49" i="15"/>
  <c r="W50" i="15"/>
  <c r="W51" i="15"/>
  <c r="W52" i="15"/>
  <c r="W53" i="15"/>
  <c r="W54" i="15"/>
  <c r="W55" i="15"/>
  <c r="W56" i="15"/>
  <c r="W57" i="15"/>
  <c r="W58" i="15"/>
  <c r="W59" i="15"/>
  <c r="W60" i="15"/>
  <c r="W61" i="15"/>
  <c r="W62" i="15"/>
  <c r="W63" i="15"/>
  <c r="W64" i="15"/>
  <c r="W65" i="15"/>
  <c r="W66" i="15"/>
  <c r="W67" i="15"/>
  <c r="W68" i="15"/>
  <c r="W69" i="15"/>
  <c r="W70" i="15"/>
  <c r="W71" i="15"/>
  <c r="W72" i="15"/>
  <c r="W73" i="15"/>
  <c r="W74" i="15"/>
  <c r="W75" i="15"/>
  <c r="W76" i="15"/>
  <c r="W77" i="15"/>
  <c r="W78" i="15"/>
  <c r="W79" i="15"/>
  <c r="W80" i="15"/>
  <c r="W81" i="15"/>
  <c r="W82" i="15"/>
  <c r="W83" i="15"/>
  <c r="W84" i="15"/>
  <c r="W85" i="15"/>
  <c r="W86" i="15"/>
  <c r="W87" i="15"/>
  <c r="W88" i="15"/>
  <c r="W89" i="15"/>
  <c r="W90" i="15"/>
  <c r="W91" i="15"/>
  <c r="W92" i="15"/>
  <c r="W93" i="15"/>
  <c r="W94" i="15"/>
  <c r="W95" i="15"/>
  <c r="W96" i="15"/>
  <c r="W97" i="15"/>
  <c r="W98" i="15"/>
  <c r="W99" i="15"/>
  <c r="W100" i="15"/>
  <c r="W101" i="15"/>
  <c r="W102" i="15"/>
  <c r="W103" i="15"/>
  <c r="W104" i="15"/>
  <c r="W105" i="15"/>
  <c r="W106" i="15"/>
  <c r="W107" i="15"/>
  <c r="W108" i="15"/>
  <c r="W109" i="15"/>
  <c r="W110" i="15"/>
  <c r="W111" i="15"/>
  <c r="W112" i="15"/>
  <c r="W113" i="15"/>
  <c r="W114" i="15"/>
  <c r="W115" i="15"/>
  <c r="W116" i="15"/>
  <c r="W117" i="15"/>
  <c r="W118" i="15"/>
  <c r="W119" i="15"/>
  <c r="W120" i="15"/>
  <c r="W121" i="15"/>
  <c r="W122" i="15"/>
  <c r="W123" i="15"/>
  <c r="W124" i="15"/>
  <c r="W125" i="15"/>
  <c r="W126" i="15"/>
  <c r="W127" i="15"/>
  <c r="W128" i="15"/>
  <c r="W129" i="15"/>
  <c r="W130" i="15"/>
  <c r="W131" i="15"/>
  <c r="W132" i="15"/>
  <c r="W133" i="15"/>
  <c r="W134" i="15"/>
  <c r="W135" i="15"/>
  <c r="W136" i="15"/>
  <c r="W137" i="15"/>
  <c r="W138" i="15"/>
  <c r="W139" i="15"/>
  <c r="W140" i="15"/>
  <c r="W141" i="15"/>
  <c r="W142" i="15"/>
  <c r="W143" i="15"/>
  <c r="W144" i="15"/>
  <c r="W145" i="15"/>
  <c r="W146" i="15"/>
  <c r="W147" i="15"/>
  <c r="W148" i="15"/>
  <c r="W149" i="15"/>
  <c r="W150" i="15"/>
  <c r="W151" i="15"/>
  <c r="W152" i="15"/>
  <c r="W153" i="15"/>
  <c r="W154" i="15"/>
  <c r="W155" i="15"/>
  <c r="W156" i="15"/>
  <c r="W157" i="15"/>
  <c r="W158" i="15"/>
  <c r="W159" i="15"/>
  <c r="W160" i="15"/>
  <c r="W161" i="15"/>
  <c r="W162" i="15"/>
  <c r="W163" i="15"/>
  <c r="W164" i="15"/>
  <c r="W165" i="15"/>
  <c r="W166" i="15"/>
  <c r="W167" i="15"/>
  <c r="W168" i="15"/>
  <c r="W169" i="15"/>
  <c r="W170" i="15"/>
  <c r="W171" i="15"/>
  <c r="W172" i="15"/>
  <c r="W173" i="15"/>
  <c r="W174" i="15"/>
  <c r="W175" i="15"/>
  <c r="W176" i="15"/>
  <c r="W177" i="15"/>
  <c r="W178" i="15"/>
  <c r="W179" i="15"/>
  <c r="W180" i="15"/>
  <c r="W181" i="15"/>
  <c r="W182" i="15"/>
  <c r="W183" i="15"/>
  <c r="V16" i="15"/>
  <c r="V17" i="15"/>
  <c r="V18" i="15"/>
  <c r="V19" i="15"/>
  <c r="V20" i="15"/>
  <c r="V21" i="15"/>
  <c r="V22" i="15"/>
  <c r="V23" i="15"/>
  <c r="V24" i="15"/>
  <c r="V25" i="15"/>
  <c r="V26" i="15"/>
  <c r="V27" i="15"/>
  <c r="V28" i="15"/>
  <c r="V29" i="15"/>
  <c r="V30" i="15"/>
  <c r="V31" i="15"/>
  <c r="V32" i="15"/>
  <c r="V33" i="15"/>
  <c r="V34" i="15"/>
  <c r="V35" i="15"/>
  <c r="V36" i="15"/>
  <c r="V37" i="15"/>
  <c r="V38" i="15"/>
  <c r="V39" i="15"/>
  <c r="V40" i="15"/>
  <c r="V41" i="15"/>
  <c r="V42" i="15"/>
  <c r="V43" i="15"/>
  <c r="V44" i="15"/>
  <c r="V45" i="15"/>
  <c r="V46" i="15"/>
  <c r="V47" i="15"/>
  <c r="V48" i="15"/>
  <c r="V49" i="15"/>
  <c r="V50" i="15"/>
  <c r="V51" i="15"/>
  <c r="V52" i="15"/>
  <c r="V53" i="15"/>
  <c r="V54" i="15"/>
  <c r="V55" i="15"/>
  <c r="V56" i="15"/>
  <c r="V57" i="15"/>
  <c r="V58" i="15"/>
  <c r="V59" i="15"/>
  <c r="V60" i="15"/>
  <c r="V61" i="15"/>
  <c r="V62" i="15"/>
  <c r="V63" i="15"/>
  <c r="V64" i="15"/>
  <c r="V65" i="15"/>
  <c r="V66" i="15"/>
  <c r="V67" i="15"/>
  <c r="V68" i="15"/>
  <c r="V69" i="15"/>
  <c r="V70" i="15"/>
  <c r="V71" i="15"/>
  <c r="V72" i="15"/>
  <c r="V73" i="15"/>
  <c r="V74" i="15"/>
  <c r="V75" i="15"/>
  <c r="V76" i="15"/>
  <c r="V77" i="15"/>
  <c r="V78" i="15"/>
  <c r="V79" i="15"/>
  <c r="V80" i="15"/>
  <c r="V81" i="15"/>
  <c r="V82" i="15"/>
  <c r="V83" i="15"/>
  <c r="V84" i="15"/>
  <c r="V85" i="15"/>
  <c r="V86" i="15"/>
  <c r="V87" i="15"/>
  <c r="V88" i="15"/>
  <c r="V89" i="15"/>
  <c r="V90" i="15"/>
  <c r="V91" i="15"/>
  <c r="V92" i="15"/>
  <c r="V93" i="15"/>
  <c r="V94" i="15"/>
  <c r="V95" i="15"/>
  <c r="V96" i="15"/>
  <c r="V97" i="15"/>
  <c r="V98" i="15"/>
  <c r="V99" i="15"/>
  <c r="V100" i="15"/>
  <c r="V101" i="15"/>
  <c r="V102" i="15"/>
  <c r="V103" i="15"/>
  <c r="V104" i="15"/>
  <c r="V105" i="15"/>
  <c r="V106" i="15"/>
  <c r="V107" i="15"/>
  <c r="V108" i="15"/>
  <c r="V109" i="15"/>
  <c r="V110" i="15"/>
  <c r="V111" i="15"/>
  <c r="V112" i="15"/>
  <c r="V113" i="15"/>
  <c r="V114" i="15"/>
  <c r="V115" i="15"/>
  <c r="V116" i="15"/>
  <c r="V117" i="15"/>
  <c r="V118" i="15"/>
  <c r="V119" i="15"/>
  <c r="V120" i="15"/>
  <c r="V121" i="15"/>
  <c r="V122" i="15"/>
  <c r="V123" i="15"/>
  <c r="V124" i="15"/>
  <c r="V125" i="15"/>
  <c r="V126" i="15"/>
  <c r="V127" i="15"/>
  <c r="V128" i="15"/>
  <c r="V129" i="15"/>
  <c r="V130" i="15"/>
  <c r="V131" i="15"/>
  <c r="V132" i="15"/>
  <c r="V133" i="15"/>
  <c r="V134" i="15"/>
  <c r="V135" i="15"/>
  <c r="V136" i="15"/>
  <c r="V137" i="15"/>
  <c r="V138" i="15"/>
  <c r="V139" i="15"/>
  <c r="V140" i="15"/>
  <c r="V141" i="15"/>
  <c r="V142" i="15"/>
  <c r="V143" i="15"/>
  <c r="V144" i="15"/>
  <c r="V145" i="15"/>
  <c r="V146" i="15"/>
  <c r="V147" i="15"/>
  <c r="V148" i="15"/>
  <c r="V149" i="15"/>
  <c r="V150" i="15"/>
  <c r="V151" i="15"/>
  <c r="V152" i="15"/>
  <c r="V153" i="15"/>
  <c r="V154" i="15"/>
  <c r="V155" i="15"/>
  <c r="V156" i="15"/>
  <c r="V157" i="15"/>
  <c r="V158" i="15"/>
  <c r="V159" i="15"/>
  <c r="V160" i="15"/>
  <c r="V161" i="15"/>
  <c r="V162" i="15"/>
  <c r="V163" i="15"/>
  <c r="V164" i="15"/>
  <c r="V165" i="15"/>
  <c r="V166" i="15"/>
  <c r="V167" i="15"/>
  <c r="V168" i="15"/>
  <c r="V169" i="15"/>
  <c r="V170" i="15"/>
  <c r="V171" i="15"/>
  <c r="V172" i="15"/>
  <c r="V173" i="15"/>
  <c r="V174" i="15"/>
  <c r="V175" i="15"/>
  <c r="V176" i="15"/>
  <c r="V177" i="15"/>
  <c r="V178" i="15"/>
  <c r="V179" i="15"/>
  <c r="V180" i="15"/>
  <c r="V181" i="15"/>
  <c r="V182" i="15"/>
  <c r="V183" i="15"/>
  <c r="V5" i="15"/>
  <c r="V6" i="15"/>
  <c r="V7" i="15"/>
  <c r="V8" i="15"/>
  <c r="V9" i="15"/>
  <c r="V10" i="15"/>
  <c r="V11" i="15"/>
  <c r="V12" i="15"/>
  <c r="V13" i="15"/>
  <c r="V14" i="15"/>
  <c r="V15" i="15"/>
  <c r="U25" i="15"/>
  <c r="U26" i="15"/>
  <c r="U27" i="15"/>
  <c r="U28" i="15"/>
  <c r="U29" i="15"/>
  <c r="U30" i="15"/>
  <c r="U31" i="15"/>
  <c r="U32" i="15"/>
  <c r="U33" i="15"/>
  <c r="U34" i="15"/>
  <c r="U35" i="15"/>
  <c r="U36" i="15"/>
  <c r="U37" i="15"/>
  <c r="U38" i="15"/>
  <c r="U39" i="15"/>
  <c r="U40" i="15"/>
  <c r="U41" i="15"/>
  <c r="U42" i="15"/>
  <c r="U43" i="15"/>
  <c r="U44" i="15"/>
  <c r="U45" i="15"/>
  <c r="U46" i="15"/>
  <c r="U47" i="15"/>
  <c r="U48" i="15"/>
  <c r="U49" i="15"/>
  <c r="U50" i="15"/>
  <c r="U51" i="15"/>
  <c r="U52" i="15"/>
  <c r="U53" i="15"/>
  <c r="U54" i="15"/>
  <c r="U55" i="15"/>
  <c r="U56" i="15"/>
  <c r="U57" i="15"/>
  <c r="U58" i="15"/>
  <c r="U59" i="15"/>
  <c r="U60" i="15"/>
  <c r="U61" i="15"/>
  <c r="U62" i="15"/>
  <c r="U63" i="15"/>
  <c r="U64" i="15"/>
  <c r="U65" i="15"/>
  <c r="U66" i="15"/>
  <c r="U67" i="15"/>
  <c r="U68" i="15"/>
  <c r="U69" i="15"/>
  <c r="U70" i="15"/>
  <c r="U71" i="15"/>
  <c r="U72" i="15"/>
  <c r="U73" i="15"/>
  <c r="U74" i="15"/>
  <c r="U75" i="15"/>
  <c r="U76" i="15"/>
  <c r="U77" i="15"/>
  <c r="U78" i="15"/>
  <c r="U79" i="15"/>
  <c r="U80" i="15"/>
  <c r="U81" i="15"/>
  <c r="U82" i="15"/>
  <c r="U83" i="15"/>
  <c r="U84" i="15"/>
  <c r="U85" i="15"/>
  <c r="U86" i="15"/>
  <c r="U87" i="15"/>
  <c r="U88" i="15"/>
  <c r="U89" i="15"/>
  <c r="U90" i="15"/>
  <c r="U91" i="15"/>
  <c r="U92" i="15"/>
  <c r="U93" i="15"/>
  <c r="U94" i="15"/>
  <c r="U95" i="15"/>
  <c r="U96" i="15"/>
  <c r="U97" i="15"/>
  <c r="U98" i="15"/>
  <c r="U99" i="15"/>
  <c r="U100" i="15"/>
  <c r="U101" i="15"/>
  <c r="U102" i="15"/>
  <c r="U103" i="15"/>
  <c r="U104" i="15"/>
  <c r="U105" i="15"/>
  <c r="U106" i="15"/>
  <c r="U107" i="15"/>
  <c r="U108" i="15"/>
  <c r="U109" i="15"/>
  <c r="U110" i="15"/>
  <c r="U111" i="15"/>
  <c r="U112" i="15"/>
  <c r="U113" i="15"/>
  <c r="U114" i="15"/>
  <c r="U115" i="15"/>
  <c r="U116" i="15"/>
  <c r="U117" i="15"/>
  <c r="U118" i="15"/>
  <c r="U119" i="15"/>
  <c r="U120" i="15"/>
  <c r="U121" i="15"/>
  <c r="U122" i="15"/>
  <c r="U123" i="15"/>
  <c r="U124" i="15"/>
  <c r="U125" i="15"/>
  <c r="U126" i="15"/>
  <c r="U127" i="15"/>
  <c r="U128" i="15"/>
  <c r="U129" i="15"/>
  <c r="U130" i="15"/>
  <c r="U131" i="15"/>
  <c r="U132" i="15"/>
  <c r="U133" i="15"/>
  <c r="U134" i="15"/>
  <c r="U135" i="15"/>
  <c r="U136" i="15"/>
  <c r="U137" i="15"/>
  <c r="U138" i="15"/>
  <c r="U139" i="15"/>
  <c r="U140" i="15"/>
  <c r="U141" i="15"/>
  <c r="U142" i="15"/>
  <c r="U143" i="15"/>
  <c r="U144" i="15"/>
  <c r="U145" i="15"/>
  <c r="U146" i="15"/>
  <c r="U147" i="15"/>
  <c r="U148" i="15"/>
  <c r="U149" i="15"/>
  <c r="U150" i="15"/>
  <c r="U151" i="15"/>
  <c r="U152" i="15"/>
  <c r="U153" i="15"/>
  <c r="U154" i="15"/>
  <c r="U155" i="15"/>
  <c r="U156" i="15"/>
  <c r="U157" i="15"/>
  <c r="U158" i="15"/>
  <c r="U159" i="15"/>
  <c r="U160" i="15"/>
  <c r="U161" i="15"/>
  <c r="U162" i="15"/>
  <c r="U163" i="15"/>
  <c r="U164" i="15"/>
  <c r="U165" i="15"/>
  <c r="U166" i="15"/>
  <c r="U167" i="15"/>
  <c r="U168" i="15"/>
  <c r="U169" i="15"/>
  <c r="U170" i="15"/>
  <c r="U171" i="15"/>
  <c r="U172" i="15"/>
  <c r="U173" i="15"/>
  <c r="U174" i="15"/>
  <c r="U175" i="15"/>
  <c r="U176" i="15"/>
  <c r="U177" i="15"/>
  <c r="U178" i="15"/>
  <c r="U179" i="15"/>
  <c r="U180" i="15"/>
  <c r="U181" i="15"/>
  <c r="U182" i="15"/>
  <c r="U183" i="15"/>
  <c r="U5" i="15"/>
  <c r="U6" i="15"/>
  <c r="U7" i="15"/>
  <c r="U8" i="15"/>
  <c r="U9" i="15"/>
  <c r="U10" i="15"/>
  <c r="U11" i="15"/>
  <c r="U12" i="15"/>
  <c r="U13" i="15"/>
  <c r="U14" i="15"/>
  <c r="U15" i="15"/>
  <c r="U16" i="15"/>
  <c r="U17" i="15"/>
  <c r="U18" i="15"/>
  <c r="U19" i="15"/>
  <c r="U20" i="15"/>
  <c r="U21" i="15"/>
  <c r="U22" i="15"/>
  <c r="U23" i="15"/>
  <c r="U24" i="15"/>
  <c r="M5" i="15"/>
  <c r="N5" i="15" s="1"/>
  <c r="L6" i="15"/>
  <c r="L7" i="15"/>
  <c r="L8" i="15"/>
  <c r="L9" i="15"/>
  <c r="L10" i="15"/>
  <c r="L11" i="15"/>
  <c r="L12" i="15"/>
  <c r="L13" i="15"/>
  <c r="L14" i="15"/>
  <c r="L15" i="15"/>
  <c r="L16" i="15"/>
  <c r="L5" i="15"/>
  <c r="M6" i="15"/>
  <c r="N6" i="15" s="1"/>
  <c r="M7" i="15"/>
  <c r="N7" i="15" s="1"/>
  <c r="M8" i="15"/>
  <c r="N8" i="15" s="1"/>
  <c r="M9" i="15"/>
  <c r="N9" i="15" s="1"/>
  <c r="M10" i="15"/>
  <c r="N10" i="15" s="1"/>
  <c r="M11" i="15"/>
  <c r="N11" i="15" s="1"/>
  <c r="M12" i="15"/>
  <c r="N12" i="15" s="1"/>
  <c r="M13" i="15"/>
  <c r="N13" i="15" s="1"/>
  <c r="M14" i="15"/>
  <c r="N14" i="15" s="1"/>
  <c r="M15" i="15"/>
  <c r="N15" i="15" s="1"/>
  <c r="M16" i="15"/>
  <c r="N16" i="15" s="1"/>
  <c r="N1442" i="4"/>
  <c r="N1441" i="4"/>
  <c r="N1440" i="4"/>
  <c r="N1439" i="4"/>
  <c r="N1438" i="4"/>
  <c r="N1437" i="4"/>
  <c r="N1436" i="4"/>
  <c r="N1435" i="4"/>
  <c r="N1434" i="4"/>
  <c r="N1433" i="4"/>
  <c r="N1432" i="4"/>
  <c r="N1431" i="4"/>
  <c r="N1430" i="4"/>
  <c r="N1429" i="4"/>
  <c r="N1428" i="4"/>
  <c r="N1427" i="4"/>
  <c r="N1426" i="4"/>
  <c r="N1425" i="4"/>
  <c r="N1424" i="4"/>
  <c r="N1423" i="4"/>
  <c r="N1422" i="4"/>
  <c r="N1421" i="4"/>
  <c r="N1420" i="4"/>
  <c r="N1419" i="4"/>
  <c r="N1418" i="4"/>
  <c r="N1417" i="4"/>
  <c r="N1416" i="4"/>
  <c r="N1415" i="4"/>
  <c r="N1414" i="4"/>
  <c r="N1413" i="4"/>
  <c r="N1412" i="4"/>
  <c r="N1077" i="4"/>
  <c r="N1076" i="4"/>
  <c r="N1075" i="4"/>
  <c r="N1074" i="4"/>
  <c r="N1073" i="4"/>
  <c r="N1072" i="4"/>
  <c r="N1071" i="4"/>
  <c r="N1070" i="4"/>
  <c r="N1069" i="4"/>
  <c r="N1068" i="4"/>
  <c r="N1067" i="4"/>
  <c r="N1066" i="4"/>
  <c r="N1065" i="4"/>
  <c r="N1064" i="4"/>
  <c r="N1063" i="4"/>
  <c r="N1062" i="4"/>
  <c r="N1061" i="4"/>
  <c r="N1060" i="4"/>
  <c r="N1059" i="4"/>
  <c r="N1058" i="4"/>
  <c r="N1057" i="4"/>
  <c r="N1056" i="4"/>
  <c r="N1055" i="4"/>
  <c r="N1054" i="4"/>
  <c r="N1053" i="4"/>
  <c r="N1052" i="4"/>
  <c r="N1051" i="4"/>
  <c r="N1050" i="4"/>
  <c r="N1049" i="4"/>
  <c r="N1048" i="4"/>
  <c r="N1047" i="4"/>
  <c r="N712" i="4"/>
  <c r="N711" i="4"/>
  <c r="N710" i="4"/>
  <c r="N709" i="4"/>
  <c r="N708" i="4"/>
  <c r="N707" i="4"/>
  <c r="N706" i="4"/>
  <c r="N705" i="4"/>
  <c r="N704" i="4"/>
  <c r="N703" i="4"/>
  <c r="N368" i="4"/>
  <c r="N367" i="4"/>
  <c r="N366" i="4"/>
  <c r="N365" i="4"/>
  <c r="N364" i="4"/>
  <c r="N363" i="4"/>
  <c r="N362" i="4"/>
  <c r="N361" i="4"/>
  <c r="N360" i="4"/>
  <c r="N359" i="4"/>
  <c r="N358" i="4"/>
  <c r="N357" i="4"/>
  <c r="N356" i="4"/>
  <c r="N355" i="4"/>
  <c r="N354" i="4"/>
  <c r="N353" i="4"/>
  <c r="N352" i="4"/>
  <c r="N351" i="4"/>
  <c r="N350" i="4"/>
  <c r="N349" i="4"/>
  <c r="N348" i="4"/>
  <c r="N347" i="4"/>
  <c r="N346" i="4"/>
  <c r="N345" i="4"/>
  <c r="N344" i="4"/>
  <c r="N343" i="4"/>
  <c r="N342" i="4"/>
  <c r="N341" i="4"/>
  <c r="N340" i="4"/>
  <c r="N339" i="4"/>
  <c r="N338" i="4"/>
  <c r="N1411" i="4"/>
  <c r="N1410" i="4"/>
  <c r="N1409" i="4"/>
  <c r="N1408" i="4"/>
  <c r="N1407" i="4"/>
  <c r="N1406" i="4"/>
  <c r="N1405" i="4"/>
  <c r="N1404" i="4"/>
  <c r="N1403" i="4"/>
  <c r="N1402" i="4"/>
  <c r="N1401" i="4"/>
  <c r="N1400" i="4"/>
  <c r="N1399" i="4"/>
  <c r="N1398" i="4"/>
  <c r="N1397" i="4"/>
  <c r="N1396" i="4"/>
  <c r="N1395" i="4"/>
  <c r="N1394" i="4"/>
  <c r="N1393" i="4"/>
  <c r="N1392" i="4"/>
  <c r="N1391" i="4"/>
  <c r="N1390" i="4"/>
  <c r="N1389" i="4"/>
  <c r="N1388" i="4"/>
  <c r="N1387" i="4"/>
  <c r="N1386" i="4"/>
  <c r="N1385" i="4"/>
  <c r="N1384" i="4"/>
  <c r="N1383" i="4"/>
  <c r="N1382" i="4"/>
  <c r="N1046" i="4"/>
  <c r="N1045" i="4"/>
  <c r="N1044" i="4"/>
  <c r="N1043" i="4"/>
  <c r="N1042" i="4"/>
  <c r="N1041" i="4"/>
  <c r="N1040" i="4"/>
  <c r="N1039" i="4"/>
  <c r="N1038" i="4"/>
  <c r="N1037" i="4"/>
  <c r="N1036" i="4"/>
  <c r="N1035" i="4"/>
  <c r="N1034" i="4"/>
  <c r="N1033" i="4"/>
  <c r="N1032" i="4"/>
  <c r="N1031" i="4"/>
  <c r="N1030" i="4"/>
  <c r="N1029" i="4"/>
  <c r="N1028" i="4"/>
  <c r="N1027" i="4"/>
  <c r="N1026" i="4"/>
  <c r="N1025" i="4"/>
  <c r="N1024" i="4"/>
  <c r="N1023" i="4"/>
  <c r="N1022" i="4"/>
  <c r="N1021" i="4"/>
  <c r="N1020" i="4"/>
  <c r="N1019" i="4"/>
  <c r="N1018" i="4"/>
  <c r="N1017" i="4"/>
  <c r="N702" i="4"/>
  <c r="N701" i="4"/>
  <c r="N700" i="4"/>
  <c r="N699" i="4"/>
  <c r="N698" i="4"/>
  <c r="N697" i="4"/>
  <c r="N696" i="4"/>
  <c r="N695" i="4"/>
  <c r="N694" i="4"/>
  <c r="N693" i="4"/>
  <c r="N692" i="4"/>
  <c r="N691" i="4"/>
  <c r="N690" i="4"/>
  <c r="N689" i="4"/>
  <c r="N688" i="4"/>
  <c r="N687" i="4"/>
  <c r="N686" i="4"/>
  <c r="N685" i="4"/>
  <c r="N684" i="4"/>
  <c r="N683" i="4"/>
  <c r="N682" i="4"/>
  <c r="N681" i="4"/>
  <c r="N680" i="4"/>
  <c r="N679" i="4"/>
  <c r="N678" i="4"/>
  <c r="N677" i="4"/>
  <c r="N676" i="4"/>
  <c r="N675" i="4"/>
  <c r="N674" i="4"/>
  <c r="N673" i="4"/>
  <c r="N337" i="4"/>
  <c r="N336" i="4"/>
  <c r="N335" i="4"/>
  <c r="N334" i="4"/>
  <c r="N333" i="4"/>
  <c r="N332" i="4"/>
  <c r="N331" i="4"/>
  <c r="N330" i="4"/>
  <c r="N329" i="4"/>
  <c r="N328" i="4"/>
  <c r="N327" i="4"/>
  <c r="N326" i="4"/>
  <c r="N325" i="4"/>
  <c r="N324" i="4"/>
  <c r="N323" i="4"/>
  <c r="N322" i="4"/>
  <c r="N321" i="4"/>
  <c r="N320" i="4"/>
  <c r="N319" i="4"/>
  <c r="N318" i="4"/>
  <c r="N317" i="4"/>
  <c r="N316" i="4"/>
  <c r="N315" i="4"/>
  <c r="N314" i="4"/>
  <c r="N313" i="4"/>
  <c r="N312" i="4"/>
  <c r="N311" i="4"/>
  <c r="N310" i="4"/>
  <c r="N309" i="4"/>
  <c r="N308" i="4"/>
  <c r="N1381" i="4"/>
  <c r="N1380" i="4"/>
  <c r="N1379" i="4"/>
  <c r="N1378" i="4"/>
  <c r="N1377" i="4"/>
  <c r="N1376" i="4"/>
  <c r="N1375" i="4"/>
  <c r="N1374" i="4"/>
  <c r="N1373" i="4"/>
  <c r="N1372" i="4"/>
  <c r="N1371" i="4"/>
  <c r="N1370" i="4"/>
  <c r="N1369" i="4"/>
  <c r="N1368" i="4"/>
  <c r="N1367" i="4"/>
  <c r="N1366" i="4"/>
  <c r="N1365" i="4"/>
  <c r="N1364" i="4"/>
  <c r="N1363" i="4"/>
  <c r="N1362" i="4"/>
  <c r="N1361" i="4"/>
  <c r="N1360" i="4"/>
  <c r="N1359" i="4"/>
  <c r="N1358" i="4"/>
  <c r="N1357" i="4"/>
  <c r="N1356" i="4"/>
  <c r="N1355" i="4"/>
  <c r="N1354" i="4"/>
  <c r="N1353" i="4"/>
  <c r="N1352" i="4"/>
  <c r="N1351" i="4"/>
  <c r="N1016" i="4"/>
  <c r="N1015" i="4"/>
  <c r="N1014" i="4"/>
  <c r="N1013" i="4"/>
  <c r="N1012" i="4"/>
  <c r="N1011" i="4"/>
  <c r="N1010" i="4"/>
  <c r="N1009" i="4"/>
  <c r="N1008" i="4"/>
  <c r="N1007" i="4"/>
  <c r="N1006" i="4"/>
  <c r="N1005" i="4"/>
  <c r="N1004" i="4"/>
  <c r="N1003" i="4"/>
  <c r="N1002" i="4"/>
  <c r="N1001" i="4"/>
  <c r="N1000" i="4"/>
  <c r="N999" i="4"/>
  <c r="N998" i="4"/>
  <c r="N997" i="4"/>
  <c r="N996" i="4"/>
  <c r="N995" i="4"/>
  <c r="N994" i="4"/>
  <c r="N993" i="4"/>
  <c r="N992" i="4"/>
  <c r="N991" i="4"/>
  <c r="N990" i="4"/>
  <c r="N989" i="4"/>
  <c r="N988" i="4"/>
  <c r="N987" i="4"/>
  <c r="N986" i="4"/>
  <c r="N672" i="4"/>
  <c r="N671" i="4"/>
  <c r="N670" i="4"/>
  <c r="N669" i="4"/>
  <c r="N668" i="4"/>
  <c r="N667" i="4"/>
  <c r="N666" i="4"/>
  <c r="N665" i="4"/>
  <c r="N664" i="4"/>
  <c r="N663" i="4"/>
  <c r="N662" i="4"/>
  <c r="N661" i="4"/>
  <c r="N660" i="4"/>
  <c r="N659" i="4"/>
  <c r="N658" i="4"/>
  <c r="N657" i="4"/>
  <c r="N656" i="4"/>
  <c r="N655" i="4"/>
  <c r="N654" i="4"/>
  <c r="N653" i="4"/>
  <c r="N652" i="4"/>
  <c r="N651" i="4"/>
  <c r="N650" i="4"/>
  <c r="N649" i="4"/>
  <c r="N648" i="4"/>
  <c r="N647" i="4"/>
  <c r="N646" i="4"/>
  <c r="N645" i="4"/>
  <c r="N644" i="4"/>
  <c r="N643" i="4"/>
  <c r="N642" i="4"/>
  <c r="N307" i="4"/>
  <c r="N306" i="4"/>
  <c r="N305" i="4"/>
  <c r="N304" i="4"/>
  <c r="N303" i="4"/>
  <c r="N302" i="4"/>
  <c r="N301" i="4"/>
  <c r="N300" i="4"/>
  <c r="N299" i="4"/>
  <c r="N298" i="4"/>
  <c r="N297" i="4"/>
  <c r="N296" i="4"/>
  <c r="N295" i="4"/>
  <c r="N294" i="4"/>
  <c r="N293" i="4"/>
  <c r="N292" i="4"/>
  <c r="N291" i="4"/>
  <c r="N290" i="4"/>
  <c r="N289" i="4"/>
  <c r="N288" i="4"/>
  <c r="N287" i="4"/>
  <c r="N286" i="4"/>
  <c r="N285" i="4"/>
  <c r="N284" i="4"/>
  <c r="N283" i="4"/>
  <c r="N282" i="4"/>
  <c r="N281" i="4"/>
  <c r="N280" i="4"/>
  <c r="N279" i="4"/>
  <c r="N278" i="4"/>
  <c r="N277" i="4"/>
  <c r="N1350" i="4"/>
  <c r="N1349" i="4"/>
  <c r="N1348" i="4"/>
  <c r="N1347" i="4"/>
  <c r="N1346" i="4"/>
  <c r="N1345" i="4"/>
  <c r="N1344" i="4"/>
  <c r="N1343" i="4"/>
  <c r="N1342" i="4"/>
  <c r="N1341" i="4"/>
  <c r="N1340" i="4"/>
  <c r="N1339" i="4"/>
  <c r="N1338" i="4"/>
  <c r="N1337" i="4"/>
  <c r="N1336" i="4"/>
  <c r="N1335" i="4"/>
  <c r="N1334" i="4"/>
  <c r="N1333" i="4"/>
  <c r="N1332" i="4"/>
  <c r="N1331" i="4"/>
  <c r="N1330" i="4"/>
  <c r="N1329" i="4"/>
  <c r="N1328" i="4"/>
  <c r="N1327" i="4"/>
  <c r="N1326" i="4"/>
  <c r="N1325" i="4"/>
  <c r="N1324" i="4"/>
  <c r="N1323" i="4"/>
  <c r="N1322" i="4"/>
  <c r="N1321" i="4"/>
  <c r="N985" i="4"/>
  <c r="N984" i="4"/>
  <c r="N983" i="4"/>
  <c r="N982" i="4"/>
  <c r="N981" i="4"/>
  <c r="N980" i="4"/>
  <c r="N979" i="4"/>
  <c r="N978" i="4"/>
  <c r="N977" i="4"/>
  <c r="N976" i="4"/>
  <c r="N975" i="4"/>
  <c r="N974" i="4"/>
  <c r="N973" i="4"/>
  <c r="N972" i="4"/>
  <c r="N971" i="4"/>
  <c r="N970" i="4"/>
  <c r="N969" i="4"/>
  <c r="N968" i="4"/>
  <c r="N967" i="4"/>
  <c r="N966" i="4"/>
  <c r="N965" i="4"/>
  <c r="N964" i="4"/>
  <c r="N963" i="4"/>
  <c r="N962" i="4"/>
  <c r="N961" i="4"/>
  <c r="N960" i="4"/>
  <c r="N959" i="4"/>
  <c r="N958" i="4"/>
  <c r="N957" i="4"/>
  <c r="N956" i="4"/>
  <c r="N641" i="4"/>
  <c r="N640" i="4"/>
  <c r="N639" i="4"/>
  <c r="N638" i="4"/>
  <c r="N637" i="4"/>
  <c r="N636" i="4"/>
  <c r="N635" i="4"/>
  <c r="N634" i="4"/>
  <c r="N633" i="4"/>
  <c r="N632" i="4"/>
  <c r="N631" i="4"/>
  <c r="N630" i="4"/>
  <c r="N629" i="4"/>
  <c r="N628" i="4"/>
  <c r="N627" i="4"/>
  <c r="N626" i="4"/>
  <c r="N625" i="4"/>
  <c r="N624" i="4"/>
  <c r="N623" i="4"/>
  <c r="N622" i="4"/>
  <c r="N621" i="4"/>
  <c r="N620" i="4"/>
  <c r="N619" i="4"/>
  <c r="N618" i="4"/>
  <c r="N617" i="4"/>
  <c r="N616" i="4"/>
  <c r="N615" i="4"/>
  <c r="N614" i="4"/>
  <c r="N613" i="4"/>
  <c r="N612" i="4"/>
  <c r="N276" i="4"/>
  <c r="N275" i="4"/>
  <c r="N274" i="4"/>
  <c r="N273" i="4"/>
  <c r="N272" i="4"/>
  <c r="N271" i="4"/>
  <c r="N270" i="4"/>
  <c r="N269" i="4"/>
  <c r="N268" i="4"/>
  <c r="N267" i="4"/>
  <c r="N266" i="4"/>
  <c r="N265" i="4"/>
  <c r="N264" i="4"/>
  <c r="N263" i="4"/>
  <c r="N262" i="4"/>
  <c r="N261" i="4"/>
  <c r="N260" i="4"/>
  <c r="N259" i="4"/>
  <c r="N258" i="4"/>
  <c r="N257" i="4"/>
  <c r="N256" i="4"/>
  <c r="N255" i="4"/>
  <c r="N254" i="4"/>
  <c r="N253" i="4"/>
  <c r="N252" i="4"/>
  <c r="N251" i="4"/>
  <c r="N250" i="4"/>
  <c r="N249" i="4"/>
  <c r="N248" i="4"/>
  <c r="N247" i="4"/>
  <c r="N1320" i="4"/>
  <c r="N1319" i="4"/>
  <c r="N1318" i="4"/>
  <c r="N1317" i="4"/>
  <c r="N1316" i="4"/>
  <c r="N1315" i="4"/>
  <c r="N1314" i="4"/>
  <c r="N1313" i="4"/>
  <c r="N1312" i="4"/>
  <c r="N1311" i="4"/>
  <c r="N1310" i="4"/>
  <c r="N1309" i="4"/>
  <c r="N1308" i="4"/>
  <c r="N1307" i="4"/>
  <c r="N1306" i="4"/>
  <c r="N1305" i="4"/>
  <c r="N1304" i="4"/>
  <c r="N1303" i="4"/>
  <c r="N1302" i="4"/>
  <c r="N1301" i="4"/>
  <c r="N1300" i="4"/>
  <c r="N1299" i="4"/>
  <c r="N1298" i="4"/>
  <c r="N1297" i="4"/>
  <c r="N1296" i="4"/>
  <c r="N1295" i="4"/>
  <c r="N1294" i="4"/>
  <c r="N1293" i="4"/>
  <c r="N1292" i="4"/>
  <c r="N1291" i="4"/>
  <c r="N1290" i="4"/>
  <c r="N955" i="4"/>
  <c r="N954" i="4"/>
  <c r="N953" i="4"/>
  <c r="N952" i="4"/>
  <c r="N951" i="4"/>
  <c r="N950" i="4"/>
  <c r="N949" i="4"/>
  <c r="N948" i="4"/>
  <c r="N947" i="4"/>
  <c r="N946" i="4"/>
  <c r="N945" i="4"/>
  <c r="N944" i="4"/>
  <c r="N943" i="4"/>
  <c r="N942" i="4"/>
  <c r="N941" i="4"/>
  <c r="N940" i="4"/>
  <c r="N939" i="4"/>
  <c r="N938" i="4"/>
  <c r="N937" i="4"/>
  <c r="N936" i="4"/>
  <c r="N935" i="4"/>
  <c r="N934" i="4"/>
  <c r="N933" i="4"/>
  <c r="N932" i="4"/>
  <c r="N931" i="4"/>
  <c r="N930" i="4"/>
  <c r="N929" i="4"/>
  <c r="N928" i="4"/>
  <c r="N927" i="4"/>
  <c r="N926" i="4"/>
  <c r="N925" i="4"/>
  <c r="N611" i="4"/>
  <c r="N610" i="4"/>
  <c r="N609" i="4"/>
  <c r="N608" i="4"/>
  <c r="N607" i="4"/>
  <c r="N606" i="4"/>
  <c r="N605" i="4"/>
  <c r="N604" i="4"/>
  <c r="N603" i="4"/>
  <c r="N602" i="4"/>
  <c r="N601" i="4"/>
  <c r="N600" i="4"/>
  <c r="N599" i="4"/>
  <c r="N598" i="4"/>
  <c r="N597" i="4"/>
  <c r="N596" i="4"/>
  <c r="N595" i="4"/>
  <c r="N594" i="4"/>
  <c r="N593" i="4"/>
  <c r="N592" i="4"/>
  <c r="N591" i="4"/>
  <c r="N590" i="4"/>
  <c r="N589" i="4"/>
  <c r="N588" i="4"/>
  <c r="N587" i="4"/>
  <c r="N586" i="4"/>
  <c r="N585" i="4"/>
  <c r="N584" i="4"/>
  <c r="N583" i="4"/>
  <c r="N582" i="4"/>
  <c r="N581" i="4"/>
  <c r="N246" i="4"/>
  <c r="N245" i="4"/>
  <c r="N244" i="4"/>
  <c r="N243" i="4"/>
  <c r="N242" i="4"/>
  <c r="N241" i="4"/>
  <c r="N240" i="4"/>
  <c r="N239" i="4"/>
  <c r="N238" i="4"/>
  <c r="N237" i="4"/>
  <c r="N236" i="4"/>
  <c r="N235" i="4"/>
  <c r="N234" i="4"/>
  <c r="N233" i="4"/>
  <c r="N232" i="4"/>
  <c r="N231" i="4"/>
  <c r="N230" i="4"/>
  <c r="N229" i="4"/>
  <c r="N228" i="4"/>
  <c r="N227" i="4"/>
  <c r="N226" i="4"/>
  <c r="N225" i="4"/>
  <c r="N224" i="4"/>
  <c r="N223" i="4"/>
  <c r="N222" i="4"/>
  <c r="N221" i="4"/>
  <c r="N220" i="4"/>
  <c r="N219" i="4"/>
  <c r="N218" i="4"/>
  <c r="N217" i="4"/>
  <c r="N216" i="4"/>
  <c r="N1289" i="4"/>
  <c r="N1288" i="4"/>
  <c r="N1287" i="4"/>
  <c r="N1286" i="4"/>
  <c r="N1285" i="4"/>
  <c r="N1284" i="4"/>
  <c r="N1283" i="4"/>
  <c r="N1282" i="4"/>
  <c r="N1281" i="4"/>
  <c r="N1280" i="4"/>
  <c r="N1279" i="4"/>
  <c r="N1278" i="4"/>
  <c r="N1277" i="4"/>
  <c r="N1276" i="4"/>
  <c r="N1275" i="4"/>
  <c r="N1274" i="4"/>
  <c r="N1273" i="4"/>
  <c r="N1272" i="4"/>
  <c r="N1271" i="4"/>
  <c r="N1270" i="4"/>
  <c r="N1269" i="4"/>
  <c r="N1268" i="4"/>
  <c r="N1267" i="4"/>
  <c r="N1266" i="4"/>
  <c r="N1265" i="4"/>
  <c r="N1264" i="4"/>
  <c r="N1263" i="4"/>
  <c r="N1262" i="4"/>
  <c r="N1261" i="4"/>
  <c r="N1260" i="4"/>
  <c r="N1259" i="4"/>
  <c r="N924" i="4"/>
  <c r="N923" i="4"/>
  <c r="N922" i="4"/>
  <c r="N921" i="4"/>
  <c r="N920" i="4"/>
  <c r="N919" i="4"/>
  <c r="N918" i="4"/>
  <c r="N917" i="4"/>
  <c r="N916" i="4"/>
  <c r="N915" i="4"/>
  <c r="N914" i="4"/>
  <c r="N913" i="4"/>
  <c r="N912" i="4"/>
  <c r="N911" i="4"/>
  <c r="N910" i="4"/>
  <c r="N909" i="4"/>
  <c r="N908" i="4"/>
  <c r="N907" i="4"/>
  <c r="N906" i="4"/>
  <c r="N905" i="4"/>
  <c r="N904" i="4"/>
  <c r="N903" i="4"/>
  <c r="N902" i="4"/>
  <c r="N901" i="4"/>
  <c r="N900" i="4"/>
  <c r="N899" i="4"/>
  <c r="N898" i="4"/>
  <c r="N897" i="4"/>
  <c r="N896" i="4"/>
  <c r="N895" i="4"/>
  <c r="N894" i="4"/>
  <c r="N580" i="4"/>
  <c r="N579" i="4"/>
  <c r="N578" i="4"/>
  <c r="N577" i="4"/>
  <c r="N576" i="4"/>
  <c r="N575" i="4"/>
  <c r="N574" i="4"/>
  <c r="N573" i="4"/>
  <c r="N572" i="4"/>
  <c r="N571" i="4"/>
  <c r="N570" i="4"/>
  <c r="N569" i="4"/>
  <c r="N568" i="4"/>
  <c r="N567" i="4"/>
  <c r="N566" i="4"/>
  <c r="N565" i="4"/>
  <c r="N564" i="4"/>
  <c r="N563" i="4"/>
  <c r="N562" i="4"/>
  <c r="N561" i="4"/>
  <c r="N560" i="4"/>
  <c r="N559" i="4"/>
  <c r="N558" i="4"/>
  <c r="N557" i="4"/>
  <c r="N556" i="4"/>
  <c r="N555" i="4"/>
  <c r="N554" i="4"/>
  <c r="N553" i="4"/>
  <c r="N552" i="4"/>
  <c r="N551" i="4"/>
  <c r="N550" i="4"/>
  <c r="N215" i="4"/>
  <c r="N214" i="4"/>
  <c r="N213" i="4"/>
  <c r="N212" i="4"/>
  <c r="N211" i="4"/>
  <c r="N210" i="4"/>
  <c r="N209" i="4"/>
  <c r="N208" i="4"/>
  <c r="N207" i="4"/>
  <c r="N206" i="4"/>
  <c r="N205" i="4"/>
  <c r="N204" i="4"/>
  <c r="N203" i="4"/>
  <c r="N202" i="4"/>
  <c r="N201" i="4"/>
  <c r="N200" i="4"/>
  <c r="N199" i="4"/>
  <c r="N198" i="4"/>
  <c r="N197" i="4"/>
  <c r="N196" i="4"/>
  <c r="N195" i="4"/>
  <c r="N194" i="4"/>
  <c r="N193" i="4"/>
  <c r="N192" i="4"/>
  <c r="N191" i="4"/>
  <c r="N190" i="4"/>
  <c r="N189" i="4"/>
  <c r="N188" i="4"/>
  <c r="N187" i="4"/>
  <c r="N186" i="4"/>
  <c r="N185" i="4"/>
  <c r="N1258" i="4"/>
  <c r="N1257" i="4"/>
  <c r="N1256" i="4"/>
  <c r="N1255" i="4"/>
  <c r="N1254" i="4"/>
  <c r="N1253" i="4"/>
  <c r="N1252" i="4"/>
  <c r="N1251" i="4"/>
  <c r="N1250" i="4"/>
  <c r="N1249" i="4"/>
  <c r="N1248" i="4"/>
  <c r="N1247" i="4"/>
  <c r="N1246" i="4"/>
  <c r="N1245" i="4"/>
  <c r="N1244" i="4"/>
  <c r="N1243" i="4"/>
  <c r="N1242" i="4"/>
  <c r="N1241" i="4"/>
  <c r="N1240" i="4"/>
  <c r="N1239" i="4"/>
  <c r="N1238" i="4"/>
  <c r="N1237" i="4"/>
  <c r="N1236" i="4"/>
  <c r="N1235" i="4"/>
  <c r="N1234" i="4"/>
  <c r="N1233" i="4"/>
  <c r="N1232" i="4"/>
  <c r="N1231" i="4"/>
  <c r="N1230" i="4"/>
  <c r="N1229" i="4"/>
  <c r="N893" i="4"/>
  <c r="N892" i="4"/>
  <c r="N891" i="4"/>
  <c r="N890" i="4"/>
  <c r="N889" i="4"/>
  <c r="N888" i="4"/>
  <c r="N887" i="4"/>
  <c r="N886" i="4"/>
  <c r="N885" i="4"/>
  <c r="N884" i="4"/>
  <c r="N883" i="4"/>
  <c r="N882" i="4"/>
  <c r="N881" i="4"/>
  <c r="N880" i="4"/>
  <c r="N879" i="4"/>
  <c r="N878" i="4"/>
  <c r="N877" i="4"/>
  <c r="N876" i="4"/>
  <c r="N875" i="4"/>
  <c r="N874" i="4"/>
  <c r="N873" i="4"/>
  <c r="N872" i="4"/>
  <c r="N871" i="4"/>
  <c r="N870" i="4"/>
  <c r="N869" i="4"/>
  <c r="N868" i="4"/>
  <c r="N867" i="4"/>
  <c r="N866" i="4"/>
  <c r="N865" i="4"/>
  <c r="N864" i="4"/>
  <c r="N549" i="4"/>
  <c r="N548" i="4"/>
  <c r="N547" i="4"/>
  <c r="N546" i="4"/>
  <c r="N545" i="4"/>
  <c r="N544" i="4"/>
  <c r="N543" i="4"/>
  <c r="N542" i="4"/>
  <c r="N541" i="4"/>
  <c r="N540" i="4"/>
  <c r="N539" i="4"/>
  <c r="N538" i="4"/>
  <c r="N537" i="4"/>
  <c r="N536" i="4"/>
  <c r="N535" i="4"/>
  <c r="N534" i="4"/>
  <c r="N533" i="4"/>
  <c r="N532" i="4"/>
  <c r="N531" i="4"/>
  <c r="N530" i="4"/>
  <c r="N529" i="4"/>
  <c r="N528" i="4"/>
  <c r="N527" i="4"/>
  <c r="N526" i="4"/>
  <c r="N525" i="4"/>
  <c r="N524" i="4"/>
  <c r="N523" i="4"/>
  <c r="N522" i="4"/>
  <c r="N521" i="4"/>
  <c r="N520" i="4"/>
  <c r="N184" i="4"/>
  <c r="N183" i="4"/>
  <c r="N182" i="4"/>
  <c r="N181" i="4"/>
  <c r="N180" i="4"/>
  <c r="N179" i="4"/>
  <c r="N178" i="4"/>
  <c r="N177" i="4"/>
  <c r="N176" i="4"/>
  <c r="N175" i="4"/>
  <c r="N174" i="4"/>
  <c r="N173" i="4"/>
  <c r="N172" i="4"/>
  <c r="N171" i="4"/>
  <c r="N170" i="4"/>
  <c r="N169" i="4"/>
  <c r="N168" i="4"/>
  <c r="N167" i="4"/>
  <c r="N166" i="4"/>
  <c r="N165" i="4"/>
  <c r="N164" i="4"/>
  <c r="N163" i="4"/>
  <c r="N162" i="4"/>
  <c r="N161" i="4"/>
  <c r="N160" i="4"/>
  <c r="N159" i="4"/>
  <c r="N158" i="4"/>
  <c r="N157" i="4"/>
  <c r="N156" i="4"/>
  <c r="N155" i="4"/>
  <c r="N1228" i="4"/>
  <c r="N1227" i="4"/>
  <c r="N1226" i="4"/>
  <c r="N1225" i="4"/>
  <c r="N1224" i="4"/>
  <c r="N1223" i="4"/>
  <c r="N1222" i="4"/>
  <c r="N1221" i="4"/>
  <c r="N1220" i="4"/>
  <c r="N1219" i="4"/>
  <c r="N1218" i="4"/>
  <c r="N1217" i="4"/>
  <c r="N1216" i="4"/>
  <c r="N1215" i="4"/>
  <c r="N1214" i="4"/>
  <c r="N1213" i="4"/>
  <c r="N1212" i="4"/>
  <c r="N1211" i="4"/>
  <c r="N1210" i="4"/>
  <c r="N1209" i="4"/>
  <c r="N1208" i="4"/>
  <c r="N1207" i="4"/>
  <c r="N1206" i="4"/>
  <c r="N1205" i="4"/>
  <c r="N1204" i="4"/>
  <c r="N1203" i="4"/>
  <c r="N1202" i="4"/>
  <c r="N1201" i="4"/>
  <c r="N1200" i="4"/>
  <c r="N1199" i="4"/>
  <c r="N1198" i="4"/>
  <c r="N863" i="4"/>
  <c r="N862" i="4"/>
  <c r="N861" i="4"/>
  <c r="N860" i="4"/>
  <c r="N859" i="4"/>
  <c r="N858" i="4"/>
  <c r="N857" i="4"/>
  <c r="N856" i="4"/>
  <c r="N855" i="4"/>
  <c r="N854" i="4"/>
  <c r="N853" i="4"/>
  <c r="N852" i="4"/>
  <c r="N851" i="4"/>
  <c r="N850" i="4"/>
  <c r="N849" i="4"/>
  <c r="N848" i="4"/>
  <c r="N847" i="4"/>
  <c r="N846" i="4"/>
  <c r="N845" i="4"/>
  <c r="N844" i="4"/>
  <c r="N843" i="4"/>
  <c r="N842" i="4"/>
  <c r="N841" i="4"/>
  <c r="N840" i="4"/>
  <c r="N839" i="4"/>
  <c r="N838" i="4"/>
  <c r="N837" i="4"/>
  <c r="N836" i="4"/>
  <c r="N835" i="4"/>
  <c r="N834" i="4"/>
  <c r="N833" i="4"/>
  <c r="N519" i="4"/>
  <c r="N518" i="4"/>
  <c r="N517" i="4"/>
  <c r="N516" i="4"/>
  <c r="N515" i="4"/>
  <c r="N514" i="4"/>
  <c r="N513" i="4"/>
  <c r="N512" i="4"/>
  <c r="N511" i="4"/>
  <c r="N510" i="4"/>
  <c r="N509" i="4"/>
  <c r="N508" i="4"/>
  <c r="N507" i="4"/>
  <c r="N506" i="4"/>
  <c r="N505" i="4"/>
  <c r="N504" i="4"/>
  <c r="N503" i="4"/>
  <c r="N502" i="4"/>
  <c r="N501" i="4"/>
  <c r="N500" i="4"/>
  <c r="N499" i="4"/>
  <c r="N498" i="4"/>
  <c r="N497" i="4"/>
  <c r="N496" i="4"/>
  <c r="N495" i="4"/>
  <c r="N494" i="4"/>
  <c r="N493" i="4"/>
  <c r="N492" i="4"/>
  <c r="N491" i="4"/>
  <c r="N490" i="4"/>
  <c r="N489" i="4"/>
  <c r="N154" i="4"/>
  <c r="N153" i="4"/>
  <c r="N152" i="4"/>
  <c r="N151" i="4"/>
  <c r="N150" i="4"/>
  <c r="N149" i="4"/>
  <c r="N148" i="4"/>
  <c r="N147" i="4"/>
  <c r="N146" i="4"/>
  <c r="N145" i="4"/>
  <c r="N144" i="4"/>
  <c r="N143" i="4"/>
  <c r="N142" i="4"/>
  <c r="N141" i="4"/>
  <c r="N140" i="4"/>
  <c r="N139" i="4"/>
  <c r="N138" i="4"/>
  <c r="N137" i="4"/>
  <c r="N136" i="4"/>
  <c r="N135" i="4"/>
  <c r="N134" i="4"/>
  <c r="N133" i="4"/>
  <c r="N132" i="4"/>
  <c r="N131" i="4"/>
  <c r="N130" i="4"/>
  <c r="N129" i="4"/>
  <c r="N128" i="4"/>
  <c r="N127" i="4"/>
  <c r="N126" i="4"/>
  <c r="N125" i="4"/>
  <c r="N124" i="4"/>
  <c r="N1197" i="4"/>
  <c r="N1196" i="4"/>
  <c r="N1195" i="4"/>
  <c r="N1194" i="4"/>
  <c r="N1193" i="4"/>
  <c r="N1192" i="4"/>
  <c r="N1191" i="4"/>
  <c r="N1190" i="4"/>
  <c r="N1189" i="4"/>
  <c r="N1188" i="4"/>
  <c r="N1187" i="4"/>
  <c r="N1186" i="4"/>
  <c r="N1185" i="4"/>
  <c r="N1184" i="4"/>
  <c r="N1183" i="4"/>
  <c r="N1182" i="4"/>
  <c r="N1181" i="4"/>
  <c r="N1180" i="4"/>
  <c r="N1179" i="4"/>
  <c r="N1178" i="4"/>
  <c r="N1177" i="4"/>
  <c r="N1176" i="4"/>
  <c r="N1175" i="4"/>
  <c r="N1174" i="4"/>
  <c r="N1173" i="4"/>
  <c r="N1172" i="4"/>
  <c r="N1171" i="4"/>
  <c r="N1170" i="4"/>
  <c r="N1169" i="4"/>
  <c r="N1168" i="4"/>
  <c r="N832" i="4"/>
  <c r="N831" i="4"/>
  <c r="N830" i="4"/>
  <c r="N829" i="4"/>
  <c r="N828" i="4"/>
  <c r="N827" i="4"/>
  <c r="N826" i="4"/>
  <c r="N825" i="4"/>
  <c r="N824" i="4"/>
  <c r="N823" i="4"/>
  <c r="N822" i="4"/>
  <c r="N821" i="4"/>
  <c r="N820" i="4"/>
  <c r="N819" i="4"/>
  <c r="N818" i="4"/>
  <c r="N817" i="4"/>
  <c r="N816" i="4"/>
  <c r="N815" i="4"/>
  <c r="N814" i="4"/>
  <c r="N813" i="4"/>
  <c r="N812" i="4"/>
  <c r="N811" i="4"/>
  <c r="N810" i="4"/>
  <c r="N809" i="4"/>
  <c r="N808" i="4"/>
  <c r="N807" i="4"/>
  <c r="N806" i="4"/>
  <c r="N805" i="4"/>
  <c r="N804" i="4"/>
  <c r="N803" i="4"/>
  <c r="N488" i="4"/>
  <c r="N487" i="4"/>
  <c r="N486" i="4"/>
  <c r="N485" i="4"/>
  <c r="N484" i="4"/>
  <c r="N483" i="4"/>
  <c r="N482" i="4"/>
  <c r="N481" i="4"/>
  <c r="N480" i="4"/>
  <c r="N479" i="4"/>
  <c r="N478" i="4"/>
  <c r="N477" i="4"/>
  <c r="N476" i="4"/>
  <c r="N475" i="4"/>
  <c r="N474" i="4"/>
  <c r="N473" i="4"/>
  <c r="N472" i="4"/>
  <c r="N471" i="4"/>
  <c r="N470" i="4"/>
  <c r="N469" i="4"/>
  <c r="N468" i="4"/>
  <c r="N467" i="4"/>
  <c r="N466" i="4"/>
  <c r="N465" i="4"/>
  <c r="N464" i="4"/>
  <c r="N463" i="4"/>
  <c r="N462" i="4"/>
  <c r="N461" i="4"/>
  <c r="N460" i="4"/>
  <c r="N459" i="4"/>
  <c r="N123" i="4"/>
  <c r="N122" i="4"/>
  <c r="N121" i="4"/>
  <c r="N120" i="4"/>
  <c r="N119" i="4"/>
  <c r="N118" i="4"/>
  <c r="N117" i="4"/>
  <c r="N116" i="4"/>
  <c r="N115" i="4"/>
  <c r="N114" i="4"/>
  <c r="N113" i="4"/>
  <c r="N112" i="4"/>
  <c r="N111" i="4"/>
  <c r="N110" i="4"/>
  <c r="N109" i="4"/>
  <c r="N108" i="4"/>
  <c r="N107" i="4"/>
  <c r="N106" i="4"/>
  <c r="N105" i="4"/>
  <c r="N104" i="4"/>
  <c r="N103" i="4"/>
  <c r="N102" i="4"/>
  <c r="N101" i="4"/>
  <c r="N100" i="4"/>
  <c r="N99" i="4"/>
  <c r="N98" i="4"/>
  <c r="N97" i="4"/>
  <c r="N96" i="4"/>
  <c r="N95" i="4"/>
  <c r="N94" i="4"/>
  <c r="N1167" i="4"/>
  <c r="N1166" i="4"/>
  <c r="N1165" i="4"/>
  <c r="N1164" i="4"/>
  <c r="N1163" i="4"/>
  <c r="N1162" i="4"/>
  <c r="N1161" i="4"/>
  <c r="N1160" i="4"/>
  <c r="N1159" i="4"/>
  <c r="N1158" i="4"/>
  <c r="N1157" i="4"/>
  <c r="N1156" i="4"/>
  <c r="N1155" i="4"/>
  <c r="N1154" i="4"/>
  <c r="N1153" i="4"/>
  <c r="N1152" i="4"/>
  <c r="N1151" i="4"/>
  <c r="N1150" i="4"/>
  <c r="N1149" i="4"/>
  <c r="N1148" i="4"/>
  <c r="N1147" i="4"/>
  <c r="N1146" i="4"/>
  <c r="N1145" i="4"/>
  <c r="N1144" i="4"/>
  <c r="N1143" i="4"/>
  <c r="N1142" i="4"/>
  <c r="N1141" i="4"/>
  <c r="N1140" i="4"/>
  <c r="N1139" i="4"/>
  <c r="N1138" i="4"/>
  <c r="N1137" i="4"/>
  <c r="N802" i="4"/>
  <c r="N801" i="4"/>
  <c r="N800" i="4"/>
  <c r="N799" i="4"/>
  <c r="N798" i="4"/>
  <c r="N797" i="4"/>
  <c r="N796" i="4"/>
  <c r="N795" i="4"/>
  <c r="N794" i="4"/>
  <c r="N793" i="4"/>
  <c r="N792" i="4"/>
  <c r="N791" i="4"/>
  <c r="N790" i="4"/>
  <c r="N789" i="4"/>
  <c r="N788" i="4"/>
  <c r="N787" i="4"/>
  <c r="N786" i="4"/>
  <c r="N785" i="4"/>
  <c r="N784" i="4"/>
  <c r="N783" i="4"/>
  <c r="N782" i="4"/>
  <c r="N781" i="4"/>
  <c r="N780" i="4"/>
  <c r="N779" i="4"/>
  <c r="N778" i="4"/>
  <c r="N777" i="4"/>
  <c r="N776" i="4"/>
  <c r="N775" i="4"/>
  <c r="N774" i="4"/>
  <c r="N773" i="4"/>
  <c r="N772" i="4"/>
  <c r="N458" i="4"/>
  <c r="N457" i="4"/>
  <c r="N456" i="4"/>
  <c r="N455" i="4"/>
  <c r="N454" i="4"/>
  <c r="N453" i="4"/>
  <c r="N452" i="4"/>
  <c r="N451" i="4"/>
  <c r="N450" i="4"/>
  <c r="N449" i="4"/>
  <c r="N448" i="4"/>
  <c r="N447" i="4"/>
  <c r="N446" i="4"/>
  <c r="N445" i="4"/>
  <c r="N444" i="4"/>
  <c r="N443" i="4"/>
  <c r="N442" i="4"/>
  <c r="N441" i="4"/>
  <c r="N440" i="4"/>
  <c r="N439" i="4"/>
  <c r="N438" i="4"/>
  <c r="N437" i="4"/>
  <c r="N436" i="4"/>
  <c r="N435" i="4"/>
  <c r="N434" i="4"/>
  <c r="N433" i="4"/>
  <c r="N432" i="4"/>
  <c r="N431" i="4"/>
  <c r="N430" i="4"/>
  <c r="N429" i="4"/>
  <c r="N428" i="4"/>
  <c r="N93" i="4"/>
  <c r="N92" i="4"/>
  <c r="N91" i="4"/>
  <c r="N90" i="4"/>
  <c r="N89" i="4"/>
  <c r="N88" i="4"/>
  <c r="N87" i="4"/>
  <c r="N86" i="4"/>
  <c r="N85" i="4"/>
  <c r="N84" i="4"/>
  <c r="N83" i="4"/>
  <c r="N82" i="4"/>
  <c r="N81" i="4"/>
  <c r="N80" i="4"/>
  <c r="N79" i="4"/>
  <c r="N78" i="4"/>
  <c r="N77" i="4"/>
  <c r="N76" i="4"/>
  <c r="N75" i="4"/>
  <c r="N74" i="4"/>
  <c r="N73" i="4"/>
  <c r="N72" i="4"/>
  <c r="N71" i="4"/>
  <c r="N70" i="4"/>
  <c r="N69" i="4"/>
  <c r="N68" i="4"/>
  <c r="N67" i="4"/>
  <c r="N66" i="4"/>
  <c r="N65" i="4"/>
  <c r="N64" i="4"/>
  <c r="N63" i="4"/>
  <c r="N1136" i="4"/>
  <c r="N1135" i="4"/>
  <c r="N1134" i="4"/>
  <c r="N1133" i="4"/>
  <c r="N1132" i="4"/>
  <c r="N1131" i="4"/>
  <c r="N1130" i="4"/>
  <c r="N1129" i="4"/>
  <c r="N1128" i="4"/>
  <c r="N1127" i="4"/>
  <c r="N1126" i="4"/>
  <c r="N1125" i="4"/>
  <c r="N1124" i="4"/>
  <c r="N1123" i="4"/>
  <c r="N1122" i="4"/>
  <c r="N1121" i="4"/>
  <c r="N1120" i="4"/>
  <c r="N1119" i="4"/>
  <c r="N1118" i="4"/>
  <c r="N1117" i="4"/>
  <c r="N1116" i="4"/>
  <c r="N1115" i="4"/>
  <c r="N1114" i="4"/>
  <c r="N1113" i="4"/>
  <c r="N1112" i="4"/>
  <c r="N1111" i="4"/>
  <c r="N1110" i="4"/>
  <c r="N1109" i="4"/>
  <c r="N771" i="4"/>
  <c r="N770" i="4"/>
  <c r="N769" i="4"/>
  <c r="N768" i="4"/>
  <c r="N767" i="4"/>
  <c r="N766" i="4"/>
  <c r="N765" i="4"/>
  <c r="N764" i="4"/>
  <c r="N763" i="4"/>
  <c r="N762" i="4"/>
  <c r="N761" i="4"/>
  <c r="N760" i="4"/>
  <c r="N759" i="4"/>
  <c r="N758" i="4"/>
  <c r="N757" i="4"/>
  <c r="N756" i="4"/>
  <c r="N755" i="4"/>
  <c r="N754" i="4"/>
  <c r="N753" i="4"/>
  <c r="N752" i="4"/>
  <c r="N751" i="4"/>
  <c r="N750" i="4"/>
  <c r="N749" i="4"/>
  <c r="N748" i="4"/>
  <c r="N747" i="4"/>
  <c r="N746" i="4"/>
  <c r="N745" i="4"/>
  <c r="N744" i="4"/>
  <c r="N427" i="4"/>
  <c r="N426" i="4"/>
  <c r="N425" i="4"/>
  <c r="N424" i="4"/>
  <c r="N423" i="4"/>
  <c r="N422" i="4"/>
  <c r="N421" i="4"/>
  <c r="N420" i="4"/>
  <c r="N419" i="4"/>
  <c r="N418" i="4"/>
  <c r="N417" i="4"/>
  <c r="N416" i="4"/>
  <c r="N415" i="4"/>
  <c r="N414" i="4"/>
  <c r="N413" i="4"/>
  <c r="N412" i="4"/>
  <c r="N411" i="4"/>
  <c r="N410" i="4"/>
  <c r="N409" i="4"/>
  <c r="N408" i="4"/>
  <c r="N407" i="4"/>
  <c r="N406" i="4"/>
  <c r="N405" i="4"/>
  <c r="N404" i="4"/>
  <c r="N403" i="4"/>
  <c r="N402" i="4"/>
  <c r="N401" i="4"/>
  <c r="N400"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1468" i="4"/>
  <c r="N1467" i="4"/>
  <c r="N1466" i="4"/>
  <c r="N1465" i="4"/>
  <c r="N1464" i="4"/>
  <c r="N1463" i="4"/>
  <c r="N1462" i="4"/>
  <c r="N1461" i="4"/>
  <c r="N1460" i="4"/>
  <c r="N1459" i="4"/>
  <c r="N1458" i="4"/>
  <c r="N1457" i="4"/>
  <c r="N1456" i="4"/>
  <c r="N1455" i="4"/>
  <c r="N1454" i="4"/>
  <c r="N1453" i="4"/>
  <c r="N1452" i="4"/>
  <c r="N1451" i="4"/>
  <c r="N1450" i="4"/>
  <c r="N1449" i="4"/>
  <c r="N1448" i="4"/>
  <c r="N1447" i="4"/>
  <c r="N1446" i="4"/>
  <c r="N1445" i="4"/>
  <c r="N1444" i="4"/>
  <c r="N1443" i="4"/>
  <c r="N1108" i="4"/>
  <c r="N1107" i="4"/>
  <c r="N1106" i="4"/>
  <c r="N1105" i="4"/>
  <c r="N1104" i="4"/>
  <c r="N1103" i="4"/>
  <c r="N1102" i="4"/>
  <c r="N1101" i="4"/>
  <c r="N1100" i="4"/>
  <c r="N1099" i="4"/>
  <c r="N1098" i="4"/>
  <c r="N1097" i="4"/>
  <c r="N1096" i="4"/>
  <c r="N1095" i="4"/>
  <c r="N1094" i="4"/>
  <c r="N1093" i="4"/>
  <c r="N1092" i="4"/>
  <c r="N1091" i="4"/>
  <c r="N1090" i="4"/>
  <c r="N1089" i="4"/>
  <c r="N1088" i="4"/>
  <c r="N1087" i="4"/>
  <c r="N1086" i="4"/>
  <c r="N1085" i="4"/>
  <c r="N1084" i="4"/>
  <c r="N1083" i="4"/>
  <c r="N1082" i="4"/>
  <c r="N1081" i="4"/>
  <c r="N1080" i="4"/>
  <c r="N1079" i="4"/>
  <c r="N1078" i="4"/>
  <c r="N743" i="4"/>
  <c r="N742" i="4"/>
  <c r="N741" i="4"/>
  <c r="N740" i="4"/>
  <c r="N739" i="4"/>
  <c r="N738" i="4"/>
  <c r="N737" i="4"/>
  <c r="N736" i="4"/>
  <c r="N735" i="4"/>
  <c r="N734" i="4"/>
  <c r="N733" i="4"/>
  <c r="N732" i="4"/>
  <c r="N731" i="4"/>
  <c r="N730" i="4"/>
  <c r="N729" i="4"/>
  <c r="N728" i="4"/>
  <c r="N727" i="4"/>
  <c r="N726" i="4"/>
  <c r="N725" i="4"/>
  <c r="N724" i="4"/>
  <c r="N723" i="4"/>
  <c r="N722" i="4"/>
  <c r="N721" i="4"/>
  <c r="N720" i="4"/>
  <c r="N719" i="4"/>
  <c r="N718" i="4"/>
  <c r="N717" i="4"/>
  <c r="N716" i="4"/>
  <c r="N715" i="4"/>
  <c r="N714" i="4"/>
  <c r="N713" i="4"/>
  <c r="N399" i="4"/>
  <c r="N398" i="4"/>
  <c r="N397" i="4"/>
  <c r="N396" i="4"/>
  <c r="N395" i="4"/>
  <c r="N394" i="4"/>
  <c r="N393" i="4"/>
  <c r="N392" i="4"/>
  <c r="N391" i="4"/>
  <c r="N390" i="4"/>
  <c r="N389" i="4"/>
  <c r="N388" i="4"/>
  <c r="N387" i="4"/>
  <c r="N386" i="4"/>
  <c r="N385" i="4"/>
  <c r="N384" i="4"/>
  <c r="N383" i="4"/>
  <c r="N382" i="4"/>
  <c r="N381" i="4"/>
  <c r="N380" i="4"/>
  <c r="N379" i="4"/>
  <c r="N378" i="4"/>
  <c r="N377" i="4"/>
  <c r="N376" i="4"/>
  <c r="N375" i="4"/>
  <c r="N374" i="4"/>
  <c r="N373" i="4"/>
  <c r="N372" i="4"/>
  <c r="N371" i="4"/>
  <c r="N370" i="4"/>
  <c r="N369"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I1449" i="4"/>
  <c r="K1449" i="4" s="1"/>
  <c r="I1418" i="4"/>
  <c r="K1418" i="4" s="1"/>
  <c r="I1388" i="4"/>
  <c r="K1388" i="4" s="1"/>
  <c r="I1357" i="4"/>
  <c r="K1357" i="4" s="1"/>
  <c r="I1327" i="4"/>
  <c r="K1327" i="4" s="1"/>
  <c r="I1296" i="4"/>
  <c r="K1296" i="4" s="1"/>
  <c r="I1265" i="4"/>
  <c r="K1265" i="4" s="1"/>
  <c r="I1235" i="4"/>
  <c r="K1235" i="4" s="1"/>
  <c r="I1204" i="4"/>
  <c r="K1204" i="4" s="1"/>
  <c r="I1174" i="4"/>
  <c r="K1174" i="4" s="1"/>
  <c r="I1143" i="4"/>
  <c r="K1143" i="4" s="1"/>
  <c r="I1115" i="4"/>
  <c r="K1115" i="4" s="1"/>
  <c r="I1084" i="4"/>
  <c r="K1084" i="4" s="1"/>
  <c r="I1053" i="4"/>
  <c r="K1053" i="4" s="1"/>
  <c r="I1023" i="4"/>
  <c r="K1023" i="4" s="1"/>
  <c r="I992" i="4"/>
  <c r="K992" i="4" s="1"/>
  <c r="I962" i="4"/>
  <c r="K962" i="4" s="1"/>
  <c r="I931" i="4"/>
  <c r="K931" i="4" s="1"/>
  <c r="I900" i="4"/>
  <c r="K900" i="4" s="1"/>
  <c r="I870" i="4"/>
  <c r="K870" i="4" s="1"/>
  <c r="I839" i="4"/>
  <c r="K839" i="4" s="1"/>
  <c r="I809" i="4"/>
  <c r="K809" i="4" s="1"/>
  <c r="I778" i="4"/>
  <c r="K778" i="4" s="1"/>
  <c r="I750" i="4"/>
  <c r="K750" i="4" s="1"/>
  <c r="I719" i="4"/>
  <c r="K719" i="4" s="1"/>
  <c r="I709" i="4"/>
  <c r="K709" i="4" s="1"/>
  <c r="I679" i="4"/>
  <c r="K679" i="4" s="1"/>
  <c r="I648" i="4"/>
  <c r="K648" i="4" s="1"/>
  <c r="I618" i="4"/>
  <c r="K618" i="4" s="1"/>
  <c r="I587" i="4"/>
  <c r="K587" i="4" s="1"/>
  <c r="I556" i="4"/>
  <c r="K556" i="4" s="1"/>
  <c r="I526" i="4"/>
  <c r="K526" i="4" s="1"/>
  <c r="I495" i="4"/>
  <c r="K495" i="4" s="1"/>
  <c r="I465" i="4"/>
  <c r="K465" i="4" s="1"/>
  <c r="I434" i="4"/>
  <c r="K434" i="4" s="1"/>
  <c r="I406" i="4"/>
  <c r="K406" i="4" s="1"/>
  <c r="I375" i="4"/>
  <c r="K375" i="4" s="1"/>
  <c r="I344" i="4"/>
  <c r="K344" i="4" s="1"/>
  <c r="I314" i="4"/>
  <c r="K314" i="4" s="1"/>
  <c r="I283" i="4"/>
  <c r="K283" i="4" s="1"/>
  <c r="I253" i="4"/>
  <c r="K253" i="4" s="1"/>
  <c r="H25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 r="O1002" i="4"/>
  <c r="O1003" i="4"/>
  <c r="O1004" i="4"/>
  <c r="O1005" i="4"/>
  <c r="O1006" i="4"/>
  <c r="O1007" i="4"/>
  <c r="O1008" i="4"/>
  <c r="O1009" i="4"/>
  <c r="O1010" i="4"/>
  <c r="O1011" i="4"/>
  <c r="O1012" i="4"/>
  <c r="O1013" i="4"/>
  <c r="O1014" i="4"/>
  <c r="O1015" i="4"/>
  <c r="O1016" i="4"/>
  <c r="O1017" i="4"/>
  <c r="O1018" i="4"/>
  <c r="O1019" i="4"/>
  <c r="O1020" i="4"/>
  <c r="O1021" i="4"/>
  <c r="O1022" i="4"/>
  <c r="O1023" i="4"/>
  <c r="O1024" i="4"/>
  <c r="O1025" i="4"/>
  <c r="O1026" i="4"/>
  <c r="O1027" i="4"/>
  <c r="O1028" i="4"/>
  <c r="O1029" i="4"/>
  <c r="O1030" i="4"/>
  <c r="O1031" i="4"/>
  <c r="O1032" i="4"/>
  <c r="O1033" i="4"/>
  <c r="O1034" i="4"/>
  <c r="O1035" i="4"/>
  <c r="O1036" i="4"/>
  <c r="O1037" i="4"/>
  <c r="O1038" i="4"/>
  <c r="O1039" i="4"/>
  <c r="O1040" i="4"/>
  <c r="O1041" i="4"/>
  <c r="O1042" i="4"/>
  <c r="O1043" i="4"/>
  <c r="O1044" i="4"/>
  <c r="O1045" i="4"/>
  <c r="O1046" i="4"/>
  <c r="O1047" i="4"/>
  <c r="O1048" i="4"/>
  <c r="O1049" i="4"/>
  <c r="O1050" i="4"/>
  <c r="O1051" i="4"/>
  <c r="O1052" i="4"/>
  <c r="O1053" i="4"/>
  <c r="O1054" i="4"/>
  <c r="O1055" i="4"/>
  <c r="O1056" i="4"/>
  <c r="O1057" i="4"/>
  <c r="O1058" i="4"/>
  <c r="O1059" i="4"/>
  <c r="O1060" i="4"/>
  <c r="O1061" i="4"/>
  <c r="O1062" i="4"/>
  <c r="O1063" i="4"/>
  <c r="O1064" i="4"/>
  <c r="O1065" i="4"/>
  <c r="O1066" i="4"/>
  <c r="O1067" i="4"/>
  <c r="O1068" i="4"/>
  <c r="O1069" i="4"/>
  <c r="O1070" i="4"/>
  <c r="O1071" i="4"/>
  <c r="O1072" i="4"/>
  <c r="O1073" i="4"/>
  <c r="O1074" i="4"/>
  <c r="O1075" i="4"/>
  <c r="O1076" i="4"/>
  <c r="O1077" i="4"/>
  <c r="O1078" i="4"/>
  <c r="O1079" i="4"/>
  <c r="O1080" i="4"/>
  <c r="O1081" i="4"/>
  <c r="O1082" i="4"/>
  <c r="O1083" i="4"/>
  <c r="O1084" i="4"/>
  <c r="O1085" i="4"/>
  <c r="O1086" i="4"/>
  <c r="O1087" i="4"/>
  <c r="O1088" i="4"/>
  <c r="O1089" i="4"/>
  <c r="O1090" i="4"/>
  <c r="O1091" i="4"/>
  <c r="O1092" i="4"/>
  <c r="O1093" i="4"/>
  <c r="O1094" i="4"/>
  <c r="O1095" i="4"/>
  <c r="O1096" i="4"/>
  <c r="O1097" i="4"/>
  <c r="O1098" i="4"/>
  <c r="O1099" i="4"/>
  <c r="O1100" i="4"/>
  <c r="O1101" i="4"/>
  <c r="O1102" i="4"/>
  <c r="O1103" i="4"/>
  <c r="O1104" i="4"/>
  <c r="O1105" i="4"/>
  <c r="O1106" i="4"/>
  <c r="O1107" i="4"/>
  <c r="O1108" i="4"/>
  <c r="O1109" i="4"/>
  <c r="O1110" i="4"/>
  <c r="O1111" i="4"/>
  <c r="O1112" i="4"/>
  <c r="O1113" i="4"/>
  <c r="O1114" i="4"/>
  <c r="O1115" i="4"/>
  <c r="O1116" i="4"/>
  <c r="O1117" i="4"/>
  <c r="O1118" i="4"/>
  <c r="O1119" i="4"/>
  <c r="O1120" i="4"/>
  <c r="O1121" i="4"/>
  <c r="O1122" i="4"/>
  <c r="O1123" i="4"/>
  <c r="O1124" i="4"/>
  <c r="O1125" i="4"/>
  <c r="O1126" i="4"/>
  <c r="O1127" i="4"/>
  <c r="O1128" i="4"/>
  <c r="O1129" i="4"/>
  <c r="O1130" i="4"/>
  <c r="O1131" i="4"/>
  <c r="O1132" i="4"/>
  <c r="O1133" i="4"/>
  <c r="O1134" i="4"/>
  <c r="O1135" i="4"/>
  <c r="O1136" i="4"/>
  <c r="O1137" i="4"/>
  <c r="O1138" i="4"/>
  <c r="O1139" i="4"/>
  <c r="O1140" i="4"/>
  <c r="O1141" i="4"/>
  <c r="O1142" i="4"/>
  <c r="O1143" i="4"/>
  <c r="O1144" i="4"/>
  <c r="O1145" i="4"/>
  <c r="O1146" i="4"/>
  <c r="O1147" i="4"/>
  <c r="O1148" i="4"/>
  <c r="O1149" i="4"/>
  <c r="O1150" i="4"/>
  <c r="O1151" i="4"/>
  <c r="O1152" i="4"/>
  <c r="O1153" i="4"/>
  <c r="O1154" i="4"/>
  <c r="O1155" i="4"/>
  <c r="O1156" i="4"/>
  <c r="O1157" i="4"/>
  <c r="O1158" i="4"/>
  <c r="O1159" i="4"/>
  <c r="O1160" i="4"/>
  <c r="O1161" i="4"/>
  <c r="O1162" i="4"/>
  <c r="O1163" i="4"/>
  <c r="O1164" i="4"/>
  <c r="O1165" i="4"/>
  <c r="O1166" i="4"/>
  <c r="O1167" i="4"/>
  <c r="O1168" i="4"/>
  <c r="O1169" i="4"/>
  <c r="O1170" i="4"/>
  <c r="O1171" i="4"/>
  <c r="O1172" i="4"/>
  <c r="O1173" i="4"/>
  <c r="O1174" i="4"/>
  <c r="O1175" i="4"/>
  <c r="O1176" i="4"/>
  <c r="O1177" i="4"/>
  <c r="O1178" i="4"/>
  <c r="O1179" i="4"/>
  <c r="O1180" i="4"/>
  <c r="O1181" i="4"/>
  <c r="O1182" i="4"/>
  <c r="O1183" i="4"/>
  <c r="O1184" i="4"/>
  <c r="O1185" i="4"/>
  <c r="O1186" i="4"/>
  <c r="O1187" i="4"/>
  <c r="O1188" i="4"/>
  <c r="O1189" i="4"/>
  <c r="O1190" i="4"/>
  <c r="O1191" i="4"/>
  <c r="O1192" i="4"/>
  <c r="O1193" i="4"/>
  <c r="O1194" i="4"/>
  <c r="O1195" i="4"/>
  <c r="O1196" i="4"/>
  <c r="O1197" i="4"/>
  <c r="O1198" i="4"/>
  <c r="O1199" i="4"/>
  <c r="O1200" i="4"/>
  <c r="O1201" i="4"/>
  <c r="O1202" i="4"/>
  <c r="O1203" i="4"/>
  <c r="O1204" i="4"/>
  <c r="O1205" i="4"/>
  <c r="O1206" i="4"/>
  <c r="O1207" i="4"/>
  <c r="O1208" i="4"/>
  <c r="O1209" i="4"/>
  <c r="O1210" i="4"/>
  <c r="O1211" i="4"/>
  <c r="O1212" i="4"/>
  <c r="O1213" i="4"/>
  <c r="O1214" i="4"/>
  <c r="O1215" i="4"/>
  <c r="O1216" i="4"/>
  <c r="O1217" i="4"/>
  <c r="O1218" i="4"/>
  <c r="O1219" i="4"/>
  <c r="O1220" i="4"/>
  <c r="O1221" i="4"/>
  <c r="O1222" i="4"/>
  <c r="O1223" i="4"/>
  <c r="O1224" i="4"/>
  <c r="O1225" i="4"/>
  <c r="O1226" i="4"/>
  <c r="O1227" i="4"/>
  <c r="O1228" i="4"/>
  <c r="O1229" i="4"/>
  <c r="O1230" i="4"/>
  <c r="O1231" i="4"/>
  <c r="O1232" i="4"/>
  <c r="O1233" i="4"/>
  <c r="O1234" i="4"/>
  <c r="O1235" i="4"/>
  <c r="O1236" i="4"/>
  <c r="O1237" i="4"/>
  <c r="O1238" i="4"/>
  <c r="O1239" i="4"/>
  <c r="O1240" i="4"/>
  <c r="O1241" i="4"/>
  <c r="O1242" i="4"/>
  <c r="O1243" i="4"/>
  <c r="O1244" i="4"/>
  <c r="O1245" i="4"/>
  <c r="O1246" i="4"/>
  <c r="O1247" i="4"/>
  <c r="O1248" i="4"/>
  <c r="O1249" i="4"/>
  <c r="O1250" i="4"/>
  <c r="O1251" i="4"/>
  <c r="O1252" i="4"/>
  <c r="O1253" i="4"/>
  <c r="O1254" i="4"/>
  <c r="O1255" i="4"/>
  <c r="O1256" i="4"/>
  <c r="O1257" i="4"/>
  <c r="O1258" i="4"/>
  <c r="O1259" i="4"/>
  <c r="O1260" i="4"/>
  <c r="O1261" i="4"/>
  <c r="O1262" i="4"/>
  <c r="O1263" i="4"/>
  <c r="O1264" i="4"/>
  <c r="O1265" i="4"/>
  <c r="O1266" i="4"/>
  <c r="O1267" i="4"/>
  <c r="O1268" i="4"/>
  <c r="O1269" i="4"/>
  <c r="O1270" i="4"/>
  <c r="O1271" i="4"/>
  <c r="O1272" i="4"/>
  <c r="O1273" i="4"/>
  <c r="O1274" i="4"/>
  <c r="O1275" i="4"/>
  <c r="O1276" i="4"/>
  <c r="O1277" i="4"/>
  <c r="O1278" i="4"/>
  <c r="O1279" i="4"/>
  <c r="O1280" i="4"/>
  <c r="O1281" i="4"/>
  <c r="O1282" i="4"/>
  <c r="O1283" i="4"/>
  <c r="O1284" i="4"/>
  <c r="O1285" i="4"/>
  <c r="O1286" i="4"/>
  <c r="O1287" i="4"/>
  <c r="O1288" i="4"/>
  <c r="O1289" i="4"/>
  <c r="O1290" i="4"/>
  <c r="O1291" i="4"/>
  <c r="O1292" i="4"/>
  <c r="O1293" i="4"/>
  <c r="O1294" i="4"/>
  <c r="O1295" i="4"/>
  <c r="O1296" i="4"/>
  <c r="O1297" i="4"/>
  <c r="O1298" i="4"/>
  <c r="O1299" i="4"/>
  <c r="O1300" i="4"/>
  <c r="O1301" i="4"/>
  <c r="O1302" i="4"/>
  <c r="O1303" i="4"/>
  <c r="O1304" i="4"/>
  <c r="O1305" i="4"/>
  <c r="O1306" i="4"/>
  <c r="O1307" i="4"/>
  <c r="O1308" i="4"/>
  <c r="O1309" i="4"/>
  <c r="O1310" i="4"/>
  <c r="O1311" i="4"/>
  <c r="O1312" i="4"/>
  <c r="O1313" i="4"/>
  <c r="O1314" i="4"/>
  <c r="O1315" i="4"/>
  <c r="O1316" i="4"/>
  <c r="O1317" i="4"/>
  <c r="O1318" i="4"/>
  <c r="O1319" i="4"/>
  <c r="O1320" i="4"/>
  <c r="O1321" i="4"/>
  <c r="O1322" i="4"/>
  <c r="O1323" i="4"/>
  <c r="O1324" i="4"/>
  <c r="O1325" i="4"/>
  <c r="O1326" i="4"/>
  <c r="O1327" i="4"/>
  <c r="O1328" i="4"/>
  <c r="O1329" i="4"/>
  <c r="O1330" i="4"/>
  <c r="O1331" i="4"/>
  <c r="O1332" i="4"/>
  <c r="O1333" i="4"/>
  <c r="O1334" i="4"/>
  <c r="O1335" i="4"/>
  <c r="O1336" i="4"/>
  <c r="O1337" i="4"/>
  <c r="O1338" i="4"/>
  <c r="O1339" i="4"/>
  <c r="O1340" i="4"/>
  <c r="O1341" i="4"/>
  <c r="O1342" i="4"/>
  <c r="O1343" i="4"/>
  <c r="O1344" i="4"/>
  <c r="O1345" i="4"/>
  <c r="O1346" i="4"/>
  <c r="O1347" i="4"/>
  <c r="O1348" i="4"/>
  <c r="O1349" i="4"/>
  <c r="O1350" i="4"/>
  <c r="O1351" i="4"/>
  <c r="O1352" i="4"/>
  <c r="O1353" i="4"/>
  <c r="O1354" i="4"/>
  <c r="O1355" i="4"/>
  <c r="O1356" i="4"/>
  <c r="O1357" i="4"/>
  <c r="O1358" i="4"/>
  <c r="O1359" i="4"/>
  <c r="O1360" i="4"/>
  <c r="O1361" i="4"/>
  <c r="O1362" i="4"/>
  <c r="O1363" i="4"/>
  <c r="O1364" i="4"/>
  <c r="O1365" i="4"/>
  <c r="O1366" i="4"/>
  <c r="O1367" i="4"/>
  <c r="O1368" i="4"/>
  <c r="O1369" i="4"/>
  <c r="O1370" i="4"/>
  <c r="O1371" i="4"/>
  <c r="O1372" i="4"/>
  <c r="O1373" i="4"/>
  <c r="O1374" i="4"/>
  <c r="O1375" i="4"/>
  <c r="O1376" i="4"/>
  <c r="O1377" i="4"/>
  <c r="O1378" i="4"/>
  <c r="O1379" i="4"/>
  <c r="O1380" i="4"/>
  <c r="O1381" i="4"/>
  <c r="O1382" i="4"/>
  <c r="O1383" i="4"/>
  <c r="O1384" i="4"/>
  <c r="O1385" i="4"/>
  <c r="O1386" i="4"/>
  <c r="O1387" i="4"/>
  <c r="O1388" i="4"/>
  <c r="O1389" i="4"/>
  <c r="O1390" i="4"/>
  <c r="O1391" i="4"/>
  <c r="O1392" i="4"/>
  <c r="O1393" i="4"/>
  <c r="O1394" i="4"/>
  <c r="O1395" i="4"/>
  <c r="O1396" i="4"/>
  <c r="O1397" i="4"/>
  <c r="O1398" i="4"/>
  <c r="O1399" i="4"/>
  <c r="O1400" i="4"/>
  <c r="O1401" i="4"/>
  <c r="O1402" i="4"/>
  <c r="O1403" i="4"/>
  <c r="O1404" i="4"/>
  <c r="O1405" i="4"/>
  <c r="O1406" i="4"/>
  <c r="O1407" i="4"/>
  <c r="O1408" i="4"/>
  <c r="O1409" i="4"/>
  <c r="O1410" i="4"/>
  <c r="O1411" i="4"/>
  <c r="O1412" i="4"/>
  <c r="O1413" i="4"/>
  <c r="O1414" i="4"/>
  <c r="O1415" i="4"/>
  <c r="O1416" i="4"/>
  <c r="O1417" i="4"/>
  <c r="O1418" i="4"/>
  <c r="O1419" i="4"/>
  <c r="O1420" i="4"/>
  <c r="O1421" i="4"/>
  <c r="O1422" i="4"/>
  <c r="O1423" i="4"/>
  <c r="O1424" i="4"/>
  <c r="O1425" i="4"/>
  <c r="O1426" i="4"/>
  <c r="O1427" i="4"/>
  <c r="O1428" i="4"/>
  <c r="O1429" i="4"/>
  <c r="O1430" i="4"/>
  <c r="O1431" i="4"/>
  <c r="O1432" i="4"/>
  <c r="O1433" i="4"/>
  <c r="O1434" i="4"/>
  <c r="O1435" i="4"/>
  <c r="O1436" i="4"/>
  <c r="O1437" i="4"/>
  <c r="O1438" i="4"/>
  <c r="O1439" i="4"/>
  <c r="O1440" i="4"/>
  <c r="O1441" i="4"/>
  <c r="O1442" i="4"/>
  <c r="O1443" i="4"/>
  <c r="O1444" i="4"/>
  <c r="O1445" i="4"/>
  <c r="O1446" i="4"/>
  <c r="O1447" i="4"/>
  <c r="O1448" i="4"/>
  <c r="O1449" i="4"/>
  <c r="O1450" i="4"/>
  <c r="O1451" i="4"/>
  <c r="O1452" i="4"/>
  <c r="O1453" i="4"/>
  <c r="O1454" i="4"/>
  <c r="O1455" i="4"/>
  <c r="O1456" i="4"/>
  <c r="O1457" i="4"/>
  <c r="O1458" i="4"/>
  <c r="O1459" i="4"/>
  <c r="O1460" i="4"/>
  <c r="O1461" i="4"/>
  <c r="O1462" i="4"/>
  <c r="O1463" i="4"/>
  <c r="O1464" i="4"/>
  <c r="O1465" i="4"/>
  <c r="O1466" i="4"/>
  <c r="O1467" i="4"/>
  <c r="O1468" i="4"/>
  <c r="O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M1414" i="4"/>
  <c r="M1415" i="4"/>
  <c r="M1416" i="4"/>
  <c r="M1417" i="4"/>
  <c r="M1418" i="4"/>
  <c r="M1419" i="4"/>
  <c r="M1420" i="4"/>
  <c r="M1421" i="4"/>
  <c r="M1422" i="4"/>
  <c r="M1423" i="4"/>
  <c r="M1424" i="4"/>
  <c r="M1425" i="4"/>
  <c r="M1426" i="4"/>
  <c r="M1427" i="4"/>
  <c r="M1428" i="4"/>
  <c r="M1429" i="4"/>
  <c r="M1430" i="4"/>
  <c r="M1431" i="4"/>
  <c r="M1432" i="4"/>
  <c r="M1433" i="4"/>
  <c r="M1434" i="4"/>
  <c r="M1435" i="4"/>
  <c r="M1436" i="4"/>
  <c r="M1437" i="4"/>
  <c r="M1438" i="4"/>
  <c r="M1439" i="4"/>
  <c r="M1440" i="4"/>
  <c r="M1441" i="4"/>
  <c r="M1442" i="4"/>
  <c r="M1443" i="4"/>
  <c r="M1444" i="4"/>
  <c r="M1445" i="4"/>
  <c r="M1446" i="4"/>
  <c r="M1447" i="4"/>
  <c r="M1448" i="4"/>
  <c r="M1449" i="4"/>
  <c r="M1450" i="4"/>
  <c r="M1451" i="4"/>
  <c r="M1452" i="4"/>
  <c r="M1453" i="4"/>
  <c r="M1454" i="4"/>
  <c r="M1455" i="4"/>
  <c r="M1456" i="4"/>
  <c r="M1457" i="4"/>
  <c r="M1458" i="4"/>
  <c r="M1459" i="4"/>
  <c r="M1460" i="4"/>
  <c r="M1461" i="4"/>
  <c r="M1462" i="4"/>
  <c r="M1463" i="4"/>
  <c r="M1464" i="4"/>
  <c r="M1465" i="4"/>
  <c r="M1466" i="4"/>
  <c r="M1467" i="4"/>
  <c r="M1468" i="4"/>
  <c r="M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1023" i="4"/>
  <c r="J1024" i="4"/>
  <c r="J1025" i="4"/>
  <c r="J1026" i="4"/>
  <c r="J1027" i="4"/>
  <c r="J1028" i="4"/>
  <c r="J1029" i="4"/>
  <c r="J1030" i="4"/>
  <c r="J1031" i="4"/>
  <c r="J1032" i="4"/>
  <c r="J1033" i="4"/>
  <c r="J1034" i="4"/>
  <c r="J1035" i="4"/>
  <c r="J1036" i="4"/>
  <c r="J1037" i="4"/>
  <c r="J1038" i="4"/>
  <c r="J1039" i="4"/>
  <c r="J1040" i="4"/>
  <c r="J1041" i="4"/>
  <c r="J1042" i="4"/>
  <c r="J1043" i="4"/>
  <c r="J1044" i="4"/>
  <c r="J1045" i="4"/>
  <c r="J1046" i="4"/>
  <c r="J1047" i="4"/>
  <c r="J1048" i="4"/>
  <c r="J1049" i="4"/>
  <c r="J1050" i="4"/>
  <c r="J1051" i="4"/>
  <c r="J1052" i="4"/>
  <c r="J1053" i="4"/>
  <c r="J1054" i="4"/>
  <c r="J1055" i="4"/>
  <c r="J1056" i="4"/>
  <c r="J1057" i="4"/>
  <c r="J1058" i="4"/>
  <c r="J1059" i="4"/>
  <c r="J1060" i="4"/>
  <c r="J1061" i="4"/>
  <c r="J1062" i="4"/>
  <c r="J1063" i="4"/>
  <c r="J1064" i="4"/>
  <c r="J1065" i="4"/>
  <c r="J1066" i="4"/>
  <c r="J1067" i="4"/>
  <c r="J1068" i="4"/>
  <c r="J1069" i="4"/>
  <c r="J1070" i="4"/>
  <c r="J1071" i="4"/>
  <c r="J1072" i="4"/>
  <c r="J1073" i="4"/>
  <c r="J1074" i="4"/>
  <c r="J1075" i="4"/>
  <c r="J1076" i="4"/>
  <c r="J1077" i="4"/>
  <c r="J1078" i="4"/>
  <c r="J1079" i="4"/>
  <c r="J1080" i="4"/>
  <c r="J1081" i="4"/>
  <c r="J1082" i="4"/>
  <c r="J1083" i="4"/>
  <c r="J1084" i="4"/>
  <c r="J1085" i="4"/>
  <c r="J1086" i="4"/>
  <c r="J1087" i="4"/>
  <c r="J1088" i="4"/>
  <c r="J1089" i="4"/>
  <c r="J1090" i="4"/>
  <c r="J1091" i="4"/>
  <c r="J1092" i="4"/>
  <c r="J1093" i="4"/>
  <c r="J1094" i="4"/>
  <c r="J1095" i="4"/>
  <c r="J1096" i="4"/>
  <c r="J1097" i="4"/>
  <c r="J1098" i="4"/>
  <c r="J1099" i="4"/>
  <c r="J1100" i="4"/>
  <c r="J1101" i="4"/>
  <c r="J1102" i="4"/>
  <c r="J1103" i="4"/>
  <c r="J1104" i="4"/>
  <c r="J1105" i="4"/>
  <c r="J1106" i="4"/>
  <c r="J1107" i="4"/>
  <c r="J1108" i="4"/>
  <c r="J1109" i="4"/>
  <c r="J1110" i="4"/>
  <c r="J1111" i="4"/>
  <c r="J1112" i="4"/>
  <c r="J1113" i="4"/>
  <c r="J1114" i="4"/>
  <c r="J1115" i="4"/>
  <c r="J1116" i="4"/>
  <c r="J1117" i="4"/>
  <c r="J1118" i="4"/>
  <c r="J1119" i="4"/>
  <c r="J1120" i="4"/>
  <c r="J1121" i="4"/>
  <c r="J1122" i="4"/>
  <c r="J1123" i="4"/>
  <c r="J1124" i="4"/>
  <c r="J1125" i="4"/>
  <c r="J1126" i="4"/>
  <c r="J1127" i="4"/>
  <c r="J1128" i="4"/>
  <c r="J1129" i="4"/>
  <c r="J1130" i="4"/>
  <c r="J1131" i="4"/>
  <c r="J1132" i="4"/>
  <c r="J1133" i="4"/>
  <c r="J1134" i="4"/>
  <c r="J1135" i="4"/>
  <c r="J1136" i="4"/>
  <c r="J1137" i="4"/>
  <c r="J1138" i="4"/>
  <c r="J1139" i="4"/>
  <c r="J1140" i="4"/>
  <c r="J1141" i="4"/>
  <c r="J1142" i="4"/>
  <c r="J1143" i="4"/>
  <c r="J1144" i="4"/>
  <c r="J1145" i="4"/>
  <c r="J1146" i="4"/>
  <c r="J1147" i="4"/>
  <c r="J1148" i="4"/>
  <c r="J1149" i="4"/>
  <c r="J1150" i="4"/>
  <c r="J1151" i="4"/>
  <c r="J1152" i="4"/>
  <c r="J1153" i="4"/>
  <c r="J1154" i="4"/>
  <c r="J1155" i="4"/>
  <c r="J1156" i="4"/>
  <c r="J1157" i="4"/>
  <c r="J1158" i="4"/>
  <c r="J1159" i="4"/>
  <c r="J1160" i="4"/>
  <c r="J1161" i="4"/>
  <c r="J1162" i="4"/>
  <c r="J1163" i="4"/>
  <c r="J1164" i="4"/>
  <c r="J1165" i="4"/>
  <c r="J1166" i="4"/>
  <c r="J1167" i="4"/>
  <c r="J1168" i="4"/>
  <c r="J1169" i="4"/>
  <c r="J1170" i="4"/>
  <c r="J1171" i="4"/>
  <c r="J1172" i="4"/>
  <c r="J1173" i="4"/>
  <c r="J1174" i="4"/>
  <c r="J1175" i="4"/>
  <c r="J1176" i="4"/>
  <c r="J1177" i="4"/>
  <c r="J1178" i="4"/>
  <c r="J1179" i="4"/>
  <c r="J1180" i="4"/>
  <c r="J1181" i="4"/>
  <c r="J1182" i="4"/>
  <c r="J1183" i="4"/>
  <c r="J1184" i="4"/>
  <c r="J1185" i="4"/>
  <c r="J1186" i="4"/>
  <c r="J1187" i="4"/>
  <c r="J1188" i="4"/>
  <c r="J1189" i="4"/>
  <c r="J1190" i="4"/>
  <c r="J1191" i="4"/>
  <c r="J1192" i="4"/>
  <c r="J1193" i="4"/>
  <c r="J1194" i="4"/>
  <c r="J1195" i="4"/>
  <c r="J1196" i="4"/>
  <c r="J1197" i="4"/>
  <c r="J1198" i="4"/>
  <c r="J1199" i="4"/>
  <c r="J1200" i="4"/>
  <c r="J1201" i="4"/>
  <c r="J1202" i="4"/>
  <c r="J1203" i="4"/>
  <c r="J1204" i="4"/>
  <c r="J1205" i="4"/>
  <c r="J1206" i="4"/>
  <c r="J1207" i="4"/>
  <c r="J1208" i="4"/>
  <c r="J1209" i="4"/>
  <c r="J1210" i="4"/>
  <c r="J1211" i="4"/>
  <c r="J1212" i="4"/>
  <c r="J1213" i="4"/>
  <c r="J1214" i="4"/>
  <c r="J1215" i="4"/>
  <c r="J1216" i="4"/>
  <c r="J1217" i="4"/>
  <c r="J1218" i="4"/>
  <c r="J1219" i="4"/>
  <c r="J1220" i="4"/>
  <c r="J1221" i="4"/>
  <c r="J1222" i="4"/>
  <c r="J1223" i="4"/>
  <c r="J1224" i="4"/>
  <c r="J1225" i="4"/>
  <c r="J1226" i="4"/>
  <c r="J1227" i="4"/>
  <c r="J1228" i="4"/>
  <c r="J1229" i="4"/>
  <c r="J1230" i="4"/>
  <c r="J1231" i="4"/>
  <c r="J1232" i="4"/>
  <c r="J1233" i="4"/>
  <c r="J1234" i="4"/>
  <c r="J1235" i="4"/>
  <c r="J1236" i="4"/>
  <c r="J1237" i="4"/>
  <c r="J1238" i="4"/>
  <c r="J1239" i="4"/>
  <c r="J1240" i="4"/>
  <c r="J1241" i="4"/>
  <c r="J1242" i="4"/>
  <c r="J1243" i="4"/>
  <c r="J1244" i="4"/>
  <c r="J1245" i="4"/>
  <c r="J1246" i="4"/>
  <c r="J1247" i="4"/>
  <c r="J1248" i="4"/>
  <c r="J1249" i="4"/>
  <c r="J1250" i="4"/>
  <c r="J1251" i="4"/>
  <c r="J1252" i="4"/>
  <c r="J1253" i="4"/>
  <c r="J1254" i="4"/>
  <c r="J1255" i="4"/>
  <c r="J1256" i="4"/>
  <c r="J1257" i="4"/>
  <c r="J1258" i="4"/>
  <c r="J1259" i="4"/>
  <c r="J1260" i="4"/>
  <c r="J1261" i="4"/>
  <c r="J1262" i="4"/>
  <c r="J1263" i="4"/>
  <c r="J1264" i="4"/>
  <c r="J1265" i="4"/>
  <c r="J1266" i="4"/>
  <c r="J1267" i="4"/>
  <c r="J1268" i="4"/>
  <c r="J1269" i="4"/>
  <c r="J1270" i="4"/>
  <c r="J1271" i="4"/>
  <c r="J1272" i="4"/>
  <c r="J1273" i="4"/>
  <c r="J1274" i="4"/>
  <c r="J1275" i="4"/>
  <c r="J1276" i="4"/>
  <c r="J1277" i="4"/>
  <c r="J1278" i="4"/>
  <c r="J1279" i="4"/>
  <c r="J1280" i="4"/>
  <c r="J1281" i="4"/>
  <c r="J1282" i="4"/>
  <c r="J1283" i="4"/>
  <c r="J1284" i="4"/>
  <c r="J1285" i="4"/>
  <c r="J1286" i="4"/>
  <c r="J1287" i="4"/>
  <c r="J1288" i="4"/>
  <c r="J1289" i="4"/>
  <c r="J1290" i="4"/>
  <c r="J1291" i="4"/>
  <c r="J1292" i="4"/>
  <c r="J1293" i="4"/>
  <c r="J1294" i="4"/>
  <c r="J1295" i="4"/>
  <c r="J1296" i="4"/>
  <c r="J1297" i="4"/>
  <c r="J1298" i="4"/>
  <c r="J1299" i="4"/>
  <c r="J1300" i="4"/>
  <c r="J1301" i="4"/>
  <c r="J1302" i="4"/>
  <c r="J1303" i="4"/>
  <c r="J1304" i="4"/>
  <c r="J1305" i="4"/>
  <c r="J1306" i="4"/>
  <c r="J1307" i="4"/>
  <c r="J1308" i="4"/>
  <c r="J1309" i="4"/>
  <c r="J1310" i="4"/>
  <c r="J1311" i="4"/>
  <c r="J1312" i="4"/>
  <c r="J1313" i="4"/>
  <c r="J1314" i="4"/>
  <c r="J1315" i="4"/>
  <c r="J1316" i="4"/>
  <c r="J1317" i="4"/>
  <c r="J1318" i="4"/>
  <c r="J1319" i="4"/>
  <c r="J1320" i="4"/>
  <c r="J1321" i="4"/>
  <c r="J1322" i="4"/>
  <c r="J1323" i="4"/>
  <c r="J1324" i="4"/>
  <c r="J1325" i="4"/>
  <c r="J1326" i="4"/>
  <c r="J1327" i="4"/>
  <c r="J1328" i="4"/>
  <c r="J1329" i="4"/>
  <c r="J1330" i="4"/>
  <c r="J1331" i="4"/>
  <c r="J1332" i="4"/>
  <c r="J1333" i="4"/>
  <c r="J1334" i="4"/>
  <c r="J1335" i="4"/>
  <c r="J1336" i="4"/>
  <c r="J1337" i="4"/>
  <c r="J1338" i="4"/>
  <c r="J1339" i="4"/>
  <c r="J1340" i="4"/>
  <c r="J1341" i="4"/>
  <c r="J1342" i="4"/>
  <c r="J1343" i="4"/>
  <c r="J1344" i="4"/>
  <c r="J1345" i="4"/>
  <c r="J1346" i="4"/>
  <c r="J1347" i="4"/>
  <c r="J1348" i="4"/>
  <c r="J1349" i="4"/>
  <c r="J1350" i="4"/>
  <c r="J1351" i="4"/>
  <c r="J1352" i="4"/>
  <c r="J1353" i="4"/>
  <c r="J1354" i="4"/>
  <c r="J1355" i="4"/>
  <c r="J1356" i="4"/>
  <c r="J1357" i="4"/>
  <c r="J1358" i="4"/>
  <c r="J1359" i="4"/>
  <c r="J1360" i="4"/>
  <c r="J1361" i="4"/>
  <c r="J1362" i="4"/>
  <c r="J1363" i="4"/>
  <c r="J1364" i="4"/>
  <c r="J1365" i="4"/>
  <c r="J1366" i="4"/>
  <c r="J1367" i="4"/>
  <c r="J1368" i="4"/>
  <c r="J1369" i="4"/>
  <c r="J1370" i="4"/>
  <c r="J1371" i="4"/>
  <c r="J1372" i="4"/>
  <c r="J1373" i="4"/>
  <c r="J1374" i="4"/>
  <c r="J1375" i="4"/>
  <c r="J1376" i="4"/>
  <c r="J1377" i="4"/>
  <c r="J1378" i="4"/>
  <c r="J1379" i="4"/>
  <c r="J1380" i="4"/>
  <c r="J1381" i="4"/>
  <c r="J1382" i="4"/>
  <c r="J1383" i="4"/>
  <c r="J1384" i="4"/>
  <c r="J1385" i="4"/>
  <c r="J1386" i="4"/>
  <c r="J1387" i="4"/>
  <c r="J1388" i="4"/>
  <c r="J1389" i="4"/>
  <c r="J1390" i="4"/>
  <c r="J1391" i="4"/>
  <c r="J1392" i="4"/>
  <c r="J1393" i="4"/>
  <c r="J1394" i="4"/>
  <c r="J1395" i="4"/>
  <c r="J1396" i="4"/>
  <c r="J1397" i="4"/>
  <c r="J1398" i="4"/>
  <c r="J1399" i="4"/>
  <c r="J1400" i="4"/>
  <c r="J1401" i="4"/>
  <c r="J1402" i="4"/>
  <c r="J1403" i="4"/>
  <c r="J1404" i="4"/>
  <c r="J1405" i="4"/>
  <c r="J1406" i="4"/>
  <c r="J1407" i="4"/>
  <c r="J1408" i="4"/>
  <c r="J1409" i="4"/>
  <c r="J1410" i="4"/>
  <c r="J1411" i="4"/>
  <c r="J1412" i="4"/>
  <c r="J1413" i="4"/>
  <c r="J1414" i="4"/>
  <c r="J1415" i="4"/>
  <c r="J1416" i="4"/>
  <c r="J1417" i="4"/>
  <c r="J1418" i="4"/>
  <c r="J1419" i="4"/>
  <c r="J1420" i="4"/>
  <c r="J1421" i="4"/>
  <c r="J1422" i="4"/>
  <c r="J1423" i="4"/>
  <c r="J1424" i="4"/>
  <c r="J1425" i="4"/>
  <c r="J1426" i="4"/>
  <c r="J1427" i="4"/>
  <c r="J1428" i="4"/>
  <c r="J1429" i="4"/>
  <c r="J1430" i="4"/>
  <c r="J1431" i="4"/>
  <c r="J1432" i="4"/>
  <c r="J1433" i="4"/>
  <c r="J1434" i="4"/>
  <c r="J1435" i="4"/>
  <c r="J1436" i="4"/>
  <c r="J1437" i="4"/>
  <c r="J1438" i="4"/>
  <c r="J1439" i="4"/>
  <c r="J1440" i="4"/>
  <c r="J1441" i="4"/>
  <c r="J1442" i="4"/>
  <c r="J1443" i="4"/>
  <c r="J1444" i="4"/>
  <c r="J1445" i="4"/>
  <c r="J1446" i="4"/>
  <c r="J1447" i="4"/>
  <c r="J1448" i="4"/>
  <c r="J1449" i="4"/>
  <c r="J1450" i="4"/>
  <c r="J1451" i="4"/>
  <c r="J1452" i="4"/>
  <c r="J1453" i="4"/>
  <c r="J1454" i="4"/>
  <c r="J1455" i="4"/>
  <c r="J1456" i="4"/>
  <c r="J1457" i="4"/>
  <c r="J1458" i="4"/>
  <c r="J1459" i="4"/>
  <c r="J1460" i="4"/>
  <c r="J1461" i="4"/>
  <c r="J1462" i="4"/>
  <c r="J1463" i="4"/>
  <c r="J1464" i="4"/>
  <c r="J1465" i="4"/>
  <c r="J1466" i="4"/>
  <c r="J1467" i="4"/>
  <c r="J1468" i="4"/>
  <c r="I5" i="4"/>
  <c r="K5" i="4" s="1"/>
  <c r="I6" i="4"/>
  <c r="K6" i="4" s="1"/>
  <c r="I7" i="4"/>
  <c r="K7" i="4" s="1"/>
  <c r="I8" i="4"/>
  <c r="K8" i="4" s="1"/>
  <c r="I9" i="4"/>
  <c r="K9" i="4" s="1"/>
  <c r="I10" i="4"/>
  <c r="K10" i="4" s="1"/>
  <c r="I11" i="4"/>
  <c r="K11" i="4" s="1"/>
  <c r="I12" i="4"/>
  <c r="K12" i="4" s="1"/>
  <c r="I13" i="4"/>
  <c r="K13" i="4" s="1"/>
  <c r="I14" i="4"/>
  <c r="K14" i="4" s="1"/>
  <c r="I15" i="4"/>
  <c r="K15" i="4" s="1"/>
  <c r="I16" i="4"/>
  <c r="K16" i="4" s="1"/>
  <c r="I17" i="4"/>
  <c r="K17" i="4" s="1"/>
  <c r="I18" i="4"/>
  <c r="K18" i="4" s="1"/>
  <c r="I19" i="4"/>
  <c r="K19" i="4" s="1"/>
  <c r="I20" i="4"/>
  <c r="K20" i="4" s="1"/>
  <c r="I21" i="4"/>
  <c r="K21" i="4" s="1"/>
  <c r="I22" i="4"/>
  <c r="K22" i="4" s="1"/>
  <c r="I23" i="4"/>
  <c r="K23" i="4" s="1"/>
  <c r="I24" i="4"/>
  <c r="K24" i="4" s="1"/>
  <c r="I25" i="4"/>
  <c r="K25" i="4" s="1"/>
  <c r="I26" i="4"/>
  <c r="K26" i="4" s="1"/>
  <c r="I27" i="4"/>
  <c r="K27" i="4" s="1"/>
  <c r="I28" i="4"/>
  <c r="K28" i="4" s="1"/>
  <c r="I29" i="4"/>
  <c r="K29" i="4" s="1"/>
  <c r="I30" i="4"/>
  <c r="K30" i="4" s="1"/>
  <c r="I31" i="4"/>
  <c r="K31" i="4" s="1"/>
  <c r="I32" i="4"/>
  <c r="K32" i="4" s="1"/>
  <c r="I33" i="4"/>
  <c r="K33" i="4" s="1"/>
  <c r="I34" i="4"/>
  <c r="K34" i="4" s="1"/>
  <c r="I35" i="4"/>
  <c r="K35" i="4" s="1"/>
  <c r="I36" i="4"/>
  <c r="K36" i="4" s="1"/>
  <c r="I37" i="4"/>
  <c r="K37" i="4" s="1"/>
  <c r="I38" i="4"/>
  <c r="K38" i="4" s="1"/>
  <c r="I39" i="4"/>
  <c r="K39" i="4" s="1"/>
  <c r="I40" i="4"/>
  <c r="K40" i="4" s="1"/>
  <c r="I41" i="4"/>
  <c r="K41" i="4" s="1"/>
  <c r="I42" i="4"/>
  <c r="K42" i="4" s="1"/>
  <c r="I43" i="4"/>
  <c r="K43" i="4" s="1"/>
  <c r="I44" i="4"/>
  <c r="K44" i="4" s="1"/>
  <c r="I45" i="4"/>
  <c r="K45" i="4" s="1"/>
  <c r="I46" i="4"/>
  <c r="K46" i="4" s="1"/>
  <c r="I47" i="4"/>
  <c r="K47" i="4" s="1"/>
  <c r="I48" i="4"/>
  <c r="K48" i="4" s="1"/>
  <c r="I49" i="4"/>
  <c r="K49" i="4" s="1"/>
  <c r="I50" i="4"/>
  <c r="K50" i="4" s="1"/>
  <c r="I51" i="4"/>
  <c r="K51" i="4" s="1"/>
  <c r="I52" i="4"/>
  <c r="K52" i="4" s="1"/>
  <c r="I53" i="4"/>
  <c r="K53" i="4" s="1"/>
  <c r="I54" i="4"/>
  <c r="K54" i="4" s="1"/>
  <c r="I55" i="4"/>
  <c r="K55" i="4" s="1"/>
  <c r="I56" i="4"/>
  <c r="K56" i="4" s="1"/>
  <c r="I57" i="4"/>
  <c r="K57" i="4" s="1"/>
  <c r="I58" i="4"/>
  <c r="K58" i="4" s="1"/>
  <c r="I59" i="4"/>
  <c r="K59" i="4" s="1"/>
  <c r="I60" i="4"/>
  <c r="K60" i="4" s="1"/>
  <c r="I61" i="4"/>
  <c r="K61" i="4" s="1"/>
  <c r="I62" i="4"/>
  <c r="K62" i="4" s="1"/>
  <c r="I63" i="4"/>
  <c r="K63" i="4" s="1"/>
  <c r="I64" i="4"/>
  <c r="K64" i="4" s="1"/>
  <c r="I65" i="4"/>
  <c r="K65" i="4" s="1"/>
  <c r="I66" i="4"/>
  <c r="K66" i="4" s="1"/>
  <c r="I67" i="4"/>
  <c r="K67" i="4" s="1"/>
  <c r="I68" i="4"/>
  <c r="K68" i="4" s="1"/>
  <c r="I69" i="4"/>
  <c r="K69" i="4" s="1"/>
  <c r="I70" i="4"/>
  <c r="K70" i="4" s="1"/>
  <c r="I71" i="4"/>
  <c r="K71" i="4" s="1"/>
  <c r="I72" i="4"/>
  <c r="K72" i="4" s="1"/>
  <c r="I73" i="4"/>
  <c r="K73" i="4" s="1"/>
  <c r="I74" i="4"/>
  <c r="K74" i="4" s="1"/>
  <c r="I75" i="4"/>
  <c r="K75" i="4" s="1"/>
  <c r="I76" i="4"/>
  <c r="K76" i="4" s="1"/>
  <c r="I77" i="4"/>
  <c r="K77" i="4" s="1"/>
  <c r="I78" i="4"/>
  <c r="K78" i="4" s="1"/>
  <c r="I79" i="4"/>
  <c r="K79" i="4" s="1"/>
  <c r="I80" i="4"/>
  <c r="K80" i="4" s="1"/>
  <c r="I81" i="4"/>
  <c r="K81" i="4" s="1"/>
  <c r="I82" i="4"/>
  <c r="K82" i="4" s="1"/>
  <c r="I83" i="4"/>
  <c r="K83" i="4" s="1"/>
  <c r="I84" i="4"/>
  <c r="K84" i="4" s="1"/>
  <c r="I85" i="4"/>
  <c r="K85" i="4" s="1"/>
  <c r="I86" i="4"/>
  <c r="K86" i="4" s="1"/>
  <c r="I87" i="4"/>
  <c r="K87" i="4" s="1"/>
  <c r="I88" i="4"/>
  <c r="K88" i="4" s="1"/>
  <c r="I89" i="4"/>
  <c r="K89" i="4" s="1"/>
  <c r="I90" i="4"/>
  <c r="K90" i="4" s="1"/>
  <c r="I91" i="4"/>
  <c r="K91" i="4" s="1"/>
  <c r="I92" i="4"/>
  <c r="K92" i="4" s="1"/>
  <c r="I93" i="4"/>
  <c r="K93" i="4" s="1"/>
  <c r="I94" i="4"/>
  <c r="K94" i="4" s="1"/>
  <c r="I95" i="4"/>
  <c r="K95" i="4" s="1"/>
  <c r="I96" i="4"/>
  <c r="K96" i="4" s="1"/>
  <c r="I97" i="4"/>
  <c r="K97" i="4" s="1"/>
  <c r="I98" i="4"/>
  <c r="K98" i="4" s="1"/>
  <c r="I99" i="4"/>
  <c r="K99" i="4" s="1"/>
  <c r="I100" i="4"/>
  <c r="K100" i="4" s="1"/>
  <c r="I101" i="4"/>
  <c r="K101" i="4" s="1"/>
  <c r="I102" i="4"/>
  <c r="K102" i="4" s="1"/>
  <c r="I103" i="4"/>
  <c r="K103" i="4" s="1"/>
  <c r="I104" i="4"/>
  <c r="K104" i="4" s="1"/>
  <c r="I105" i="4"/>
  <c r="K105" i="4" s="1"/>
  <c r="I106" i="4"/>
  <c r="K106" i="4" s="1"/>
  <c r="I107" i="4"/>
  <c r="K107" i="4" s="1"/>
  <c r="I108" i="4"/>
  <c r="K108" i="4" s="1"/>
  <c r="I109" i="4"/>
  <c r="K109" i="4" s="1"/>
  <c r="I110" i="4"/>
  <c r="K110" i="4" s="1"/>
  <c r="I111" i="4"/>
  <c r="K111" i="4" s="1"/>
  <c r="I112" i="4"/>
  <c r="K112" i="4" s="1"/>
  <c r="I113" i="4"/>
  <c r="K113" i="4" s="1"/>
  <c r="I114" i="4"/>
  <c r="K114" i="4" s="1"/>
  <c r="I115" i="4"/>
  <c r="K115" i="4" s="1"/>
  <c r="I116" i="4"/>
  <c r="K116" i="4" s="1"/>
  <c r="I117" i="4"/>
  <c r="K117" i="4" s="1"/>
  <c r="I118" i="4"/>
  <c r="K118" i="4" s="1"/>
  <c r="I119" i="4"/>
  <c r="K119" i="4" s="1"/>
  <c r="I120" i="4"/>
  <c r="K120" i="4" s="1"/>
  <c r="I121" i="4"/>
  <c r="K121" i="4" s="1"/>
  <c r="I122" i="4"/>
  <c r="K122" i="4" s="1"/>
  <c r="I123" i="4"/>
  <c r="K123" i="4" s="1"/>
  <c r="I124" i="4"/>
  <c r="K124" i="4" s="1"/>
  <c r="I125" i="4"/>
  <c r="K125" i="4" s="1"/>
  <c r="I126" i="4"/>
  <c r="K126" i="4" s="1"/>
  <c r="I127" i="4"/>
  <c r="K127" i="4" s="1"/>
  <c r="I128" i="4"/>
  <c r="K128" i="4" s="1"/>
  <c r="I129" i="4"/>
  <c r="K129" i="4" s="1"/>
  <c r="I130" i="4"/>
  <c r="K130" i="4" s="1"/>
  <c r="I131" i="4"/>
  <c r="K131" i="4" s="1"/>
  <c r="I132" i="4"/>
  <c r="K132" i="4" s="1"/>
  <c r="I133" i="4"/>
  <c r="K133" i="4" s="1"/>
  <c r="I134" i="4"/>
  <c r="K134" i="4" s="1"/>
  <c r="I135" i="4"/>
  <c r="K135" i="4" s="1"/>
  <c r="I136" i="4"/>
  <c r="K136" i="4" s="1"/>
  <c r="I137" i="4"/>
  <c r="K137" i="4" s="1"/>
  <c r="I138" i="4"/>
  <c r="K138" i="4" s="1"/>
  <c r="I139" i="4"/>
  <c r="K139" i="4" s="1"/>
  <c r="I140" i="4"/>
  <c r="K140" i="4" s="1"/>
  <c r="I141" i="4"/>
  <c r="K141" i="4" s="1"/>
  <c r="I142" i="4"/>
  <c r="K142" i="4" s="1"/>
  <c r="I143" i="4"/>
  <c r="K143" i="4" s="1"/>
  <c r="I144" i="4"/>
  <c r="K144" i="4" s="1"/>
  <c r="I145" i="4"/>
  <c r="K145" i="4" s="1"/>
  <c r="I146" i="4"/>
  <c r="K146" i="4" s="1"/>
  <c r="I147" i="4"/>
  <c r="K147" i="4" s="1"/>
  <c r="I148" i="4"/>
  <c r="K148" i="4" s="1"/>
  <c r="I149" i="4"/>
  <c r="K149" i="4" s="1"/>
  <c r="I150" i="4"/>
  <c r="K150" i="4" s="1"/>
  <c r="I151" i="4"/>
  <c r="K151" i="4" s="1"/>
  <c r="I152" i="4"/>
  <c r="K152" i="4" s="1"/>
  <c r="I153" i="4"/>
  <c r="K153" i="4" s="1"/>
  <c r="I154" i="4"/>
  <c r="K154" i="4" s="1"/>
  <c r="I155" i="4"/>
  <c r="K155" i="4" s="1"/>
  <c r="I156" i="4"/>
  <c r="K156" i="4" s="1"/>
  <c r="I157" i="4"/>
  <c r="K157" i="4" s="1"/>
  <c r="I158" i="4"/>
  <c r="K158" i="4" s="1"/>
  <c r="I159" i="4"/>
  <c r="K159" i="4" s="1"/>
  <c r="I160" i="4"/>
  <c r="K160" i="4" s="1"/>
  <c r="I161" i="4"/>
  <c r="K161" i="4" s="1"/>
  <c r="I162" i="4"/>
  <c r="K162" i="4" s="1"/>
  <c r="I163" i="4"/>
  <c r="K163" i="4" s="1"/>
  <c r="I164" i="4"/>
  <c r="K164" i="4" s="1"/>
  <c r="I165" i="4"/>
  <c r="K165" i="4" s="1"/>
  <c r="I166" i="4"/>
  <c r="K166" i="4" s="1"/>
  <c r="I167" i="4"/>
  <c r="K167" i="4" s="1"/>
  <c r="I168" i="4"/>
  <c r="K168" i="4" s="1"/>
  <c r="I169" i="4"/>
  <c r="K169" i="4" s="1"/>
  <c r="I170" i="4"/>
  <c r="K170" i="4" s="1"/>
  <c r="I171" i="4"/>
  <c r="K171" i="4" s="1"/>
  <c r="I172" i="4"/>
  <c r="K172" i="4" s="1"/>
  <c r="I173" i="4"/>
  <c r="K173" i="4" s="1"/>
  <c r="I174" i="4"/>
  <c r="K174" i="4" s="1"/>
  <c r="I175" i="4"/>
  <c r="K175" i="4" s="1"/>
  <c r="I176" i="4"/>
  <c r="K176" i="4" s="1"/>
  <c r="I177" i="4"/>
  <c r="K177" i="4" s="1"/>
  <c r="I178" i="4"/>
  <c r="K178" i="4" s="1"/>
  <c r="I179" i="4"/>
  <c r="K179" i="4" s="1"/>
  <c r="I180" i="4"/>
  <c r="K180" i="4" s="1"/>
  <c r="I181" i="4"/>
  <c r="K181" i="4" s="1"/>
  <c r="I182" i="4"/>
  <c r="K182" i="4" s="1"/>
  <c r="I183" i="4"/>
  <c r="K183" i="4" s="1"/>
  <c r="I184" i="4"/>
  <c r="K184" i="4" s="1"/>
  <c r="I185" i="4"/>
  <c r="K185" i="4" s="1"/>
  <c r="I186" i="4"/>
  <c r="K186" i="4" s="1"/>
  <c r="I187" i="4"/>
  <c r="K187" i="4" s="1"/>
  <c r="I188" i="4"/>
  <c r="K188" i="4" s="1"/>
  <c r="I189" i="4"/>
  <c r="K189" i="4" s="1"/>
  <c r="I190" i="4"/>
  <c r="K190" i="4" s="1"/>
  <c r="I191" i="4"/>
  <c r="K191" i="4" s="1"/>
  <c r="I192" i="4"/>
  <c r="K192" i="4" s="1"/>
  <c r="I193" i="4"/>
  <c r="K193" i="4" s="1"/>
  <c r="I194" i="4"/>
  <c r="K194" i="4" s="1"/>
  <c r="I195" i="4"/>
  <c r="K195" i="4" s="1"/>
  <c r="I196" i="4"/>
  <c r="K196" i="4" s="1"/>
  <c r="I197" i="4"/>
  <c r="K197" i="4" s="1"/>
  <c r="I198" i="4"/>
  <c r="K198" i="4" s="1"/>
  <c r="I199" i="4"/>
  <c r="K199" i="4" s="1"/>
  <c r="I200" i="4"/>
  <c r="K200" i="4" s="1"/>
  <c r="I201" i="4"/>
  <c r="K201" i="4" s="1"/>
  <c r="I202" i="4"/>
  <c r="K202" i="4" s="1"/>
  <c r="I203" i="4"/>
  <c r="K203" i="4" s="1"/>
  <c r="I204" i="4"/>
  <c r="K204" i="4" s="1"/>
  <c r="I205" i="4"/>
  <c r="K205" i="4" s="1"/>
  <c r="I206" i="4"/>
  <c r="K206" i="4" s="1"/>
  <c r="I207" i="4"/>
  <c r="K207" i="4" s="1"/>
  <c r="I208" i="4"/>
  <c r="K208" i="4" s="1"/>
  <c r="I209" i="4"/>
  <c r="K209" i="4" s="1"/>
  <c r="I210" i="4"/>
  <c r="K210" i="4" s="1"/>
  <c r="I211" i="4"/>
  <c r="K211" i="4" s="1"/>
  <c r="I212" i="4"/>
  <c r="K212" i="4" s="1"/>
  <c r="I213" i="4"/>
  <c r="K213" i="4" s="1"/>
  <c r="I214" i="4"/>
  <c r="K214" i="4" s="1"/>
  <c r="I215" i="4"/>
  <c r="K215" i="4" s="1"/>
  <c r="I216" i="4"/>
  <c r="K216" i="4" s="1"/>
  <c r="I217" i="4"/>
  <c r="K217" i="4" s="1"/>
  <c r="I218" i="4"/>
  <c r="K218" i="4" s="1"/>
  <c r="I219" i="4"/>
  <c r="K219" i="4" s="1"/>
  <c r="I220" i="4"/>
  <c r="K220" i="4" s="1"/>
  <c r="I221" i="4"/>
  <c r="K221" i="4" s="1"/>
  <c r="I222" i="4"/>
  <c r="K222" i="4" s="1"/>
  <c r="I223" i="4"/>
  <c r="K223" i="4" s="1"/>
  <c r="I224" i="4"/>
  <c r="K224" i="4" s="1"/>
  <c r="I225" i="4"/>
  <c r="K225" i="4" s="1"/>
  <c r="I226" i="4"/>
  <c r="K226" i="4" s="1"/>
  <c r="I227" i="4"/>
  <c r="K227" i="4" s="1"/>
  <c r="I228" i="4"/>
  <c r="K228" i="4" s="1"/>
  <c r="I229" i="4"/>
  <c r="K229" i="4" s="1"/>
  <c r="I230" i="4"/>
  <c r="K230" i="4" s="1"/>
  <c r="I231" i="4"/>
  <c r="K231" i="4" s="1"/>
  <c r="I232" i="4"/>
  <c r="K232" i="4" s="1"/>
  <c r="I233" i="4"/>
  <c r="K233" i="4" s="1"/>
  <c r="I234" i="4"/>
  <c r="K234" i="4" s="1"/>
  <c r="I235" i="4"/>
  <c r="K235" i="4" s="1"/>
  <c r="I236" i="4"/>
  <c r="K236" i="4" s="1"/>
  <c r="I237" i="4"/>
  <c r="K237" i="4" s="1"/>
  <c r="I238" i="4"/>
  <c r="K238" i="4" s="1"/>
  <c r="I239" i="4"/>
  <c r="K239" i="4" s="1"/>
  <c r="I240" i="4"/>
  <c r="K240" i="4" s="1"/>
  <c r="I241" i="4"/>
  <c r="K241" i="4" s="1"/>
  <c r="I242" i="4"/>
  <c r="K242" i="4" s="1"/>
  <c r="I243" i="4"/>
  <c r="K243" i="4" s="1"/>
  <c r="I244" i="4"/>
  <c r="K244" i="4" s="1"/>
  <c r="I245" i="4"/>
  <c r="K245" i="4" s="1"/>
  <c r="I246" i="4"/>
  <c r="K246" i="4" s="1"/>
  <c r="I247" i="4"/>
  <c r="K247" i="4" s="1"/>
  <c r="I248" i="4"/>
  <c r="K248" i="4" s="1"/>
  <c r="I249" i="4"/>
  <c r="K249" i="4" s="1"/>
  <c r="I250" i="4"/>
  <c r="K250" i="4" s="1"/>
  <c r="I251" i="4"/>
  <c r="K251" i="4" s="1"/>
  <c r="I252" i="4"/>
  <c r="K252" i="4" s="1"/>
  <c r="I254" i="4"/>
  <c r="K254" i="4" s="1"/>
  <c r="I255" i="4"/>
  <c r="K255" i="4" s="1"/>
  <c r="I256" i="4"/>
  <c r="K256" i="4" s="1"/>
  <c r="I257" i="4"/>
  <c r="K257" i="4" s="1"/>
  <c r="I258" i="4"/>
  <c r="K258" i="4" s="1"/>
  <c r="I259" i="4"/>
  <c r="K259" i="4" s="1"/>
  <c r="I260" i="4"/>
  <c r="K260" i="4" s="1"/>
  <c r="I261" i="4"/>
  <c r="K261" i="4" s="1"/>
  <c r="I262" i="4"/>
  <c r="K262" i="4" s="1"/>
  <c r="I263" i="4"/>
  <c r="K263" i="4" s="1"/>
  <c r="I264" i="4"/>
  <c r="K264" i="4" s="1"/>
  <c r="I265" i="4"/>
  <c r="K265" i="4" s="1"/>
  <c r="I266" i="4"/>
  <c r="K266" i="4" s="1"/>
  <c r="I267" i="4"/>
  <c r="K267" i="4" s="1"/>
  <c r="I268" i="4"/>
  <c r="K268" i="4" s="1"/>
  <c r="I269" i="4"/>
  <c r="K269" i="4" s="1"/>
  <c r="I270" i="4"/>
  <c r="K270" i="4" s="1"/>
  <c r="I271" i="4"/>
  <c r="K271" i="4" s="1"/>
  <c r="I272" i="4"/>
  <c r="K272" i="4" s="1"/>
  <c r="I273" i="4"/>
  <c r="K273" i="4" s="1"/>
  <c r="I274" i="4"/>
  <c r="K274" i="4" s="1"/>
  <c r="I275" i="4"/>
  <c r="K275" i="4" s="1"/>
  <c r="I276" i="4"/>
  <c r="K276" i="4" s="1"/>
  <c r="I277" i="4"/>
  <c r="K277" i="4" s="1"/>
  <c r="I278" i="4"/>
  <c r="K278" i="4" s="1"/>
  <c r="I279" i="4"/>
  <c r="K279" i="4" s="1"/>
  <c r="I280" i="4"/>
  <c r="K280" i="4" s="1"/>
  <c r="I281" i="4"/>
  <c r="K281" i="4" s="1"/>
  <c r="I282" i="4"/>
  <c r="K282" i="4" s="1"/>
  <c r="I284" i="4"/>
  <c r="K284" i="4" s="1"/>
  <c r="I285" i="4"/>
  <c r="K285" i="4" s="1"/>
  <c r="I286" i="4"/>
  <c r="K286" i="4" s="1"/>
  <c r="I287" i="4"/>
  <c r="K287" i="4" s="1"/>
  <c r="I288" i="4"/>
  <c r="K288" i="4" s="1"/>
  <c r="I289" i="4"/>
  <c r="K289" i="4" s="1"/>
  <c r="I290" i="4"/>
  <c r="K290" i="4" s="1"/>
  <c r="I291" i="4"/>
  <c r="K291" i="4" s="1"/>
  <c r="I292" i="4"/>
  <c r="K292" i="4" s="1"/>
  <c r="I293" i="4"/>
  <c r="K293" i="4" s="1"/>
  <c r="I294" i="4"/>
  <c r="K294" i="4" s="1"/>
  <c r="I295" i="4"/>
  <c r="K295" i="4" s="1"/>
  <c r="I296" i="4"/>
  <c r="K296" i="4" s="1"/>
  <c r="I297" i="4"/>
  <c r="K297" i="4" s="1"/>
  <c r="I298" i="4"/>
  <c r="K298" i="4" s="1"/>
  <c r="I299" i="4"/>
  <c r="K299" i="4" s="1"/>
  <c r="I300" i="4"/>
  <c r="K300" i="4" s="1"/>
  <c r="I301" i="4"/>
  <c r="K301" i="4" s="1"/>
  <c r="I302" i="4"/>
  <c r="K302" i="4" s="1"/>
  <c r="I303" i="4"/>
  <c r="K303" i="4" s="1"/>
  <c r="I304" i="4"/>
  <c r="K304" i="4" s="1"/>
  <c r="I305" i="4"/>
  <c r="K305" i="4" s="1"/>
  <c r="I306" i="4"/>
  <c r="K306" i="4" s="1"/>
  <c r="I307" i="4"/>
  <c r="K307" i="4" s="1"/>
  <c r="I308" i="4"/>
  <c r="K308" i="4" s="1"/>
  <c r="I309" i="4"/>
  <c r="K309" i="4" s="1"/>
  <c r="I310" i="4"/>
  <c r="K310" i="4" s="1"/>
  <c r="I311" i="4"/>
  <c r="K311" i="4" s="1"/>
  <c r="I312" i="4"/>
  <c r="K312" i="4" s="1"/>
  <c r="I313" i="4"/>
  <c r="K313" i="4" s="1"/>
  <c r="I315" i="4"/>
  <c r="K315" i="4" s="1"/>
  <c r="I316" i="4"/>
  <c r="K316" i="4" s="1"/>
  <c r="I317" i="4"/>
  <c r="K317" i="4" s="1"/>
  <c r="I318" i="4"/>
  <c r="K318" i="4" s="1"/>
  <c r="I319" i="4"/>
  <c r="K319" i="4" s="1"/>
  <c r="I320" i="4"/>
  <c r="K320" i="4" s="1"/>
  <c r="I321" i="4"/>
  <c r="K321" i="4" s="1"/>
  <c r="I322" i="4"/>
  <c r="K322" i="4" s="1"/>
  <c r="I323" i="4"/>
  <c r="K323" i="4" s="1"/>
  <c r="I324" i="4"/>
  <c r="K324" i="4" s="1"/>
  <c r="I325" i="4"/>
  <c r="K325" i="4" s="1"/>
  <c r="I326" i="4"/>
  <c r="K326" i="4" s="1"/>
  <c r="I327" i="4"/>
  <c r="K327" i="4" s="1"/>
  <c r="I328" i="4"/>
  <c r="K328" i="4" s="1"/>
  <c r="I329" i="4"/>
  <c r="K329" i="4" s="1"/>
  <c r="I330" i="4"/>
  <c r="K330" i="4" s="1"/>
  <c r="I331" i="4"/>
  <c r="K331" i="4" s="1"/>
  <c r="I332" i="4"/>
  <c r="K332" i="4" s="1"/>
  <c r="I333" i="4"/>
  <c r="K333" i="4" s="1"/>
  <c r="I334" i="4"/>
  <c r="K334" i="4" s="1"/>
  <c r="I335" i="4"/>
  <c r="K335" i="4" s="1"/>
  <c r="I336" i="4"/>
  <c r="K336" i="4" s="1"/>
  <c r="I337" i="4"/>
  <c r="K337" i="4" s="1"/>
  <c r="I338" i="4"/>
  <c r="K338" i="4" s="1"/>
  <c r="I339" i="4"/>
  <c r="K339" i="4" s="1"/>
  <c r="I340" i="4"/>
  <c r="K340" i="4" s="1"/>
  <c r="I341" i="4"/>
  <c r="K341" i="4" s="1"/>
  <c r="I342" i="4"/>
  <c r="K342" i="4" s="1"/>
  <c r="I343" i="4"/>
  <c r="K343" i="4" s="1"/>
  <c r="I345" i="4"/>
  <c r="K345" i="4" s="1"/>
  <c r="I346" i="4"/>
  <c r="K346" i="4" s="1"/>
  <c r="I347" i="4"/>
  <c r="K347" i="4" s="1"/>
  <c r="I348" i="4"/>
  <c r="K348" i="4" s="1"/>
  <c r="I349" i="4"/>
  <c r="K349" i="4" s="1"/>
  <c r="I350" i="4"/>
  <c r="K350" i="4" s="1"/>
  <c r="I351" i="4"/>
  <c r="K351" i="4" s="1"/>
  <c r="I352" i="4"/>
  <c r="K352" i="4" s="1"/>
  <c r="I353" i="4"/>
  <c r="K353" i="4" s="1"/>
  <c r="I354" i="4"/>
  <c r="K354" i="4" s="1"/>
  <c r="I355" i="4"/>
  <c r="K355" i="4" s="1"/>
  <c r="I356" i="4"/>
  <c r="K356" i="4" s="1"/>
  <c r="I357" i="4"/>
  <c r="K357" i="4" s="1"/>
  <c r="I358" i="4"/>
  <c r="K358" i="4" s="1"/>
  <c r="I359" i="4"/>
  <c r="K359" i="4" s="1"/>
  <c r="I360" i="4"/>
  <c r="K360" i="4" s="1"/>
  <c r="I361" i="4"/>
  <c r="K361" i="4" s="1"/>
  <c r="I362" i="4"/>
  <c r="K362" i="4" s="1"/>
  <c r="I363" i="4"/>
  <c r="K363" i="4" s="1"/>
  <c r="I364" i="4"/>
  <c r="K364" i="4" s="1"/>
  <c r="I365" i="4"/>
  <c r="K365" i="4" s="1"/>
  <c r="I366" i="4"/>
  <c r="K366" i="4" s="1"/>
  <c r="I367" i="4"/>
  <c r="K367" i="4" s="1"/>
  <c r="I368" i="4"/>
  <c r="K368" i="4" s="1"/>
  <c r="I369" i="4"/>
  <c r="K369" i="4" s="1"/>
  <c r="I370" i="4"/>
  <c r="K370" i="4" s="1"/>
  <c r="I371" i="4"/>
  <c r="K371" i="4" s="1"/>
  <c r="I372" i="4"/>
  <c r="K372" i="4" s="1"/>
  <c r="I373" i="4"/>
  <c r="K373" i="4" s="1"/>
  <c r="I374" i="4"/>
  <c r="K374" i="4" s="1"/>
  <c r="I376" i="4"/>
  <c r="K376" i="4" s="1"/>
  <c r="I377" i="4"/>
  <c r="K377" i="4" s="1"/>
  <c r="I378" i="4"/>
  <c r="K378" i="4" s="1"/>
  <c r="I379" i="4"/>
  <c r="K379" i="4" s="1"/>
  <c r="I380" i="4"/>
  <c r="K380" i="4" s="1"/>
  <c r="I381" i="4"/>
  <c r="K381" i="4" s="1"/>
  <c r="I382" i="4"/>
  <c r="K382" i="4" s="1"/>
  <c r="I383" i="4"/>
  <c r="K383" i="4" s="1"/>
  <c r="I384" i="4"/>
  <c r="K384" i="4" s="1"/>
  <c r="I385" i="4"/>
  <c r="K385" i="4" s="1"/>
  <c r="I386" i="4"/>
  <c r="K386" i="4" s="1"/>
  <c r="I387" i="4"/>
  <c r="K387" i="4" s="1"/>
  <c r="I388" i="4"/>
  <c r="K388" i="4" s="1"/>
  <c r="I389" i="4"/>
  <c r="K389" i="4" s="1"/>
  <c r="I390" i="4"/>
  <c r="K390" i="4" s="1"/>
  <c r="I391" i="4"/>
  <c r="K391" i="4" s="1"/>
  <c r="I392" i="4"/>
  <c r="K392" i="4" s="1"/>
  <c r="I393" i="4"/>
  <c r="K393" i="4" s="1"/>
  <c r="I394" i="4"/>
  <c r="K394" i="4" s="1"/>
  <c r="I395" i="4"/>
  <c r="K395" i="4" s="1"/>
  <c r="I396" i="4"/>
  <c r="K396" i="4" s="1"/>
  <c r="I397" i="4"/>
  <c r="K397" i="4" s="1"/>
  <c r="I398" i="4"/>
  <c r="K398" i="4" s="1"/>
  <c r="I399" i="4"/>
  <c r="K399" i="4" s="1"/>
  <c r="I400" i="4"/>
  <c r="K400" i="4" s="1"/>
  <c r="I401" i="4"/>
  <c r="K401" i="4" s="1"/>
  <c r="I402" i="4"/>
  <c r="K402" i="4" s="1"/>
  <c r="I403" i="4"/>
  <c r="K403" i="4" s="1"/>
  <c r="I404" i="4"/>
  <c r="K404" i="4" s="1"/>
  <c r="I405" i="4"/>
  <c r="K405" i="4" s="1"/>
  <c r="I407" i="4"/>
  <c r="K407" i="4" s="1"/>
  <c r="I408" i="4"/>
  <c r="K408" i="4" s="1"/>
  <c r="I409" i="4"/>
  <c r="K409" i="4" s="1"/>
  <c r="I410" i="4"/>
  <c r="K410" i="4" s="1"/>
  <c r="I411" i="4"/>
  <c r="K411" i="4" s="1"/>
  <c r="I412" i="4"/>
  <c r="K412" i="4" s="1"/>
  <c r="I413" i="4"/>
  <c r="K413" i="4" s="1"/>
  <c r="I414" i="4"/>
  <c r="K414" i="4" s="1"/>
  <c r="I415" i="4"/>
  <c r="K415" i="4" s="1"/>
  <c r="I416" i="4"/>
  <c r="K416" i="4" s="1"/>
  <c r="I417" i="4"/>
  <c r="K417" i="4" s="1"/>
  <c r="I418" i="4"/>
  <c r="K418" i="4" s="1"/>
  <c r="I419" i="4"/>
  <c r="K419" i="4" s="1"/>
  <c r="I420" i="4"/>
  <c r="K420" i="4" s="1"/>
  <c r="I421" i="4"/>
  <c r="K421" i="4" s="1"/>
  <c r="I422" i="4"/>
  <c r="K422" i="4" s="1"/>
  <c r="I423" i="4"/>
  <c r="K423" i="4" s="1"/>
  <c r="I424" i="4"/>
  <c r="K424" i="4" s="1"/>
  <c r="I425" i="4"/>
  <c r="K425" i="4" s="1"/>
  <c r="I426" i="4"/>
  <c r="K426" i="4" s="1"/>
  <c r="I427" i="4"/>
  <c r="K427" i="4" s="1"/>
  <c r="I428" i="4"/>
  <c r="K428" i="4" s="1"/>
  <c r="I429" i="4"/>
  <c r="K429" i="4" s="1"/>
  <c r="I430" i="4"/>
  <c r="K430" i="4" s="1"/>
  <c r="I431" i="4"/>
  <c r="K431" i="4" s="1"/>
  <c r="I432" i="4"/>
  <c r="K432" i="4" s="1"/>
  <c r="I433" i="4"/>
  <c r="K433" i="4" s="1"/>
  <c r="I435" i="4"/>
  <c r="K435" i="4" s="1"/>
  <c r="I436" i="4"/>
  <c r="K436" i="4" s="1"/>
  <c r="I437" i="4"/>
  <c r="K437" i="4" s="1"/>
  <c r="I438" i="4"/>
  <c r="K438" i="4" s="1"/>
  <c r="I439" i="4"/>
  <c r="K439" i="4" s="1"/>
  <c r="I440" i="4"/>
  <c r="K440" i="4" s="1"/>
  <c r="I441" i="4"/>
  <c r="K441" i="4" s="1"/>
  <c r="I442" i="4"/>
  <c r="K442" i="4" s="1"/>
  <c r="I443" i="4"/>
  <c r="K443" i="4" s="1"/>
  <c r="I444" i="4"/>
  <c r="K444" i="4" s="1"/>
  <c r="I445" i="4"/>
  <c r="K445" i="4" s="1"/>
  <c r="I446" i="4"/>
  <c r="K446" i="4" s="1"/>
  <c r="I447" i="4"/>
  <c r="K447" i="4" s="1"/>
  <c r="I448" i="4"/>
  <c r="K448" i="4" s="1"/>
  <c r="I449" i="4"/>
  <c r="K449" i="4" s="1"/>
  <c r="I450" i="4"/>
  <c r="K450" i="4" s="1"/>
  <c r="I451" i="4"/>
  <c r="K451" i="4" s="1"/>
  <c r="I452" i="4"/>
  <c r="K452" i="4" s="1"/>
  <c r="I453" i="4"/>
  <c r="K453" i="4" s="1"/>
  <c r="I454" i="4"/>
  <c r="K454" i="4" s="1"/>
  <c r="I455" i="4"/>
  <c r="K455" i="4" s="1"/>
  <c r="I456" i="4"/>
  <c r="K456" i="4" s="1"/>
  <c r="I457" i="4"/>
  <c r="K457" i="4" s="1"/>
  <c r="I458" i="4"/>
  <c r="K458" i="4" s="1"/>
  <c r="I459" i="4"/>
  <c r="K459" i="4" s="1"/>
  <c r="I460" i="4"/>
  <c r="K460" i="4" s="1"/>
  <c r="I461" i="4"/>
  <c r="K461" i="4" s="1"/>
  <c r="I462" i="4"/>
  <c r="K462" i="4" s="1"/>
  <c r="I463" i="4"/>
  <c r="K463" i="4" s="1"/>
  <c r="I464" i="4"/>
  <c r="K464" i="4" s="1"/>
  <c r="I466" i="4"/>
  <c r="K466" i="4" s="1"/>
  <c r="I467" i="4"/>
  <c r="K467" i="4" s="1"/>
  <c r="I468" i="4"/>
  <c r="K468" i="4" s="1"/>
  <c r="I469" i="4"/>
  <c r="K469" i="4" s="1"/>
  <c r="I470" i="4"/>
  <c r="K470" i="4" s="1"/>
  <c r="I471" i="4"/>
  <c r="K471" i="4" s="1"/>
  <c r="I472" i="4"/>
  <c r="K472" i="4" s="1"/>
  <c r="I473" i="4"/>
  <c r="K473" i="4" s="1"/>
  <c r="I474" i="4"/>
  <c r="K474" i="4" s="1"/>
  <c r="I475" i="4"/>
  <c r="K475" i="4" s="1"/>
  <c r="I476" i="4"/>
  <c r="K476" i="4" s="1"/>
  <c r="I477" i="4"/>
  <c r="K477" i="4" s="1"/>
  <c r="I478" i="4"/>
  <c r="K478" i="4" s="1"/>
  <c r="I479" i="4"/>
  <c r="K479" i="4" s="1"/>
  <c r="I480" i="4"/>
  <c r="K480" i="4" s="1"/>
  <c r="I481" i="4"/>
  <c r="K481" i="4" s="1"/>
  <c r="I482" i="4"/>
  <c r="K482" i="4" s="1"/>
  <c r="I483" i="4"/>
  <c r="K483" i="4" s="1"/>
  <c r="I484" i="4"/>
  <c r="K484" i="4" s="1"/>
  <c r="I485" i="4"/>
  <c r="K485" i="4" s="1"/>
  <c r="I486" i="4"/>
  <c r="K486" i="4" s="1"/>
  <c r="I487" i="4"/>
  <c r="K487" i="4" s="1"/>
  <c r="I488" i="4"/>
  <c r="K488" i="4" s="1"/>
  <c r="I489" i="4"/>
  <c r="K489" i="4" s="1"/>
  <c r="I490" i="4"/>
  <c r="K490" i="4" s="1"/>
  <c r="I491" i="4"/>
  <c r="K491" i="4" s="1"/>
  <c r="I492" i="4"/>
  <c r="K492" i="4" s="1"/>
  <c r="I493" i="4"/>
  <c r="K493" i="4" s="1"/>
  <c r="I494" i="4"/>
  <c r="K494" i="4" s="1"/>
  <c r="I496" i="4"/>
  <c r="K496" i="4" s="1"/>
  <c r="I497" i="4"/>
  <c r="K497" i="4" s="1"/>
  <c r="I498" i="4"/>
  <c r="K498" i="4" s="1"/>
  <c r="I499" i="4"/>
  <c r="K499" i="4" s="1"/>
  <c r="I500" i="4"/>
  <c r="K500" i="4" s="1"/>
  <c r="I501" i="4"/>
  <c r="K501" i="4" s="1"/>
  <c r="I502" i="4"/>
  <c r="K502" i="4" s="1"/>
  <c r="I503" i="4"/>
  <c r="K503" i="4" s="1"/>
  <c r="I504" i="4"/>
  <c r="K504" i="4" s="1"/>
  <c r="I505" i="4"/>
  <c r="K505" i="4" s="1"/>
  <c r="I506" i="4"/>
  <c r="K506" i="4" s="1"/>
  <c r="I507" i="4"/>
  <c r="K507" i="4" s="1"/>
  <c r="I508" i="4"/>
  <c r="K508" i="4" s="1"/>
  <c r="I509" i="4"/>
  <c r="K509" i="4" s="1"/>
  <c r="I510" i="4"/>
  <c r="K510" i="4" s="1"/>
  <c r="I511" i="4"/>
  <c r="K511" i="4" s="1"/>
  <c r="I512" i="4"/>
  <c r="K512" i="4" s="1"/>
  <c r="I513" i="4"/>
  <c r="K513" i="4" s="1"/>
  <c r="I514" i="4"/>
  <c r="K514" i="4" s="1"/>
  <c r="I515" i="4"/>
  <c r="K515" i="4" s="1"/>
  <c r="I516" i="4"/>
  <c r="K516" i="4" s="1"/>
  <c r="I517" i="4"/>
  <c r="K517" i="4" s="1"/>
  <c r="I518" i="4"/>
  <c r="K518" i="4" s="1"/>
  <c r="I519" i="4"/>
  <c r="K519" i="4" s="1"/>
  <c r="I520" i="4"/>
  <c r="K520" i="4" s="1"/>
  <c r="I521" i="4"/>
  <c r="K521" i="4" s="1"/>
  <c r="I522" i="4"/>
  <c r="K522" i="4" s="1"/>
  <c r="I523" i="4"/>
  <c r="K523" i="4" s="1"/>
  <c r="I524" i="4"/>
  <c r="K524" i="4" s="1"/>
  <c r="I525" i="4"/>
  <c r="K525" i="4" s="1"/>
  <c r="I527" i="4"/>
  <c r="K527" i="4" s="1"/>
  <c r="I528" i="4"/>
  <c r="K528" i="4" s="1"/>
  <c r="I529" i="4"/>
  <c r="K529" i="4" s="1"/>
  <c r="I530" i="4"/>
  <c r="K530" i="4" s="1"/>
  <c r="I531" i="4"/>
  <c r="K531" i="4" s="1"/>
  <c r="I532" i="4"/>
  <c r="K532" i="4" s="1"/>
  <c r="I533" i="4"/>
  <c r="K533" i="4" s="1"/>
  <c r="I534" i="4"/>
  <c r="K534" i="4" s="1"/>
  <c r="I535" i="4"/>
  <c r="K535" i="4" s="1"/>
  <c r="I536" i="4"/>
  <c r="K536" i="4" s="1"/>
  <c r="I537" i="4"/>
  <c r="K537" i="4" s="1"/>
  <c r="I538" i="4"/>
  <c r="K538" i="4" s="1"/>
  <c r="I539" i="4"/>
  <c r="K539" i="4" s="1"/>
  <c r="I540" i="4"/>
  <c r="K540" i="4" s="1"/>
  <c r="I541" i="4"/>
  <c r="K541" i="4" s="1"/>
  <c r="I542" i="4"/>
  <c r="K542" i="4" s="1"/>
  <c r="I543" i="4"/>
  <c r="K543" i="4" s="1"/>
  <c r="I544" i="4"/>
  <c r="K544" i="4" s="1"/>
  <c r="I545" i="4"/>
  <c r="K545" i="4" s="1"/>
  <c r="I546" i="4"/>
  <c r="K546" i="4" s="1"/>
  <c r="I547" i="4"/>
  <c r="K547" i="4" s="1"/>
  <c r="I548" i="4"/>
  <c r="K548" i="4" s="1"/>
  <c r="I549" i="4"/>
  <c r="K549" i="4" s="1"/>
  <c r="I550" i="4"/>
  <c r="K550" i="4" s="1"/>
  <c r="I551" i="4"/>
  <c r="K551" i="4" s="1"/>
  <c r="I552" i="4"/>
  <c r="K552" i="4" s="1"/>
  <c r="I553" i="4"/>
  <c r="K553" i="4" s="1"/>
  <c r="I554" i="4"/>
  <c r="K554" i="4" s="1"/>
  <c r="I555" i="4"/>
  <c r="K555" i="4" s="1"/>
  <c r="I557" i="4"/>
  <c r="K557" i="4" s="1"/>
  <c r="I558" i="4"/>
  <c r="K558" i="4" s="1"/>
  <c r="I559" i="4"/>
  <c r="K559" i="4" s="1"/>
  <c r="I560" i="4"/>
  <c r="K560" i="4" s="1"/>
  <c r="I561" i="4"/>
  <c r="K561" i="4" s="1"/>
  <c r="I562" i="4"/>
  <c r="K562" i="4" s="1"/>
  <c r="I563" i="4"/>
  <c r="K563" i="4" s="1"/>
  <c r="I564" i="4"/>
  <c r="K564" i="4" s="1"/>
  <c r="I565" i="4"/>
  <c r="K565" i="4" s="1"/>
  <c r="I566" i="4"/>
  <c r="K566" i="4" s="1"/>
  <c r="I567" i="4"/>
  <c r="K567" i="4" s="1"/>
  <c r="I568" i="4"/>
  <c r="K568" i="4" s="1"/>
  <c r="I569" i="4"/>
  <c r="K569" i="4" s="1"/>
  <c r="I570" i="4"/>
  <c r="K570" i="4" s="1"/>
  <c r="I571" i="4"/>
  <c r="K571" i="4" s="1"/>
  <c r="I572" i="4"/>
  <c r="K572" i="4" s="1"/>
  <c r="I573" i="4"/>
  <c r="K573" i="4" s="1"/>
  <c r="I574" i="4"/>
  <c r="K574" i="4" s="1"/>
  <c r="I575" i="4"/>
  <c r="K575" i="4" s="1"/>
  <c r="I576" i="4"/>
  <c r="K576" i="4" s="1"/>
  <c r="I577" i="4"/>
  <c r="K577" i="4" s="1"/>
  <c r="I578" i="4"/>
  <c r="K578" i="4" s="1"/>
  <c r="I579" i="4"/>
  <c r="K579" i="4" s="1"/>
  <c r="I580" i="4"/>
  <c r="K580" i="4" s="1"/>
  <c r="I581" i="4"/>
  <c r="K581" i="4" s="1"/>
  <c r="I582" i="4"/>
  <c r="K582" i="4" s="1"/>
  <c r="I583" i="4"/>
  <c r="K583" i="4" s="1"/>
  <c r="I584" i="4"/>
  <c r="K584" i="4" s="1"/>
  <c r="I585" i="4"/>
  <c r="K585" i="4" s="1"/>
  <c r="I586" i="4"/>
  <c r="K586" i="4" s="1"/>
  <c r="I588" i="4"/>
  <c r="K588" i="4" s="1"/>
  <c r="I589" i="4"/>
  <c r="K589" i="4" s="1"/>
  <c r="I590" i="4"/>
  <c r="K590" i="4" s="1"/>
  <c r="I591" i="4"/>
  <c r="K591" i="4" s="1"/>
  <c r="I592" i="4"/>
  <c r="K592" i="4" s="1"/>
  <c r="I593" i="4"/>
  <c r="K593" i="4" s="1"/>
  <c r="I594" i="4"/>
  <c r="K594" i="4" s="1"/>
  <c r="I595" i="4"/>
  <c r="K595" i="4" s="1"/>
  <c r="I596" i="4"/>
  <c r="K596" i="4" s="1"/>
  <c r="I597" i="4"/>
  <c r="K597" i="4" s="1"/>
  <c r="I598" i="4"/>
  <c r="K598" i="4" s="1"/>
  <c r="I599" i="4"/>
  <c r="K599" i="4" s="1"/>
  <c r="I600" i="4"/>
  <c r="K600" i="4" s="1"/>
  <c r="I601" i="4"/>
  <c r="K601" i="4" s="1"/>
  <c r="I602" i="4"/>
  <c r="K602" i="4" s="1"/>
  <c r="I603" i="4"/>
  <c r="K603" i="4" s="1"/>
  <c r="I604" i="4"/>
  <c r="K604" i="4" s="1"/>
  <c r="I605" i="4"/>
  <c r="K605" i="4" s="1"/>
  <c r="I606" i="4"/>
  <c r="K606" i="4" s="1"/>
  <c r="I607" i="4"/>
  <c r="K607" i="4" s="1"/>
  <c r="I608" i="4"/>
  <c r="K608" i="4" s="1"/>
  <c r="I609" i="4"/>
  <c r="K609" i="4" s="1"/>
  <c r="I610" i="4"/>
  <c r="K610" i="4" s="1"/>
  <c r="I611" i="4"/>
  <c r="K611" i="4" s="1"/>
  <c r="I612" i="4"/>
  <c r="K612" i="4" s="1"/>
  <c r="I613" i="4"/>
  <c r="K613" i="4" s="1"/>
  <c r="I614" i="4"/>
  <c r="K614" i="4" s="1"/>
  <c r="I615" i="4"/>
  <c r="K615" i="4" s="1"/>
  <c r="I616" i="4"/>
  <c r="K616" i="4" s="1"/>
  <c r="I617" i="4"/>
  <c r="K617" i="4" s="1"/>
  <c r="I619" i="4"/>
  <c r="K619" i="4" s="1"/>
  <c r="I620" i="4"/>
  <c r="K620" i="4" s="1"/>
  <c r="I621" i="4"/>
  <c r="K621" i="4" s="1"/>
  <c r="I622" i="4"/>
  <c r="K622" i="4" s="1"/>
  <c r="I623" i="4"/>
  <c r="K623" i="4" s="1"/>
  <c r="I624" i="4"/>
  <c r="K624" i="4" s="1"/>
  <c r="I625" i="4"/>
  <c r="K625" i="4" s="1"/>
  <c r="I626" i="4"/>
  <c r="K626" i="4" s="1"/>
  <c r="I627" i="4"/>
  <c r="K627" i="4" s="1"/>
  <c r="I628" i="4"/>
  <c r="K628" i="4" s="1"/>
  <c r="I629" i="4"/>
  <c r="K629" i="4" s="1"/>
  <c r="I630" i="4"/>
  <c r="K630" i="4" s="1"/>
  <c r="I631" i="4"/>
  <c r="K631" i="4" s="1"/>
  <c r="I632" i="4"/>
  <c r="K632" i="4" s="1"/>
  <c r="I633" i="4"/>
  <c r="K633" i="4" s="1"/>
  <c r="I634" i="4"/>
  <c r="K634" i="4" s="1"/>
  <c r="I635" i="4"/>
  <c r="K635" i="4" s="1"/>
  <c r="I636" i="4"/>
  <c r="K636" i="4" s="1"/>
  <c r="I637" i="4"/>
  <c r="K637" i="4" s="1"/>
  <c r="I638" i="4"/>
  <c r="K638" i="4" s="1"/>
  <c r="I639" i="4"/>
  <c r="K639" i="4" s="1"/>
  <c r="I640" i="4"/>
  <c r="K640" i="4" s="1"/>
  <c r="I641" i="4"/>
  <c r="K641" i="4" s="1"/>
  <c r="I642" i="4"/>
  <c r="K642" i="4" s="1"/>
  <c r="I643" i="4"/>
  <c r="K643" i="4" s="1"/>
  <c r="I644" i="4"/>
  <c r="K644" i="4" s="1"/>
  <c r="I645" i="4"/>
  <c r="K645" i="4" s="1"/>
  <c r="I646" i="4"/>
  <c r="K646" i="4" s="1"/>
  <c r="I647" i="4"/>
  <c r="K647" i="4" s="1"/>
  <c r="I649" i="4"/>
  <c r="K649" i="4" s="1"/>
  <c r="I650" i="4"/>
  <c r="K650" i="4" s="1"/>
  <c r="I651" i="4"/>
  <c r="K651" i="4" s="1"/>
  <c r="I652" i="4"/>
  <c r="K652" i="4" s="1"/>
  <c r="I653" i="4"/>
  <c r="K653" i="4" s="1"/>
  <c r="I654" i="4"/>
  <c r="K654" i="4" s="1"/>
  <c r="I655" i="4"/>
  <c r="K655" i="4" s="1"/>
  <c r="I656" i="4"/>
  <c r="K656" i="4" s="1"/>
  <c r="I657" i="4"/>
  <c r="K657" i="4" s="1"/>
  <c r="I658" i="4"/>
  <c r="K658" i="4" s="1"/>
  <c r="I659" i="4"/>
  <c r="K659" i="4" s="1"/>
  <c r="I660" i="4"/>
  <c r="K660" i="4" s="1"/>
  <c r="I661" i="4"/>
  <c r="K661" i="4" s="1"/>
  <c r="I662" i="4"/>
  <c r="K662" i="4" s="1"/>
  <c r="I663" i="4"/>
  <c r="K663" i="4" s="1"/>
  <c r="I664" i="4"/>
  <c r="K664" i="4" s="1"/>
  <c r="I665" i="4"/>
  <c r="K665" i="4" s="1"/>
  <c r="I666" i="4"/>
  <c r="K666" i="4" s="1"/>
  <c r="I667" i="4"/>
  <c r="K667" i="4" s="1"/>
  <c r="I668" i="4"/>
  <c r="K668" i="4" s="1"/>
  <c r="I669" i="4"/>
  <c r="K669" i="4" s="1"/>
  <c r="I670" i="4"/>
  <c r="K670" i="4" s="1"/>
  <c r="I671" i="4"/>
  <c r="K671" i="4" s="1"/>
  <c r="I672" i="4"/>
  <c r="K672" i="4" s="1"/>
  <c r="I673" i="4"/>
  <c r="K673" i="4" s="1"/>
  <c r="I674" i="4"/>
  <c r="K674" i="4" s="1"/>
  <c r="I675" i="4"/>
  <c r="K675" i="4" s="1"/>
  <c r="I676" i="4"/>
  <c r="K676" i="4" s="1"/>
  <c r="I677" i="4"/>
  <c r="K677" i="4" s="1"/>
  <c r="I678" i="4"/>
  <c r="K678" i="4" s="1"/>
  <c r="I680" i="4"/>
  <c r="K680" i="4" s="1"/>
  <c r="I681" i="4"/>
  <c r="K681" i="4" s="1"/>
  <c r="I682" i="4"/>
  <c r="K682" i="4" s="1"/>
  <c r="I683" i="4"/>
  <c r="K683" i="4" s="1"/>
  <c r="I684" i="4"/>
  <c r="K684" i="4" s="1"/>
  <c r="I685" i="4"/>
  <c r="K685" i="4" s="1"/>
  <c r="I686" i="4"/>
  <c r="K686" i="4" s="1"/>
  <c r="I687" i="4"/>
  <c r="K687" i="4" s="1"/>
  <c r="I688" i="4"/>
  <c r="K688" i="4" s="1"/>
  <c r="I689" i="4"/>
  <c r="K689" i="4" s="1"/>
  <c r="I690" i="4"/>
  <c r="K690" i="4" s="1"/>
  <c r="I691" i="4"/>
  <c r="K691" i="4" s="1"/>
  <c r="I692" i="4"/>
  <c r="K692" i="4" s="1"/>
  <c r="I693" i="4"/>
  <c r="K693" i="4" s="1"/>
  <c r="I694" i="4"/>
  <c r="K694" i="4" s="1"/>
  <c r="I695" i="4"/>
  <c r="K695" i="4" s="1"/>
  <c r="I696" i="4"/>
  <c r="K696" i="4" s="1"/>
  <c r="I697" i="4"/>
  <c r="K697" i="4" s="1"/>
  <c r="I698" i="4"/>
  <c r="K698" i="4" s="1"/>
  <c r="I699" i="4"/>
  <c r="K699" i="4" s="1"/>
  <c r="I700" i="4"/>
  <c r="K700" i="4" s="1"/>
  <c r="I701" i="4"/>
  <c r="K701" i="4" s="1"/>
  <c r="I702" i="4"/>
  <c r="K702" i="4" s="1"/>
  <c r="I703" i="4"/>
  <c r="K703" i="4" s="1"/>
  <c r="I704" i="4"/>
  <c r="K704" i="4" s="1"/>
  <c r="I705" i="4"/>
  <c r="K705" i="4" s="1"/>
  <c r="I706" i="4"/>
  <c r="K706" i="4" s="1"/>
  <c r="I707" i="4"/>
  <c r="K707" i="4" s="1"/>
  <c r="I708" i="4"/>
  <c r="K708" i="4" s="1"/>
  <c r="I710" i="4"/>
  <c r="K710" i="4" s="1"/>
  <c r="I711" i="4"/>
  <c r="K711" i="4" s="1"/>
  <c r="I712" i="4"/>
  <c r="K712" i="4" s="1"/>
  <c r="I713" i="4"/>
  <c r="K713" i="4" s="1"/>
  <c r="I714" i="4"/>
  <c r="K714" i="4" s="1"/>
  <c r="I715" i="4"/>
  <c r="K715" i="4" s="1"/>
  <c r="I716" i="4"/>
  <c r="K716" i="4" s="1"/>
  <c r="I717" i="4"/>
  <c r="K717" i="4" s="1"/>
  <c r="I718" i="4"/>
  <c r="K718" i="4" s="1"/>
  <c r="I720" i="4"/>
  <c r="K720" i="4" s="1"/>
  <c r="I721" i="4"/>
  <c r="K721" i="4" s="1"/>
  <c r="I722" i="4"/>
  <c r="K722" i="4" s="1"/>
  <c r="I723" i="4"/>
  <c r="K723" i="4" s="1"/>
  <c r="I724" i="4"/>
  <c r="K724" i="4" s="1"/>
  <c r="I725" i="4"/>
  <c r="K725" i="4" s="1"/>
  <c r="I726" i="4"/>
  <c r="K726" i="4" s="1"/>
  <c r="I727" i="4"/>
  <c r="K727" i="4" s="1"/>
  <c r="I728" i="4"/>
  <c r="K728" i="4" s="1"/>
  <c r="I729" i="4"/>
  <c r="K729" i="4" s="1"/>
  <c r="I730" i="4"/>
  <c r="K730" i="4" s="1"/>
  <c r="I731" i="4"/>
  <c r="K731" i="4" s="1"/>
  <c r="I732" i="4"/>
  <c r="K732" i="4" s="1"/>
  <c r="I733" i="4"/>
  <c r="K733" i="4" s="1"/>
  <c r="I734" i="4"/>
  <c r="K734" i="4" s="1"/>
  <c r="I735" i="4"/>
  <c r="K735" i="4" s="1"/>
  <c r="I736" i="4"/>
  <c r="K736" i="4" s="1"/>
  <c r="I737" i="4"/>
  <c r="K737" i="4" s="1"/>
  <c r="I738" i="4"/>
  <c r="K738" i="4" s="1"/>
  <c r="I739" i="4"/>
  <c r="K739" i="4" s="1"/>
  <c r="I740" i="4"/>
  <c r="K740" i="4" s="1"/>
  <c r="I741" i="4"/>
  <c r="K741" i="4" s="1"/>
  <c r="I742" i="4"/>
  <c r="K742" i="4" s="1"/>
  <c r="I743" i="4"/>
  <c r="K743" i="4" s="1"/>
  <c r="I744" i="4"/>
  <c r="K744" i="4" s="1"/>
  <c r="I745" i="4"/>
  <c r="K745" i="4" s="1"/>
  <c r="I746" i="4"/>
  <c r="K746" i="4" s="1"/>
  <c r="I747" i="4"/>
  <c r="K747" i="4" s="1"/>
  <c r="I748" i="4"/>
  <c r="K748" i="4" s="1"/>
  <c r="I749" i="4"/>
  <c r="K749" i="4" s="1"/>
  <c r="I751" i="4"/>
  <c r="K751" i="4" s="1"/>
  <c r="I752" i="4"/>
  <c r="K752" i="4" s="1"/>
  <c r="I753" i="4"/>
  <c r="K753" i="4" s="1"/>
  <c r="I754" i="4"/>
  <c r="K754" i="4" s="1"/>
  <c r="I755" i="4"/>
  <c r="K755" i="4" s="1"/>
  <c r="I756" i="4"/>
  <c r="K756" i="4" s="1"/>
  <c r="I757" i="4"/>
  <c r="K757" i="4" s="1"/>
  <c r="I758" i="4"/>
  <c r="K758" i="4" s="1"/>
  <c r="I759" i="4"/>
  <c r="K759" i="4" s="1"/>
  <c r="I760" i="4"/>
  <c r="K760" i="4" s="1"/>
  <c r="I761" i="4"/>
  <c r="K761" i="4" s="1"/>
  <c r="I762" i="4"/>
  <c r="K762" i="4" s="1"/>
  <c r="I763" i="4"/>
  <c r="K763" i="4" s="1"/>
  <c r="I764" i="4"/>
  <c r="K764" i="4" s="1"/>
  <c r="I765" i="4"/>
  <c r="K765" i="4" s="1"/>
  <c r="I766" i="4"/>
  <c r="K766" i="4" s="1"/>
  <c r="I767" i="4"/>
  <c r="K767" i="4" s="1"/>
  <c r="I768" i="4"/>
  <c r="K768" i="4" s="1"/>
  <c r="I769" i="4"/>
  <c r="K769" i="4" s="1"/>
  <c r="I770" i="4"/>
  <c r="K770" i="4" s="1"/>
  <c r="I771" i="4"/>
  <c r="K771" i="4" s="1"/>
  <c r="I772" i="4"/>
  <c r="K772" i="4" s="1"/>
  <c r="I773" i="4"/>
  <c r="K773" i="4" s="1"/>
  <c r="I774" i="4"/>
  <c r="K774" i="4" s="1"/>
  <c r="I775" i="4"/>
  <c r="K775" i="4" s="1"/>
  <c r="I776" i="4"/>
  <c r="K776" i="4" s="1"/>
  <c r="I777" i="4"/>
  <c r="K777" i="4" s="1"/>
  <c r="I779" i="4"/>
  <c r="K779" i="4" s="1"/>
  <c r="I780" i="4"/>
  <c r="K780" i="4" s="1"/>
  <c r="I781" i="4"/>
  <c r="K781" i="4" s="1"/>
  <c r="I782" i="4"/>
  <c r="K782" i="4" s="1"/>
  <c r="I783" i="4"/>
  <c r="K783" i="4" s="1"/>
  <c r="I784" i="4"/>
  <c r="K784" i="4" s="1"/>
  <c r="I785" i="4"/>
  <c r="K785" i="4" s="1"/>
  <c r="I786" i="4"/>
  <c r="K786" i="4" s="1"/>
  <c r="I787" i="4"/>
  <c r="K787" i="4" s="1"/>
  <c r="I788" i="4"/>
  <c r="K788" i="4" s="1"/>
  <c r="I789" i="4"/>
  <c r="K789" i="4" s="1"/>
  <c r="I790" i="4"/>
  <c r="K790" i="4" s="1"/>
  <c r="I791" i="4"/>
  <c r="K791" i="4" s="1"/>
  <c r="I792" i="4"/>
  <c r="K792" i="4" s="1"/>
  <c r="I793" i="4"/>
  <c r="K793" i="4" s="1"/>
  <c r="I794" i="4"/>
  <c r="K794" i="4" s="1"/>
  <c r="I795" i="4"/>
  <c r="K795" i="4" s="1"/>
  <c r="I796" i="4"/>
  <c r="K796" i="4" s="1"/>
  <c r="I797" i="4"/>
  <c r="K797" i="4" s="1"/>
  <c r="I798" i="4"/>
  <c r="K798" i="4" s="1"/>
  <c r="I799" i="4"/>
  <c r="K799" i="4" s="1"/>
  <c r="I800" i="4"/>
  <c r="K800" i="4" s="1"/>
  <c r="I801" i="4"/>
  <c r="K801" i="4" s="1"/>
  <c r="I802" i="4"/>
  <c r="K802" i="4" s="1"/>
  <c r="I803" i="4"/>
  <c r="K803" i="4" s="1"/>
  <c r="I804" i="4"/>
  <c r="K804" i="4" s="1"/>
  <c r="I805" i="4"/>
  <c r="K805" i="4" s="1"/>
  <c r="I806" i="4"/>
  <c r="K806" i="4" s="1"/>
  <c r="I807" i="4"/>
  <c r="K807" i="4" s="1"/>
  <c r="I808" i="4"/>
  <c r="K808" i="4" s="1"/>
  <c r="I810" i="4"/>
  <c r="K810" i="4" s="1"/>
  <c r="I811" i="4"/>
  <c r="K811" i="4" s="1"/>
  <c r="I812" i="4"/>
  <c r="K812" i="4" s="1"/>
  <c r="I813" i="4"/>
  <c r="K813" i="4" s="1"/>
  <c r="I814" i="4"/>
  <c r="K814" i="4" s="1"/>
  <c r="I815" i="4"/>
  <c r="K815" i="4" s="1"/>
  <c r="I816" i="4"/>
  <c r="K816" i="4" s="1"/>
  <c r="I817" i="4"/>
  <c r="K817" i="4" s="1"/>
  <c r="I818" i="4"/>
  <c r="K818" i="4" s="1"/>
  <c r="I819" i="4"/>
  <c r="K819" i="4" s="1"/>
  <c r="I820" i="4"/>
  <c r="K820" i="4" s="1"/>
  <c r="I821" i="4"/>
  <c r="K821" i="4" s="1"/>
  <c r="I822" i="4"/>
  <c r="K822" i="4" s="1"/>
  <c r="I823" i="4"/>
  <c r="K823" i="4" s="1"/>
  <c r="I824" i="4"/>
  <c r="K824" i="4" s="1"/>
  <c r="I825" i="4"/>
  <c r="K825" i="4" s="1"/>
  <c r="I826" i="4"/>
  <c r="K826" i="4" s="1"/>
  <c r="I827" i="4"/>
  <c r="K827" i="4" s="1"/>
  <c r="I828" i="4"/>
  <c r="K828" i="4" s="1"/>
  <c r="I829" i="4"/>
  <c r="K829" i="4" s="1"/>
  <c r="I830" i="4"/>
  <c r="K830" i="4" s="1"/>
  <c r="I831" i="4"/>
  <c r="K831" i="4" s="1"/>
  <c r="I832" i="4"/>
  <c r="K832" i="4" s="1"/>
  <c r="I833" i="4"/>
  <c r="K833" i="4" s="1"/>
  <c r="I834" i="4"/>
  <c r="K834" i="4" s="1"/>
  <c r="I835" i="4"/>
  <c r="K835" i="4" s="1"/>
  <c r="I836" i="4"/>
  <c r="K836" i="4" s="1"/>
  <c r="I837" i="4"/>
  <c r="K837" i="4" s="1"/>
  <c r="I838" i="4"/>
  <c r="K838" i="4" s="1"/>
  <c r="I840" i="4"/>
  <c r="K840" i="4" s="1"/>
  <c r="I841" i="4"/>
  <c r="K841" i="4" s="1"/>
  <c r="I842" i="4"/>
  <c r="K842" i="4" s="1"/>
  <c r="I843" i="4"/>
  <c r="K843" i="4" s="1"/>
  <c r="I844" i="4"/>
  <c r="K844" i="4" s="1"/>
  <c r="I845" i="4"/>
  <c r="K845" i="4" s="1"/>
  <c r="I846" i="4"/>
  <c r="K846" i="4" s="1"/>
  <c r="I847" i="4"/>
  <c r="K847" i="4" s="1"/>
  <c r="I848" i="4"/>
  <c r="K848" i="4" s="1"/>
  <c r="I849" i="4"/>
  <c r="K849" i="4" s="1"/>
  <c r="I850" i="4"/>
  <c r="K850" i="4" s="1"/>
  <c r="I851" i="4"/>
  <c r="K851" i="4" s="1"/>
  <c r="I852" i="4"/>
  <c r="K852" i="4" s="1"/>
  <c r="I853" i="4"/>
  <c r="K853" i="4" s="1"/>
  <c r="I854" i="4"/>
  <c r="K854" i="4" s="1"/>
  <c r="I855" i="4"/>
  <c r="K855" i="4" s="1"/>
  <c r="I856" i="4"/>
  <c r="K856" i="4" s="1"/>
  <c r="I857" i="4"/>
  <c r="K857" i="4" s="1"/>
  <c r="I858" i="4"/>
  <c r="K858" i="4" s="1"/>
  <c r="I859" i="4"/>
  <c r="K859" i="4" s="1"/>
  <c r="I860" i="4"/>
  <c r="K860" i="4" s="1"/>
  <c r="I861" i="4"/>
  <c r="K861" i="4" s="1"/>
  <c r="I862" i="4"/>
  <c r="K862" i="4" s="1"/>
  <c r="I863" i="4"/>
  <c r="K863" i="4" s="1"/>
  <c r="I864" i="4"/>
  <c r="K864" i="4" s="1"/>
  <c r="I865" i="4"/>
  <c r="K865" i="4" s="1"/>
  <c r="I866" i="4"/>
  <c r="K866" i="4" s="1"/>
  <c r="I867" i="4"/>
  <c r="K867" i="4" s="1"/>
  <c r="I868" i="4"/>
  <c r="K868" i="4" s="1"/>
  <c r="I869" i="4"/>
  <c r="K869" i="4" s="1"/>
  <c r="I871" i="4"/>
  <c r="K871" i="4" s="1"/>
  <c r="I872" i="4"/>
  <c r="K872" i="4" s="1"/>
  <c r="I873" i="4"/>
  <c r="K873" i="4" s="1"/>
  <c r="I874" i="4"/>
  <c r="K874" i="4" s="1"/>
  <c r="I875" i="4"/>
  <c r="K875" i="4" s="1"/>
  <c r="I876" i="4"/>
  <c r="K876" i="4" s="1"/>
  <c r="I877" i="4"/>
  <c r="K877" i="4" s="1"/>
  <c r="I878" i="4"/>
  <c r="K878" i="4" s="1"/>
  <c r="I879" i="4"/>
  <c r="K879" i="4" s="1"/>
  <c r="I880" i="4"/>
  <c r="K880" i="4" s="1"/>
  <c r="I881" i="4"/>
  <c r="K881" i="4" s="1"/>
  <c r="I882" i="4"/>
  <c r="K882" i="4" s="1"/>
  <c r="I883" i="4"/>
  <c r="K883" i="4" s="1"/>
  <c r="I884" i="4"/>
  <c r="K884" i="4" s="1"/>
  <c r="I885" i="4"/>
  <c r="K885" i="4" s="1"/>
  <c r="I886" i="4"/>
  <c r="K886" i="4" s="1"/>
  <c r="I887" i="4"/>
  <c r="K887" i="4" s="1"/>
  <c r="I888" i="4"/>
  <c r="K888" i="4" s="1"/>
  <c r="I889" i="4"/>
  <c r="K889" i="4" s="1"/>
  <c r="I890" i="4"/>
  <c r="K890" i="4" s="1"/>
  <c r="I891" i="4"/>
  <c r="K891" i="4" s="1"/>
  <c r="I892" i="4"/>
  <c r="K892" i="4" s="1"/>
  <c r="I893" i="4"/>
  <c r="K893" i="4" s="1"/>
  <c r="I894" i="4"/>
  <c r="K894" i="4" s="1"/>
  <c r="I895" i="4"/>
  <c r="K895" i="4" s="1"/>
  <c r="I896" i="4"/>
  <c r="K896" i="4" s="1"/>
  <c r="I897" i="4"/>
  <c r="K897" i="4" s="1"/>
  <c r="I898" i="4"/>
  <c r="K898" i="4" s="1"/>
  <c r="I899" i="4"/>
  <c r="K899" i="4" s="1"/>
  <c r="I901" i="4"/>
  <c r="K901" i="4" s="1"/>
  <c r="I902" i="4"/>
  <c r="K902" i="4" s="1"/>
  <c r="I903" i="4"/>
  <c r="K903" i="4" s="1"/>
  <c r="I904" i="4"/>
  <c r="K904" i="4" s="1"/>
  <c r="I905" i="4"/>
  <c r="K905" i="4" s="1"/>
  <c r="I906" i="4"/>
  <c r="K906" i="4" s="1"/>
  <c r="I907" i="4"/>
  <c r="K907" i="4" s="1"/>
  <c r="I908" i="4"/>
  <c r="K908" i="4" s="1"/>
  <c r="I909" i="4"/>
  <c r="K909" i="4" s="1"/>
  <c r="I910" i="4"/>
  <c r="K910" i="4" s="1"/>
  <c r="I911" i="4"/>
  <c r="K911" i="4" s="1"/>
  <c r="I912" i="4"/>
  <c r="K912" i="4" s="1"/>
  <c r="I913" i="4"/>
  <c r="K913" i="4" s="1"/>
  <c r="I914" i="4"/>
  <c r="K914" i="4" s="1"/>
  <c r="I915" i="4"/>
  <c r="K915" i="4" s="1"/>
  <c r="I916" i="4"/>
  <c r="K916" i="4" s="1"/>
  <c r="I917" i="4"/>
  <c r="K917" i="4" s="1"/>
  <c r="I918" i="4"/>
  <c r="K918" i="4" s="1"/>
  <c r="I919" i="4"/>
  <c r="K919" i="4" s="1"/>
  <c r="I920" i="4"/>
  <c r="K920" i="4" s="1"/>
  <c r="I921" i="4"/>
  <c r="K921" i="4" s="1"/>
  <c r="I922" i="4"/>
  <c r="K922" i="4" s="1"/>
  <c r="I923" i="4"/>
  <c r="K923" i="4" s="1"/>
  <c r="I924" i="4"/>
  <c r="K924" i="4" s="1"/>
  <c r="I925" i="4"/>
  <c r="K925" i="4" s="1"/>
  <c r="I926" i="4"/>
  <c r="K926" i="4" s="1"/>
  <c r="I927" i="4"/>
  <c r="K927" i="4" s="1"/>
  <c r="I928" i="4"/>
  <c r="K928" i="4" s="1"/>
  <c r="I929" i="4"/>
  <c r="K929" i="4" s="1"/>
  <c r="I930" i="4"/>
  <c r="K930" i="4" s="1"/>
  <c r="I932" i="4"/>
  <c r="K932" i="4" s="1"/>
  <c r="I933" i="4"/>
  <c r="K933" i="4" s="1"/>
  <c r="I934" i="4"/>
  <c r="K934" i="4" s="1"/>
  <c r="I935" i="4"/>
  <c r="K935" i="4" s="1"/>
  <c r="I936" i="4"/>
  <c r="K936" i="4" s="1"/>
  <c r="I937" i="4"/>
  <c r="K937" i="4" s="1"/>
  <c r="I938" i="4"/>
  <c r="K938" i="4" s="1"/>
  <c r="I939" i="4"/>
  <c r="K939" i="4" s="1"/>
  <c r="I940" i="4"/>
  <c r="K940" i="4" s="1"/>
  <c r="I941" i="4"/>
  <c r="K941" i="4" s="1"/>
  <c r="I942" i="4"/>
  <c r="K942" i="4" s="1"/>
  <c r="I943" i="4"/>
  <c r="K943" i="4" s="1"/>
  <c r="I944" i="4"/>
  <c r="K944" i="4" s="1"/>
  <c r="I945" i="4"/>
  <c r="K945" i="4" s="1"/>
  <c r="I946" i="4"/>
  <c r="K946" i="4" s="1"/>
  <c r="I947" i="4"/>
  <c r="K947" i="4" s="1"/>
  <c r="I948" i="4"/>
  <c r="K948" i="4" s="1"/>
  <c r="I949" i="4"/>
  <c r="K949" i="4" s="1"/>
  <c r="I950" i="4"/>
  <c r="K950" i="4" s="1"/>
  <c r="I951" i="4"/>
  <c r="K951" i="4" s="1"/>
  <c r="I952" i="4"/>
  <c r="K952" i="4" s="1"/>
  <c r="I953" i="4"/>
  <c r="K953" i="4" s="1"/>
  <c r="I954" i="4"/>
  <c r="K954" i="4" s="1"/>
  <c r="I955" i="4"/>
  <c r="K955" i="4" s="1"/>
  <c r="I956" i="4"/>
  <c r="K956" i="4" s="1"/>
  <c r="I957" i="4"/>
  <c r="K957" i="4" s="1"/>
  <c r="I958" i="4"/>
  <c r="K958" i="4" s="1"/>
  <c r="I959" i="4"/>
  <c r="K959" i="4" s="1"/>
  <c r="I960" i="4"/>
  <c r="K960" i="4" s="1"/>
  <c r="I961" i="4"/>
  <c r="K961" i="4" s="1"/>
  <c r="I963" i="4"/>
  <c r="K963" i="4" s="1"/>
  <c r="I964" i="4"/>
  <c r="K964" i="4" s="1"/>
  <c r="I965" i="4"/>
  <c r="K965" i="4" s="1"/>
  <c r="I966" i="4"/>
  <c r="K966" i="4" s="1"/>
  <c r="I967" i="4"/>
  <c r="K967" i="4" s="1"/>
  <c r="I968" i="4"/>
  <c r="K968" i="4" s="1"/>
  <c r="I969" i="4"/>
  <c r="K969" i="4" s="1"/>
  <c r="I970" i="4"/>
  <c r="K970" i="4" s="1"/>
  <c r="I971" i="4"/>
  <c r="K971" i="4" s="1"/>
  <c r="I972" i="4"/>
  <c r="K972" i="4" s="1"/>
  <c r="I973" i="4"/>
  <c r="K973" i="4" s="1"/>
  <c r="I974" i="4"/>
  <c r="K974" i="4" s="1"/>
  <c r="I975" i="4"/>
  <c r="K975" i="4" s="1"/>
  <c r="I976" i="4"/>
  <c r="K976" i="4" s="1"/>
  <c r="I977" i="4"/>
  <c r="K977" i="4" s="1"/>
  <c r="I978" i="4"/>
  <c r="K978" i="4" s="1"/>
  <c r="I979" i="4"/>
  <c r="K979" i="4" s="1"/>
  <c r="I980" i="4"/>
  <c r="K980" i="4" s="1"/>
  <c r="I981" i="4"/>
  <c r="K981" i="4" s="1"/>
  <c r="I982" i="4"/>
  <c r="K982" i="4" s="1"/>
  <c r="I983" i="4"/>
  <c r="K983" i="4" s="1"/>
  <c r="I984" i="4"/>
  <c r="K984" i="4" s="1"/>
  <c r="I985" i="4"/>
  <c r="K985" i="4" s="1"/>
  <c r="I986" i="4"/>
  <c r="K986" i="4" s="1"/>
  <c r="I987" i="4"/>
  <c r="K987" i="4" s="1"/>
  <c r="I988" i="4"/>
  <c r="K988" i="4" s="1"/>
  <c r="I989" i="4"/>
  <c r="K989" i="4" s="1"/>
  <c r="I990" i="4"/>
  <c r="K990" i="4" s="1"/>
  <c r="I991" i="4"/>
  <c r="K991" i="4" s="1"/>
  <c r="I993" i="4"/>
  <c r="K993" i="4" s="1"/>
  <c r="I994" i="4"/>
  <c r="K994" i="4" s="1"/>
  <c r="I995" i="4"/>
  <c r="K995" i="4" s="1"/>
  <c r="I996" i="4"/>
  <c r="K996" i="4" s="1"/>
  <c r="I997" i="4"/>
  <c r="K997" i="4" s="1"/>
  <c r="I998" i="4"/>
  <c r="K998" i="4" s="1"/>
  <c r="I999" i="4"/>
  <c r="K999" i="4" s="1"/>
  <c r="I1000" i="4"/>
  <c r="K1000" i="4" s="1"/>
  <c r="I1001" i="4"/>
  <c r="K1001" i="4" s="1"/>
  <c r="I1002" i="4"/>
  <c r="K1002" i="4" s="1"/>
  <c r="I1003" i="4"/>
  <c r="K1003" i="4" s="1"/>
  <c r="I1004" i="4"/>
  <c r="K1004" i="4" s="1"/>
  <c r="I1005" i="4"/>
  <c r="K1005" i="4" s="1"/>
  <c r="I1006" i="4"/>
  <c r="K1006" i="4" s="1"/>
  <c r="I1007" i="4"/>
  <c r="K1007" i="4" s="1"/>
  <c r="I1008" i="4"/>
  <c r="K1008" i="4" s="1"/>
  <c r="I1009" i="4"/>
  <c r="K1009" i="4" s="1"/>
  <c r="I1010" i="4"/>
  <c r="K1010" i="4" s="1"/>
  <c r="I1011" i="4"/>
  <c r="K1011" i="4" s="1"/>
  <c r="I1012" i="4"/>
  <c r="K1012" i="4" s="1"/>
  <c r="I1013" i="4"/>
  <c r="K1013" i="4" s="1"/>
  <c r="I1014" i="4"/>
  <c r="K1014" i="4" s="1"/>
  <c r="I1015" i="4"/>
  <c r="K1015" i="4" s="1"/>
  <c r="I1016" i="4"/>
  <c r="K1016" i="4" s="1"/>
  <c r="I1017" i="4"/>
  <c r="K1017" i="4" s="1"/>
  <c r="I1018" i="4"/>
  <c r="K1018" i="4" s="1"/>
  <c r="I1019" i="4"/>
  <c r="K1019" i="4" s="1"/>
  <c r="I1020" i="4"/>
  <c r="K1020" i="4" s="1"/>
  <c r="I1021" i="4"/>
  <c r="K1021" i="4" s="1"/>
  <c r="I1022" i="4"/>
  <c r="K1022" i="4" s="1"/>
  <c r="I1024" i="4"/>
  <c r="K1024" i="4" s="1"/>
  <c r="I1025" i="4"/>
  <c r="K1025" i="4" s="1"/>
  <c r="I1026" i="4"/>
  <c r="K1026" i="4" s="1"/>
  <c r="I1027" i="4"/>
  <c r="K1027" i="4" s="1"/>
  <c r="I1028" i="4"/>
  <c r="K1028" i="4" s="1"/>
  <c r="I1029" i="4"/>
  <c r="K1029" i="4" s="1"/>
  <c r="I1030" i="4"/>
  <c r="K1030" i="4" s="1"/>
  <c r="I1031" i="4"/>
  <c r="K1031" i="4" s="1"/>
  <c r="I1032" i="4"/>
  <c r="K1032" i="4" s="1"/>
  <c r="I1033" i="4"/>
  <c r="K1033" i="4" s="1"/>
  <c r="I1034" i="4"/>
  <c r="K1034" i="4" s="1"/>
  <c r="I1035" i="4"/>
  <c r="K1035" i="4" s="1"/>
  <c r="I1036" i="4"/>
  <c r="K1036" i="4" s="1"/>
  <c r="I1037" i="4"/>
  <c r="K1037" i="4" s="1"/>
  <c r="I1038" i="4"/>
  <c r="K1038" i="4" s="1"/>
  <c r="I1039" i="4"/>
  <c r="K1039" i="4" s="1"/>
  <c r="I1040" i="4"/>
  <c r="K1040" i="4" s="1"/>
  <c r="I1041" i="4"/>
  <c r="K1041" i="4" s="1"/>
  <c r="I1042" i="4"/>
  <c r="K1042" i="4" s="1"/>
  <c r="I1043" i="4"/>
  <c r="K1043" i="4" s="1"/>
  <c r="I1044" i="4"/>
  <c r="K1044" i="4" s="1"/>
  <c r="I1045" i="4"/>
  <c r="K1045" i="4" s="1"/>
  <c r="I1046" i="4"/>
  <c r="K1046" i="4" s="1"/>
  <c r="I1047" i="4"/>
  <c r="K1047" i="4" s="1"/>
  <c r="I1048" i="4"/>
  <c r="K1048" i="4" s="1"/>
  <c r="I1049" i="4"/>
  <c r="K1049" i="4" s="1"/>
  <c r="I1050" i="4"/>
  <c r="K1050" i="4" s="1"/>
  <c r="I1051" i="4"/>
  <c r="K1051" i="4" s="1"/>
  <c r="I1052" i="4"/>
  <c r="K1052" i="4" s="1"/>
  <c r="I1054" i="4"/>
  <c r="K1054" i="4" s="1"/>
  <c r="I1055" i="4"/>
  <c r="K1055" i="4" s="1"/>
  <c r="I1056" i="4"/>
  <c r="K1056" i="4" s="1"/>
  <c r="I1057" i="4"/>
  <c r="K1057" i="4" s="1"/>
  <c r="I1058" i="4"/>
  <c r="K1058" i="4" s="1"/>
  <c r="I1059" i="4"/>
  <c r="K1059" i="4" s="1"/>
  <c r="I1060" i="4"/>
  <c r="K1060" i="4" s="1"/>
  <c r="I1061" i="4"/>
  <c r="K1061" i="4" s="1"/>
  <c r="I1062" i="4"/>
  <c r="K1062" i="4" s="1"/>
  <c r="I1063" i="4"/>
  <c r="K1063" i="4" s="1"/>
  <c r="I1064" i="4"/>
  <c r="K1064" i="4" s="1"/>
  <c r="I1065" i="4"/>
  <c r="K1065" i="4" s="1"/>
  <c r="I1066" i="4"/>
  <c r="K1066" i="4" s="1"/>
  <c r="I1067" i="4"/>
  <c r="K1067" i="4" s="1"/>
  <c r="I1068" i="4"/>
  <c r="K1068" i="4" s="1"/>
  <c r="I1069" i="4"/>
  <c r="K1069" i="4" s="1"/>
  <c r="I1070" i="4"/>
  <c r="K1070" i="4" s="1"/>
  <c r="I1071" i="4"/>
  <c r="K1071" i="4" s="1"/>
  <c r="I1072" i="4"/>
  <c r="K1072" i="4" s="1"/>
  <c r="I1073" i="4"/>
  <c r="K1073" i="4" s="1"/>
  <c r="I1074" i="4"/>
  <c r="K1074" i="4" s="1"/>
  <c r="I1075" i="4"/>
  <c r="K1075" i="4" s="1"/>
  <c r="I1076" i="4"/>
  <c r="K1076" i="4" s="1"/>
  <c r="I1077" i="4"/>
  <c r="K1077" i="4" s="1"/>
  <c r="I1078" i="4"/>
  <c r="K1078" i="4" s="1"/>
  <c r="I1079" i="4"/>
  <c r="K1079" i="4" s="1"/>
  <c r="I1080" i="4"/>
  <c r="K1080" i="4" s="1"/>
  <c r="I1081" i="4"/>
  <c r="K1081" i="4" s="1"/>
  <c r="I1082" i="4"/>
  <c r="K1082" i="4" s="1"/>
  <c r="I1083" i="4"/>
  <c r="K1083" i="4" s="1"/>
  <c r="I1085" i="4"/>
  <c r="K1085" i="4" s="1"/>
  <c r="I1086" i="4"/>
  <c r="K1086" i="4" s="1"/>
  <c r="I1087" i="4"/>
  <c r="K1087" i="4" s="1"/>
  <c r="I1088" i="4"/>
  <c r="K1088" i="4" s="1"/>
  <c r="I1089" i="4"/>
  <c r="K1089" i="4" s="1"/>
  <c r="I1090" i="4"/>
  <c r="K1090" i="4" s="1"/>
  <c r="I1091" i="4"/>
  <c r="K1091" i="4" s="1"/>
  <c r="I1092" i="4"/>
  <c r="K1092" i="4" s="1"/>
  <c r="I1093" i="4"/>
  <c r="K1093" i="4" s="1"/>
  <c r="I1094" i="4"/>
  <c r="K1094" i="4" s="1"/>
  <c r="I1095" i="4"/>
  <c r="K1095" i="4" s="1"/>
  <c r="I1096" i="4"/>
  <c r="K1096" i="4" s="1"/>
  <c r="I1097" i="4"/>
  <c r="K1097" i="4" s="1"/>
  <c r="I1098" i="4"/>
  <c r="K1098" i="4" s="1"/>
  <c r="I1099" i="4"/>
  <c r="K1099" i="4" s="1"/>
  <c r="I1100" i="4"/>
  <c r="K1100" i="4" s="1"/>
  <c r="I1101" i="4"/>
  <c r="K1101" i="4" s="1"/>
  <c r="I1102" i="4"/>
  <c r="K1102" i="4" s="1"/>
  <c r="I1103" i="4"/>
  <c r="K1103" i="4" s="1"/>
  <c r="I1104" i="4"/>
  <c r="K1104" i="4" s="1"/>
  <c r="I1105" i="4"/>
  <c r="K1105" i="4" s="1"/>
  <c r="I1106" i="4"/>
  <c r="K1106" i="4" s="1"/>
  <c r="I1107" i="4"/>
  <c r="K1107" i="4" s="1"/>
  <c r="I1108" i="4"/>
  <c r="K1108" i="4" s="1"/>
  <c r="I1109" i="4"/>
  <c r="K1109" i="4" s="1"/>
  <c r="I1110" i="4"/>
  <c r="K1110" i="4" s="1"/>
  <c r="I1111" i="4"/>
  <c r="K1111" i="4" s="1"/>
  <c r="I1112" i="4"/>
  <c r="K1112" i="4" s="1"/>
  <c r="I1113" i="4"/>
  <c r="K1113" i="4" s="1"/>
  <c r="I1114" i="4"/>
  <c r="K1114" i="4" s="1"/>
  <c r="I1116" i="4"/>
  <c r="K1116" i="4" s="1"/>
  <c r="I1117" i="4"/>
  <c r="K1117" i="4" s="1"/>
  <c r="I1118" i="4"/>
  <c r="K1118" i="4" s="1"/>
  <c r="I1119" i="4"/>
  <c r="K1119" i="4" s="1"/>
  <c r="I1120" i="4"/>
  <c r="K1120" i="4" s="1"/>
  <c r="I1121" i="4"/>
  <c r="K1121" i="4" s="1"/>
  <c r="I1122" i="4"/>
  <c r="K1122" i="4" s="1"/>
  <c r="I1123" i="4"/>
  <c r="K1123" i="4" s="1"/>
  <c r="I1124" i="4"/>
  <c r="K1124" i="4" s="1"/>
  <c r="I1125" i="4"/>
  <c r="K1125" i="4" s="1"/>
  <c r="I1126" i="4"/>
  <c r="K1126" i="4" s="1"/>
  <c r="I1127" i="4"/>
  <c r="K1127" i="4" s="1"/>
  <c r="I1128" i="4"/>
  <c r="K1128" i="4" s="1"/>
  <c r="I1129" i="4"/>
  <c r="K1129" i="4" s="1"/>
  <c r="I1130" i="4"/>
  <c r="K1130" i="4" s="1"/>
  <c r="I1131" i="4"/>
  <c r="K1131" i="4" s="1"/>
  <c r="I1132" i="4"/>
  <c r="K1132" i="4" s="1"/>
  <c r="I1133" i="4"/>
  <c r="K1133" i="4" s="1"/>
  <c r="I1134" i="4"/>
  <c r="K1134" i="4" s="1"/>
  <c r="I1135" i="4"/>
  <c r="K1135" i="4" s="1"/>
  <c r="I1136" i="4"/>
  <c r="K1136" i="4" s="1"/>
  <c r="I1137" i="4"/>
  <c r="K1137" i="4" s="1"/>
  <c r="I1138" i="4"/>
  <c r="K1138" i="4" s="1"/>
  <c r="I1139" i="4"/>
  <c r="K1139" i="4" s="1"/>
  <c r="I1140" i="4"/>
  <c r="K1140" i="4" s="1"/>
  <c r="I1141" i="4"/>
  <c r="K1141" i="4" s="1"/>
  <c r="I1142" i="4"/>
  <c r="K1142" i="4" s="1"/>
  <c r="I1144" i="4"/>
  <c r="K1144" i="4" s="1"/>
  <c r="I1145" i="4"/>
  <c r="K1145" i="4" s="1"/>
  <c r="I1146" i="4"/>
  <c r="K1146" i="4" s="1"/>
  <c r="I1147" i="4"/>
  <c r="K1147" i="4" s="1"/>
  <c r="I1148" i="4"/>
  <c r="K1148" i="4" s="1"/>
  <c r="I1149" i="4"/>
  <c r="K1149" i="4" s="1"/>
  <c r="I1150" i="4"/>
  <c r="K1150" i="4" s="1"/>
  <c r="I1151" i="4"/>
  <c r="K1151" i="4" s="1"/>
  <c r="I1152" i="4"/>
  <c r="K1152" i="4" s="1"/>
  <c r="I1153" i="4"/>
  <c r="K1153" i="4" s="1"/>
  <c r="I1154" i="4"/>
  <c r="K1154" i="4" s="1"/>
  <c r="I1155" i="4"/>
  <c r="K1155" i="4" s="1"/>
  <c r="I1156" i="4"/>
  <c r="K1156" i="4" s="1"/>
  <c r="I1157" i="4"/>
  <c r="K1157" i="4" s="1"/>
  <c r="I1158" i="4"/>
  <c r="K1158" i="4" s="1"/>
  <c r="I1159" i="4"/>
  <c r="K1159" i="4" s="1"/>
  <c r="I1160" i="4"/>
  <c r="K1160" i="4" s="1"/>
  <c r="I1161" i="4"/>
  <c r="K1161" i="4" s="1"/>
  <c r="I1162" i="4"/>
  <c r="K1162" i="4" s="1"/>
  <c r="I1163" i="4"/>
  <c r="K1163" i="4" s="1"/>
  <c r="I1164" i="4"/>
  <c r="K1164" i="4" s="1"/>
  <c r="I1165" i="4"/>
  <c r="K1165" i="4" s="1"/>
  <c r="I1166" i="4"/>
  <c r="K1166" i="4" s="1"/>
  <c r="I1167" i="4"/>
  <c r="K1167" i="4" s="1"/>
  <c r="I1168" i="4"/>
  <c r="K1168" i="4" s="1"/>
  <c r="I1169" i="4"/>
  <c r="K1169" i="4" s="1"/>
  <c r="I1170" i="4"/>
  <c r="K1170" i="4" s="1"/>
  <c r="I1171" i="4"/>
  <c r="K1171" i="4" s="1"/>
  <c r="I1172" i="4"/>
  <c r="K1172" i="4" s="1"/>
  <c r="I1173" i="4"/>
  <c r="K1173" i="4" s="1"/>
  <c r="I1175" i="4"/>
  <c r="K1175" i="4" s="1"/>
  <c r="I1176" i="4"/>
  <c r="K1176" i="4" s="1"/>
  <c r="I1177" i="4"/>
  <c r="K1177" i="4" s="1"/>
  <c r="I1178" i="4"/>
  <c r="K1178" i="4" s="1"/>
  <c r="I1179" i="4"/>
  <c r="K1179" i="4" s="1"/>
  <c r="I1180" i="4"/>
  <c r="K1180" i="4" s="1"/>
  <c r="I1181" i="4"/>
  <c r="K1181" i="4" s="1"/>
  <c r="I1182" i="4"/>
  <c r="K1182" i="4" s="1"/>
  <c r="I1183" i="4"/>
  <c r="K1183" i="4" s="1"/>
  <c r="I1184" i="4"/>
  <c r="K1184" i="4" s="1"/>
  <c r="I1185" i="4"/>
  <c r="K1185" i="4" s="1"/>
  <c r="I1186" i="4"/>
  <c r="K1186" i="4" s="1"/>
  <c r="I1187" i="4"/>
  <c r="K1187" i="4" s="1"/>
  <c r="I1188" i="4"/>
  <c r="K1188" i="4" s="1"/>
  <c r="I1189" i="4"/>
  <c r="K1189" i="4" s="1"/>
  <c r="I1190" i="4"/>
  <c r="K1190" i="4" s="1"/>
  <c r="I1191" i="4"/>
  <c r="K1191" i="4" s="1"/>
  <c r="I1192" i="4"/>
  <c r="K1192" i="4" s="1"/>
  <c r="I1193" i="4"/>
  <c r="K1193" i="4" s="1"/>
  <c r="I1194" i="4"/>
  <c r="K1194" i="4" s="1"/>
  <c r="I1195" i="4"/>
  <c r="K1195" i="4" s="1"/>
  <c r="I1196" i="4"/>
  <c r="K1196" i="4" s="1"/>
  <c r="I1197" i="4"/>
  <c r="K1197" i="4" s="1"/>
  <c r="I1198" i="4"/>
  <c r="K1198" i="4" s="1"/>
  <c r="I1199" i="4"/>
  <c r="K1199" i="4" s="1"/>
  <c r="I1200" i="4"/>
  <c r="K1200" i="4" s="1"/>
  <c r="I1201" i="4"/>
  <c r="K1201" i="4" s="1"/>
  <c r="I1202" i="4"/>
  <c r="K1202" i="4" s="1"/>
  <c r="I1203" i="4"/>
  <c r="K1203" i="4" s="1"/>
  <c r="I1205" i="4"/>
  <c r="K1205" i="4" s="1"/>
  <c r="I1206" i="4"/>
  <c r="K1206" i="4" s="1"/>
  <c r="I1207" i="4"/>
  <c r="K1207" i="4" s="1"/>
  <c r="I1208" i="4"/>
  <c r="K1208" i="4" s="1"/>
  <c r="I1209" i="4"/>
  <c r="K1209" i="4" s="1"/>
  <c r="I1210" i="4"/>
  <c r="K1210" i="4" s="1"/>
  <c r="I1211" i="4"/>
  <c r="K1211" i="4" s="1"/>
  <c r="I1212" i="4"/>
  <c r="K1212" i="4" s="1"/>
  <c r="I1213" i="4"/>
  <c r="K1213" i="4" s="1"/>
  <c r="I1214" i="4"/>
  <c r="K1214" i="4" s="1"/>
  <c r="I1215" i="4"/>
  <c r="K1215" i="4" s="1"/>
  <c r="I1216" i="4"/>
  <c r="K1216" i="4" s="1"/>
  <c r="I1217" i="4"/>
  <c r="K1217" i="4" s="1"/>
  <c r="I1218" i="4"/>
  <c r="K1218" i="4" s="1"/>
  <c r="I1219" i="4"/>
  <c r="K1219" i="4" s="1"/>
  <c r="I1220" i="4"/>
  <c r="K1220" i="4" s="1"/>
  <c r="I1221" i="4"/>
  <c r="K1221" i="4" s="1"/>
  <c r="I1222" i="4"/>
  <c r="K1222" i="4" s="1"/>
  <c r="I1223" i="4"/>
  <c r="K1223" i="4" s="1"/>
  <c r="I1224" i="4"/>
  <c r="K1224" i="4" s="1"/>
  <c r="I1225" i="4"/>
  <c r="K1225" i="4" s="1"/>
  <c r="I1226" i="4"/>
  <c r="K1226" i="4" s="1"/>
  <c r="I1227" i="4"/>
  <c r="K1227" i="4" s="1"/>
  <c r="I1228" i="4"/>
  <c r="K1228" i="4" s="1"/>
  <c r="I1229" i="4"/>
  <c r="K1229" i="4" s="1"/>
  <c r="I1230" i="4"/>
  <c r="K1230" i="4" s="1"/>
  <c r="I1231" i="4"/>
  <c r="K1231" i="4" s="1"/>
  <c r="I1232" i="4"/>
  <c r="K1232" i="4" s="1"/>
  <c r="I1233" i="4"/>
  <c r="K1233" i="4" s="1"/>
  <c r="I1234" i="4"/>
  <c r="K1234" i="4" s="1"/>
  <c r="I1236" i="4"/>
  <c r="K1236" i="4" s="1"/>
  <c r="I1237" i="4"/>
  <c r="K1237" i="4" s="1"/>
  <c r="I1238" i="4"/>
  <c r="K1238" i="4" s="1"/>
  <c r="I1239" i="4"/>
  <c r="K1239" i="4" s="1"/>
  <c r="I1240" i="4"/>
  <c r="K1240" i="4" s="1"/>
  <c r="I1241" i="4"/>
  <c r="K1241" i="4" s="1"/>
  <c r="I1242" i="4"/>
  <c r="K1242" i="4" s="1"/>
  <c r="I1243" i="4"/>
  <c r="K1243" i="4" s="1"/>
  <c r="I1244" i="4"/>
  <c r="K1244" i="4" s="1"/>
  <c r="I1245" i="4"/>
  <c r="K1245" i="4" s="1"/>
  <c r="I1246" i="4"/>
  <c r="K1246" i="4" s="1"/>
  <c r="I1247" i="4"/>
  <c r="K1247" i="4" s="1"/>
  <c r="I1248" i="4"/>
  <c r="K1248" i="4" s="1"/>
  <c r="I1249" i="4"/>
  <c r="K1249" i="4" s="1"/>
  <c r="I1250" i="4"/>
  <c r="K1250" i="4" s="1"/>
  <c r="I1251" i="4"/>
  <c r="K1251" i="4" s="1"/>
  <c r="I1252" i="4"/>
  <c r="K1252" i="4" s="1"/>
  <c r="I1253" i="4"/>
  <c r="K1253" i="4" s="1"/>
  <c r="I1254" i="4"/>
  <c r="K1254" i="4" s="1"/>
  <c r="I1255" i="4"/>
  <c r="K1255" i="4" s="1"/>
  <c r="I1256" i="4"/>
  <c r="K1256" i="4" s="1"/>
  <c r="I1257" i="4"/>
  <c r="K1257" i="4" s="1"/>
  <c r="I1258" i="4"/>
  <c r="K1258" i="4" s="1"/>
  <c r="I1259" i="4"/>
  <c r="K1259" i="4" s="1"/>
  <c r="I1260" i="4"/>
  <c r="K1260" i="4" s="1"/>
  <c r="I1261" i="4"/>
  <c r="K1261" i="4" s="1"/>
  <c r="I1262" i="4"/>
  <c r="K1262" i="4" s="1"/>
  <c r="I1263" i="4"/>
  <c r="K1263" i="4" s="1"/>
  <c r="I1264" i="4"/>
  <c r="K1264" i="4" s="1"/>
  <c r="I1266" i="4"/>
  <c r="K1266" i="4" s="1"/>
  <c r="I1267" i="4"/>
  <c r="K1267" i="4" s="1"/>
  <c r="I1268" i="4"/>
  <c r="K1268" i="4" s="1"/>
  <c r="I1269" i="4"/>
  <c r="K1269" i="4" s="1"/>
  <c r="I1270" i="4"/>
  <c r="K1270" i="4" s="1"/>
  <c r="I1271" i="4"/>
  <c r="K1271" i="4" s="1"/>
  <c r="I1272" i="4"/>
  <c r="K1272" i="4" s="1"/>
  <c r="I1273" i="4"/>
  <c r="K1273" i="4" s="1"/>
  <c r="I1274" i="4"/>
  <c r="K1274" i="4" s="1"/>
  <c r="I1275" i="4"/>
  <c r="K1275" i="4" s="1"/>
  <c r="I1276" i="4"/>
  <c r="K1276" i="4" s="1"/>
  <c r="I1277" i="4"/>
  <c r="K1277" i="4" s="1"/>
  <c r="I1278" i="4"/>
  <c r="K1278" i="4" s="1"/>
  <c r="I1279" i="4"/>
  <c r="K1279" i="4" s="1"/>
  <c r="I1280" i="4"/>
  <c r="K1280" i="4" s="1"/>
  <c r="I1281" i="4"/>
  <c r="K1281" i="4" s="1"/>
  <c r="I1282" i="4"/>
  <c r="K1282" i="4" s="1"/>
  <c r="I1283" i="4"/>
  <c r="K1283" i="4" s="1"/>
  <c r="I1284" i="4"/>
  <c r="K1284" i="4" s="1"/>
  <c r="I1285" i="4"/>
  <c r="K1285" i="4" s="1"/>
  <c r="I1286" i="4"/>
  <c r="K1286" i="4" s="1"/>
  <c r="I1287" i="4"/>
  <c r="K1287" i="4" s="1"/>
  <c r="I1288" i="4"/>
  <c r="K1288" i="4" s="1"/>
  <c r="I1289" i="4"/>
  <c r="K1289" i="4" s="1"/>
  <c r="I1290" i="4"/>
  <c r="K1290" i="4" s="1"/>
  <c r="I1291" i="4"/>
  <c r="K1291" i="4" s="1"/>
  <c r="I1292" i="4"/>
  <c r="K1292" i="4" s="1"/>
  <c r="I1293" i="4"/>
  <c r="K1293" i="4" s="1"/>
  <c r="I1294" i="4"/>
  <c r="K1294" i="4" s="1"/>
  <c r="I1295" i="4"/>
  <c r="K1295" i="4" s="1"/>
  <c r="I1297" i="4"/>
  <c r="K1297" i="4" s="1"/>
  <c r="I1298" i="4"/>
  <c r="K1298" i="4" s="1"/>
  <c r="I1299" i="4"/>
  <c r="K1299" i="4" s="1"/>
  <c r="I1300" i="4"/>
  <c r="K1300" i="4" s="1"/>
  <c r="I1301" i="4"/>
  <c r="K1301" i="4" s="1"/>
  <c r="I1302" i="4"/>
  <c r="K1302" i="4" s="1"/>
  <c r="I1303" i="4"/>
  <c r="K1303" i="4" s="1"/>
  <c r="I1304" i="4"/>
  <c r="K1304" i="4" s="1"/>
  <c r="I1305" i="4"/>
  <c r="K1305" i="4" s="1"/>
  <c r="I1306" i="4"/>
  <c r="K1306" i="4" s="1"/>
  <c r="I1307" i="4"/>
  <c r="K1307" i="4" s="1"/>
  <c r="I1308" i="4"/>
  <c r="K1308" i="4" s="1"/>
  <c r="I1309" i="4"/>
  <c r="K1309" i="4" s="1"/>
  <c r="I1310" i="4"/>
  <c r="K1310" i="4" s="1"/>
  <c r="I1311" i="4"/>
  <c r="K1311" i="4" s="1"/>
  <c r="I1312" i="4"/>
  <c r="K1312" i="4" s="1"/>
  <c r="I1313" i="4"/>
  <c r="K1313" i="4" s="1"/>
  <c r="I1314" i="4"/>
  <c r="K1314" i="4" s="1"/>
  <c r="I1315" i="4"/>
  <c r="K1315" i="4" s="1"/>
  <c r="I1316" i="4"/>
  <c r="K1316" i="4" s="1"/>
  <c r="I1317" i="4"/>
  <c r="K1317" i="4" s="1"/>
  <c r="I1318" i="4"/>
  <c r="K1318" i="4" s="1"/>
  <c r="I1319" i="4"/>
  <c r="K1319" i="4" s="1"/>
  <c r="I1320" i="4"/>
  <c r="K1320" i="4" s="1"/>
  <c r="I1321" i="4"/>
  <c r="K1321" i="4" s="1"/>
  <c r="I1322" i="4"/>
  <c r="K1322" i="4" s="1"/>
  <c r="I1323" i="4"/>
  <c r="K1323" i="4" s="1"/>
  <c r="I1324" i="4"/>
  <c r="K1324" i="4" s="1"/>
  <c r="I1325" i="4"/>
  <c r="K1325" i="4" s="1"/>
  <c r="I1326" i="4"/>
  <c r="K1326" i="4" s="1"/>
  <c r="I1328" i="4"/>
  <c r="K1328" i="4" s="1"/>
  <c r="I1329" i="4"/>
  <c r="K1329" i="4" s="1"/>
  <c r="I1330" i="4"/>
  <c r="K1330" i="4" s="1"/>
  <c r="I1331" i="4"/>
  <c r="K1331" i="4" s="1"/>
  <c r="I1332" i="4"/>
  <c r="K1332" i="4" s="1"/>
  <c r="I1333" i="4"/>
  <c r="K1333" i="4" s="1"/>
  <c r="I1334" i="4"/>
  <c r="K1334" i="4" s="1"/>
  <c r="I1335" i="4"/>
  <c r="K1335" i="4" s="1"/>
  <c r="I1336" i="4"/>
  <c r="K1336" i="4" s="1"/>
  <c r="I1337" i="4"/>
  <c r="K1337" i="4" s="1"/>
  <c r="I1338" i="4"/>
  <c r="K1338" i="4" s="1"/>
  <c r="I1339" i="4"/>
  <c r="K1339" i="4" s="1"/>
  <c r="I1340" i="4"/>
  <c r="K1340" i="4" s="1"/>
  <c r="I1341" i="4"/>
  <c r="K1341" i="4" s="1"/>
  <c r="I1342" i="4"/>
  <c r="K1342" i="4" s="1"/>
  <c r="I1343" i="4"/>
  <c r="K1343" i="4" s="1"/>
  <c r="I1344" i="4"/>
  <c r="K1344" i="4" s="1"/>
  <c r="I1345" i="4"/>
  <c r="K1345" i="4" s="1"/>
  <c r="I1346" i="4"/>
  <c r="K1346" i="4" s="1"/>
  <c r="I1347" i="4"/>
  <c r="K1347" i="4" s="1"/>
  <c r="I1348" i="4"/>
  <c r="K1348" i="4" s="1"/>
  <c r="I1349" i="4"/>
  <c r="K1349" i="4" s="1"/>
  <c r="I1350" i="4"/>
  <c r="K1350" i="4" s="1"/>
  <c r="I1351" i="4"/>
  <c r="K1351" i="4" s="1"/>
  <c r="I1352" i="4"/>
  <c r="K1352" i="4" s="1"/>
  <c r="I1353" i="4"/>
  <c r="K1353" i="4" s="1"/>
  <c r="I1354" i="4"/>
  <c r="K1354" i="4" s="1"/>
  <c r="I1355" i="4"/>
  <c r="K1355" i="4" s="1"/>
  <c r="I1356" i="4"/>
  <c r="K1356" i="4" s="1"/>
  <c r="I1358" i="4"/>
  <c r="K1358" i="4" s="1"/>
  <c r="I1359" i="4"/>
  <c r="K1359" i="4" s="1"/>
  <c r="I1360" i="4"/>
  <c r="K1360" i="4" s="1"/>
  <c r="I1361" i="4"/>
  <c r="K1361" i="4" s="1"/>
  <c r="I1362" i="4"/>
  <c r="K1362" i="4" s="1"/>
  <c r="I1363" i="4"/>
  <c r="K1363" i="4" s="1"/>
  <c r="I1364" i="4"/>
  <c r="K1364" i="4" s="1"/>
  <c r="I1365" i="4"/>
  <c r="K1365" i="4" s="1"/>
  <c r="I1366" i="4"/>
  <c r="K1366" i="4" s="1"/>
  <c r="I1367" i="4"/>
  <c r="K1367" i="4" s="1"/>
  <c r="I1368" i="4"/>
  <c r="K1368" i="4" s="1"/>
  <c r="I1369" i="4"/>
  <c r="K1369" i="4" s="1"/>
  <c r="I1370" i="4"/>
  <c r="K1370" i="4" s="1"/>
  <c r="I1371" i="4"/>
  <c r="K1371" i="4" s="1"/>
  <c r="I1372" i="4"/>
  <c r="K1372" i="4" s="1"/>
  <c r="I1373" i="4"/>
  <c r="K1373" i="4" s="1"/>
  <c r="I1374" i="4"/>
  <c r="K1374" i="4" s="1"/>
  <c r="I1375" i="4"/>
  <c r="K1375" i="4" s="1"/>
  <c r="I1376" i="4"/>
  <c r="K1376" i="4" s="1"/>
  <c r="I1377" i="4"/>
  <c r="K1377" i="4" s="1"/>
  <c r="I1378" i="4"/>
  <c r="K1378" i="4" s="1"/>
  <c r="I1379" i="4"/>
  <c r="K1379" i="4" s="1"/>
  <c r="I1380" i="4"/>
  <c r="K1380" i="4" s="1"/>
  <c r="I1381" i="4"/>
  <c r="K1381" i="4" s="1"/>
  <c r="I1382" i="4"/>
  <c r="K1382" i="4" s="1"/>
  <c r="I1383" i="4"/>
  <c r="K1383" i="4" s="1"/>
  <c r="I1384" i="4"/>
  <c r="K1384" i="4" s="1"/>
  <c r="I1385" i="4"/>
  <c r="K1385" i="4" s="1"/>
  <c r="I1386" i="4"/>
  <c r="K1386" i="4" s="1"/>
  <c r="I1387" i="4"/>
  <c r="K1387" i="4" s="1"/>
  <c r="I1389" i="4"/>
  <c r="K1389" i="4" s="1"/>
  <c r="I1390" i="4"/>
  <c r="K1390" i="4" s="1"/>
  <c r="I1391" i="4"/>
  <c r="K1391" i="4" s="1"/>
  <c r="I1392" i="4"/>
  <c r="K1392" i="4" s="1"/>
  <c r="I1393" i="4"/>
  <c r="K1393" i="4" s="1"/>
  <c r="I1394" i="4"/>
  <c r="K1394" i="4" s="1"/>
  <c r="I1395" i="4"/>
  <c r="K1395" i="4" s="1"/>
  <c r="I1396" i="4"/>
  <c r="K1396" i="4" s="1"/>
  <c r="I1397" i="4"/>
  <c r="K1397" i="4" s="1"/>
  <c r="I1398" i="4"/>
  <c r="K1398" i="4" s="1"/>
  <c r="I1399" i="4"/>
  <c r="K1399" i="4" s="1"/>
  <c r="I1400" i="4"/>
  <c r="K1400" i="4" s="1"/>
  <c r="I1401" i="4"/>
  <c r="K1401" i="4" s="1"/>
  <c r="I1402" i="4"/>
  <c r="K1402" i="4" s="1"/>
  <c r="I1403" i="4"/>
  <c r="K1403" i="4" s="1"/>
  <c r="I1404" i="4"/>
  <c r="K1404" i="4" s="1"/>
  <c r="I1405" i="4"/>
  <c r="K1405" i="4" s="1"/>
  <c r="I1406" i="4"/>
  <c r="K1406" i="4" s="1"/>
  <c r="I1407" i="4"/>
  <c r="K1407" i="4" s="1"/>
  <c r="I1408" i="4"/>
  <c r="K1408" i="4" s="1"/>
  <c r="I1409" i="4"/>
  <c r="K1409" i="4" s="1"/>
  <c r="I1410" i="4"/>
  <c r="K1410" i="4" s="1"/>
  <c r="I1411" i="4"/>
  <c r="K1411" i="4" s="1"/>
  <c r="I1412" i="4"/>
  <c r="K1412" i="4" s="1"/>
  <c r="I1413" i="4"/>
  <c r="K1413" i="4" s="1"/>
  <c r="I1414" i="4"/>
  <c r="K1414" i="4" s="1"/>
  <c r="I1415" i="4"/>
  <c r="K1415" i="4" s="1"/>
  <c r="I1416" i="4"/>
  <c r="K1416" i="4" s="1"/>
  <c r="I1417" i="4"/>
  <c r="K1417" i="4" s="1"/>
  <c r="I1419" i="4"/>
  <c r="K1419" i="4" s="1"/>
  <c r="I1420" i="4"/>
  <c r="K1420" i="4" s="1"/>
  <c r="I1421" i="4"/>
  <c r="K1421" i="4" s="1"/>
  <c r="I1422" i="4"/>
  <c r="K1422" i="4" s="1"/>
  <c r="I1423" i="4"/>
  <c r="K1423" i="4" s="1"/>
  <c r="I1424" i="4"/>
  <c r="K1424" i="4" s="1"/>
  <c r="I1425" i="4"/>
  <c r="K1425" i="4" s="1"/>
  <c r="I1426" i="4"/>
  <c r="K1426" i="4" s="1"/>
  <c r="I1427" i="4"/>
  <c r="K1427" i="4" s="1"/>
  <c r="I1428" i="4"/>
  <c r="K1428" i="4" s="1"/>
  <c r="I1429" i="4"/>
  <c r="K1429" i="4" s="1"/>
  <c r="I1430" i="4"/>
  <c r="K1430" i="4" s="1"/>
  <c r="I1431" i="4"/>
  <c r="K1431" i="4" s="1"/>
  <c r="I1432" i="4"/>
  <c r="K1432" i="4" s="1"/>
  <c r="I1433" i="4"/>
  <c r="K1433" i="4" s="1"/>
  <c r="I1434" i="4"/>
  <c r="K1434" i="4" s="1"/>
  <c r="I1435" i="4"/>
  <c r="K1435" i="4" s="1"/>
  <c r="I1436" i="4"/>
  <c r="K1436" i="4" s="1"/>
  <c r="I1437" i="4"/>
  <c r="K1437" i="4" s="1"/>
  <c r="I1438" i="4"/>
  <c r="K1438" i="4" s="1"/>
  <c r="I1439" i="4"/>
  <c r="K1439" i="4" s="1"/>
  <c r="I1440" i="4"/>
  <c r="K1440" i="4" s="1"/>
  <c r="I1441" i="4"/>
  <c r="K1441" i="4" s="1"/>
  <c r="I1442" i="4"/>
  <c r="K1442" i="4" s="1"/>
  <c r="I1443" i="4"/>
  <c r="K1443" i="4" s="1"/>
  <c r="I1444" i="4"/>
  <c r="K1444" i="4" s="1"/>
  <c r="I1445" i="4"/>
  <c r="K1445" i="4" s="1"/>
  <c r="I1446" i="4"/>
  <c r="K1446" i="4" s="1"/>
  <c r="I1447" i="4"/>
  <c r="K1447" i="4" s="1"/>
  <c r="I1448" i="4"/>
  <c r="K1448" i="4" s="1"/>
  <c r="I1450" i="4"/>
  <c r="K1450" i="4" s="1"/>
  <c r="I1451" i="4"/>
  <c r="K1451" i="4" s="1"/>
  <c r="I1452" i="4"/>
  <c r="K1452" i="4" s="1"/>
  <c r="I1453" i="4"/>
  <c r="K1453" i="4" s="1"/>
  <c r="I1454" i="4"/>
  <c r="K1454" i="4" s="1"/>
  <c r="I1455" i="4"/>
  <c r="K1455" i="4" s="1"/>
  <c r="I1456" i="4"/>
  <c r="K1456" i="4" s="1"/>
  <c r="I1457" i="4"/>
  <c r="K1457" i="4" s="1"/>
  <c r="I1458" i="4"/>
  <c r="K1458" i="4" s="1"/>
  <c r="I1459" i="4"/>
  <c r="K1459" i="4" s="1"/>
  <c r="I1460" i="4"/>
  <c r="K1460" i="4" s="1"/>
  <c r="I1461" i="4"/>
  <c r="K1461" i="4" s="1"/>
  <c r="I1462" i="4"/>
  <c r="K1462" i="4" s="1"/>
  <c r="I1463" i="4"/>
  <c r="K1463" i="4" s="1"/>
  <c r="I1464" i="4"/>
  <c r="K1464" i="4" s="1"/>
  <c r="I1465" i="4"/>
  <c r="K1465" i="4" s="1"/>
  <c r="I1466" i="4"/>
  <c r="K1466" i="4" s="1"/>
  <c r="I1467" i="4"/>
  <c r="K1467" i="4" s="1"/>
  <c r="I1468" i="4"/>
  <c r="K1468" i="4" s="1"/>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 r="G1414" i="4"/>
  <c r="G1415" i="4"/>
  <c r="G1416" i="4"/>
  <c r="G1417" i="4"/>
  <c r="G1418" i="4"/>
  <c r="G1419" i="4"/>
  <c r="G1420" i="4"/>
  <c r="G1421" i="4"/>
  <c r="G1422"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G1467" i="4"/>
  <c r="G1468" i="4"/>
  <c r="G4" i="4"/>
  <c r="I4" i="4"/>
  <c r="K4" i="4" s="1"/>
  <c r="J4" i="4"/>
  <c r="E7" i="15"/>
  <c r="E8" i="15"/>
  <c r="Y12" i="15" l="1"/>
  <c r="Y8" i="15"/>
  <c r="Y7" i="15"/>
  <c r="Y13" i="15"/>
  <c r="Y10" i="15"/>
  <c r="Z13" i="15"/>
  <c r="Y9" i="15"/>
  <c r="Z12" i="15"/>
  <c r="Z11" i="15"/>
  <c r="Z10" i="15"/>
  <c r="Z9" i="15"/>
  <c r="Y6" i="15"/>
  <c r="Y4" i="15"/>
  <c r="Y5" i="15"/>
  <c r="Z8" i="15"/>
  <c r="Z7" i="15"/>
  <c r="Y11" i="15"/>
  <c r="Z4" i="15"/>
  <c r="Z6" i="15"/>
  <c r="T36" i="15"/>
  <c r="T7" i="15"/>
  <c r="T28" i="15"/>
  <c r="T15" i="15"/>
  <c r="T14" i="15"/>
  <c r="T169" i="15"/>
  <c r="T145" i="15"/>
  <c r="T121" i="15"/>
  <c r="T97" i="15"/>
  <c r="T73" i="15"/>
  <c r="T49" i="15"/>
  <c r="T41" i="15"/>
  <c r="T25" i="15"/>
  <c r="T176" i="15"/>
  <c r="T152" i="15"/>
  <c r="T128" i="15"/>
  <c r="T112" i="15"/>
  <c r="T88" i="15"/>
  <c r="T64" i="15"/>
  <c r="T48" i="15"/>
  <c r="T24" i="15"/>
  <c r="T175" i="15"/>
  <c r="T151" i="15"/>
  <c r="T127" i="15"/>
  <c r="T111" i="15"/>
  <c r="T103" i="15"/>
  <c r="T79" i="15"/>
  <c r="T63" i="15"/>
  <c r="T39" i="15"/>
  <c r="T23" i="15"/>
  <c r="T182" i="15"/>
  <c r="T166" i="15"/>
  <c r="T150" i="15"/>
  <c r="T134" i="15"/>
  <c r="T118" i="15"/>
  <c r="T102" i="15"/>
  <c r="T86" i="15"/>
  <c r="T70" i="15"/>
  <c r="T54" i="15"/>
  <c r="T38" i="15"/>
  <c r="T22" i="15"/>
  <c r="T181" i="15"/>
  <c r="T173" i="15"/>
  <c r="T165" i="15"/>
  <c r="T157" i="15"/>
  <c r="T149" i="15"/>
  <c r="T141" i="15"/>
  <c r="T133" i="15"/>
  <c r="T125" i="15"/>
  <c r="T117" i="15"/>
  <c r="T109" i="15"/>
  <c r="T101" i="15"/>
  <c r="T93" i="15"/>
  <c r="T85" i="15"/>
  <c r="T77" i="15"/>
  <c r="T69" i="15"/>
  <c r="T61" i="15"/>
  <c r="T53" i="15"/>
  <c r="T45" i="15"/>
  <c r="T37" i="15"/>
  <c r="T29" i="15"/>
  <c r="T21" i="15"/>
  <c r="T27" i="15"/>
  <c r="T161" i="15"/>
  <c r="T137" i="15"/>
  <c r="T113" i="15"/>
  <c r="T89" i="15"/>
  <c r="T81" i="15"/>
  <c r="T57" i="15"/>
  <c r="T33" i="15"/>
  <c r="T17" i="15"/>
  <c r="T13" i="15"/>
  <c r="T168" i="15"/>
  <c r="T144" i="15"/>
  <c r="T120" i="15"/>
  <c r="T96" i="15"/>
  <c r="T80" i="15"/>
  <c r="T56" i="15"/>
  <c r="T40" i="15"/>
  <c r="T16" i="15"/>
  <c r="T183" i="15"/>
  <c r="T159" i="15"/>
  <c r="T135" i="15"/>
  <c r="T119" i="15"/>
  <c r="T95" i="15"/>
  <c r="T71" i="15"/>
  <c r="T55" i="15"/>
  <c r="T47" i="15"/>
  <c r="T31" i="15"/>
  <c r="T174" i="15"/>
  <c r="T158" i="15"/>
  <c r="T142" i="15"/>
  <c r="T126" i="15"/>
  <c r="T110" i="15"/>
  <c r="T94" i="15"/>
  <c r="T78" i="15"/>
  <c r="T62" i="15"/>
  <c r="T46" i="15"/>
  <c r="T30" i="15"/>
  <c r="T9" i="15"/>
  <c r="T177" i="15"/>
  <c r="T153" i="15"/>
  <c r="T129" i="15"/>
  <c r="T105" i="15"/>
  <c r="T65" i="15"/>
  <c r="T5" i="15"/>
  <c r="T160" i="15"/>
  <c r="T136" i="15"/>
  <c r="T104" i="15"/>
  <c r="T72" i="15"/>
  <c r="T32" i="15"/>
  <c r="T167" i="15"/>
  <c r="T143" i="15"/>
  <c r="T87" i="15"/>
  <c r="T8" i="15"/>
  <c r="T180" i="15"/>
  <c r="T164" i="15"/>
  <c r="T148" i="15"/>
  <c r="T132" i="15"/>
  <c r="T116" i="15"/>
  <c r="T100" i="15"/>
  <c r="T84" i="15"/>
  <c r="T68" i="15"/>
  <c r="T44" i="15"/>
  <c r="T12" i="15"/>
  <c r="T179" i="15"/>
  <c r="T163" i="15"/>
  <c r="T147" i="15"/>
  <c r="T131" i="15"/>
  <c r="T115" i="15"/>
  <c r="T99" i="15"/>
  <c r="T83" i="15"/>
  <c r="T67" i="15"/>
  <c r="T43" i="15"/>
  <c r="T19" i="15"/>
  <c r="T178" i="15"/>
  <c r="T162" i="15"/>
  <c r="T146" i="15"/>
  <c r="T130" i="15"/>
  <c r="T114" i="15"/>
  <c r="T98" i="15"/>
  <c r="T82" i="15"/>
  <c r="T66" i="15"/>
  <c r="T50" i="15"/>
  <c r="T10" i="15"/>
  <c r="T172" i="15"/>
  <c r="T156" i="15"/>
  <c r="T140" i="15"/>
  <c r="T124" i="15"/>
  <c r="T108" i="15"/>
  <c r="T92" i="15"/>
  <c r="T76" i="15"/>
  <c r="T60" i="15"/>
  <c r="T52" i="15"/>
  <c r="T20" i="15"/>
  <c r="T171" i="15"/>
  <c r="T155" i="15"/>
  <c r="T139" i="15"/>
  <c r="T123" i="15"/>
  <c r="T107" i="15"/>
  <c r="T91" i="15"/>
  <c r="T75" i="15"/>
  <c r="T59" i="15"/>
  <c r="T51" i="15"/>
  <c r="T11" i="15"/>
  <c r="T170" i="15"/>
  <c r="T154" i="15"/>
  <c r="T138" i="15"/>
  <c r="T122" i="15"/>
  <c r="T106" i="15"/>
  <c r="T90" i="15"/>
  <c r="T74" i="15"/>
  <c r="T58" i="15"/>
  <c r="T42" i="15"/>
  <c r="T18" i="15"/>
  <c r="T4" i="15"/>
  <c r="T35" i="15"/>
  <c r="T34" i="15"/>
  <c r="T6" i="15"/>
  <c r="T26" i="15"/>
  <c r="L1429" i="4"/>
  <c r="L1397" i="4"/>
  <c r="L1373" i="4"/>
  <c r="L1349" i="4"/>
  <c r="L1317" i="4"/>
  <c r="L1261" i="4"/>
  <c r="L1237" i="4"/>
  <c r="L1205" i="4"/>
  <c r="L1181" i="4"/>
  <c r="L1149" i="4"/>
  <c r="L1125" i="4"/>
  <c r="L1093" i="4"/>
  <c r="L1069" i="4"/>
  <c r="L1045" i="4"/>
  <c r="L1029" i="4"/>
  <c r="L997" i="4"/>
  <c r="L973" i="4"/>
  <c r="L941" i="4"/>
  <c r="L917" i="4"/>
  <c r="L893" i="4"/>
  <c r="L877" i="4"/>
  <c r="L845" i="4"/>
  <c r="L821" i="4"/>
  <c r="L797" i="4"/>
  <c r="L773" i="4"/>
  <c r="L749" i="4"/>
  <c r="L717" i="4"/>
  <c r="L701" i="4"/>
  <c r="L1461" i="4"/>
  <c r="L1445" i="4"/>
  <c r="L1421" i="4"/>
  <c r="L1405" i="4"/>
  <c r="L1381" i="4"/>
  <c r="L1357" i="4"/>
  <c r="L1341" i="4"/>
  <c r="L1325" i="4"/>
  <c r="L1301" i="4"/>
  <c r="L1285" i="4"/>
  <c r="L1277" i="4"/>
  <c r="L1253" i="4"/>
  <c r="L1229" i="4"/>
  <c r="L1221" i="4"/>
  <c r="L1197" i="4"/>
  <c r="L1173" i="4"/>
  <c r="L1165" i="4"/>
  <c r="L1141" i="4"/>
  <c r="L1117" i="4"/>
  <c r="L1109" i="4"/>
  <c r="L1085" i="4"/>
  <c r="L1061" i="4"/>
  <c r="L1037" i="4"/>
  <c r="L1021" i="4"/>
  <c r="L1005" i="4"/>
  <c r="L981" i="4"/>
  <c r="L965" i="4"/>
  <c r="L949" i="4"/>
  <c r="L925" i="4"/>
  <c r="L909" i="4"/>
  <c r="L885" i="4"/>
  <c r="L861" i="4"/>
  <c r="L853" i="4"/>
  <c r="L829" i="4"/>
  <c r="L813" i="4"/>
  <c r="L789" i="4"/>
  <c r="L765" i="4"/>
  <c r="L741" i="4"/>
  <c r="L733" i="4"/>
  <c r="L709" i="4"/>
  <c r="L1453" i="4"/>
  <c r="L1437" i="4"/>
  <c r="L1413" i="4"/>
  <c r="L1389" i="4"/>
  <c r="L1365" i="4"/>
  <c r="L1333" i="4"/>
  <c r="L1309" i="4"/>
  <c r="L1293" i="4"/>
  <c r="L1269" i="4"/>
  <c r="L1245" i="4"/>
  <c r="L1213" i="4"/>
  <c r="L1189" i="4"/>
  <c r="L1157" i="4"/>
  <c r="L1133" i="4"/>
  <c r="L1101" i="4"/>
  <c r="L1077" i="4"/>
  <c r="L1053" i="4"/>
  <c r="L1013" i="4"/>
  <c r="L989" i="4"/>
  <c r="L957" i="4"/>
  <c r="L933" i="4"/>
  <c r="L901" i="4"/>
  <c r="L869" i="4"/>
  <c r="L837" i="4"/>
  <c r="L805" i="4"/>
  <c r="L781" i="4"/>
  <c r="L757" i="4"/>
  <c r="L725" i="4"/>
  <c r="L693" i="4"/>
  <c r="L1462" i="4"/>
  <c r="L1454" i="4"/>
  <c r="L1446" i="4"/>
  <c r="L1438" i="4"/>
  <c r="L1430" i="4"/>
  <c r="L1422" i="4"/>
  <c r="L1414" i="4"/>
  <c r="L1406" i="4"/>
  <c r="L1398" i="4"/>
  <c r="L1390" i="4"/>
  <c r="L1382" i="4"/>
  <c r="L1374" i="4"/>
  <c r="L1366" i="4"/>
  <c r="L1358" i="4"/>
  <c r="L246" i="4"/>
  <c r="L238" i="4"/>
  <c r="L230" i="4"/>
  <c r="L222" i="4"/>
  <c r="L214" i="4"/>
  <c r="L206" i="4"/>
  <c r="L198" i="4"/>
  <c r="L190" i="4"/>
  <c r="L182" i="4"/>
  <c r="L174" i="4"/>
  <c r="L166" i="4"/>
  <c r="L158" i="4"/>
  <c r="L150" i="4"/>
  <c r="L142" i="4"/>
  <c r="L134" i="4"/>
  <c r="L126" i="4"/>
  <c r="L118" i="4"/>
  <c r="L110" i="4"/>
  <c r="L102" i="4"/>
  <c r="L94" i="4"/>
  <c r="L86" i="4"/>
  <c r="L78" i="4"/>
  <c r="L70" i="4"/>
  <c r="L62" i="4"/>
  <c r="L54" i="4"/>
  <c r="L46" i="4"/>
  <c r="L38" i="4"/>
  <c r="L30" i="4"/>
  <c r="L22" i="4"/>
  <c r="L14" i="4"/>
  <c r="L6" i="4"/>
  <c r="L1350" i="4"/>
  <c r="L1342" i="4"/>
  <c r="L1334" i="4"/>
  <c r="L1326" i="4"/>
  <c r="L1318" i="4"/>
  <c r="L1310" i="4"/>
  <c r="L1302" i="4"/>
  <c r="L1294" i="4"/>
  <c r="L1286" i="4"/>
  <c r="L1278" i="4"/>
  <c r="L1270" i="4"/>
  <c r="L1262" i="4"/>
  <c r="L1254" i="4"/>
  <c r="L1246" i="4"/>
  <c r="L1238" i="4"/>
  <c r="L1230" i="4"/>
  <c r="L1222" i="4"/>
  <c r="L1214" i="4"/>
  <c r="L1206" i="4"/>
  <c r="L1198" i="4"/>
  <c r="L1190" i="4"/>
  <c r="L1182" i="4"/>
  <c r="L1174" i="4"/>
  <c r="L1166" i="4"/>
  <c r="L1158" i="4"/>
  <c r="L1150" i="4"/>
  <c r="L1142" i="4"/>
  <c r="L1134" i="4"/>
  <c r="L1126" i="4"/>
  <c r="L1118" i="4"/>
  <c r="L1110" i="4"/>
  <c r="L1102" i="4"/>
  <c r="L1094" i="4"/>
  <c r="L1086" i="4"/>
  <c r="L1078" i="4"/>
  <c r="L1070" i="4"/>
  <c r="L1062" i="4"/>
  <c r="L1054" i="4"/>
  <c r="L1046" i="4"/>
  <c r="L1038" i="4"/>
  <c r="L1030" i="4"/>
  <c r="L1022" i="4"/>
  <c r="L1014" i="4"/>
  <c r="L1006" i="4"/>
  <c r="L998" i="4"/>
  <c r="L990" i="4"/>
  <c r="L982" i="4"/>
  <c r="L974" i="4"/>
  <c r="L966" i="4"/>
  <c r="L958" i="4"/>
  <c r="L950" i="4"/>
  <c r="L942" i="4"/>
  <c r="L934" i="4"/>
  <c r="L926" i="4"/>
  <c r="L918" i="4"/>
  <c r="L910" i="4"/>
  <c r="L902" i="4"/>
  <c r="L894" i="4"/>
  <c r="L886" i="4"/>
  <c r="L878" i="4"/>
  <c r="L870" i="4"/>
  <c r="L862" i="4"/>
  <c r="L854" i="4"/>
  <c r="L846" i="4"/>
  <c r="L838" i="4"/>
  <c r="L830" i="4"/>
  <c r="L822" i="4"/>
  <c r="L814" i="4"/>
  <c r="L806" i="4"/>
  <c r="L798" i="4"/>
  <c r="L790" i="4"/>
  <c r="L782" i="4"/>
  <c r="L774" i="4"/>
  <c r="L766" i="4"/>
  <c r="L758" i="4"/>
  <c r="L750" i="4"/>
  <c r="L742" i="4"/>
  <c r="L734" i="4"/>
  <c r="L726" i="4"/>
  <c r="L718" i="4"/>
  <c r="L710" i="4"/>
  <c r="L702" i="4"/>
  <c r="L694" i="4"/>
  <c r="L686" i="4"/>
  <c r="L1436" i="4"/>
  <c r="L1388" i="4"/>
  <c r="L1356" i="4"/>
  <c r="L1332" i="4"/>
  <c r="L1300" i="4"/>
  <c r="L1268" i="4"/>
  <c r="L1244" i="4"/>
  <c r="L1212" i="4"/>
  <c r="L1180" i="4"/>
  <c r="L1148" i="4"/>
  <c r="L1116" i="4"/>
  <c r="L1092" i="4"/>
  <c r="L1060" i="4"/>
  <c r="L1028" i="4"/>
  <c r="L996" i="4"/>
  <c r="L964" i="4"/>
  <c r="L940" i="4"/>
  <c r="L900" i="4"/>
  <c r="L868" i="4"/>
  <c r="L836" i="4"/>
  <c r="L812" i="4"/>
  <c r="L780" i="4"/>
  <c r="L748" i="4"/>
  <c r="L724" i="4"/>
  <c r="L692" i="4"/>
  <c r="L660" i="4"/>
  <c r="L628" i="4"/>
  <c r="L596" i="4"/>
  <c r="L564" i="4"/>
  <c r="L540" i="4"/>
  <c r="L524" i="4"/>
  <c r="L492" i="4"/>
  <c r="L460" i="4"/>
  <c r="L428" i="4"/>
  <c r="L396" i="4"/>
  <c r="L364" i="4"/>
  <c r="L332" i="4"/>
  <c r="L300" i="4"/>
  <c r="L268" i="4"/>
  <c r="L235" i="4"/>
  <c r="L203" i="4"/>
  <c r="L83" i="4"/>
  <c r="L1468" i="4"/>
  <c r="L1428" i="4"/>
  <c r="L1404" i="4"/>
  <c r="L1372" i="4"/>
  <c r="L1340" i="4"/>
  <c r="L1308" i="4"/>
  <c r="L1276" i="4"/>
  <c r="L1220" i="4"/>
  <c r="L1188" i="4"/>
  <c r="L1156" i="4"/>
  <c r="L1124" i="4"/>
  <c r="L1084" i="4"/>
  <c r="L1052" i="4"/>
  <c r="L1020" i="4"/>
  <c r="L988" i="4"/>
  <c r="L956" i="4"/>
  <c r="L924" i="4"/>
  <c r="L892" i="4"/>
  <c r="L860" i="4"/>
  <c r="L828" i="4"/>
  <c r="L788" i="4"/>
  <c r="L772" i="4"/>
  <c r="L740" i="4"/>
  <c r="L716" i="4"/>
  <c r="L668" i="4"/>
  <c r="L644" i="4"/>
  <c r="L612" i="4"/>
  <c r="L580" i="4"/>
  <c r="L548" i="4"/>
  <c r="L508" i="4"/>
  <c r="L484" i="4"/>
  <c r="L452" i="4"/>
  <c r="L412" i="4"/>
  <c r="L388" i="4"/>
  <c r="L356" i="4"/>
  <c r="L324" i="4"/>
  <c r="L284" i="4"/>
  <c r="L260" i="4"/>
  <c r="L219" i="4"/>
  <c r="L187" i="4"/>
  <c r="L163" i="4"/>
  <c r="L139" i="4"/>
  <c r="L115" i="4"/>
  <c r="L91" i="4"/>
  <c r="L59" i="4"/>
  <c r="L35" i="4"/>
  <c r="L19" i="4"/>
  <c r="L1467" i="4"/>
  <c r="L1443" i="4"/>
  <c r="L1419" i="4"/>
  <c r="L1452" i="4"/>
  <c r="L1420" i="4"/>
  <c r="L1396" i="4"/>
  <c r="L1364" i="4"/>
  <c r="L1324" i="4"/>
  <c r="L1292" i="4"/>
  <c r="L1260" i="4"/>
  <c r="L1236" i="4"/>
  <c r="L1196" i="4"/>
  <c r="L1172" i="4"/>
  <c r="L1140" i="4"/>
  <c r="L1100" i="4"/>
  <c r="L1076" i="4"/>
  <c r="L1044" i="4"/>
  <c r="L1012" i="4"/>
  <c r="L980" i="4"/>
  <c r="L932" i="4"/>
  <c r="L908" i="4"/>
  <c r="L876" i="4"/>
  <c r="L844" i="4"/>
  <c r="L796" i="4"/>
  <c r="L764" i="4"/>
  <c r="L732" i="4"/>
  <c r="L700" i="4"/>
  <c r="L676" i="4"/>
  <c r="L636" i="4"/>
  <c r="L604" i="4"/>
  <c r="L572" i="4"/>
  <c r="L532" i="4"/>
  <c r="L500" i="4"/>
  <c r="L476" i="4"/>
  <c r="L444" i="4"/>
  <c r="L404" i="4"/>
  <c r="L372" i="4"/>
  <c r="L340" i="4"/>
  <c r="L308" i="4"/>
  <c r="L276" i="4"/>
  <c r="L243" i="4"/>
  <c r="L211" i="4"/>
  <c r="L179" i="4"/>
  <c r="L155" i="4"/>
  <c r="L131" i="4"/>
  <c r="L107" i="4"/>
  <c r="L67" i="4"/>
  <c r="L43" i="4"/>
  <c r="L11" i="4"/>
  <c r="L1451" i="4"/>
  <c r="L1435" i="4"/>
  <c r="L1411" i="4"/>
  <c r="L1460" i="4"/>
  <c r="L1444" i="4"/>
  <c r="L1412" i="4"/>
  <c r="L1380" i="4"/>
  <c r="L1348" i="4"/>
  <c r="L1316" i="4"/>
  <c r="L1284" i="4"/>
  <c r="L1252" i="4"/>
  <c r="L1228" i="4"/>
  <c r="L1204" i="4"/>
  <c r="L1164" i="4"/>
  <c r="L1132" i="4"/>
  <c r="L1108" i="4"/>
  <c r="L1068" i="4"/>
  <c r="L1036" i="4"/>
  <c r="L1004" i="4"/>
  <c r="L972" i="4"/>
  <c r="L948" i="4"/>
  <c r="L916" i="4"/>
  <c r="L884" i="4"/>
  <c r="L852" i="4"/>
  <c r="L820" i="4"/>
  <c r="L804" i="4"/>
  <c r="L756" i="4"/>
  <c r="L708" i="4"/>
  <c r="L684" i="4"/>
  <c r="L652" i="4"/>
  <c r="L620" i="4"/>
  <c r="L588" i="4"/>
  <c r="L556" i="4"/>
  <c r="L516" i="4"/>
  <c r="L468" i="4"/>
  <c r="L436" i="4"/>
  <c r="L420" i="4"/>
  <c r="L380" i="4"/>
  <c r="L348" i="4"/>
  <c r="L316" i="4"/>
  <c r="L292" i="4"/>
  <c r="L251" i="4"/>
  <c r="L227" i="4"/>
  <c r="L195" i="4"/>
  <c r="L171" i="4"/>
  <c r="L147" i="4"/>
  <c r="L123" i="4"/>
  <c r="L99" i="4"/>
  <c r="L75" i="4"/>
  <c r="L51" i="4"/>
  <c r="L27" i="4"/>
  <c r="L1459" i="4"/>
  <c r="L1427" i="4"/>
  <c r="L1403" i="4"/>
  <c r="L1387" i="4"/>
  <c r="L1363" i="4"/>
  <c r="L1347" i="4"/>
  <c r="L1323" i="4"/>
  <c r="L1299" i="4"/>
  <c r="L1275" i="4"/>
  <c r="L1259" i="4"/>
  <c r="L1235" i="4"/>
  <c r="L1211" i="4"/>
  <c r="L1187" i="4"/>
  <c r="L1163" i="4"/>
  <c r="L1139" i="4"/>
  <c r="L1123" i="4"/>
  <c r="L1099" i="4"/>
  <c r="L1083" i="4"/>
  <c r="L1059" i="4"/>
  <c r="L1035" i="4"/>
  <c r="L1011" i="4"/>
  <c r="L1003" i="4"/>
  <c r="L979" i="4"/>
  <c r="L955" i="4"/>
  <c r="L931" i="4"/>
  <c r="L907" i="4"/>
  <c r="L883" i="4"/>
  <c r="L859" i="4"/>
  <c r="L835" i="4"/>
  <c r="L811" i="4"/>
  <c r="L795" i="4"/>
  <c r="L771" i="4"/>
  <c r="L747" i="4"/>
  <c r="L723" i="4"/>
  <c r="L707" i="4"/>
  <c r="L683" i="4"/>
  <c r="L659" i="4"/>
  <c r="L635" i="4"/>
  <c r="L611" i="4"/>
  <c r="L587" i="4"/>
  <c r="L571" i="4"/>
  <c r="L547" i="4"/>
  <c r="L523" i="4"/>
  <c r="L507" i="4"/>
  <c r="L483" i="4"/>
  <c r="L467" i="4"/>
  <c r="L443" i="4"/>
  <c r="L419" i="4"/>
  <c r="L395" i="4"/>
  <c r="L371" i="4"/>
  <c r="L347" i="4"/>
  <c r="L323" i="4"/>
  <c r="L299" i="4"/>
  <c r="L275" i="4"/>
  <c r="L250" i="4"/>
  <c r="L226" i="4"/>
  <c r="L210" i="4"/>
  <c r="L178" i="4"/>
  <c r="L154" i="4"/>
  <c r="L138" i="4"/>
  <c r="L114" i="4"/>
  <c r="L90" i="4"/>
  <c r="L66" i="4"/>
  <c r="L42" i="4"/>
  <c r="L26" i="4"/>
  <c r="L10" i="4"/>
  <c r="L1466" i="4"/>
  <c r="L1458" i="4"/>
  <c r="L1450" i="4"/>
  <c r="L1442" i="4"/>
  <c r="L1434" i="4"/>
  <c r="L1426" i="4"/>
  <c r="L1418" i="4"/>
  <c r="L1410" i="4"/>
  <c r="L1402" i="4"/>
  <c r="L1394" i="4"/>
  <c r="L1386" i="4"/>
  <c r="L1378" i="4"/>
  <c r="L1370" i="4"/>
  <c r="L1362" i="4"/>
  <c r="L1354" i="4"/>
  <c r="L1346" i="4"/>
  <c r="L1338" i="4"/>
  <c r="L1330" i="4"/>
  <c r="L1322" i="4"/>
  <c r="L1314" i="4"/>
  <c r="L1306" i="4"/>
  <c r="L1298" i="4"/>
  <c r="L1290" i="4"/>
  <c r="L1282" i="4"/>
  <c r="L1274" i="4"/>
  <c r="L1266" i="4"/>
  <c r="L1258" i="4"/>
  <c r="L1250" i="4"/>
  <c r="L1242" i="4"/>
  <c r="L1234" i="4"/>
  <c r="L1226" i="4"/>
  <c r="L1218" i="4"/>
  <c r="L1210" i="4"/>
  <c r="L1202" i="4"/>
  <c r="L1194" i="4"/>
  <c r="L1186" i="4"/>
  <c r="L1178" i="4"/>
  <c r="L1170" i="4"/>
  <c r="L1162" i="4"/>
  <c r="L1154" i="4"/>
  <c r="L1146" i="4"/>
  <c r="L1138" i="4"/>
  <c r="L1130" i="4"/>
  <c r="L1122" i="4"/>
  <c r="L1114" i="4"/>
  <c r="L1106" i="4"/>
  <c r="L1098" i="4"/>
  <c r="L1090" i="4"/>
  <c r="L1082" i="4"/>
  <c r="L1074" i="4"/>
  <c r="L1066" i="4"/>
  <c r="L1058" i="4"/>
  <c r="L1050" i="4"/>
  <c r="L1042" i="4"/>
  <c r="L1034" i="4"/>
  <c r="L1026" i="4"/>
  <c r="L1018" i="4"/>
  <c r="L1010" i="4"/>
  <c r="L1002" i="4"/>
  <c r="L994" i="4"/>
  <c r="L986" i="4"/>
  <c r="L978" i="4"/>
  <c r="L970" i="4"/>
  <c r="L962" i="4"/>
  <c r="L954" i="4"/>
  <c r="L946" i="4"/>
  <c r="L938" i="4"/>
  <c r="L930" i="4"/>
  <c r="L922" i="4"/>
  <c r="L914" i="4"/>
  <c r="L906" i="4"/>
  <c r="L898" i="4"/>
  <c r="L890" i="4"/>
  <c r="L882" i="4"/>
  <c r="L874" i="4"/>
  <c r="L866" i="4"/>
  <c r="L858" i="4"/>
  <c r="L850" i="4"/>
  <c r="L842" i="4"/>
  <c r="L834" i="4"/>
  <c r="L826" i="4"/>
  <c r="L818" i="4"/>
  <c r="L810" i="4"/>
  <c r="L802" i="4"/>
  <c r="L794" i="4"/>
  <c r="L786" i="4"/>
  <c r="L778" i="4"/>
  <c r="L770" i="4"/>
  <c r="L762" i="4"/>
  <c r="L754" i="4"/>
  <c r="L746" i="4"/>
  <c r="L738" i="4"/>
  <c r="L730" i="4"/>
  <c r="L722" i="4"/>
  <c r="L714" i="4"/>
  <c r="L706" i="4"/>
  <c r="L698" i="4"/>
  <c r="L690" i="4"/>
  <c r="L682" i="4"/>
  <c r="L674" i="4"/>
  <c r="L666" i="4"/>
  <c r="L658" i="4"/>
  <c r="L650" i="4"/>
  <c r="L1395" i="4"/>
  <c r="L1371" i="4"/>
  <c r="L1339" i="4"/>
  <c r="L1315" i="4"/>
  <c r="L1291" i="4"/>
  <c r="L1267" i="4"/>
  <c r="L1243" i="4"/>
  <c r="L1219" i="4"/>
  <c r="L1195" i="4"/>
  <c r="L1171" i="4"/>
  <c r="L1147" i="4"/>
  <c r="L1115" i="4"/>
  <c r="L1091" i="4"/>
  <c r="L1067" i="4"/>
  <c r="L1043" i="4"/>
  <c r="L1019" i="4"/>
  <c r="L987" i="4"/>
  <c r="L971" i="4"/>
  <c r="L939" i="4"/>
  <c r="L915" i="4"/>
  <c r="L891" i="4"/>
  <c r="L867" i="4"/>
  <c r="L843" i="4"/>
  <c r="L819" i="4"/>
  <c r="L779" i="4"/>
  <c r="L755" i="4"/>
  <c r="L731" i="4"/>
  <c r="L699" i="4"/>
  <c r="L675" i="4"/>
  <c r="L643" i="4"/>
  <c r="L619" i="4"/>
  <c r="L595" i="4"/>
  <c r="L563" i="4"/>
  <c r="L539" i="4"/>
  <c r="L515" i="4"/>
  <c r="L491" i="4"/>
  <c r="L459" i="4"/>
  <c r="L435" i="4"/>
  <c r="L411" i="4"/>
  <c r="L379" i="4"/>
  <c r="L355" i="4"/>
  <c r="L331" i="4"/>
  <c r="L315" i="4"/>
  <c r="L283" i="4"/>
  <c r="L259" i="4"/>
  <c r="L234" i="4"/>
  <c r="L202" i="4"/>
  <c r="L186" i="4"/>
  <c r="L162" i="4"/>
  <c r="L130" i="4"/>
  <c r="L106" i="4"/>
  <c r="L74" i="4"/>
  <c r="L50" i="4"/>
  <c r="L1379" i="4"/>
  <c r="L1355" i="4"/>
  <c r="L1331" i="4"/>
  <c r="L1307" i="4"/>
  <c r="L1283" i="4"/>
  <c r="L1251" i="4"/>
  <c r="L1227" i="4"/>
  <c r="L1203" i="4"/>
  <c r="L1179" i="4"/>
  <c r="L1155" i="4"/>
  <c r="L1131" i="4"/>
  <c r="L1075" i="4"/>
  <c r="L1051" i="4"/>
  <c r="L1027" i="4"/>
  <c r="L995" i="4"/>
  <c r="L963" i="4"/>
  <c r="L947" i="4"/>
  <c r="L923" i="4"/>
  <c r="L899" i="4"/>
  <c r="L875" i="4"/>
  <c r="L851" i="4"/>
  <c r="L827" i="4"/>
  <c r="L803" i="4"/>
  <c r="L787" i="4"/>
  <c r="L763" i="4"/>
  <c r="L739" i="4"/>
  <c r="L715" i="4"/>
  <c r="L691" i="4"/>
  <c r="L667" i="4"/>
  <c r="L651" i="4"/>
  <c r="L627" i="4"/>
  <c r="L603" i="4"/>
  <c r="L579" i="4"/>
  <c r="L555" i="4"/>
  <c r="L531" i="4"/>
  <c r="L499" i="4"/>
  <c r="L475" i="4"/>
  <c r="L451" i="4"/>
  <c r="L427" i="4"/>
  <c r="L403" i="4"/>
  <c r="L387" i="4"/>
  <c r="L363" i="4"/>
  <c r="L339" i="4"/>
  <c r="L307" i="4"/>
  <c r="L291" i="4"/>
  <c r="L267" i="4"/>
  <c r="L242" i="4"/>
  <c r="L218" i="4"/>
  <c r="L194" i="4"/>
  <c r="L170" i="4"/>
  <c r="L146" i="4"/>
  <c r="L122" i="4"/>
  <c r="L98" i="4"/>
  <c r="L82" i="4"/>
  <c r="L58" i="4"/>
  <c r="L34" i="4"/>
  <c r="L18" i="4"/>
  <c r="L642" i="4"/>
  <c r="L634" i="4"/>
  <c r="L626" i="4"/>
  <c r="L618" i="4"/>
  <c r="L610" i="4"/>
  <c r="L602" i="4"/>
  <c r="L594" i="4"/>
  <c r="L586" i="4"/>
  <c r="L578" i="4"/>
  <c r="L570" i="4"/>
  <c r="L562" i="4"/>
  <c r="L554" i="4"/>
  <c r="L546" i="4"/>
  <c r="L538" i="4"/>
  <c r="L530" i="4"/>
  <c r="L522" i="4"/>
  <c r="L514" i="4"/>
  <c r="L506" i="4"/>
  <c r="L498" i="4"/>
  <c r="L490" i="4"/>
  <c r="L482" i="4"/>
  <c r="L474" i="4"/>
  <c r="L466" i="4"/>
  <c r="L458" i="4"/>
  <c r="L450" i="4"/>
  <c r="L442" i="4"/>
  <c r="L434" i="4"/>
  <c r="L426" i="4"/>
  <c r="L418" i="4"/>
  <c r="L410" i="4"/>
  <c r="L402" i="4"/>
  <c r="L394" i="4"/>
  <c r="L386" i="4"/>
  <c r="L378" i="4"/>
  <c r="L370" i="4"/>
  <c r="L362" i="4"/>
  <c r="L354" i="4"/>
  <c r="L346" i="4"/>
  <c r="L338" i="4"/>
  <c r="L330" i="4"/>
  <c r="L322" i="4"/>
  <c r="L314" i="4"/>
  <c r="L306" i="4"/>
  <c r="L298" i="4"/>
  <c r="L290" i="4"/>
  <c r="L282" i="4"/>
  <c r="L274" i="4"/>
  <c r="L266" i="4"/>
  <c r="L258" i="4"/>
  <c r="L249" i="4"/>
  <c r="L241" i="4"/>
  <c r="L233" i="4"/>
  <c r="L225" i="4"/>
  <c r="L217" i="4"/>
  <c r="L209" i="4"/>
  <c r="L201" i="4"/>
  <c r="L193" i="4"/>
  <c r="L185" i="4"/>
  <c r="L177" i="4"/>
  <c r="L169" i="4"/>
  <c r="L161" i="4"/>
  <c r="L153" i="4"/>
  <c r="L145" i="4"/>
  <c r="L137" i="4"/>
  <c r="L129" i="4"/>
  <c r="L121" i="4"/>
  <c r="L113" i="4"/>
  <c r="L105" i="4"/>
  <c r="L97" i="4"/>
  <c r="L89" i="4"/>
  <c r="L81" i="4"/>
  <c r="L73" i="4"/>
  <c r="L65" i="4"/>
  <c r="L57" i="4"/>
  <c r="L49" i="4"/>
  <c r="L41" i="4"/>
  <c r="L33" i="4"/>
  <c r="L25" i="4"/>
  <c r="L17" i="4"/>
  <c r="L9" i="4"/>
  <c r="L1465" i="4"/>
  <c r="L1449" i="4"/>
  <c r="L1441" i="4"/>
  <c r="L1425" i="4"/>
  <c r="L1409" i="4"/>
  <c r="L1393" i="4"/>
  <c r="L1377" i="4"/>
  <c r="L1361" i="4"/>
  <c r="L1345" i="4"/>
  <c r="L1329" i="4"/>
  <c r="L1313" i="4"/>
  <c r="L1297" i="4"/>
  <c r="L1289" i="4"/>
  <c r="L1265" i="4"/>
  <c r="L1257" i="4"/>
  <c r="L1241" i="4"/>
  <c r="L1225" i="4"/>
  <c r="L1209" i="4"/>
  <c r="L1193" i="4"/>
  <c r="L1177" i="4"/>
  <c r="L1161" i="4"/>
  <c r="L1153" i="4"/>
  <c r="L1137" i="4"/>
  <c r="L1121" i="4"/>
  <c r="L1105" i="4"/>
  <c r="L1089" i="4"/>
  <c r="L1073" i="4"/>
  <c r="L1065" i="4"/>
  <c r="L1049" i="4"/>
  <c r="L1033" i="4"/>
  <c r="L1017" i="4"/>
  <c r="L1001" i="4"/>
  <c r="L985" i="4"/>
  <c r="L969" i="4"/>
  <c r="L953" i="4"/>
  <c r="L937" i="4"/>
  <c r="L929" i="4"/>
  <c r="L913" i="4"/>
  <c r="L889" i="4"/>
  <c r="L873" i="4"/>
  <c r="L865" i="4"/>
  <c r="L849" i="4"/>
  <c r="L825" i="4"/>
  <c r="L809" i="4"/>
  <c r="L793" i="4"/>
  <c r="L785" i="4"/>
  <c r="L769" i="4"/>
  <c r="L753" i="4"/>
  <c r="L737" i="4"/>
  <c r="L721" i="4"/>
  <c r="L705" i="4"/>
  <c r="L689" i="4"/>
  <c r="L673" i="4"/>
  <c r="L657" i="4"/>
  <c r="L641" i="4"/>
  <c r="L625" i="4"/>
  <c r="L609" i="4"/>
  <c r="L593" i="4"/>
  <c r="L577" i="4"/>
  <c r="L561" i="4"/>
  <c r="L545" i="4"/>
  <c r="L529" i="4"/>
  <c r="L513" i="4"/>
  <c r="L497" i="4"/>
  <c r="L481" i="4"/>
  <c r="L465" i="4"/>
  <c r="L449" i="4"/>
  <c r="L433" i="4"/>
  <c r="L417" i="4"/>
  <c r="L401" i="4"/>
  <c r="L385" i="4"/>
  <c r="L369" i="4"/>
  <c r="L353" i="4"/>
  <c r="L337" i="4"/>
  <c r="L321" i="4"/>
  <c r="L305" i="4"/>
  <c r="L289" i="4"/>
  <c r="L273" i="4"/>
  <c r="L257" i="4"/>
  <c r="L248" i="4"/>
  <c r="L232" i="4"/>
  <c r="L216" i="4"/>
  <c r="L200" i="4"/>
  <c r="L184" i="4"/>
  <c r="L168" i="4"/>
  <c r="L152" i="4"/>
  <c r="L136" i="4"/>
  <c r="L120" i="4"/>
  <c r="L104" i="4"/>
  <c r="L88" i="4"/>
  <c r="L72" i="4"/>
  <c r="L56" i="4"/>
  <c r="L40" i="4"/>
  <c r="L24" i="4"/>
  <c r="L8" i="4"/>
  <c r="L1464" i="4"/>
  <c r="L1456" i="4"/>
  <c r="L1440" i="4"/>
  <c r="L1432" i="4"/>
  <c r="L1424" i="4"/>
  <c r="L1416" i="4"/>
  <c r="L1408" i="4"/>
  <c r="L1400" i="4"/>
  <c r="L1392" i="4"/>
  <c r="L1384" i="4"/>
  <c r="L1376" i="4"/>
  <c r="L1457" i="4"/>
  <c r="L1433" i="4"/>
  <c r="L1417" i="4"/>
  <c r="L1401" i="4"/>
  <c r="L1385" i="4"/>
  <c r="L1369" i="4"/>
  <c r="L1353" i="4"/>
  <c r="L1337" i="4"/>
  <c r="L1321" i="4"/>
  <c r="L1305" i="4"/>
  <c r="L1281" i="4"/>
  <c r="L1273" i="4"/>
  <c r="L1249" i="4"/>
  <c r="L1233" i="4"/>
  <c r="L1217" i="4"/>
  <c r="L1201" i="4"/>
  <c r="L1185" i="4"/>
  <c r="L1169" i="4"/>
  <c r="L1145" i="4"/>
  <c r="L1129" i="4"/>
  <c r="L1113" i="4"/>
  <c r="L1097" i="4"/>
  <c r="L1081" i="4"/>
  <c r="L1057" i="4"/>
  <c r="L1041" i="4"/>
  <c r="L1025" i="4"/>
  <c r="L1009" i="4"/>
  <c r="L993" i="4"/>
  <c r="L977" i="4"/>
  <c r="L961" i="4"/>
  <c r="L945" i="4"/>
  <c r="L921" i="4"/>
  <c r="L905" i="4"/>
  <c r="L897" i="4"/>
  <c r="L881" i="4"/>
  <c r="L857" i="4"/>
  <c r="L841" i="4"/>
  <c r="L833" i="4"/>
  <c r="L817" i="4"/>
  <c r="L801" i="4"/>
  <c r="L777" i="4"/>
  <c r="L761" i="4"/>
  <c r="L745" i="4"/>
  <c r="L729" i="4"/>
  <c r="L713" i="4"/>
  <c r="L697" i="4"/>
  <c r="L681" i="4"/>
  <c r="L665" i="4"/>
  <c r="L649" i="4"/>
  <c r="L633" i="4"/>
  <c r="L617" i="4"/>
  <c r="L601" i="4"/>
  <c r="L585" i="4"/>
  <c r="L569" i="4"/>
  <c r="L553" i="4"/>
  <c r="L537" i="4"/>
  <c r="L521" i="4"/>
  <c r="L505" i="4"/>
  <c r="L489" i="4"/>
  <c r="L473" i="4"/>
  <c r="L457" i="4"/>
  <c r="L441" i="4"/>
  <c r="L425" i="4"/>
  <c r="L409" i="4"/>
  <c r="L393" i="4"/>
  <c r="L377" i="4"/>
  <c r="L361" i="4"/>
  <c r="L345" i="4"/>
  <c r="L329" i="4"/>
  <c r="L313" i="4"/>
  <c r="L297" i="4"/>
  <c r="L281" i="4"/>
  <c r="L265" i="4"/>
  <c r="L240" i="4"/>
  <c r="L224" i="4"/>
  <c r="L208" i="4"/>
  <c r="L192" i="4"/>
  <c r="L176" i="4"/>
  <c r="L160" i="4"/>
  <c r="L144" i="4"/>
  <c r="L128" i="4"/>
  <c r="L112" i="4"/>
  <c r="L96" i="4"/>
  <c r="L80" i="4"/>
  <c r="L64" i="4"/>
  <c r="L48" i="4"/>
  <c r="L32" i="4"/>
  <c r="L16" i="4"/>
  <c r="L1463" i="4"/>
  <c r="L1455" i="4"/>
  <c r="L1447" i="4"/>
  <c r="L1439" i="4"/>
  <c r="L1431" i="4"/>
  <c r="L1423" i="4"/>
  <c r="L1415" i="4"/>
  <c r="L1407" i="4"/>
  <c r="L1399" i="4"/>
  <c r="L1391" i="4"/>
  <c r="L1383" i="4"/>
  <c r="L1368" i="4"/>
  <c r="L1360" i="4"/>
  <c r="L1352" i="4"/>
  <c r="L1344" i="4"/>
  <c r="L1336" i="4"/>
  <c r="L1328" i="4"/>
  <c r="L1320" i="4"/>
  <c r="L1312" i="4"/>
  <c r="L1304" i="4"/>
  <c r="L1296" i="4"/>
  <c r="L1288" i="4"/>
  <c r="L1280" i="4"/>
  <c r="L1272" i="4"/>
  <c r="L1264" i="4"/>
  <c r="L1256" i="4"/>
  <c r="L1248" i="4"/>
  <c r="L1240" i="4"/>
  <c r="L1232" i="4"/>
  <c r="L1224" i="4"/>
  <c r="L1216" i="4"/>
  <c r="L1208" i="4"/>
  <c r="L1200" i="4"/>
  <c r="L1192" i="4"/>
  <c r="L1184" i="4"/>
  <c r="L1176" i="4"/>
  <c r="L1168" i="4"/>
  <c r="L1160" i="4"/>
  <c r="L1152" i="4"/>
  <c r="L1144" i="4"/>
  <c r="L1136" i="4"/>
  <c r="L1128" i="4"/>
  <c r="L1120" i="4"/>
  <c r="L1112" i="4"/>
  <c r="L1104" i="4"/>
  <c r="L1096" i="4"/>
  <c r="L1088" i="4"/>
  <c r="L1080" i="4"/>
  <c r="L1072" i="4"/>
  <c r="L1064" i="4"/>
  <c r="L1056" i="4"/>
  <c r="L1048" i="4"/>
  <c r="L1040" i="4"/>
  <c r="L1032" i="4"/>
  <c r="L1024" i="4"/>
  <c r="L1016" i="4"/>
  <c r="L1008" i="4"/>
  <c r="L1000" i="4"/>
  <c r="L992" i="4"/>
  <c r="L984" i="4"/>
  <c r="L976" i="4"/>
  <c r="L968" i="4"/>
  <c r="L960" i="4"/>
  <c r="L952" i="4"/>
  <c r="L944" i="4"/>
  <c r="L936" i="4"/>
  <c r="L928" i="4"/>
  <c r="L920" i="4"/>
  <c r="L912" i="4"/>
  <c r="L904" i="4"/>
  <c r="L896" i="4"/>
  <c r="L888" i="4"/>
  <c r="L880" i="4"/>
  <c r="L872" i="4"/>
  <c r="L864" i="4"/>
  <c r="L856" i="4"/>
  <c r="L848" i="4"/>
  <c r="L840" i="4"/>
  <c r="L832" i="4"/>
  <c r="L816" i="4"/>
  <c r="L808" i="4"/>
  <c r="L800" i="4"/>
  <c r="L792" i="4"/>
  <c r="L784" i="4"/>
  <c r="L776" i="4"/>
  <c r="L768" i="4"/>
  <c r="L760" i="4"/>
  <c r="L752" i="4"/>
  <c r="L744" i="4"/>
  <c r="L736" i="4"/>
  <c r="L728" i="4"/>
  <c r="L720" i="4"/>
  <c r="L712" i="4"/>
  <c r="L704" i="4"/>
  <c r="L696" i="4"/>
  <c r="L688" i="4"/>
  <c r="L680" i="4"/>
  <c r="L672" i="4"/>
  <c r="L664" i="4"/>
  <c r="L656" i="4"/>
  <c r="L648" i="4"/>
  <c r="L640" i="4"/>
  <c r="L632" i="4"/>
  <c r="L624" i="4"/>
  <c r="L616" i="4"/>
  <c r="L608" i="4"/>
  <c r="L600" i="4"/>
  <c r="L592" i="4"/>
  <c r="L584" i="4"/>
  <c r="L576" i="4"/>
  <c r="L568" i="4"/>
  <c r="L560" i="4"/>
  <c r="L552" i="4"/>
  <c r="L544" i="4"/>
  <c r="L536" i="4"/>
  <c r="L528" i="4"/>
  <c r="L520" i="4"/>
  <c r="L512" i="4"/>
  <c r="L504" i="4"/>
  <c r="L496" i="4"/>
  <c r="L488" i="4"/>
  <c r="L480" i="4"/>
  <c r="L472" i="4"/>
  <c r="L464" i="4"/>
  <c r="L456" i="4"/>
  <c r="L448" i="4"/>
  <c r="L440" i="4"/>
  <c r="L432" i="4"/>
  <c r="L424" i="4"/>
  <c r="L416" i="4"/>
  <c r="L408" i="4"/>
  <c r="L400" i="4"/>
  <c r="L392" i="4"/>
  <c r="L384" i="4"/>
  <c r="L376" i="4"/>
  <c r="L368" i="4"/>
  <c r="L360" i="4"/>
  <c r="L352" i="4"/>
  <c r="L344" i="4"/>
  <c r="L336" i="4"/>
  <c r="L328" i="4"/>
  <c r="L320" i="4"/>
  <c r="L312" i="4"/>
  <c r="L304" i="4"/>
  <c r="L296" i="4"/>
  <c r="L288" i="4"/>
  <c r="L280" i="4"/>
  <c r="L272" i="4"/>
  <c r="L264" i="4"/>
  <c r="L256" i="4"/>
  <c r="L247" i="4"/>
  <c r="L239" i="4"/>
  <c r="L231" i="4"/>
  <c r="L223" i="4"/>
  <c r="L215" i="4"/>
  <c r="L207" i="4"/>
  <c r="L199" i="4"/>
  <c r="L191" i="4"/>
  <c r="L183" i="4"/>
  <c r="L175" i="4"/>
  <c r="L167" i="4"/>
  <c r="L159" i="4"/>
  <c r="L151" i="4"/>
  <c r="L143" i="4"/>
  <c r="L135" i="4"/>
  <c r="L127" i="4"/>
  <c r="L119" i="4"/>
  <c r="L111" i="4"/>
  <c r="L103" i="4"/>
  <c r="L95" i="4"/>
  <c r="L87" i="4"/>
  <c r="L79" i="4"/>
  <c r="L71" i="4"/>
  <c r="L63" i="4"/>
  <c r="L55" i="4"/>
  <c r="L47" i="4"/>
  <c r="L39" i="4"/>
  <c r="L31" i="4"/>
  <c r="L23" i="4"/>
  <c r="L15" i="4"/>
  <c r="L7" i="4"/>
  <c r="L1375" i="4"/>
  <c r="L1367" i="4"/>
  <c r="L1359" i="4"/>
  <c r="L1351" i="4"/>
  <c r="L1343" i="4"/>
  <c r="L1335" i="4"/>
  <c r="L1327" i="4"/>
  <c r="L1319" i="4"/>
  <c r="L1311" i="4"/>
  <c r="L1303" i="4"/>
  <c r="L1295" i="4"/>
  <c r="L1287" i="4"/>
  <c r="L1279" i="4"/>
  <c r="L1271" i="4"/>
  <c r="L1263" i="4"/>
  <c r="L1255" i="4"/>
  <c r="L1247" i="4"/>
  <c r="L1239" i="4"/>
  <c r="L1231" i="4"/>
  <c r="L1223" i="4"/>
  <c r="L1215" i="4"/>
  <c r="L1207" i="4"/>
  <c r="L1199" i="4"/>
  <c r="L1191" i="4"/>
  <c r="L1183" i="4"/>
  <c r="L1175" i="4"/>
  <c r="L1167" i="4"/>
  <c r="L1159" i="4"/>
  <c r="L1151" i="4"/>
  <c r="L1143" i="4"/>
  <c r="L1135" i="4"/>
  <c r="L1127" i="4"/>
  <c r="L1119" i="4"/>
  <c r="L1111" i="4"/>
  <c r="L1103" i="4"/>
  <c r="L1095" i="4"/>
  <c r="L1087" i="4"/>
  <c r="L1079" i="4"/>
  <c r="L1071" i="4"/>
  <c r="L1063" i="4"/>
  <c r="L1055" i="4"/>
  <c r="L1047" i="4"/>
  <c r="L1039" i="4"/>
  <c r="L1031" i="4"/>
  <c r="L1023" i="4"/>
  <c r="L1015" i="4"/>
  <c r="L1007" i="4"/>
  <c r="L999" i="4"/>
  <c r="L991" i="4"/>
  <c r="L983" i="4"/>
  <c r="L975" i="4"/>
  <c r="L967" i="4"/>
  <c r="L959" i="4"/>
  <c r="L951" i="4"/>
  <c r="L943" i="4"/>
  <c r="L935" i="4"/>
  <c r="L927" i="4"/>
  <c r="L919" i="4"/>
  <c r="L911" i="4"/>
  <c r="L903" i="4"/>
  <c r="L895" i="4"/>
  <c r="L887" i="4"/>
  <c r="L879" i="4"/>
  <c r="L871" i="4"/>
  <c r="L863" i="4"/>
  <c r="L855" i="4"/>
  <c r="L847" i="4"/>
  <c r="L839" i="4"/>
  <c r="L831" i="4"/>
  <c r="L823" i="4"/>
  <c r="L815" i="4"/>
  <c r="L807" i="4"/>
  <c r="L799" i="4"/>
  <c r="L791" i="4"/>
  <c r="L783" i="4"/>
  <c r="L775" i="4"/>
  <c r="L767" i="4"/>
  <c r="L759" i="4"/>
  <c r="L751" i="4"/>
  <c r="L743" i="4"/>
  <c r="L735" i="4"/>
  <c r="L727" i="4"/>
  <c r="L719" i="4"/>
  <c r="L711" i="4"/>
  <c r="L703" i="4"/>
  <c r="L695" i="4"/>
  <c r="L687" i="4"/>
  <c r="L679" i="4"/>
  <c r="L671" i="4"/>
  <c r="L663" i="4"/>
  <c r="L655" i="4"/>
  <c r="L647" i="4"/>
  <c r="L639" i="4"/>
  <c r="L631" i="4"/>
  <c r="L623" i="4"/>
  <c r="L615" i="4"/>
  <c r="L607" i="4"/>
  <c r="L599" i="4"/>
  <c r="L591" i="4"/>
  <c r="L583" i="4"/>
  <c r="L575" i="4"/>
  <c r="L567" i="4"/>
  <c r="L559" i="4"/>
  <c r="L551" i="4"/>
  <c r="L543" i="4"/>
  <c r="L535" i="4"/>
  <c r="L527" i="4"/>
  <c r="L519" i="4"/>
  <c r="L511" i="4"/>
  <c r="L503" i="4"/>
  <c r="L495" i="4"/>
  <c r="L487" i="4"/>
  <c r="L479" i="4"/>
  <c r="L471" i="4"/>
  <c r="L463" i="4"/>
  <c r="L455" i="4"/>
  <c r="L447" i="4"/>
  <c r="L439" i="4"/>
  <c r="L431" i="4"/>
  <c r="L423" i="4"/>
  <c r="L415" i="4"/>
  <c r="L407" i="4"/>
  <c r="L399" i="4"/>
  <c r="L391" i="4"/>
  <c r="L383" i="4"/>
  <c r="L375" i="4"/>
  <c r="L367" i="4"/>
  <c r="L359" i="4"/>
  <c r="L351" i="4"/>
  <c r="L343" i="4"/>
  <c r="L335" i="4"/>
  <c r="L327" i="4"/>
  <c r="L319" i="4"/>
  <c r="L311" i="4"/>
  <c r="L303" i="4"/>
  <c r="L295" i="4"/>
  <c r="L287" i="4"/>
  <c r="L279" i="4"/>
  <c r="L271" i="4"/>
  <c r="L263" i="4"/>
  <c r="L255" i="4"/>
  <c r="L678" i="4"/>
  <c r="L670" i="4"/>
  <c r="L662" i="4"/>
  <c r="L654" i="4"/>
  <c r="L646" i="4"/>
  <c r="L638" i="4"/>
  <c r="L630" i="4"/>
  <c r="L622" i="4"/>
  <c r="L614" i="4"/>
  <c r="L606" i="4"/>
  <c r="L598" i="4"/>
  <c r="L590" i="4"/>
  <c r="L582" i="4"/>
  <c r="L574" i="4"/>
  <c r="L566" i="4"/>
  <c r="L558" i="4"/>
  <c r="L550" i="4"/>
  <c r="L542" i="4"/>
  <c r="L534" i="4"/>
  <c r="L518" i="4"/>
  <c r="L510" i="4"/>
  <c r="L502" i="4"/>
  <c r="L494" i="4"/>
  <c r="L486" i="4"/>
  <c r="L478" i="4"/>
  <c r="L470" i="4"/>
  <c r="L462" i="4"/>
  <c r="L454" i="4"/>
  <c r="L446" i="4"/>
  <c r="L438" i="4"/>
  <c r="L430" i="4"/>
  <c r="L422" i="4"/>
  <c r="L414" i="4"/>
  <c r="L406" i="4"/>
  <c r="L398" i="4"/>
  <c r="L390" i="4"/>
  <c r="L382" i="4"/>
  <c r="L374" i="4"/>
  <c r="L366" i="4"/>
  <c r="L358" i="4"/>
  <c r="L350" i="4"/>
  <c r="L342" i="4"/>
  <c r="L334" i="4"/>
  <c r="L326" i="4"/>
  <c r="L318" i="4"/>
  <c r="L310" i="4"/>
  <c r="L302" i="4"/>
  <c r="L294" i="4"/>
  <c r="L286" i="4"/>
  <c r="L278" i="4"/>
  <c r="L270" i="4"/>
  <c r="L262" i="4"/>
  <c r="L254" i="4"/>
  <c r="L245" i="4"/>
  <c r="L237" i="4"/>
  <c r="L229" i="4"/>
  <c r="L221" i="4"/>
  <c r="L213" i="4"/>
  <c r="L205" i="4"/>
  <c r="L197" i="4"/>
  <c r="L189" i="4"/>
  <c r="L181" i="4"/>
  <c r="L173" i="4"/>
  <c r="L165" i="4"/>
  <c r="L157" i="4"/>
  <c r="L149" i="4"/>
  <c r="L141" i="4"/>
  <c r="L133" i="4"/>
  <c r="L125" i="4"/>
  <c r="L117" i="4"/>
  <c r="L109" i="4"/>
  <c r="L101" i="4"/>
  <c r="L93" i="4"/>
  <c r="L85" i="4"/>
  <c r="L77" i="4"/>
  <c r="L69" i="4"/>
  <c r="L61" i="4"/>
  <c r="L53" i="4"/>
  <c r="L45" i="4"/>
  <c r="L37" i="4"/>
  <c r="L29" i="4"/>
  <c r="L21" i="4"/>
  <c r="L13" i="4"/>
  <c r="L5" i="4"/>
  <c r="L685" i="4"/>
  <c r="L677" i="4"/>
  <c r="L669" i="4"/>
  <c r="L661" i="4"/>
  <c r="L653" i="4"/>
  <c r="L645" i="4"/>
  <c r="L637" i="4"/>
  <c r="L629" i="4"/>
  <c r="L621" i="4"/>
  <c r="L613" i="4"/>
  <c r="L605" i="4"/>
  <c r="L597" i="4"/>
  <c r="L589" i="4"/>
  <c r="L581" i="4"/>
  <c r="L573" i="4"/>
  <c r="L565" i="4"/>
  <c r="L557" i="4"/>
  <c r="L549" i="4"/>
  <c r="L541" i="4"/>
  <c r="L533" i="4"/>
  <c r="L525" i="4"/>
  <c r="L517" i="4"/>
  <c r="L509" i="4"/>
  <c r="L501" i="4"/>
  <c r="L493" i="4"/>
  <c r="L485" i="4"/>
  <c r="L477" i="4"/>
  <c r="L469" i="4"/>
  <c r="L461" i="4"/>
  <c r="L453" i="4"/>
  <c r="L445" i="4"/>
  <c r="L437" i="4"/>
  <c r="L429" i="4"/>
  <c r="L421" i="4"/>
  <c r="L413" i="4"/>
  <c r="L405" i="4"/>
  <c r="L397" i="4"/>
  <c r="L389" i="4"/>
  <c r="L381" i="4"/>
  <c r="L373" i="4"/>
  <c r="L365" i="4"/>
  <c r="L357" i="4"/>
  <c r="L349" i="4"/>
  <c r="L341" i="4"/>
  <c r="L333" i="4"/>
  <c r="L325" i="4"/>
  <c r="L317" i="4"/>
  <c r="L309" i="4"/>
  <c r="L301" i="4"/>
  <c r="L293" i="4"/>
  <c r="L285" i="4"/>
  <c r="L277" i="4"/>
  <c r="L269" i="4"/>
  <c r="L261" i="4"/>
  <c r="L252" i="4"/>
  <c r="L244" i="4"/>
  <c r="L236" i="4"/>
  <c r="L228" i="4"/>
  <c r="L220" i="4"/>
  <c r="L212" i="4"/>
  <c r="L204" i="4"/>
  <c r="L196" i="4"/>
  <c r="L188" i="4"/>
  <c r="L180" i="4"/>
  <c r="L172" i="4"/>
  <c r="L164" i="4"/>
  <c r="L156" i="4"/>
  <c r="L148" i="4"/>
  <c r="L140" i="4"/>
  <c r="L132" i="4"/>
  <c r="L124" i="4"/>
  <c r="L116" i="4"/>
  <c r="L108" i="4"/>
  <c r="L100" i="4"/>
  <c r="L92" i="4"/>
  <c r="L84" i="4"/>
  <c r="L76" i="4"/>
  <c r="L68" i="4"/>
  <c r="L60" i="4"/>
  <c r="L52" i="4"/>
  <c r="L44" i="4"/>
  <c r="L36" i="4"/>
  <c r="L28" i="4"/>
  <c r="L20" i="4"/>
  <c r="L253" i="4"/>
  <c r="L1107" i="4"/>
  <c r="L526" i="4"/>
  <c r="L1448" i="4"/>
  <c r="L4" i="4"/>
  <c r="L824" i="4"/>
  <c r="L12" i="4"/>
  <c r="E9" i="15"/>
  <c r="W1" i="15" l="1"/>
  <c r="V1" i="15"/>
  <c r="U1" i="15"/>
</calcChain>
</file>

<file path=xl/sharedStrings.xml><?xml version="1.0" encoding="utf-8"?>
<sst xmlns="http://schemas.openxmlformats.org/spreadsheetml/2006/main" count="32610" uniqueCount="14161">
  <si>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</si>
  <si>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</si>
  <si>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</si>
  <si>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</si>
  <si>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</si>
  <si>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</si>
  <si>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</si>
  <si>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</si>
  <si>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</si>
  <si>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</si>
  <si>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</si>
  <si>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</si>
  <si>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</si>
  <si>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</si>
  <si>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</si>
  <si>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</si>
  <si>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</si>
  <si>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</si>
  <si>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</si>
  <si>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â‚¹399</t>
  </si>
  <si>
    <t>â‚¹1,099</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</si>
  <si>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</si>
  <si>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</si>
  <si>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</si>
  <si>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</si>
  <si>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</si>
  <si>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</si>
  <si>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</si>
  <si>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</si>
  <si>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</si>
  <si>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</si>
  <si>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â‚¹199</t>
  </si>
  <si>
    <t>â‚¹349</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</si>
  <si>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</si>
  <si>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</si>
  <si>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</si>
  <si>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</si>
  <si>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</si>
  <si>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</si>
  <si>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</si>
  <si>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</si>
  <si>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</si>
  <si>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</si>
  <si>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â‚¹1,899</t>
  </si>
  <si>
    <t>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</si>
  <si>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</si>
  <si>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</si>
  <si>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</si>
  <si>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</si>
  <si>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</si>
  <si>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</si>
  <si>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</si>
  <si>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</si>
  <si>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</si>
  <si>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â‚¹329</t>
  </si>
  <si>
    <t>â‚¹699</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</si>
  <si>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</si>
  <si>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</si>
  <si>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</si>
  <si>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</si>
  <si>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</si>
  <si>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</si>
  <si>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</si>
  <si>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</si>
  <si>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</si>
  <si>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</si>
  <si>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â‚¹154</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</si>
  <si>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</si>
  <si>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</si>
  <si>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</si>
  <si>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</si>
  <si>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</si>
  <si>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</si>
  <si>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</si>
  <si>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</si>
  <si>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</si>
  <si>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</si>
  <si>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â‚¹149</t>
  </si>
  <si>
    <t>â‚¹1,000</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</si>
  <si>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</si>
  <si>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</si>
  <si>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</si>
  <si>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</si>
  <si>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</si>
  <si>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</si>
  <si>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</si>
  <si>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</si>
  <si>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</si>
  <si>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</si>
  <si>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â‚¹176.63</t>
  </si>
  <si>
    <t>â‚¹499</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</si>
  <si>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</si>
  <si>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</si>
  <si>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</si>
  <si>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</si>
  <si>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à¤•à¤¾ à¤•à¥‡à¤¬à¤² à¤®à¥‡à¤°à¥‡ à¤²à¤¿à¤ à¤¬à¤¹à¥à¤¤ à¤¹à¥€ à¤²à¤¾à¤­à¤¦à¤¾à¤¯à¤• à¤¹à¥ˆ à¥¤</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</si>
  <si>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</si>
  <si>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</si>
  <si>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</si>
  <si>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</si>
  <si>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</si>
  <si>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â‚¹229</t>
  </si>
  <si>
    <t>â‚¹299</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</si>
  <si>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</si>
  <si>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</si>
  <si>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</si>
  <si>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</si>
  <si>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</si>
  <si>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</si>
  <si>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</si>
  <si>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</si>
  <si>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</si>
  <si>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</si>
  <si>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</si>
  <si>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â‚¹999</t>
  </si>
  <si>
    <t>1,79,691</t>
  </si>
  <si>
    <t>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</si>
  <si>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</si>
  <si>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</si>
  <si>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</si>
  <si>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</si>
  <si>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</si>
  <si>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</si>
  <si>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</si>
  <si>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</si>
  <si>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</si>
  <si>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</si>
  <si>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</si>
  <si>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</si>
  <si>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</si>
  <si>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</si>
  <si>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â‚¹339</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</si>
  <si>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</si>
  <si>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</si>
  <si>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</si>
  <si>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</si>
  <si>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</si>
  <si>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</si>
  <si>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</si>
  <si>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</si>
  <si>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</si>
  <si>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</si>
  <si>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â‚¹799</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</si>
  <si>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</si>
  <si>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</si>
  <si>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</si>
  <si>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</si>
  <si>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</si>
  <si>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</si>
  <si>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â‚¹219</t>
  </si>
  <si>
    <t>â‚¹700</t>
  </si>
  <si>
    <t>4,26,973</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</si>
  <si>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</si>
  <si>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</si>
  <si>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</si>
  <si>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</si>
  <si>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</si>
  <si>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</si>
  <si>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</si>
  <si>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</si>
  <si>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</si>
  <si>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</si>
  <si>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â‚¹350</t>
  </si>
  <si>
    <t>â‚¹899</t>
  </si>
  <si>
    <t>[20W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</si>
  <si>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</si>
  <si>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</si>
  <si>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</si>
  <si>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</si>
  <si>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</si>
  <si>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</si>
  <si>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</si>
  <si>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</si>
  <si>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</si>
  <si>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â‚¹159</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</si>
  <si>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</si>
  <si>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</si>
  <si>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</si>
  <si>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thatâ€™s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</si>
  <si>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</si>
  <si>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</si>
  <si>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</si>
  <si>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</si>
  <si>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</si>
  <si>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</si>
  <si>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</si>
  <si>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</si>
  <si>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</si>
  <si>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</si>
  <si>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</si>
  <si>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</si>
  <si>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</si>
  <si>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</si>
  <si>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</si>
  <si>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</si>
  <si>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â‚¹13,999</t>
  </si>
  <si>
    <t>â‚¹24,999</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</si>
  <si>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</si>
  <si>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</si>
  <si>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</si>
  <si>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</si>
  <si>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ðŸ¤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</si>
  <si>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</si>
  <si>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</si>
  <si>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</si>
  <si>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</si>
  <si>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</si>
  <si>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â‚¹249</t>
  </si>
  <si>
    <t>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</si>
  <si>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</si>
  <si>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</si>
  <si>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</si>
  <si>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</si>
  <si>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</si>
  <si>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</si>
  <si>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</si>
  <si>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</si>
  <si>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transfer,à¨®à¨œà¨¼à¨¬à©‚à¨¤,Good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</si>
  <si>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</si>
  <si>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</si>
  <si>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</si>
  <si>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</si>
  <si>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</si>
  <si>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â‚¹13,490</t>
  </si>
  <si>
    <t>â‚¹21,990</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</si>
  <si>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</si>
  <si>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</si>
  <si>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</si>
  <si>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</si>
  <si>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</si>
  <si>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</si>
  <si>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</si>
  <si>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</si>
  <si>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</si>
  <si>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</si>
  <si>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â‚¹970</t>
  </si>
  <si>
    <t>â‚¹1,799</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</si>
  <si>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</si>
  <si>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</si>
  <si>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</si>
  <si>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</si>
  <si>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</si>
  <si>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</si>
  <si>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</si>
  <si>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</si>
  <si>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</si>
  <si>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</si>
  <si>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â‚¹279</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</si>
  <si>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</si>
  <si>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</si>
  <si>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</si>
  <si>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</si>
  <si>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</si>
  <si>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</si>
  <si>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</si>
  <si>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</si>
  <si>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</si>
  <si>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</si>
  <si>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â‚¹22,900</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</si>
  <si>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</si>
  <si>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</si>
  <si>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</si>
  <si>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</si>
  <si>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</si>
  <si>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</si>
  <si>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</si>
  <si>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</si>
  <si>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</si>
  <si>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</si>
  <si>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â‚¹59</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</si>
  <si>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</si>
  <si>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</si>
  <si>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âš–ï¸,indrajyoti d.,Aditya Kumar,E.C.GEORGE</t>
  </si>
  <si>
    <t>R3F4T5TRYPTMIG,R3DQIEC603E7AY,R1O4Z15FD40PV5,RDVX50PD4CTFE,R3H6WKG0TA5CGU,R3Q3L1KP5QWPV3,RU0LU2PAIIME,R20FTANBPFA653</t>
  </si>
  <si>
    <t>Worked on iPhone 7 and didnâ€™t work on XR,Good one,Dull Physical Looks,Just Buy it,Go for it,About the product,Get charging cable at the price,Working well.</t>
  </si>
  <si>
    <t>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</si>
  <si>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</si>
  <si>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</si>
  <si>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</si>
  <si>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</si>
  <si>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â‚¹11,499</t>
  </si>
  <si>
    <t>â‚¹19,990</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</si>
  <si>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</si>
  <si>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</si>
  <si>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</si>
  <si>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</si>
  <si>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</si>
  <si>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</si>
  <si>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</si>
  <si>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</si>
  <si>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</si>
  <si>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</si>
  <si>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</si>
  <si>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</si>
  <si>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</si>
  <si>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</si>
  <si>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</si>
  <si>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</si>
  <si>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</si>
  <si>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</si>
  <si>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</si>
  <si>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</si>
  <si>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â‚¹14,999</t>
  </si>
  <si>
    <t>â‚¹19,999</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</si>
  <si>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</si>
  <si>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</si>
  <si>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</si>
  <si>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</si>
  <si>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</si>
  <si>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</si>
  <si>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</si>
  <si>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</si>
  <si>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</si>
  <si>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</si>
  <si>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</si>
  <si>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</si>
  <si>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</si>
  <si>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</si>
  <si>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supported,à¤ªà¥ˆà¤¸à¤¾ à¤µà¤¸à¥‚à¤² ðŸ™‚</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</si>
  <si>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</si>
  <si>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</si>
  <si>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</si>
  <si>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</si>
  <si>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</si>
  <si>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â‚¹1,999</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</si>
  <si>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</si>
  <si>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</si>
  <si>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</si>
  <si>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</si>
  <si>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brand,Itâ€™s like original apple cable,One of the best wire ..,Super well build. Quality product worth the money,Good product</t>
  </si>
  <si>
    <t>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</si>
  <si>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</si>
  <si>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</si>
  <si>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</si>
  <si>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</si>
  <si>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</si>
  <si>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</si>
  <si>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</si>
  <si>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</si>
  <si>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</si>
  <si>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</si>
  <si>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</si>
  <si>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</si>
  <si>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</si>
  <si>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</si>
  <si>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â‚¹750</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</si>
  <si>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</si>
  <si>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</si>
  <si>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</si>
  <si>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</si>
  <si>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</si>
  <si>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</si>
  <si>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</si>
  <si>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</si>
  <si>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</si>
  <si>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</si>
  <si>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â‚¹179</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</si>
  <si>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</si>
  <si>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</si>
  <si>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</si>
  <si>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</si>
  <si>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ðŸ‘ðŸ»,So far super,Good,Good but issues with design,Maine â‚¹99 me liya hai offer me or ye worth hai.</t>
  </si>
  <si>
    <t>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</si>
  <si>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</si>
  <si>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</si>
  <si>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</si>
  <si>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</si>
  <si>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â‚¹389</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</si>
  <si>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</si>
  <si>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</si>
  <si>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</si>
  <si>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</si>
  <si>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</si>
  <si>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</si>
  <si>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</si>
  <si>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</si>
  <si>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</si>
  <si>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</si>
  <si>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â‚¹599</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</si>
  <si>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</si>
  <si>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</si>
  <si>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</si>
  <si>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</si>
  <si>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</si>
  <si>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</si>
  <si>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</si>
  <si>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</si>
  <si>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</si>
  <si>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</si>
  <si>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</si>
  <si>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</si>
  <si>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Placeholder,à¤¶à¥à¤°à¥€PKà¤œà¥€,Gauri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</si>
  <si>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</si>
  <si>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</si>
  <si>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</si>
  <si>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</si>
  <si>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</si>
  <si>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</si>
  <si>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</si>
  <si>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â‚¹99</t>
  </si>
  <si>
    <t>â‚¹666.66</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</si>
  <si>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</si>
  <si>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</si>
  <si>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</si>
  <si>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</si>
  <si>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</si>
  <si>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</si>
  <si>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â‚¹1,900</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</si>
  <si>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</si>
  <si>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</si>
  <si>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</si>
  <si>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</si>
  <si>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</si>
  <si>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</si>
  <si>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</si>
  <si>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</si>
  <si>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</si>
  <si>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â€“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</si>
  <si>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</si>
  <si>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</si>
  <si>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</si>
  <si>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</si>
  <si>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</si>
  <si>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</si>
  <si>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</si>
  <si>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</si>
  <si>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</si>
  <si>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</si>
  <si>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â‚¹32,999</t>
  </si>
  <si>
    <t>â‚¹45,999</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</si>
  <si>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</si>
  <si>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</si>
  <si>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</si>
  <si>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</si>
  <si>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</si>
  <si>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</si>
  <si>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</si>
  <si>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</si>
  <si>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</si>
  <si>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â€“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</si>
  <si>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</si>
  <si>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</si>
  <si>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</si>
  <si>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</si>
  <si>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ðŸ‘Œ,fast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</si>
  <si>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</si>
  <si>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</si>
  <si>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</si>
  <si>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</si>
  <si>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</si>
  <si>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â‚¹209</t>
  </si>
  <si>
    <t>â‚¹695</t>
  </si>
  <si>
    <t>1,07,687</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</si>
  <si>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</si>
  <si>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</si>
  <si>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</si>
  <si>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</si>
  <si>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</si>
  <si>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</si>
  <si>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</si>
  <si>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</si>
  <si>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</si>
  <si>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</si>
  <si>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â‚¹34,999</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</si>
  <si>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</si>
  <si>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</si>
  <si>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</si>
  <si>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</si>
  <si>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</si>
  <si>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â‚¹12500.Performance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</si>
  <si>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</si>
  <si>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</si>
  <si>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</si>
  <si>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</si>
  <si>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</si>
  <si>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</si>
  <si>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</si>
  <si>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</si>
  <si>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</si>
  <si>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â‚¹1,599</t>
  </si>
  <si>
    <t>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</si>
  <si>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</si>
  <si>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</si>
  <si>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</si>
  <si>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</si>
  <si>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</si>
  <si>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</si>
  <si>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</si>
  <si>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</si>
  <si>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</si>
  <si>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</si>
  <si>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</si>
  <si>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</si>
  <si>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</si>
  <si>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</si>
  <si>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â‚¹333</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</si>
  <si>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</si>
  <si>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</si>
  <si>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</si>
  <si>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</si>
  <si>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</si>
  <si>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</si>
  <si>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</si>
  <si>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</si>
  <si>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</si>
  <si>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</si>
  <si>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â‚¹507</t>
  </si>
  <si>
    <t>â‚¹1,208</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</si>
  <si>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</si>
  <si>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</si>
  <si>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</si>
  <si>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</si>
  <si>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</si>
  <si>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</si>
  <si>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</si>
  <si>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</si>
  <si>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</si>
  <si>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</si>
  <si>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â‚¹309</t>
  </si>
  <si>
    <t>â‚¹475</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</si>
  <si>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</si>
  <si>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</si>
  <si>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</si>
  <si>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</si>
  <si>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7SEVENÂ®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</si>
  <si>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</si>
  <si>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</si>
  <si>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</si>
  <si>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</si>
  <si>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</si>
  <si>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</si>
  <si>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</si>
  <si>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</si>
  <si>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</si>
  <si>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</si>
  <si>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</si>
  <si>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â‚¹395</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</si>
  <si>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</si>
  <si>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</si>
  <si>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</si>
  <si>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</si>
  <si>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t>
  </si>
  <si>
    <t>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</si>
  <si>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</si>
  <si>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</si>
  <si>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</si>
  <si>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</si>
  <si>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â‚¹1,199</t>
  </si>
  <si>
    <t>â‚¹2,199</t>
  </si>
  <si>
    <t>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</si>
  <si>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</si>
  <si>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</si>
  <si>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</si>
  <si>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â€¦,Good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</si>
  <si>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</si>
  <si>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</si>
  <si>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</si>
  <si>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</si>
  <si>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</si>
  <si>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â‚¹500</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</si>
  <si>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</si>
  <si>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</si>
  <si>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</si>
  <si>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</si>
  <si>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</si>
  <si>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â‚¹2,100</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</si>
  <si>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</si>
  <si>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</si>
  <si>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</si>
  <si>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</si>
  <si>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costly,Itâ€™s really long n sturdy no homo ðŸ”¥,Takes longer to charge than the regular cable,Quality is really good,iPhone X pink charging cable long one â˜ï¸,A good purchase,It charges fine for me,Absolutely fantastic USBðŸ‘ðŸ‘ðŸ‘</t>
  </si>
  <si>
    <t>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</si>
  <si>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</si>
  <si>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</si>
  <si>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</si>
  <si>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</si>
  <si>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</si>
  <si>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â‚¹6,999</t>
  </si>
  <si>
    <t>â‚¹12,999</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</si>
  <si>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</si>
  <si>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</si>
  <si>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</si>
  <si>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</si>
  <si>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</si>
  <si>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</si>
  <si>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</si>
  <si>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</si>
  <si>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</si>
  <si>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</si>
  <si>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</si>
  <si>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</si>
  <si>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</si>
  <si>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</si>
  <si>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ðŸ‘Œ ðŸ‘ product,Good ðŸ‘ðŸ»,Good,USB,Strong buid , study design , charging speed â˜¹ï¸</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</si>
  <si>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</si>
  <si>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</si>
  <si>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</si>
  <si>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</si>
  <si>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</si>
  <si>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â‚¹230</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</si>
  <si>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</si>
  <si>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</si>
  <si>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</si>
  <si>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</si>
  <si>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</si>
  <si>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</si>
  <si>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</si>
  <si>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</si>
  <si>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</si>
  <si>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</si>
  <si>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â‚¹649</t>
  </si>
  <si>
    <t>â‚¹1,399</t>
  </si>
  <si>
    <t>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</si>
  <si>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</si>
  <si>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</si>
  <si>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</si>
  <si>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</si>
  <si>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â‚¹15,999</t>
  </si>
  <si>
    <t>â‚¹21,999</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</si>
  <si>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</si>
  <si>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</si>
  <si>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</si>
  <si>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</si>
  <si>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</si>
  <si>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â‚¹348</t>
  </si>
  <si>
    <t>â‚¹1,499</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</si>
  <si>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</si>
  <si>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</si>
  <si>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</si>
  <si>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</si>
  <si>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chargerðŸ¤,Expensive at this price,Multiple mobile canâ€™t be charged at a time,THIS IS FAST CHARGING ON BOTH MY SAMSUNG PHONES AND IPHONE TOO. Go for it !!,Excellent quality!,CHARGING CABLE</t>
  </si>
  <si>
    <t>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</si>
  <si>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</si>
  <si>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</si>
  <si>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</si>
  <si>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</si>
  <si>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</si>
  <si>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</si>
  <si>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</si>
  <si>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</si>
  <si>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ðŸ˜³,Cable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</si>
  <si>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</si>
  <si>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</si>
  <si>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</si>
  <si>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</si>
  <si>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</si>
  <si>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</si>
  <si>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</si>
  <si>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</si>
  <si>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</si>
  <si>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</si>
  <si>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</si>
  <si>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</si>
  <si>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</si>
  <si>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</si>
  <si>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</si>
  <si>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â‚¹32,990</t>
  </si>
  <si>
    <t>â‚¹47,900</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</si>
  <si>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</si>
  <si>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</si>
  <si>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</si>
  <si>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</si>
  <si>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</si>
  <si>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</si>
  <si>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</si>
  <si>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</si>
  <si>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</si>
  <si>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</si>
  <si>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â‚¹139</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</si>
  <si>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</si>
  <si>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</si>
  <si>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</si>
  <si>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</si>
  <si>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</si>
  <si>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</si>
  <si>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</si>
  <si>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</si>
  <si>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</si>
  <si>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</si>
  <si>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â‚¹845</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</si>
  <si>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</si>
  <si>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</si>
  <si>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</si>
  <si>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</si>
  <si>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awesomeðŸ˜.,Does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</si>
  <si>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</si>
  <si>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</si>
  <si>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</si>
  <si>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</si>
  <si>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</si>
  <si>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</si>
  <si>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</si>
  <si>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</si>
  <si>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</si>
  <si>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product,Itâ€™s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</si>
  <si>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</si>
  <si>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</si>
  <si>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</si>
  <si>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</si>
  <si>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</si>
  <si>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â‚¹1,400</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</si>
  <si>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</si>
  <si>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</si>
  <si>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</si>
  <si>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</si>
  <si>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</si>
  <si>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â‚¹263</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</si>
  <si>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</si>
  <si>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</si>
  <si>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</si>
  <si>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</si>
  <si>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</si>
  <si>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</si>
  <si>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</si>
  <si>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</si>
  <si>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</si>
  <si>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</si>
  <si>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â‚¹7,999</t>
  </si>
  <si>
    <t>â‚¹14,990</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</si>
  <si>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</si>
  <si>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</si>
  <si>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</si>
  <si>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</si>
  <si>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</si>
  <si>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</si>
  <si>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</si>
  <si>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</si>
  <si>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</si>
  <si>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</si>
  <si>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</si>
  <si>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â‚¹2,999</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</si>
  <si>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</si>
  <si>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</si>
  <si>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</si>
  <si>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</si>
  <si>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ðŸ˜Ÿ,Worth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</si>
  <si>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</si>
  <si>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</si>
  <si>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</si>
  <si>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</si>
  <si>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</si>
  <si>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</si>
  <si>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</si>
  <si>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</si>
  <si>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</si>
  <si>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</si>
  <si>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</si>
  <si>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</si>
  <si>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</si>
  <si>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</si>
  <si>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</si>
  <si>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</si>
  <si>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</si>
  <si>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</si>
  <si>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</si>
  <si>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</si>
  <si>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</si>
  <si>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</si>
  <si>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</si>
  <si>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</si>
  <si>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</si>
  <si>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</si>
  <si>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</si>
  <si>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</si>
  <si>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</si>
  <si>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ðŸ‘,Best Alternative to Original Cable</t>
  </si>
  <si>
    <t>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</si>
  <si>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</si>
  <si>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</si>
  <si>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</si>
  <si>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</si>
  <si>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â‚¹26,999</t>
  </si>
  <si>
    <t>â‚¹42,999</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</si>
  <si>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</si>
  <si>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</si>
  <si>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</si>
  <si>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</si>
  <si>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</si>
  <si>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â‚¹115</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</si>
  <si>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</si>
  <si>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</si>
  <si>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</si>
  <si>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</si>
  <si>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qualityâ€¦ trustableâ€¦,Just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</si>
  <si>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</si>
  <si>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</si>
  <si>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</si>
  <si>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</si>
  <si>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</si>
  <si>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</si>
  <si>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</si>
  <si>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</si>
  <si>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</si>
  <si>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</si>
  <si>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</si>
  <si>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</si>
  <si>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</si>
  <si>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</si>
  <si>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</si>
  <si>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</si>
  <si>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</si>
  <si>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</si>
  <si>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</si>
  <si>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</si>
  <si>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</si>
  <si>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</si>
  <si>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</si>
  <si>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</si>
  <si>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</si>
  <si>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</si>
  <si>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</si>
  <si>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</si>
  <si>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</si>
  <si>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</si>
  <si>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</si>
  <si>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</si>
  <si>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</si>
  <si>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</si>
  <si>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</si>
  <si>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â‚¹10,901</t>
  </si>
  <si>
    <t>â‚¹30,990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</si>
  <si>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</si>
  <si>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</si>
  <si>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</si>
  <si>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</si>
  <si>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</si>
  <si>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</si>
  <si>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</si>
  <si>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</si>
  <si>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</si>
  <si>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</si>
  <si>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</si>
  <si>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</si>
  <si>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</si>
  <si>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</si>
  <si>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</si>
  <si>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</si>
  <si>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</si>
  <si>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</si>
  <si>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</si>
  <si>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</si>
  <si>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â‚¹1,434</t>
  </si>
  <si>
    <t>â‚¹3,999</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</si>
  <si>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</si>
  <si>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</si>
  <si>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</si>
  <si>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</si>
  <si>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service,Itâ€™s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</si>
  <si>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</si>
  <si>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</si>
  <si>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</si>
  <si>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</si>
  <si>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</si>
  <si>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</si>
  <si>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</si>
  <si>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</si>
  <si>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</si>
  <si>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</si>
  <si>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</si>
  <si>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</si>
  <si>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</si>
  <si>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</si>
  <si>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</si>
  <si>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</si>
  <si>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</si>
  <si>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â‚¹7,299</t>
  </si>
  <si>
    <t>â‚¹19,125</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</si>
  <si>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</si>
  <si>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</si>
  <si>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</si>
  <si>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</si>
  <si>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ðŸ‘,Skywall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</si>
  <si>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</si>
  <si>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</si>
  <si>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</si>
  <si>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</si>
  <si>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</si>
  <si>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</si>
  <si>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</si>
  <si>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ð•µð–†ð–™ð–Žð–“ ð•®ð–ð–†ð–‰ð–ð–†,palpandia153,Arvind,Nithyadhakshina,Basha_Neerati,shaker,Amazon Customer,D Ravi</t>
  </si>
  <si>
    <t>R23CC5VDSVR49B,R1AWZE3731748T,R388KOR9TWPX5H,R2PLH1UHYDQWFA,R1B7Q58I1P83OY,R1C13PY8A3WUC5,RTEAGC48PIYAU,R2E0N8Q0ZQM9N9</t>
  </si>
  <si>
    <t>Good Stuff... Recommended!!!,Need better quality,à¤à¤• à¤®à¤œà¤¬à¥‚à¤¤ à¤ªà¥à¤°à¥‹à¤¡à¤•à¥à¤Ÿ à¤¹à¥ˆ,Good,best buy of this cable,Best for,Tough,Nil</t>
  </si>
  <si>
    <t>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</si>
  <si>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</si>
  <si>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</si>
  <si>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</si>
  <si>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</si>
  <si>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â‚¹325</t>
  </si>
  <si>
    <t>â‚¹1,299</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</si>
  <si>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</si>
  <si>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</si>
  <si>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</si>
  <si>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</si>
  <si>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ðŸ‘Œ,Cable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</si>
  <si>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</si>
  <si>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</si>
  <si>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</si>
  <si>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</si>
  <si>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</si>
  <si>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â‚¹29,999</t>
  </si>
  <si>
    <t>â‚¹39,999</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</si>
  <si>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</si>
  <si>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</si>
  <si>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</si>
  <si>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</si>
  <si>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</si>
  <si>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â‚¹27,999</t>
  </si>
  <si>
    <t>â‚¹40,990</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</si>
  <si>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</si>
  <si>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</si>
  <si>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</si>
  <si>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</si>
  <si>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</si>
  <si>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â‚¹52,900</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</si>
  <si>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</si>
  <si>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</si>
  <si>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</si>
  <si>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</si>
  <si>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â€“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</si>
  <si>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</si>
  <si>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</si>
  <si>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</si>
  <si>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</si>
  <si>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</si>
  <si>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</si>
  <si>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</si>
  <si>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</si>
  <si>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</si>
  <si>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</si>
  <si>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</si>
  <si>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</si>
  <si>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</si>
  <si>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</si>
  <si>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</si>
  <si>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â‚¹269</t>
  </si>
  <si>
    <t>â‚¹800</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</si>
  <si>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</si>
  <si>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</si>
  <si>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</si>
  <si>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</si>
  <si>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signal.,ðŸ‘,very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</si>
  <si>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</si>
  <si>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</si>
  <si>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</si>
  <si>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</si>
  <si>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</si>
  <si>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â‚¹31,999</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</si>
  <si>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</si>
  <si>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</si>
  <si>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</si>
  <si>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</si>
  <si>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</si>
  <si>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</si>
  <si>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</si>
  <si>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</si>
  <si>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</si>
  <si>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</si>
  <si>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</si>
  <si>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</si>
  <si>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</si>
  <si>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</si>
  <si>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</si>
  <si>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</si>
  <si>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</si>
  <si>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</si>
  <si>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</si>
  <si>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â‚¹18,990</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</si>
  <si>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</si>
  <si>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</si>
  <si>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</si>
  <si>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</si>
  <si>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</si>
  <si>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</si>
  <si>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</si>
  <si>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</si>
  <si>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</si>
  <si>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</si>
  <si>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â‚¹290</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</si>
  <si>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</si>
  <si>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</si>
  <si>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</si>
  <si>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</si>
  <si>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</si>
  <si>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</si>
  <si>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</si>
  <si>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</si>
  <si>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</si>
  <si>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</si>
  <si>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</si>
  <si>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</si>
  <si>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</si>
  <si>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</si>
  <si>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</si>
  <si>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</si>
  <si>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</si>
  <si>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</si>
  <si>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</si>
  <si>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</si>
  <si>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â‚¹345</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</si>
  <si>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</si>
  <si>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</si>
  <si>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</si>
  <si>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</si>
  <si>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good,à¤ à¥€à¤• à¤ à¥€à¤• à¤¹à¥ˆ</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</si>
  <si>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</si>
  <si>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</si>
  <si>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</si>
  <si>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</si>
  <si>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</si>
  <si>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</si>
  <si>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</si>
  <si>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</si>
  <si>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</si>
  <si>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</si>
  <si>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</si>
  <si>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</si>
  <si>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</si>
  <si>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</si>
  <si>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</si>
  <si>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â‚¹719</t>
  </si>
  <si>
    <t>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</si>
  <si>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</si>
  <si>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</si>
  <si>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</si>
  <si>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donâ€™t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</si>
  <si>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</si>
  <si>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</si>
  <si>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</si>
  <si>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</si>
  <si>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</si>
  <si>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</si>
  <si>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</si>
  <si>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</si>
  <si>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</si>
  <si>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</si>
  <si>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</si>
  <si>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</si>
  <si>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</si>
  <si>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</si>
  <si>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</si>
  <si>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â‚¹849</t>
  </si>
  <si>
    <t>â‚¹1,809</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</si>
  <si>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</si>
  <si>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</si>
  <si>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</si>
  <si>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</si>
  <si>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</si>
  <si>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</si>
  <si>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</si>
  <si>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</si>
  <si>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</si>
  <si>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</si>
  <si>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</si>
  <si>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</si>
  <si>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à¦­à¦¾à¦²à¦‡ à¦•à¦¾à¦œ à¦•à¦°à¦›à§‡, à¦ªà§Ÿà¦¸à¦¾ à¦‰à¦¸à§à¦²à¥¤,Just what I wanted.. works perfect,Great ðŸ‘,Good,Works fine with my Samsung smart TV.,Works perfectly,Not OEM. But works as expected.,Its a good buy works</t>
  </si>
  <si>
    <t>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</si>
  <si>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</si>
  <si>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</si>
  <si>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</si>
  <si>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</si>
  <si>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</si>
  <si>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</si>
  <si>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</si>
  <si>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</si>
  <si>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</si>
  <si>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</si>
  <si>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</si>
  <si>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</si>
  <si>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</si>
  <si>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</si>
  <si>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productâ˜‘ï¸,Good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</si>
  <si>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</si>
  <si>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</si>
  <si>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</si>
  <si>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</si>
  <si>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</si>
  <si>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</si>
  <si>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</si>
  <si>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</si>
  <si>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</si>
  <si>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</si>
  <si>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</si>
  <si>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</si>
  <si>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</si>
  <si>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</si>
  <si>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</si>
  <si>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â‚¹449</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</si>
  <si>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</si>
  <si>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</si>
  <si>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</si>
  <si>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</si>
  <si>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</si>
  <si>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</si>
  <si>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</si>
  <si>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</si>
  <si>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</si>
  <si>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</si>
  <si>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</si>
  <si>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</si>
  <si>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</si>
  <si>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</si>
  <si>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â‚¹37,999</t>
  </si>
  <si>
    <t>â‚¹65,000</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</si>
  <si>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</si>
  <si>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</si>
  <si>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</si>
  <si>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</si>
  <si>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</si>
  <si>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</si>
  <si>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</si>
  <si>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</si>
  <si>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</si>
  <si>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</si>
  <si>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</si>
  <si>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</si>
  <si>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</si>
  <si>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</si>
  <si>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</si>
  <si>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</si>
  <si>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â‚¹7,390</t>
  </si>
  <si>
    <t>â‚¹20,000</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</si>
  <si>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</si>
  <si>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</si>
  <si>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</si>
  <si>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</si>
  <si>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ðŸ‘Œ,The product is great but you might get scammed on Amazon,Very good ðŸ‘,Nice tv,Budget free</t>
  </si>
  <si>
    <t>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</si>
  <si>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</si>
  <si>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</si>
  <si>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</si>
  <si>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</si>
  <si>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â‚¹273.10</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</si>
  <si>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</si>
  <si>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</si>
  <si>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</si>
  <si>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</si>
  <si>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</si>
  <si>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â‚¹15,990</t>
  </si>
  <si>
    <t>â‚¹23,990</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</si>
  <si>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</si>
  <si>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</si>
  <si>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</si>
  <si>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</si>
  <si>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ðŸ‘Œ ðŸ‘,Nice,It's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</si>
  <si>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</si>
  <si>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</si>
  <si>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</si>
  <si>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</si>
  <si>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</si>
  <si>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</si>
  <si>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</si>
  <si>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</si>
  <si>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</si>
  <si>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</si>
  <si>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</si>
  <si>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</si>
  <si>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</si>
  <si>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</si>
  <si>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ðŸ‘Œ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</si>
  <si>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</si>
  <si>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</si>
  <si>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</si>
  <si>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</si>
  <si>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</si>
  <si>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â‚¹210</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</si>
  <si>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</si>
  <si>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</si>
  <si>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</si>
  <si>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</si>
  <si>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</si>
  <si>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</si>
  <si>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</si>
  <si>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</si>
  <si>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</si>
  <si>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</si>
  <si>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</si>
  <si>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</si>
  <si>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</si>
  <si>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</si>
  <si>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</si>
  <si>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</si>
  <si>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</si>
  <si>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</si>
  <si>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</si>
  <si>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</si>
  <si>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â‚¹347</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</si>
  <si>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</si>
  <si>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</si>
  <si>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</si>
  <si>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</si>
  <si>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product.,ðŸ‘Quality,Not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</si>
  <si>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</si>
  <si>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</si>
  <si>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</si>
  <si>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</si>
  <si>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</si>
  <si>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</si>
  <si>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</si>
  <si>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</si>
  <si>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</si>
  <si>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</si>
  <si>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â‚¹228</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</si>
  <si>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</si>
  <si>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</si>
  <si>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</si>
  <si>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</si>
  <si>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</si>
  <si>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</si>
  <si>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</si>
  <si>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</si>
  <si>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</si>
  <si>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</si>
  <si>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</si>
  <si>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</si>
  <si>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</si>
  <si>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</si>
  <si>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</si>
  <si>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</si>
  <si>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</si>
  <si>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</si>
  <si>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</si>
  <si>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</si>
  <si>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</si>
  <si>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</si>
  <si>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</si>
  <si>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</si>
  <si>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</si>
  <si>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</si>
  <si>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</si>
  <si>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</si>
  <si>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</si>
  <si>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</si>
  <si>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â‚¹8,499</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</si>
  <si>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</si>
  <si>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</si>
  <si>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</si>
  <si>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</si>
  <si>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</si>
  <si>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</si>
  <si>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</si>
  <si>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</si>
  <si>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</si>
  <si>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</si>
  <si>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â‚¹20,990</t>
  </si>
  <si>
    <t>â‚¹44,990</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</si>
  <si>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</si>
  <si>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</si>
  <si>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</si>
  <si>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</si>
  <si>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</si>
  <si>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</si>
  <si>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</si>
  <si>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</si>
  <si>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</si>
  <si>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</si>
  <si>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â‚¹44,999</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</si>
  <si>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</si>
  <si>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</si>
  <si>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</si>
  <si>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</si>
  <si>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</si>
  <si>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â‚¹1,700</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</si>
  <si>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</si>
  <si>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</si>
  <si>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</si>
  <si>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</si>
  <si>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ðŸ‘,Does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</si>
  <si>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</si>
  <si>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</si>
  <si>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</si>
  <si>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</si>
  <si>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</si>
  <si>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â‚¹595</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</si>
  <si>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</si>
  <si>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</si>
  <si>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</si>
  <si>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</si>
  <si>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</si>
  <si>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</si>
  <si>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</si>
  <si>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</si>
  <si>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</si>
  <si>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TVÂ 32F53 (Black)</t>
  </si>
  <si>
    <t>â‚¹9,999</t>
  </si>
  <si>
    <t>â‚¹27,990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</si>
  <si>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</si>
  <si>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</si>
  <si>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</si>
  <si>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</si>
  <si>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</si>
  <si>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</si>
  <si>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</si>
  <si>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</si>
  <si>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</si>
  <si>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7SEVENÂ®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</si>
  <si>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</si>
  <si>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</si>
  <si>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</si>
  <si>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</si>
  <si>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meðŸ˜Š),Just works</t>
  </si>
  <si>
    <t>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</si>
  <si>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</si>
  <si>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</si>
  <si>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</si>
  <si>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</si>
  <si>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</si>
  <si>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â‚¹489</t>
  </si>
  <si>
    <t>â‚¹1,200</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</si>
  <si>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</si>
  <si>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</si>
  <si>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</si>
  <si>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</si>
  <si>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</si>
  <si>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</si>
  <si>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</si>
  <si>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</si>
  <si>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</si>
  <si>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</si>
  <si>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â‚¹23,999</t>
  </si>
  <si>
    <t>â‚¹34,990</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</si>
  <si>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</si>
  <si>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</si>
  <si>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</si>
  <si>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</si>
  <si>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</si>
  <si>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</si>
  <si>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</si>
  <si>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</si>
  <si>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</si>
  <si>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</si>
  <si>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</si>
  <si>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</si>
  <si>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</si>
  <si>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</si>
  <si>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product,à¤…à¤šà¥à¤›à¤¾ à¤¹à¥ˆà¥¤,Nice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</si>
  <si>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</si>
  <si>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</si>
  <si>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</si>
  <si>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</si>
  <si>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</si>
  <si>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</si>
  <si>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</si>
  <si>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</si>
  <si>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</si>
  <si>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</si>
  <si>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ðŸ‘ŒðŸ¼  2 in 1 ,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</si>
  <si>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</si>
  <si>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</si>
  <si>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</si>
  <si>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</si>
  <si>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â‚¹689</t>
  </si>
  <si>
    <t>â‚¹1,500</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</si>
  <si>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</si>
  <si>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</si>
  <si>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</si>
  <si>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</si>
  <si>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iPhonesâ€™ battery health,Did not like,awesome product,Good</t>
  </si>
  <si>
    <t>https://m.media-amazon.com/images/I/71SaXlf9TZL._SY88.jpg,Small cable otherwise good,,I like the product.,Quality is good but after a month immediately I lose 9% of battery health so thatâ€™s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</si>
  <si>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</si>
  <si>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</si>
  <si>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</si>
  <si>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</si>
  <si>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â‚¹49,990</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</si>
  <si>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</si>
  <si>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</si>
  <si>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</si>
  <si>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</si>
  <si>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</si>
  <si>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</si>
  <si>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</si>
  <si>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</si>
  <si>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</si>
  <si>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</si>
  <si>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â‚¹931</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</si>
  <si>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</si>
  <si>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</si>
  <si>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</si>
  <si>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</si>
  <si>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</si>
  <si>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â‚¹2,399</t>
  </si>
  <si>
    <t>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</si>
  <si>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</si>
  <si>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</si>
  <si>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</si>
  <si>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</si>
  <si>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</si>
  <si>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</si>
  <si>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</si>
  <si>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</si>
  <si>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</si>
  <si>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</si>
  <si>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</si>
  <si>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</si>
  <si>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</si>
  <si>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work,Itâ€™s Working</t>
  </si>
  <si>
    <t>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</si>
  <si>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</si>
  <si>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</si>
  <si>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</si>
  <si>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</si>
  <si>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</si>
  <si>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</si>
  <si>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</si>
  <si>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</si>
  <si>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</si>
  <si>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</si>
  <si>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</si>
  <si>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</si>
  <si>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</si>
  <si>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</si>
  <si>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</si>
  <si>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</si>
  <si>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</si>
  <si>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</si>
  <si>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</si>
  <si>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â‚¹1,699</t>
  </si>
  <si>
    <t>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</si>
  <si>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</si>
  <si>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</si>
  <si>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</si>
  <si>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</si>
  <si>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â‚¹655</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</si>
  <si>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</si>
  <si>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</si>
  <si>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</si>
  <si>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</si>
  <si>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</si>
  <si>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</si>
  <si>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</si>
  <si>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</si>
  <si>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</si>
  <si>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</si>
  <si>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â‚¹749</t>
  </si>
  <si>
    <t>â‚¹1,339</t>
  </si>
  <si>
    <t>1,79,692</t>
  </si>
  <si>
    <t>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</si>
  <si>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</si>
  <si>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</si>
  <si>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</si>
  <si>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</si>
  <si>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</si>
  <si>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</si>
  <si>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</si>
  <si>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</si>
  <si>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</si>
  <si>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</si>
  <si>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</si>
  <si>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</si>
  <si>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</si>
  <si>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</si>
  <si>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â‚¹195</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</si>
  <si>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</si>
  <si>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</si>
  <si>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</si>
  <si>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</si>
  <si>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</si>
  <si>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doesnâ€™t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</si>
  <si>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</si>
  <si>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</si>
  <si>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</si>
  <si>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</si>
  <si>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</si>
  <si>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</si>
  <si>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</si>
  <si>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</si>
  <si>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</si>
  <si>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</si>
  <si>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</si>
  <si>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</si>
  <si>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</si>
  <si>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</si>
  <si>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</si>
  <si>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</si>
  <si>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</si>
  <si>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ðŸ‘Œ,So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</si>
  <si>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</si>
  <si>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</si>
  <si>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</si>
  <si>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</si>
  <si>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</si>
  <si>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</si>
  <si>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â‚¹416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</si>
  <si>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</si>
  <si>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</si>
  <si>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</si>
  <si>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</si>
  <si>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</si>
  <si>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</si>
  <si>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</si>
  <si>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</si>
  <si>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</si>
  <si>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</si>
  <si>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â‚¹368</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</si>
  <si>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</si>
  <si>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</si>
  <si>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</si>
  <si>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</si>
  <si>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</si>
  <si>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</si>
  <si>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</si>
  <si>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</si>
  <si>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</si>
  <si>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</si>
  <si>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â‚¹29,990</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</si>
  <si>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</si>
  <si>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</si>
  <si>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</si>
  <si>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</si>
  <si>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money,Canâ€™t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</si>
  <si>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</si>
  <si>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</si>
  <si>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</si>
  <si>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</si>
  <si>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</si>
  <si>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</si>
  <si>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</si>
  <si>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</si>
  <si>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</si>
  <si>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</si>
  <si>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â‚¹15,490</t>
  </si>
  <si>
    <t>â‚¹20,900</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</si>
  <si>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</si>
  <si>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</si>
  <si>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</si>
  <si>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</si>
  <si>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</si>
  <si>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</si>
  <si>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</si>
  <si>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</si>
  <si>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</si>
  <si>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</si>
  <si>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</si>
  <si>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</si>
  <si>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</si>
  <si>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</si>
  <si>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</si>
  <si>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</si>
  <si>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</si>
  <si>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</si>
  <si>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</si>
  <si>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7SEVENÂ® Compatible for Tata Sky Remote Original Set TopÂ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</si>
  <si>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</si>
  <si>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</si>
  <si>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</si>
  <si>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</si>
  <si>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</si>
  <si>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</si>
  <si>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</si>
  <si>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</si>
  <si>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</si>
  <si>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</si>
  <si>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</si>
  <si>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</si>
  <si>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</si>
  <si>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</si>
  <si>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</si>
  <si>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</si>
  <si>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â‚¹9,490</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</si>
  <si>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</si>
  <si>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</si>
  <si>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</si>
  <si>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</si>
  <si>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</si>
  <si>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</si>
  <si>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</si>
  <si>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</si>
  <si>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</si>
  <si>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</si>
  <si>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â‚¹637</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</si>
  <si>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</si>
  <si>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</si>
  <si>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</si>
  <si>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</si>
  <si>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</si>
  <si>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ðŸ‘,This is really a good quality cable , itâ€™s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</si>
  <si>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</si>
  <si>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</si>
  <si>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</si>
  <si>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7SEVENÂ®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</si>
  <si>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</si>
  <si>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</si>
  <si>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</si>
  <si>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</si>
  <si>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</si>
  <si>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</si>
  <si>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</si>
  <si>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</si>
  <si>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</si>
  <si>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</si>
  <si>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â‚¹1,089</t>
  </si>
  <si>
    <t>â‚¹1,600</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</si>
  <si>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</si>
  <si>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</si>
  <si>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</si>
  <si>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</si>
  <si>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</si>
  <si>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</si>
  <si>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</si>
  <si>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</si>
  <si>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</si>
  <si>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</si>
  <si>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</si>
  <si>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</si>
  <si>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</si>
  <si>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</si>
  <si>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bike,Excellent,ðŸ‘</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</si>
  <si>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</si>
  <si>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</si>
  <si>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</si>
  <si>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</si>
  <si>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</si>
  <si>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</si>
  <si>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</si>
  <si>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</si>
  <si>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</si>
  <si>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</si>
  <si>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</si>
  <si>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</si>
  <si>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</si>
  <si>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</si>
  <si>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â‚¹99,Lightning cable,worst product.,Great,It's very good product I really happy it's quality was amazing thankyou Amazon</t>
  </si>
  <si>
    <t>Good oneâ€¦.,Very good sturdy,I am using this in the car and work fine for far, writing this review after 2 weeks.,This cable charge as well transfer data without even any mfi certified,Very Happy with this one,my cable stopped working in a week.,WorthðŸŒ±,This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</si>
  <si>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</si>
  <si>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</si>
  <si>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</si>
  <si>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</si>
  <si>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</si>
  <si>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</si>
  <si>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</si>
  <si>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</si>
  <si>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</si>
  <si>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</si>
  <si>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</si>
  <si>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</si>
  <si>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</si>
  <si>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</si>
  <si>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</si>
  <si>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</si>
  <si>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</si>
  <si>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</si>
  <si>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TV.,WorkingðŸ‘,Overall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</si>
  <si>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</si>
  <si>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</si>
  <si>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</si>
  <si>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</si>
  <si>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</si>
  <si>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</si>
  <si>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</si>
  <si>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</si>
  <si>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</si>
  <si>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</si>
  <si>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</si>
  <si>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</si>
  <si>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</si>
  <si>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</si>
  <si>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</si>
  <si>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</si>
  <si>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</si>
  <si>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</si>
  <si>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</si>
  <si>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</si>
  <si>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â‚¹12,499</t>
  </si>
  <si>
    <t>â‚¹22,990</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</si>
  <si>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</si>
  <si>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</si>
  <si>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</si>
  <si>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</si>
  <si>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</si>
  <si>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</si>
  <si>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</si>
  <si>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</si>
  <si>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</si>
  <si>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</si>
  <si>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</si>
  <si>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</si>
  <si>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</si>
  <si>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</si>
  <si>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</si>
  <si>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</si>
  <si>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</si>
  <si>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</si>
  <si>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</si>
  <si>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</si>
  <si>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â‚¹2,499</t>
  </si>
  <si>
    <t>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</si>
  <si>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</si>
  <si>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</si>
  <si>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</si>
  <si>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</si>
  <si>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</si>
  <si>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</si>
  <si>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</si>
  <si>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</si>
  <si>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</si>
  <si>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â‚¹47,990</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</si>
  <si>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</si>
  <si>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</si>
  <si>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</si>
  <si>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</si>
  <si>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</si>
  <si>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</si>
  <si>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</si>
  <si>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</si>
  <si>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</si>
  <si>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</si>
  <si>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</si>
  <si>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</si>
  <si>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</si>
  <si>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</si>
  <si>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</si>
  <si>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</si>
  <si>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</si>
  <si>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</si>
  <si>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</si>
  <si>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</si>
  <si>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</si>
  <si>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</si>
  <si>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</si>
  <si>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</si>
  <si>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</si>
  <si>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</si>
  <si>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</si>
  <si>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</si>
  <si>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</si>
  <si>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</si>
  <si>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</si>
  <si>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</si>
  <si>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</si>
  <si>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</si>
  <si>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</si>
  <si>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</si>
  <si>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</si>
  <si>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</si>
  <si>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</si>
  <si>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â‚¹88</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</si>
  <si>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</si>
  <si>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</si>
  <si>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</si>
  <si>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</si>
  <si>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</si>
  <si>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</si>
  <si>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</si>
  <si>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</si>
  <si>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</si>
  <si>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</si>
  <si>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</si>
  <si>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â‚¹57.89</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</si>
  <si>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</si>
  <si>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</si>
  <si>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</si>
  <si>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</si>
  <si>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7SEVENÂ®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</si>
  <si>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</si>
  <si>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</si>
  <si>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</si>
  <si>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</si>
  <si>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</si>
  <si>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</si>
  <si>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</si>
  <si>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</si>
  <si>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</si>
  <si>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</si>
  <si>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â‚¹205</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</si>
  <si>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</si>
  <si>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</si>
  <si>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</si>
  <si>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</si>
  <si>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</si>
  <si>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</si>
  <si>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</si>
  <si>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</si>
  <si>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</si>
  <si>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</si>
  <si>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</si>
  <si>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</si>
  <si>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</si>
  <si>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</si>
  <si>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</si>
  <si>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</si>
  <si>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</si>
  <si>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</si>
  <si>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</si>
  <si>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</si>
  <si>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</si>
  <si>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</si>
  <si>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</si>
  <si>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</si>
  <si>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</si>
  <si>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 length is very well good ,But charging speed is little bit slow otherwise good. Go for itðŸ˜Œ,Writing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</si>
  <si>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</si>
  <si>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</si>
  <si>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</si>
  <si>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</si>
  <si>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â‚¹949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</si>
  <si>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</si>
  <si>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</si>
  <si>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</si>
  <si>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</si>
  <si>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</si>
  <si>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</si>
  <si>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</si>
  <si>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</si>
  <si>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</si>
  <si>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ðŸ˜Ž,Gud data cabel....,Very good USB C TO USB C Cable .The one does not entangle to develop fold leading to cracks and cuts,Best,Rigid and high quality,Super durable,Great i have been using for 6 month</t>
  </si>
  <si>
    <t>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</si>
  <si>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</si>
  <si>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</si>
  <si>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</si>
  <si>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</si>
  <si>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â‚¹485</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</si>
  <si>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</si>
  <si>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</si>
  <si>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</si>
  <si>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</si>
  <si>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</si>
  <si>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</si>
  <si>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</si>
  <si>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</si>
  <si>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</si>
  <si>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</si>
  <si>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</si>
  <si>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</si>
  <si>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</si>
  <si>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</si>
  <si>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</si>
  <si>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â‚¹379</t>
  </si>
  <si>
    <t>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</si>
  <si>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</si>
  <si>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</si>
  <si>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</si>
  <si>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</si>
  <si>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â‚¹8,990</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</si>
  <si>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</si>
  <si>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</si>
  <si>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</si>
  <si>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</si>
  <si>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â˜ºï¸ðŸ‘,i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</si>
  <si>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</si>
  <si>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</si>
  <si>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</si>
  <si>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</si>
  <si>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</si>
  <si>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â‚¹486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</si>
  <si>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</si>
  <si>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</si>
  <si>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</si>
  <si>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</si>
  <si>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</si>
  <si>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â‚¹5,699</t>
  </si>
  <si>
    <t>â‚¹11,000</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</si>
  <si>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</si>
  <si>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</si>
  <si>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</si>
  <si>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</si>
  <si>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</si>
  <si>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</si>
  <si>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â‚¹709</t>
  </si>
  <si>
    <t>1,78,817</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</si>
  <si>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</si>
  <si>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</si>
  <si>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</si>
  <si>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</si>
  <si>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</si>
  <si>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â‚¹699,Good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</si>
  <si>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</si>
  <si>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</si>
  <si>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</si>
  <si>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</si>
  <si>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â‚¹70,900</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</si>
  <si>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</si>
  <si>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</si>
  <si>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</si>
  <si>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</si>
  <si>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</si>
  <si>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</si>
  <si>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</si>
  <si>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</si>
  <si>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ðŸ‘,Works fine with Vu smart TV,Good Product. Suitable for VU,Ok, Quality can be improved</t>
  </si>
  <si>
    <t>Not as good as the original remote, but does the job. Really happy with this product,Very light,Good one, working as expected.,Good product,Nice product.....ðŸ‘Œ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</si>
  <si>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</si>
  <si>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</si>
  <si>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</si>
  <si>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</si>
  <si>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â‚¹320</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</si>
  <si>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</si>
  <si>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</si>
  <si>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</si>
  <si>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</si>
  <si>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</si>
  <si>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</si>
  <si>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</si>
  <si>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</si>
  <si>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</si>
  <si>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</si>
  <si>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â‚¹549</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</si>
  <si>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</si>
  <si>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</si>
  <si>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</si>
  <si>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</si>
  <si>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</si>
  <si>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</si>
  <si>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</si>
  <si>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</si>
  <si>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</si>
  <si>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</si>
  <si>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â‚¹129</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</si>
  <si>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</si>
  <si>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</si>
  <si>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</si>
  <si>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</si>
  <si>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</si>
  <si>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â‚¹35,999</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</si>
  <si>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</si>
  <si>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</si>
  <si>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</si>
  <si>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</si>
  <si>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â€“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</si>
  <si>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</si>
  <si>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</si>
  <si>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</si>
  <si>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</si>
  <si>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</si>
  <si>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</si>
  <si>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</si>
  <si>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</si>
  <si>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</si>
  <si>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</si>
  <si>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â‚¹225</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</si>
  <si>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</si>
  <si>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</si>
  <si>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</si>
  <si>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</si>
  <si>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</si>
  <si>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</si>
  <si>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</si>
  <si>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</si>
  <si>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</si>
  <si>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</si>
  <si>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â‚¹547</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</si>
  <si>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</si>
  <si>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</si>
  <si>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</si>
  <si>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</si>
  <si>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product,ðŸ‘ŒðŸ»Fit, ðŸ‘ðŸ»cost wise, ðŸ‘ðŸ»ðŸ‘ðŸ»material.,Wonderful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</si>
  <si>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</si>
  <si>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</si>
  <si>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</si>
  <si>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</si>
  <si>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</si>
  <si>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â‚¹259</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</si>
  <si>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</si>
  <si>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</si>
  <si>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</si>
  <si>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</si>
  <si>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</si>
  <si>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</si>
  <si>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</si>
  <si>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</si>
  <si>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</si>
  <si>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</si>
  <si>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â‚¹239</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</si>
  <si>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</si>
  <si>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</si>
  <si>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</si>
  <si>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</si>
  <si>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</si>
  <si>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</si>
  <si>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</si>
  <si>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</si>
  <si>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</si>
  <si>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</si>
  <si>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</si>
  <si>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</si>
  <si>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</si>
  <si>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</si>
  <si>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</si>
  <si>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</si>
  <si>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</si>
  <si>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</si>
  <si>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</si>
  <si>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</si>
  <si>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â‚¹467</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</si>
  <si>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</si>
  <si>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</si>
  <si>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</si>
  <si>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</si>
  <si>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ðŸ‘,Good quality product my solve screen onn off,Ok,This cable support HDMI arc, but each time we have to select port in TV</t>
  </si>
  <si>
    <t>Perfect hdmi cable for boat soundbar and lg smart tv,This product is overpriced,Value for money &amp; good quality product,Quality product,Good ðŸ‘,Good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</si>
  <si>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</si>
  <si>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</si>
  <si>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</si>
  <si>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</si>
  <si>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</si>
  <si>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</si>
  <si>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</si>
  <si>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</si>
  <si>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</si>
  <si>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</si>
  <si>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</si>
  <si>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</si>
  <si>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</si>
  <si>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</si>
  <si>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â‚¹11,990</t>
  </si>
  <si>
    <t>â‚¹31,990</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</si>
  <si>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</si>
  <si>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</si>
  <si>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</si>
  <si>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</si>
  <si>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it,https://m.media-amazon.com/images/I/71R-NmGhkYL._SY88.jpg,,Itâ€™s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</si>
  <si>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</si>
  <si>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</si>
  <si>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</si>
  <si>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</si>
  <si>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</si>
  <si>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</si>
  <si>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</si>
  <si>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</si>
  <si>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</si>
  <si>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</si>
  <si>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</si>
  <si>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</si>
  <si>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</si>
  <si>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forÂ Fast Charging &amp; Data Sync USB Cable Compatible for iPhone 5/5s/6/6S/7/7+/8/8+/10/11, iPad Air/Mini, iPod and iOS Devices (1 M)</t>
  </si>
  <si>
    <t>â‚¹252</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</si>
  <si>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</si>
  <si>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</si>
  <si>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</si>
  <si>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</si>
  <si>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markâ€¦one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</si>
  <si>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</si>
  <si>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</si>
  <si>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</si>
  <si>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</si>
  <si>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</si>
  <si>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â‚¹204</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</si>
  <si>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</si>
  <si>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</si>
  <si>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</si>
  <si>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</si>
  <si>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</si>
  <si>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</si>
  <si>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</si>
  <si>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</si>
  <si>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</si>
  <si>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</si>
  <si>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â‚¹6,490</t>
  </si>
  <si>
    <t>â‚¹9,990</t>
  </si>
  <si>
    <t>ðŸ’–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</si>
  <si>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</si>
  <si>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</si>
  <si>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</si>
  <si>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ðŸ”¥ðŸ”¥,Recently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</si>
  <si>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</si>
  <si>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</si>
  <si>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</si>
  <si>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</si>
  <si>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7SEVENÂ® Compatible Tata Sky Remote Control Replacement of Original dth SD HD tata Play Set top Box Remote - IR Learning Universal Remote for Any Brand TV - Pairing Must</t>
  </si>
  <si>
    <t>â‚¹235</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</si>
  <si>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</si>
  <si>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</si>
  <si>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</si>
  <si>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</si>
  <si>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</si>
  <si>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</si>
  <si>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</si>
  <si>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</si>
  <si>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</si>
  <si>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</si>
  <si>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</si>
  <si>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</si>
  <si>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</si>
  <si>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</si>
  <si>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</si>
  <si>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</si>
  <si>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</si>
  <si>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</si>
  <si>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</si>
  <si>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</si>
  <si>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t>
  </si>
  <si>
    <t>https://m.media-amazon.com/images/I/31f4cZdDnJL._SX300_SY300_QL70_FMwebp_.jpg</t>
  </si>
  <si>
    <t>https://www.amazon.in/Amazon-Basics-Lightning-Certified-Charging/dp/B0B8SSZ76F/ref=sr_1_234?qid=1672909135&amp;s=electronics&amp;sr=1-234</t>
  </si>
  <si>
    <t>B0841KQR1Z</t>
  </si>
  <si>
    <t>Crypoâ„¢ Universal Remote Compatible with Tata Sky Universal HD &amp; SD Set top Box (Also Works with All TV)</t>
  </si>
  <si>
    <t>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</si>
  <si>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</si>
  <si>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</si>
  <si>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</si>
  <si>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</si>
  <si>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</si>
  <si>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</si>
  <si>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</si>
  <si>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</si>
  <si>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</si>
  <si>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â‚¹16,990</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</si>
  <si>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</si>
  <si>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</si>
  <si>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</si>
  <si>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</si>
  <si>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</si>
  <si>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good,,Good,à¤…à¤šà¥à¤›à¤¾,Only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</si>
  <si>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</si>
  <si>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</si>
  <si>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</si>
  <si>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</si>
  <si>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â‚¹59,999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</si>
  <si>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</si>
  <si>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</si>
  <si>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</si>
  <si>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</si>
  <si>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</si>
  <si>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</si>
  <si>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</si>
  <si>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</si>
  <si>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</si>
  <si>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</si>
  <si>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â‚¹173</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</si>
  <si>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</si>
  <si>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</si>
  <si>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</si>
  <si>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</si>
  <si>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</si>
  <si>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</si>
  <si>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</si>
  <si>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</si>
  <si>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</si>
  <si>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</si>
  <si>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</si>
  <si>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â‚¹600</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</si>
  <si>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</si>
  <si>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</si>
  <si>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</si>
  <si>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</si>
  <si>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</si>
  <si>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</si>
  <si>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</si>
  <si>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</si>
  <si>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</si>
  <si>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</si>
  <si>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â‚¹848.99</t>
  </si>
  <si>
    <t>â‚¹1,490</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</si>
  <si>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</si>
  <si>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</si>
  <si>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</si>
  <si>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</si>
  <si>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</si>
  <si>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</si>
  <si>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</si>
  <si>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</si>
  <si>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</si>
  <si>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</si>
  <si>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</si>
  <si>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</si>
  <si>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</si>
  <si>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</si>
  <si>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</si>
  <si>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</si>
  <si>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</si>
  <si>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</si>
  <si>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</si>
  <si>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</si>
  <si>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</si>
  <si>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</si>
  <si>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</si>
  <si>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</si>
  <si>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</si>
  <si>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</si>
  <si>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</si>
  <si>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</si>
  <si>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</si>
  <si>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</si>
  <si>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</si>
  <si>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</si>
  <si>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</si>
  <si>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</si>
  <si>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</si>
  <si>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</si>
  <si>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</si>
  <si>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</si>
  <si>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</si>
  <si>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</si>
  <si>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â‚¹139]Long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</si>
  <si>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</si>
  <si>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</si>
  <si>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</si>
  <si>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</si>
  <si>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</si>
  <si>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â‚¹1,249</t>
  </si>
  <si>
    <t>â‚¹2,299</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</si>
  <si>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</si>
  <si>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</si>
  <si>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</si>
  <si>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</si>
  <si>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</si>
  <si>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</si>
  <si>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</si>
  <si>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</si>
  <si>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</si>
  <si>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</si>
  <si>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â‚¹213</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</si>
  <si>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</si>
  <si>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</si>
  <si>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</si>
  <si>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</si>
  <si>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</si>
  <si>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</si>
  <si>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</si>
  <si>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</si>
  <si>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</si>
  <si>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</si>
  <si>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</si>
  <si>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</si>
  <si>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</si>
  <si>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</si>
  <si>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</si>
  <si>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</si>
  <si>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</si>
  <si>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</si>
  <si>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</si>
  <si>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Rtsâ„¢ High Speed 3D Full HD 1080p Support (10 Meters) HDMI Male to HDMI Male Cable TV Lead 1.4V for All Hdmi Devices- Black (10M - 30 FEET)</t>
  </si>
  <si>
    <t>â‚¹598</t>
  </si>
  <si>
    <t>â‚¹4,999</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</si>
  <si>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</si>
  <si>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</si>
  <si>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</si>
  <si>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</si>
  <si>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</si>
  <si>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</si>
  <si>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</si>
  <si>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</si>
  <si>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</si>
  <si>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</si>
  <si>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â‚¹1,749</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</si>
  <si>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</si>
  <si>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</si>
  <si>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</si>
  <si>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</si>
  <si>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</si>
  <si>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months,BoatðŸ’•,Nice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</si>
  <si>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</si>
  <si>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</si>
  <si>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</si>
  <si>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</si>
  <si>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</si>
  <si>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</si>
  <si>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</si>
  <si>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</si>
  <si>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</si>
  <si>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</si>
  <si>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</si>
  <si>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</si>
  <si>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</si>
  <si>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</si>
  <si>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</si>
  <si>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â‚¹1,100</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</si>
  <si>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</si>
  <si>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</si>
  <si>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</si>
  <si>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</si>
  <si>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</si>
  <si>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</si>
  <si>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</si>
  <si>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</si>
  <si>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</si>
  <si>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</si>
  <si>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â‚¹49,999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</si>
  <si>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</si>
  <si>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</si>
  <si>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</si>
  <si>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</si>
  <si>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ðŸ’°,Display and build,Good Sound and pictures,Good product ðŸ‘,Good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</si>
  <si>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</si>
  <si>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</si>
  <si>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</si>
  <si>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</si>
  <si>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</si>
  <si>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â‚¹56,790</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</si>
  <si>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</si>
  <si>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</si>
  <si>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</si>
  <si>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</si>
  <si>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ðŸ‘,Sound quality not good,Appropriate,Good</t>
  </si>
  <si>
    <t>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</si>
  <si>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</si>
  <si>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</si>
  <si>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</si>
  <si>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</si>
  <si>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</si>
  <si>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</si>
  <si>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</si>
  <si>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</si>
  <si>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</si>
  <si>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</si>
  <si>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</si>
  <si>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</si>
  <si>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</si>
  <si>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</si>
  <si>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â‚¹128.31</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</si>
  <si>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</si>
  <si>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</si>
  <si>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</si>
  <si>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</si>
  <si>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</si>
  <si>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</si>
  <si>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</si>
  <si>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</si>
  <si>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</si>
  <si>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</si>
  <si>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</si>
  <si>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</si>
  <si>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7SEVENÂ®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</si>
  <si>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</si>
  <si>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</si>
  <si>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</si>
  <si>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</si>
  <si>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canâ€™t find the original this comes handy.,No voice communication,Acceptable for the price,Bad finish, but good product,No,voice recognition is not available,Nice Remote,worked find keys are hard</t>
  </si>
  <si>
    <t>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</si>
  <si>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</si>
  <si>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</si>
  <si>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</si>
  <si>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</si>
  <si>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</si>
  <si>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</si>
  <si>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</si>
  <si>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</si>
  <si>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ðŸ‘,Nice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</si>
  <si>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</si>
  <si>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</si>
  <si>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</si>
  <si>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</si>
  <si>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</si>
  <si>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â‚¹254</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</si>
  <si>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</si>
  <si>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</si>
  <si>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</si>
  <si>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</si>
  <si>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</si>
  <si>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</si>
  <si>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</si>
  <si>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</si>
  <si>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</si>
  <si>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</si>
  <si>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</si>
  <si>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â‚¹795</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</si>
  <si>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</si>
  <si>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</si>
  <si>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</si>
  <si>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</si>
  <si>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</si>
  <si>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</si>
  <si>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</si>
  <si>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</si>
  <si>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</si>
  <si>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</si>
  <si>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</si>
  <si>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</si>
  <si>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</si>
  <si>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</si>
  <si>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</si>
  <si>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</si>
  <si>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</si>
  <si>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TVâ€™s, Universal Fixed TV Wall Mount Stand (M452)</t>
  </si>
  <si>
    <t>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</si>
  <si>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</si>
  <si>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</si>
  <si>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</si>
  <si>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product,Itâ€™s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</si>
  <si>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</si>
  <si>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</si>
  <si>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</si>
  <si>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</si>
  <si>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SmashtronicsÂ® - Case for Firetv Remote, Fire Stick Remote Cover Case, Silicone Cover for TV Firestick 4K/TV 2nd Gen(3rd Gen) Remote Control - Light Weight/Anti Slip/Shockproof (Black)</t>
  </si>
  <si>
    <t>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</si>
  <si>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</si>
  <si>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</si>
  <si>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</si>
  <si>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</si>
  <si>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</si>
  <si>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</si>
  <si>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</si>
  <si>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</si>
  <si>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</si>
  <si>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</si>
  <si>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</si>
  <si>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</si>
  <si>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</si>
  <si>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</si>
  <si>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</si>
  <si>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</si>
  <si>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</si>
  <si>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</si>
  <si>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</si>
  <si>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â‚¹798</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</si>
  <si>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</si>
  <si>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</si>
  <si>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</si>
  <si>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</si>
  <si>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â‚¹89</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</si>
  <si>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</si>
  <si>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</si>
  <si>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</si>
  <si>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</si>
  <si>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</si>
  <si>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â‚¹995</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</si>
  <si>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</si>
  <si>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</si>
  <si>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</si>
  <si>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</si>
  <si>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</si>
  <si>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</si>
  <si>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</si>
  <si>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</si>
  <si>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</si>
  <si>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</si>
  <si>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</si>
  <si>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</si>
  <si>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</si>
  <si>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</si>
  <si>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</si>
  <si>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â‚¹77,990</t>
  </si>
  <si>
    <t>â‚¹1,39,900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</si>
  <si>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</si>
  <si>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</si>
  <si>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</si>
  <si>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</si>
  <si>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patheticðŸ‘Œ,TV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</si>
  <si>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</si>
  <si>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</si>
  <si>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</si>
  <si>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</si>
  <si>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7SEVENÂ®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</si>
  <si>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</si>
  <si>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</si>
  <si>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</si>
  <si>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</si>
  <si>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productâ€¦,Seven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</si>
  <si>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</si>
  <si>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</si>
  <si>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</si>
  <si>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</si>
  <si>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7SEVENÂ®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</si>
  <si>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</si>
  <si>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</si>
  <si>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</si>
  <si>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</si>
  <si>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doesnâ€™t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</si>
  <si>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</si>
  <si>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</si>
  <si>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</si>
  <si>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</si>
  <si>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</si>
  <si>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</si>
  <si>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</si>
  <si>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</si>
  <si>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</si>
  <si>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</si>
  <si>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</si>
  <si>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</si>
  <si>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</si>
  <si>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</si>
  <si>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</si>
  <si>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â‚¹182</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</si>
  <si>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</si>
  <si>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</si>
  <si>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</si>
  <si>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</si>
  <si>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</si>
  <si>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â‚¹96</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</si>
  <si>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</si>
  <si>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</si>
  <si>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</si>
  <si>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</si>
  <si>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</si>
  <si>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</si>
  <si>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</si>
  <si>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</si>
  <si>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</si>
  <si>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</si>
  <si>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â‚¹54,990</t>
  </si>
  <si>
    <t>â‚¹85,000</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</si>
  <si>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</si>
  <si>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</si>
  <si>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</si>
  <si>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</si>
  <si>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â‚¹439</t>
  </si>
  <si>
    <t>â‚¹758</t>
  </si>
  <si>
    <t>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</si>
  <si>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</si>
  <si>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</si>
  <si>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</si>
  <si>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</si>
  <si>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</si>
  <si>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</si>
  <si>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</si>
  <si>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</si>
  <si>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</si>
  <si>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</si>
  <si>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</si>
  <si>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</si>
  <si>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</si>
  <si>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</si>
  <si>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</si>
  <si>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</si>
  <si>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</si>
  <si>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</si>
  <si>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â‚¹789</t>
  </si>
  <si>
    <t>MFi-certified charging cableÂ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</si>
  <si>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</si>
  <si>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</si>
  <si>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</si>
  <si>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</si>
  <si>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</si>
  <si>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</si>
  <si>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</si>
  <si>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</si>
  <si>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</si>
  <si>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</si>
  <si>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</si>
  <si>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</si>
  <si>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</si>
  <si>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</si>
  <si>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</si>
  <si>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</si>
  <si>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</si>
  <si>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</si>
  <si>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</si>
  <si>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</si>
  <si>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</si>
  <si>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</si>
  <si>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</si>
  <si>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â€“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</si>
  <si>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</si>
  <si>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</si>
  <si>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</si>
  <si>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</si>
  <si>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</si>
  <si>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â‚¹790</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</si>
  <si>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</si>
  <si>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</si>
  <si>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</si>
  <si>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</si>
  <si>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doesnâ€™t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</si>
  <si>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</si>
  <si>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</si>
  <si>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</si>
  <si>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</si>
  <si>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</si>
  <si>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</si>
  <si>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â‚¹4,699</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</si>
  <si>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</si>
  <si>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</si>
  <si>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</si>
  <si>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</si>
  <si>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</si>
  <si>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</si>
  <si>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</si>
  <si>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</si>
  <si>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</si>
  <si>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</si>
  <si>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â‚¹18,999</t>
  </si>
  <si>
    <t>â‚¹24,990</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</si>
  <si>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</si>
  <si>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</si>
  <si>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</si>
  <si>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</si>
  <si>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</si>
  <si>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</si>
  <si>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</si>
  <si>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</si>
  <si>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</si>
  <si>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ðŸ‘,Good,Cable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</si>
  <si>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</si>
  <si>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</si>
  <si>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</si>
  <si>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</si>
  <si>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</si>
  <si>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â‚¹650</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</si>
  <si>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</si>
  <si>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</si>
  <si>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</si>
  <si>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</si>
  <si>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</si>
  <si>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</si>
  <si>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</si>
  <si>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</si>
  <si>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</si>
  <si>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</si>
  <si>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</si>
  <si>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â‚¹1,990</t>
  </si>
  <si>
    <t>â‚¹3,100</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</si>
  <si>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</si>
  <si>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</si>
  <si>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</si>
  <si>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</si>
  <si>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</si>
  <si>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</si>
  <si>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</si>
  <si>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</si>
  <si>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</si>
  <si>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</si>
  <si>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</si>
  <si>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</si>
  <si>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</si>
  <si>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</si>
  <si>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</si>
  <si>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</si>
  <si>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</si>
  <si>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</si>
  <si>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</si>
  <si>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</si>
  <si>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</si>
  <si>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</si>
  <si>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</si>
  <si>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</si>
  <si>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</si>
  <si>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</si>
  <si>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</si>
  <si>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</si>
  <si>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</si>
  <si>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</si>
  <si>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</si>
  <si>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</si>
  <si>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</si>
  <si>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</si>
  <si>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</si>
  <si>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</si>
  <si>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</si>
  <si>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</si>
  <si>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</si>
  <si>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</si>
  <si>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</si>
  <si>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â‚¹8,999</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</si>
  <si>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</si>
  <si>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</si>
  <si>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</si>
  <si>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</si>
  <si>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itâ€™s so good,Not bad ok,Very goodðŸ‘ðŸ‘,Very Nice</t>
  </si>
  <si>
    <t>Tv is good in this price range,It's an excellent product for this price range,Good,Picture quality is good,Amazing product sound quality is okay and smart features is little bit slow but itâ€™s okay overall âœ…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</si>
  <si>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</si>
  <si>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</si>
  <si>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</si>
  <si>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</si>
  <si>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â‚¹917</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</si>
  <si>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</si>
  <si>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</si>
  <si>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</si>
  <si>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</si>
  <si>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</si>
  <si>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</si>
  <si>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</si>
  <si>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</si>
  <si>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</si>
  <si>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</si>
  <si>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</si>
  <si>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</si>
  <si>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</si>
  <si>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</si>
  <si>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ðŸ˜žðŸ˜ž,Remote very ðŸ‘Ž bad,Doesnâ€™t works at all, material quality isnâ€™t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</si>
  <si>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</si>
  <si>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</si>
  <si>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</si>
  <si>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</si>
  <si>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</si>
  <si>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â‚¹69,900</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</si>
  <si>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</si>
  <si>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</si>
  <si>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</si>
  <si>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</si>
  <si>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CableÂ  â€“ 1 Meter</t>
  </si>
  <si>
    <t>â‚¹119</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</si>
  <si>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</si>
  <si>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</si>
  <si>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</si>
  <si>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</si>
  <si>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</si>
  <si>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</si>
  <si>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</si>
  <si>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</si>
  <si>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</si>
  <si>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</si>
  <si>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</si>
  <si>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</si>
  <si>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</si>
  <si>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</si>
  <si>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</si>
  <si>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</si>
  <si>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</si>
  <si>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</si>
  <si>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</si>
  <si>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</si>
  <si>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</si>
  <si>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</si>
  <si>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</si>
  <si>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</si>
  <si>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</si>
  <si>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</si>
  <si>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</si>
  <si>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</si>
  <si>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</si>
  <si>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</si>
  <si>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</si>
  <si>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</si>
  <si>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</si>
  <si>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</si>
  <si>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Tangle-freeÂ Â Aramid fiber braidedÂ 1.2m cable with 4A Fast charging &amp; 480 MBPS data transmission, certified 10000+ bend lifespan, Metallic Grey</t>
  </si>
  <si>
    <t>â‚¹417.44</t>
  </si>
  <si>
    <t>â‚¹670</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</si>
  <si>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</si>
  <si>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</si>
  <si>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</si>
  <si>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</si>
  <si>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ðŸ‘ðŸ‘ðŸ‘,Working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</si>
  <si>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</si>
  <si>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</si>
  <si>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</si>
  <si>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</si>
  <si>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</si>
  <si>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</si>
  <si>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</si>
  <si>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</si>
  <si>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</si>
  <si>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</si>
  <si>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</si>
  <si>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</si>
  <si>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</si>
  <si>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</si>
  <si>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</si>
  <si>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â‚¹79,990</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</si>
  <si>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</si>
  <si>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</si>
  <si>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</si>
  <si>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</si>
  <si>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â‚¹215</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</si>
  <si>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</si>
  <si>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</si>
  <si>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</si>
  <si>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</si>
  <si>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</si>
  <si>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</si>
  <si>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</si>
  <si>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</si>
  <si>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</si>
  <si>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</si>
  <si>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</si>
  <si>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</si>
  <si>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</si>
  <si>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</si>
  <si>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</si>
  <si>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â‚¹35,000</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</si>
  <si>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</si>
  <si>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</si>
  <si>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</si>
  <si>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</si>
  <si>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</si>
  <si>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</si>
  <si>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</si>
  <si>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</si>
  <si>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</si>
  <si>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</si>
  <si>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</si>
  <si>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</si>
  <si>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</si>
  <si>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</si>
  <si>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</si>
  <si>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</si>
  <si>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</si>
  <si>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</si>
  <si>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</si>
  <si>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</si>
  <si>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</si>
  <si>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</si>
  <si>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</si>
  <si>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</si>
  <si>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ðŸ‘,Very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</si>
  <si>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</si>
  <si>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</si>
  <si>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</si>
  <si>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</si>
  <si>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</si>
  <si>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</si>
  <si>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</si>
  <si>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</si>
  <si>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</si>
  <si>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â‚¹1,289</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</si>
  <si>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</si>
  <si>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</si>
  <si>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</si>
  <si>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</si>
  <si>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</si>
  <si>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</si>
  <si>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</si>
  <si>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</si>
  <si>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</si>
  <si>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</si>
  <si>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â‚¹609</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</si>
  <si>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</si>
  <si>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</si>
  <si>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</si>
  <si>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</si>
  <si>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</si>
  <si>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</si>
  <si>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</si>
  <si>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</si>
  <si>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</si>
  <si>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</si>
  <si>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</si>
  <si>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</si>
  <si>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</si>
  <si>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</si>
  <si>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farâ€¦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</si>
  <si>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</si>
  <si>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</si>
  <si>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</si>
  <si>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</si>
  <si>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( 8K@60HZã€4K@120HZã€2K@240HZ ) HDMI 2.1 Cable Compatible with Monitors , Television , Laptops , Projectors , Game Consoles and more with HDMI Ports Device</t>
  </si>
  <si>
    <t>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 [ Immersive Cinema-like Sound Effect ] - 8K hdmi cable 2.1 supports the latest high-bitrate audio formats including DTS Master , DTS:X , Atoms ,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</si>
  <si>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</si>
  <si>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</si>
  <si>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</si>
  <si>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ðŸ‘,Best the hdmi cable,Exactly as discribed, enchanced Quality</t>
  </si>
  <si>
    <t>As mention in description, its awesome.,Nice,Good lengthy with good Metalic body on jack side., Difference can't find with older cable.,Great Stuff and superb quality,Good product,Nice ðŸ‘,I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</si>
  <si>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</si>
  <si>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</si>
  <si>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</si>
  <si>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</si>
  <si>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</si>
  <si>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</si>
  <si>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</si>
  <si>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</si>
  <si>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</si>
  <si>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</si>
  <si>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</si>
  <si>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</si>
  <si>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</si>
  <si>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</si>
  <si>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â‚¹50,999</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</si>
  <si>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</si>
  <si>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</si>
  <si>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</si>
  <si>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</si>
  <si>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</si>
  <si>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</si>
  <si>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</si>
  <si>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</si>
  <si>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</si>
  <si>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</si>
  <si>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</si>
  <si>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7SEVENÂ®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</si>
  <si>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</si>
  <si>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</si>
  <si>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</si>
  <si>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</si>
  <si>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</si>
  <si>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</si>
  <si>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</si>
  <si>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</si>
  <si>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</si>
  <si>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PROLEGENDÂ® PL-T002 Universal TV Stand Table Top for Most 22 to 65 inch LCD Flat Screen TV, VESA up to 800 by 400mm</t>
  </si>
  <si>
    <t>â‚¹1,850</t>
  </si>
  <si>
    <t>â‚¹4,500</t>
  </si>
  <si>
    <t>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 to 22.5"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</si>
  <si>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</si>
  <si>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</si>
  <si>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</si>
  <si>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</si>
  <si>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</si>
  <si>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</si>
  <si>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</si>
  <si>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</si>
  <si>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</si>
  <si>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â‚¹13,990</t>
  </si>
  <si>
    <t>â‚¹28,900</t>
  </si>
  <si>
    <t>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</si>
  <si>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</si>
  <si>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</si>
  <si>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</si>
  <si>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ðŸ˜Š</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</si>
  <si>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</si>
  <si>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</si>
  <si>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</si>
  <si>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</si>
  <si>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</si>
  <si>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</si>
  <si>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</si>
  <si>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</si>
  <si>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</si>
  <si>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Nice,à¤¸à¤¾à¤¨à¤¦à¤¾à¤° à¤¹à¥ˆ,Received damaged product,Good quality product,It's very good.,101% fake lava usb,Average product,Costless</t>
  </si>
  <si>
    <t>Amazing,à¤¬à¤¹à¥à¤¤ à¤¹à¥€ à¤¸à¥à¤¨à¥à¤¦à¤° à¤¹à¥ˆ,Received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</si>
  <si>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</si>
  <si>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</si>
  <si>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</si>
  <si>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</si>
  <si>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</si>
  <si>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</si>
  <si>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</si>
  <si>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</si>
  <si>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</si>
  <si>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â‚¹185</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</si>
  <si>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</si>
  <si>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</si>
  <si>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</si>
  <si>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</si>
  <si>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</si>
  <si>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</si>
  <si>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</si>
  <si>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</si>
  <si>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</si>
  <si>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</si>
  <si>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â‚¹218</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</si>
  <si>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</si>
  <si>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</si>
  <si>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</si>
  <si>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</si>
  <si>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</si>
  <si>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</si>
  <si>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</si>
  <si>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</si>
  <si>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</si>
  <si>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</si>
  <si>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</si>
  <si>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</si>
  <si>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</si>
  <si>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</si>
  <si>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</si>
  <si>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</si>
  <si>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</si>
  <si>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</si>
  <si>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</si>
  <si>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</si>
  <si>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â‚¹900</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</si>
  <si>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</si>
  <si>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</si>
  <si>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</si>
  <si>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</si>
  <si>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wellðŸ‘,Excellent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</si>
  <si>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</si>
  <si>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</si>
  <si>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</si>
  <si>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</si>
  <si>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</si>
  <si>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</si>
  <si>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</si>
  <si>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</si>
  <si>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</si>
  <si>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</si>
  <si>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</si>
  <si>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</si>
  <si>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</si>
  <si>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ZORBESÂ® Wall Adapter Holder for Alexa Echo Dot 4th Generation,A Space-Saving Solution with Cord Management for Your Smart Home Speakers -White (Holder Only)</t>
  </si>
  <si>
    <t>â‚¹893</t>
  </si>
  <si>
    <t>â‚¹1,052</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</si>
  <si>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</si>
  <si>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</si>
  <si>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</si>
  <si>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</si>
  <si>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ðŸ’</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</si>
  <si>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</si>
  <si>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</si>
  <si>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</si>
  <si>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</si>
  <si>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</si>
  <si>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â‚¹10,990</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</si>
  <si>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</si>
  <si>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</si>
  <si>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</si>
  <si>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</si>
  <si>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</si>
  <si>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</si>
  <si>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</si>
  <si>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</si>
  <si>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</si>
  <si>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</si>
  <si>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</si>
  <si>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</si>
  <si>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</si>
  <si>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</si>
  <si>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ðŸ‘</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</si>
  <si>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</si>
  <si>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</si>
  <si>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</si>
  <si>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</si>
  <si>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</si>
  <si>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â‚¹16,999</t>
  </si>
  <si>
    <t>â‚¹25,999</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</si>
  <si>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</si>
  <si>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</si>
  <si>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</si>
  <si>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</si>
  <si>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Â®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</si>
  <si>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</si>
  <si>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</si>
  <si>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</si>
  <si>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</si>
  <si>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</si>
  <si>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</si>
  <si>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</si>
  <si>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</si>
  <si>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</si>
  <si>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</si>
  <si>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</si>
  <si>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â‚¹2,699</t>
  </si>
  <si>
    <t>â‚¹3,500</t>
  </si>
  <si>
    <t>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</si>
  <si>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</si>
  <si>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</si>
  <si>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</si>
  <si>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â˜ºï¸,Don't buy</t>
  </si>
  <si>
    <t>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</si>
  <si>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</si>
  <si>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</si>
  <si>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</si>
  <si>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</si>
  <si>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</si>
  <si>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</si>
  <si>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</si>
  <si>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</si>
  <si>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</si>
  <si>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</si>
  <si>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</si>
  <si>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</si>
  <si>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</si>
  <si>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</si>
  <si>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</si>
  <si>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</si>
  <si>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</si>
  <si>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</si>
  <si>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</si>
  <si>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</si>
  <si>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</si>
  <si>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</si>
  <si>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</si>
  <si>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</si>
  <si>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â‚¹246</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</si>
  <si>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</si>
  <si>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</si>
  <si>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</si>
  <si>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</si>
  <si>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ðŸ‘Œ,Price very high,Value for money,Perfect Snug Fit,Must buy,Nice,It's a good and solid fit</t>
  </si>
  <si>
    <t>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</si>
  <si>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</si>
  <si>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</si>
  <si>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</si>
  <si>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</si>
  <si>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</si>
  <si>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</si>
  <si>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</si>
  <si>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</si>
  <si>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</si>
  <si>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</si>
  <si>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</si>
  <si>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</si>
  <si>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</si>
  <si>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LUNAGARIYAÂ®, Protective Case Compatible with JIO Settop Box Remote Control,PU Leather Cover Holder (Before Placing Order,Please Compare The Dimensions of The Product with Your Remote)</t>
  </si>
  <si>
    <t>â‚¹247</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</si>
  <si>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</si>
  <si>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</si>
  <si>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</si>
  <si>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</si>
  <si>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</si>
  <si>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â‚¹200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</si>
  <si>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</si>
  <si>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</si>
  <si>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</si>
  <si>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7SEVENÂ® Compatible with Fire Tv Stick Remote with Voice Command Feature Suitable for Second Generation Amazon Fire Tv Stick Remote Only - Pairing Must</t>
  </si>
  <si>
    <t>â‚¹1,369</t>
  </si>
  <si>
    <t>[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</si>
  <si>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</si>
  <si>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</si>
  <si>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</si>
  <si>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</si>
  <si>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</si>
  <si>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</si>
  <si>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</si>
  <si>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</si>
  <si>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</si>
  <si>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</si>
  <si>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</si>
  <si>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</si>
  <si>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</si>
  <si>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</si>
  <si>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</si>
  <si>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</si>
  <si>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</si>
  <si>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</si>
  <si>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</si>
  <si>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</si>
  <si>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</si>
  <si>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</si>
  <si>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</si>
  <si>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</si>
  <si>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</si>
  <si>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</si>
  <si>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</si>
  <si>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</si>
  <si>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</si>
  <si>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</si>
  <si>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</si>
  <si>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</si>
  <si>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</si>
  <si>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</si>
  <si>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</si>
  <si>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</si>
  <si>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</si>
  <si>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</si>
  <si>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</si>
  <si>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</si>
  <si>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</si>
  <si>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</si>
  <si>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</si>
  <si>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âœŒï¸</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</si>
  <si>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</si>
  <si>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</si>
  <si>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</si>
  <si>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</si>
  <si>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</si>
  <si>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â‚¹51,990</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</si>
  <si>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</si>
  <si>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</si>
  <si>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</si>
  <si>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</si>
  <si>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</si>
  <si>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</si>
  <si>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</si>
  <si>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</si>
  <si>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</si>
  <si>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</si>
  <si>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ðŸ’Ž[The Fastest Charge] - This iPhone USB C cable supports PD 3.0 fast charging, up to 20W with USB-C Power Delivery adapters such as 18W, 20W, 29W, 30W, 61W, or 87W. Charge your iPhone from 0% to 50% in just 25 mins, and data transfer speeds up to 480Mbps (1200 songs synced per minute)|ðŸ’Ž[Amazing Durability] - With top-rated material and coated with premium TPE, Syncwire Apple USB C cable has exceptional durability to be bent at 90 degrees for 15000+ times and the connector is capable of holding up to 20kg of weight without falling off.|ðŸ’Ž[Perfect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</si>
  <si>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</si>
  <si>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</si>
  <si>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</si>
  <si>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</si>
  <si>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</si>
  <si>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</si>
  <si>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</si>
  <si>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</si>
  <si>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</si>
  <si>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â‚¹61,999</t>
  </si>
  <si>
    <t>â‚¹69,999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</si>
  <si>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</si>
  <si>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</si>
  <si>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</si>
  <si>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</si>
  <si>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</si>
  <si>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â‚¹24,499</t>
  </si>
  <si>
    <t>â‚¹50,000</t>
  </si>
  <si>
    <t>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</si>
  <si>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</si>
  <si>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</si>
  <si>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</si>
  <si>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</si>
  <si>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</si>
  <si>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</si>
  <si>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</si>
  <si>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</si>
  <si>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</si>
  <si>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â‚¹10,499</t>
  </si>
  <si>
    <t>â‚¹19,499</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</si>
  <si>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</si>
  <si>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</si>
  <si>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</si>
  <si>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</si>
  <si>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</si>
  <si>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</si>
  <si>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</si>
  <si>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</si>
  <si>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</si>
  <si>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</si>
  <si>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â‚¹197</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</si>
  <si>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</si>
  <si>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</si>
  <si>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</si>
  <si>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</si>
  <si>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t>
  </si>
  <si>
    <t>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</si>
  <si>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</si>
  <si>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</si>
  <si>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</si>
  <si>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</si>
  <si>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</si>
  <si>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</si>
  <si>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</si>
  <si>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</si>
  <si>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â˜ºï¸,Cable is short,Good,All channel  view nice,Very fast and good service,Ok,The product was ðŸ™Œ</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</si>
  <si>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</si>
  <si>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</si>
  <si>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</si>
  <si>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</si>
  <si>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</si>
  <si>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â‚¹1,519</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</si>
  <si>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â€œAccessory may not be supportedâ€ alert|Built to Last: the durable braided nylon casing ensures fewer tangles and more tensile strength than Appleâ€™s official cables; aluminum cased plug heads ensure your cable wonâ€™t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</si>
  <si>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</si>
  <si>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</si>
  <si>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</si>
  <si>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ðŸ‘ you can go for it â™¥ï¸,Excellent Product,Yup good in all over</t>
  </si>
  <si>
    <t>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</si>
  <si>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</si>
  <si>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</si>
  <si>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</si>
  <si>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</si>
  <si>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â‚¹46,999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</si>
  <si>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</si>
  <si>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</si>
  <si>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</si>
  <si>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</si>
  <si>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ðŸ’°,Display and build,Good Sound and pictures,Good product ðŸ‘,Good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</si>
  <si>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</si>
  <si>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</si>
  <si>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</si>
  <si>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</si>
  <si>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</si>
  <si>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</si>
  <si>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</si>
  <si>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</si>
  <si>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</si>
  <si>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</si>
  <si>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</si>
  <si>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</si>
  <si>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</si>
  <si>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</si>
  <si>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</si>
  <si>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</si>
  <si>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</si>
  <si>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</si>
  <si>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</si>
  <si>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</si>
  <si>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</si>
  <si>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</si>
  <si>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</si>
  <si>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</si>
  <si>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</si>
  <si>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</si>
  <si>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â‚¹1,998</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</si>
  <si>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</si>
  <si>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</si>
  <si>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</si>
  <si>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</si>
  <si>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</si>
  <si>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</si>
  <si>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</si>
  <si>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</si>
  <si>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</si>
  <si>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1.69â€ HD Display with 550 NITS &amp; 70% Color Gamut, 150+ Watch Faces, Multi-Sport Modes,HR,SpO2, IP68(Active Black)</t>
  </si>
  <si>
    <t>â‚¹7,990</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</si>
  <si>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</si>
  <si>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</si>
  <si>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</si>
  <si>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</si>
  <si>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ðŸ‘,Value of money,nice product,Good product,Super value for money,Awesome product,Product itv</t>
  </si>
  <si>
    <t>[Update: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</si>
  <si>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</si>
  <si>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</si>
  <si>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</si>
  <si>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</si>
  <si>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</si>
  <si>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â‚¹2,049</t>
  </si>
  <si>
    <t>1,78,912</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</si>
  <si>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</si>
  <si>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</si>
  <si>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</si>
  <si>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</si>
  <si>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banks,ðŸ‘,Nice product,Performance is OK,Very Slim &amp; easy to carry,Decent product,GOAT</t>
  </si>
  <si>
    <t>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</si>
  <si>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</si>
  <si>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</si>
  <si>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</si>
  <si>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</si>
  <si>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</si>
  <si>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â‚¹6,499</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</si>
  <si>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</si>
  <si>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</si>
  <si>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</si>
  <si>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</si>
  <si>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ðŸ¤‘</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</si>
  <si>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t>
  </si>
  <si>
    <t>https://m.media-amazon.com/images/I/41Wd9J6nfpL._SX300_SY300_QL70_ML2_.jpg</t>
  </si>
  <si>
    <t>https://www.amazon.in/Redmi-Storage-Segment-5000mAh-Battery/dp/B0BBN4DZBD/ref=sr_1_7?qid=1672895748&amp;s=electronics&amp;sr=1-7</t>
  </si>
  <si>
    <t>B0B3CPQ5PF</t>
  </si>
  <si>
    <t>OnePlus Nord 2T 5G (Jade Fog, 8GB RAM, 128GB Storage)</t>
  </si>
  <si>
    <t>â‚¹28,999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</si>
  <si>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</si>
  <si>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</si>
  <si>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</si>
  <si>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</si>
  <si>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</si>
  <si>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</si>
  <si>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</si>
  <si>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</si>
  <si>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</si>
  <si>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</si>
  <si>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</si>
  <si>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</si>
  <si>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</si>
  <si>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</si>
  <si>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</si>
  <si>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</si>
  <si>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</si>
  <si>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</si>
  <si>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</si>
  <si>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</si>
  <si>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</si>
  <si>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</si>
  <si>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UltraÂ® microSDXCâ„¢ UHS-I Card, 64GB, 140MB/s R, 10 Y Warranty, for Smartphones</t>
  </si>
  <si>
    <t>Electronics|Accessories|MemoryCards|MicroSD</t>
  </si>
  <si>
    <t>â‚¹569</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</si>
  <si>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</si>
  <si>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</si>
  <si>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</si>
  <si>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</si>
  <si>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</si>
  <si>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</si>
  <si>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</si>
  <si>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</si>
  <si>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</si>
  <si>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</si>
  <si>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â‚¹1,898</t>
  </si>
  <si>
    <t>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</si>
  <si>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</si>
  <si>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</si>
  <si>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</si>
  <si>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</si>
  <si>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</si>
  <si>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</si>
  <si>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</si>
  <si>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</si>
  <si>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</si>
  <si>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</si>
  <si>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1,28,311</t>
  </si>
  <si>
    <t>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</si>
  <si>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</si>
  <si>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</si>
  <si>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</si>
  <si>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</si>
  <si>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</si>
  <si>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</si>
  <si>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</si>
  <si>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</si>
  <si>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</si>
  <si>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â‚¹6,990</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</si>
  <si>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</si>
  <si>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</si>
  <si>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</si>
  <si>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</si>
  <si>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Product,Ok,à¤‰à¤ªà¤¯à¥‹à¤—à¥€ à¤à¤µà¤‚ à¤¸à¤‚à¤¤à¥‹à¤·à¤œà¤¨à¤•,Ok in this price range,Battery,It is a good watch,Nice watch,Average</t>
  </si>
  <si>
    <t>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</si>
  <si>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</si>
  <si>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</si>
  <si>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</si>
  <si>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</si>
  <si>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</si>
  <si>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1,92,590</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</si>
  <si>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</si>
  <si>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</si>
  <si>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</si>
  <si>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</si>
  <si>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</si>
  <si>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</si>
  <si>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</si>
  <si>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</si>
  <si>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</si>
  <si>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</si>
  <si>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â‚¹9,499</t>
  </si>
  <si>
    <t>â‚¹11,999</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</si>
  <si>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</si>
  <si>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</si>
  <si>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â¤</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</si>
  <si>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</si>
  <si>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</si>
  <si>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</si>
  <si>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</si>
  <si>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</si>
  <si>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</si>
  <si>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</si>
  <si>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</si>
  <si>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</si>
  <si>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</si>
  <si>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</si>
  <si>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likingðŸ˜…,A good deal under Rs.800/-,Worth the price,Itam damage,Le skte hain,Nice productðŸ‘ðŸ‘,Nice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</si>
  <si>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</si>
  <si>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</si>
  <si>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</si>
  <si>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</si>
  <si>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</si>
  <si>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</si>
  <si>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</si>
  <si>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</si>
  <si>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</si>
  <si>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money,à¤ à¥€à¤•-à¤ à¤¾à¤• hai â˜ºï¸,Overall review,Good</t>
  </si>
  <si>
    <t>Camera and display is very poor quality and battery ðŸ”‹ is very good nothing bad,Nice phone at reasonable price.,Good,NICE,Value for money,Theek hai ðŸ¥°,Not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</si>
  <si>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</si>
  <si>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</si>
  <si>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</si>
  <si>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</si>
  <si>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</si>
  <si>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</si>
  <si>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</si>
  <si>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</si>
  <si>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</si>
  <si>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</si>
  <si>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</si>
  <si>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</si>
  <si>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</si>
  <si>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</si>
  <si>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</si>
  <si>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3,63,713</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</si>
  <si>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</si>
  <si>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</si>
  <si>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</si>
  <si>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</si>
  <si>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ðŸ¤‘,Best,Nice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</si>
  <si>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</si>
  <si>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</si>
  <si>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</si>
  <si>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</si>
  <si>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UltraÂ® microSDXCâ„¢ UHS-I Card, 128GB, 140MB/s R, 10 Y Warranty, for Smartphones</t>
  </si>
  <si>
    <t>â‚¹959</t>
  </si>
  <si>
    <t>â‚¹1,800</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</si>
  <si>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</si>
  <si>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</si>
  <si>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</si>
  <si>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</si>
  <si>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</si>
  <si>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</si>
  <si>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</si>
  <si>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</si>
  <si>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</si>
  <si>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</si>
  <si>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</si>
  <si>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</si>
  <si>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</si>
  <si>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</si>
  <si>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</si>
  <si>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</si>
  <si>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</si>
  <si>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</si>
  <si>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â‚¹1,149</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</si>
  <si>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</si>
  <si>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</si>
  <si>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</si>
  <si>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</si>
  <si>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</si>
  <si>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</si>
  <si>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</si>
  <si>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</si>
  <si>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</si>
  <si>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</si>
  <si>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</si>
  <si>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</si>
  <si>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</si>
  <si>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</si>
  <si>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</si>
  <si>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</si>
  <si>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</si>
  <si>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â‚¹1,219</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</si>
  <si>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</si>
  <si>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</si>
  <si>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</si>
  <si>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</si>
  <si>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chargingðŸ‘,Good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</si>
  <si>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</si>
  <si>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</si>
  <si>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</si>
  <si>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</si>
  <si>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</si>
  <si>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</si>
  <si>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</si>
  <si>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</si>
  <si>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</si>
  <si>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</si>
  <si>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</si>
  <si>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</si>
  <si>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</si>
  <si>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</si>
  <si>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</si>
  <si>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</si>
  <si>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</si>
  <si>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</si>
  <si>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</si>
  <si>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</si>
  <si>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</si>
  <si>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</si>
  <si>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</si>
  <si>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</si>
  <si>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</si>
  <si>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â‚¹18,499</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</si>
  <si>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</si>
  <si>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</si>
  <si>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Sinha,SujayZâ„¢ï¸â˜‘ï¸</t>
  </si>
  <si>
    <t>R36UIGIQWYOKT,RISUCL5YV9EZN</t>
  </si>
  <si>
    <t>THE PERFECT PHONE â€“ FOR MY REQUIREMENTS,Galaxy M33 5G a mixed bag of Affordability</t>
  </si>
  <si>
    <t>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</si>
  <si>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</si>
  <si>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</si>
  <si>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</si>
  <si>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</si>
  <si>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â‚¹369</t>
  </si>
  <si>
    <t>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</si>
  <si>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</si>
  <si>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</si>
  <si>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</si>
  <si>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</si>
  <si>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â‚¹17,999</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</si>
  <si>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</si>
  <si>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</si>
  <si>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</si>
  <si>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</si>
  <si>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</si>
  <si>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</si>
  <si>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</si>
  <si>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</si>
  <si>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</si>
  <si>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</si>
  <si>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</si>
  <si>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</si>
  <si>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</si>
  <si>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</si>
  <si>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</si>
  <si>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</si>
  <si>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</si>
  <si>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</si>
  <si>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</si>
  <si>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</si>
  <si>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</si>
  <si>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</si>
  <si>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</si>
  <si>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</si>
  <si>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</si>
  <si>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</si>
  <si>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</si>
  <si>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</si>
  <si>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</si>
  <si>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â‚¹16,499</t>
  </si>
  <si>
    <t>â‚¹20,999</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</si>
  <si>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</si>
  <si>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</si>
  <si>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</si>
  <si>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</si>
  <si>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</si>
  <si>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</si>
  <si>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</si>
  <si>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</si>
  <si>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</si>
  <si>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</si>
  <si>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</si>
  <si>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</si>
  <si>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</si>
  <si>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</si>
  <si>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</si>
  <si>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â‚¹10,999</t>
  </si>
  <si>
    <t>3,13,836</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</si>
  <si>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</si>
  <si>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</si>
  <si>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</si>
  <si>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</si>
  <si>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</si>
  <si>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</si>
  <si>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</si>
  <si>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</si>
  <si>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</si>
  <si>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</si>
  <si>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</si>
  <si>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</si>
  <si>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</si>
  <si>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</si>
  <si>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</si>
  <si>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</si>
  <si>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</si>
  <si>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</si>
  <si>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</si>
  <si>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</si>
  <si>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</si>
  <si>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</si>
  <si>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</si>
  <si>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</si>
  <si>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â‚¹495</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</si>
  <si>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</si>
  <si>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</si>
  <si>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</si>
  <si>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</si>
  <si>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</si>
  <si>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</si>
  <si>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 AMOLED Displayã€‘ - Fire-Boltt Visionary has a premium 368*448 Pixel Resolution and 1.78"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</si>
  <si>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</si>
  <si>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</si>
  <si>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</si>
  <si>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</si>
  <si>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</si>
  <si>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</si>
  <si>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</si>
  <si>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</si>
  <si>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</si>
  <si>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â‚¹2,998</t>
  </si>
  <si>
    <t>â‚¹5,999</t>
  </si>
  <si>
    <t>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</si>
  <si>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</si>
  <si>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</si>
  <si>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</si>
  <si>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</si>
  <si>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</si>
  <si>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</si>
  <si>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</si>
  <si>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</si>
  <si>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</si>
  <si>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</si>
  <si>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</si>
  <si>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â‚¹15,499</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</si>
  <si>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</si>
  <si>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</si>
  <si>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</si>
  <si>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</si>
  <si>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ðŸ’°,Okie,Phone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</si>
  <si>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</si>
  <si>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</si>
  <si>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</si>
  <si>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</si>
  <si>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</si>
  <si>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</si>
  <si>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</si>
  <si>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</si>
  <si>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</si>
  <si>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</si>
  <si>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</si>
  <si>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</si>
  <si>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</si>
  <si>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</si>
  <si>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</si>
  <si>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</si>
  <si>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â‚¹873</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</si>
  <si>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</si>
  <si>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</si>
  <si>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</si>
  <si>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</si>
  <si>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beast,â™¥ï¸ðŸ‘ŒSuper fast charging, 1 hour main full charge, dono mobile hi fast charge hote hai.,Nice product,Super fast charger,Very Good!!</t>
  </si>
  <si>
    <t>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</si>
  <si>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</si>
  <si>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</si>
  <si>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</si>
  <si>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</si>
  <si>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</si>
  <si>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</si>
  <si>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chaurasia,SrinuðŸ˜Ž,ARYAN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</si>
  <si>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</si>
  <si>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</si>
  <si>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</si>
  <si>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</si>
  <si>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</si>
  <si>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</si>
  <si>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</si>
  <si>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</si>
  <si>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â‚¹539</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</si>
  <si>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</si>
  <si>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</si>
  <si>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</si>
  <si>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</si>
  <si>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</si>
  <si>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</si>
  <si>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</si>
  <si>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</si>
  <si>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</si>
  <si>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</si>
  <si>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</si>
  <si>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</si>
  <si>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</si>
  <si>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</si>
  <si>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</si>
  <si>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</si>
  <si>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</si>
  <si>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</si>
  <si>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</si>
  <si>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</si>
  <si>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</si>
  <si>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</si>
  <si>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</si>
  <si>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</si>
  <si>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</si>
  <si>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</si>
  <si>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</si>
  <si>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</si>
  <si>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</si>
  <si>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</si>
  <si>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</si>
  <si>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</si>
  <si>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</si>
  <si>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</si>
  <si>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â‚¹1,075</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</si>
  <si>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</si>
  <si>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</si>
  <si>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</si>
  <si>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</si>
  <si>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</si>
  <si>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</si>
  <si>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</si>
  <si>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</si>
  <si>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</si>
  <si>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</si>
  <si>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</si>
  <si>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</si>
  <si>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</si>
  <si>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</si>
  <si>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calling.,Itâ€™s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</si>
  <si>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</si>
  <si>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</si>
  <si>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</si>
  <si>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</si>
  <si>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</si>
  <si>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â‚¹3,990</t>
  </si>
  <si>
    <t>1.69" grand display: Get the rich immersive viewing experience on the 1.69"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</si>
  <si>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</si>
  <si>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</si>
  <si>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</si>
  <si>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1.69â€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</si>
  <si>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</si>
  <si>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</si>
  <si>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</si>
  <si>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</si>
  <si>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</si>
  <si>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</si>
  <si>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</si>
  <si>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SnapdragonÂ®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</si>
  <si>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</si>
  <si>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</si>
  <si>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</si>
  <si>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</si>
  <si>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â€“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</si>
  <si>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</si>
  <si>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</si>
  <si>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</si>
  <si>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</si>
  <si>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1.69â€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</si>
  <si>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</si>
  <si>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</si>
  <si>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</si>
  <si>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</si>
  <si>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</si>
  <si>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</si>
  <si>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</si>
  <si>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</si>
  <si>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</si>
  <si>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</si>
  <si>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</si>
  <si>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</si>
  <si>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</si>
  <si>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</si>
  <si>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</si>
  <si>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</si>
  <si>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</si>
  <si>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</si>
  <si>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</si>
  <si>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</si>
  <si>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</si>
  <si>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1,40,036</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</si>
  <si>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</si>
  <si>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</si>
  <si>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</si>
  <si>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</si>
  <si>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</si>
  <si>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</si>
  <si>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</si>
  <si>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</si>
  <si>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</si>
  <si>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</si>
  <si>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â‚¹529</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</si>
  <si>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</si>
  <si>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</si>
  <si>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</si>
  <si>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</si>
  <si>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</si>
  <si>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</si>
  <si>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</si>
  <si>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</si>
  <si>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</si>
  <si>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</si>
  <si>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</si>
  <si>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</si>
  <si>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</si>
  <si>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</si>
  <si>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</si>
  <si>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</si>
  <si>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</si>
  <si>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</si>
  <si>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</si>
  <si>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</si>
  <si>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</si>
  <si>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</si>
  <si>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</si>
  <si>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</si>
  <si>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</si>
  <si>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industryâ€™s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</si>
  <si>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</si>
  <si>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</si>
  <si>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</si>
  <si>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</si>
  <si>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</si>
  <si>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</si>
  <si>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</si>
  <si>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</si>
  <si>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</si>
  <si>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</si>
  <si>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</si>
  <si>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</si>
  <si>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</si>
  <si>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</si>
  <si>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</si>
  <si>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</si>
  <si>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</si>
  <si>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</si>
  <si>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</si>
  <si>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</si>
  <si>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</si>
  <si>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tablet...ðŸ˜ƒ,Value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</si>
  <si>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â‚¹89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</si>
  <si>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</si>
  <si>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</si>
  <si>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</si>
  <si>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</si>
  <si>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â‚¹4,790</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</si>
  <si>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</si>
  <si>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</si>
  <si>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</si>
  <si>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</si>
  <si>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</si>
  <si>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</si>
  <si>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</si>
  <si>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</si>
  <si>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</si>
  <si>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</si>
  <si>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â‚¹33,999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</si>
  <si>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</si>
  <si>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</si>
  <si>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</si>
  <si>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</si>
  <si>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</si>
  <si>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</si>
  <si>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</si>
  <si>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</si>
  <si>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</si>
  <si>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</si>
  <si>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</si>
  <si>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</si>
  <si>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</si>
  <si>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</si>
  <si>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</si>
  <si>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</si>
  <si>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</si>
  <si>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</si>
  <si>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</si>
  <si>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</si>
  <si>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</si>
  <si>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</si>
  <si>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</si>
  <si>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</si>
  <si>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</si>
  <si>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</si>
  <si>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</si>
  <si>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</si>
  <si>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</si>
  <si>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â‚¹38,999</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</si>
  <si>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</si>
  <si>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</si>
  <si>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</si>
  <si>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</si>
  <si>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</si>
  <si>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</si>
  <si>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</si>
  <si>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</si>
  <si>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</si>
  <si>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</si>
  <si>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</si>
  <si>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180Â° Perfect View, Height Adjustment, Wide Compatibility, Multipurpose, Anti-Skid Design (Twistand, Black)</t>
  </si>
  <si>
    <t>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</si>
  <si>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</si>
  <si>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</si>
  <si>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</si>
  <si>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</si>
  <si>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</si>
  <si>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</si>
  <si>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</si>
  <si>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</si>
  <si>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</si>
  <si>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</si>
  <si>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</si>
  <si>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</si>
  <si>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</si>
  <si>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</si>
  <si>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</si>
  <si>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</si>
  <si>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</si>
  <si>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</si>
  <si>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</si>
  <si>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</si>
  <si>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</si>
  <si>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</si>
  <si>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</si>
  <si>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</si>
  <si>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</si>
  <si>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</si>
  <si>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</si>
  <si>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ðŸ‘,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</si>
  <si>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</si>
  <si>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</si>
  <si>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</si>
  <si>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</si>
  <si>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</si>
  <si>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</si>
  <si>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</si>
  <si>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</si>
  <si>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</si>
  <si>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</si>
  <si>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</si>
  <si>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Gholap,âš¡ Pushpendra Singh Patel âš¡,Gaurav,sumegh,Jigar,Dhruba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</si>
  <si>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</si>
  <si>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happy,Itâ€™s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</si>
  <si>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</si>
  <si>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</si>
  <si>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</si>
  <si>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</si>
  <si>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</si>
  <si>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</si>
  <si>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</si>
  <si>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</si>
  <si>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</si>
  <si>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</si>
  <si>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1.69â€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</si>
  <si>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</si>
  <si>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</si>
  <si>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</si>
  <si>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Alexa,ðŸ‘,Good product,I don't have flashlight function and speaker is not working,Nice,It's little cost,Wach not working</t>
  </si>
  <si>
    <t>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</si>
  <si>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</si>
  <si>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</si>
  <si>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</si>
  <si>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1.69â€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</si>
  <si>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</si>
  <si>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</si>
  <si>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</si>
  <si>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</si>
  <si>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</si>
  <si>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</si>
  <si>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</si>
  <si>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</si>
  <si>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</si>
  <si>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</si>
  <si>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</si>
  <si>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</si>
  <si>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</si>
  <si>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</si>
  <si>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</si>
  <si>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</si>
  <si>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</si>
  <si>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</si>
  <si>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</si>
  <si>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</si>
  <si>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Electronics|Mobiles&amp;Accessories|MobileAccessories|DÃ©cor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</si>
  <si>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</si>
  <si>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</si>
  <si>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</si>
  <si>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</si>
  <si>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</si>
  <si>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</si>
  <si>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</si>
  <si>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</si>
  <si>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</si>
  <si>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</si>
  <si>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</si>
  <si>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</si>
  <si>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</si>
  <si>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</si>
  <si>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ðŸ˜¤,Dependable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</si>
  <si>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</si>
  <si>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</si>
  <si>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</si>
  <si>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</si>
  <si>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</si>
  <si>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</si>
  <si>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</si>
  <si>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</si>
  <si>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</si>
  <si>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</si>
  <si>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</si>
  <si>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</si>
  <si>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</si>
  <si>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</si>
  <si>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</si>
  <si>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ðŸ‘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</si>
  <si>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</si>
  <si>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</si>
  <si>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</si>
  <si>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</si>
  <si>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</si>
  <si>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â‚¹171</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</si>
  <si>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</si>
  <si>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</si>
  <si>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</si>
  <si>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</si>
  <si>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</si>
  <si>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</si>
  <si>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</si>
  <si>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</si>
  <si>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</si>
  <si>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Technology,360Â°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</si>
  <si>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</si>
  <si>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</si>
  <si>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</si>
  <si>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</si>
  <si>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</si>
  <si>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</si>
  <si>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</si>
  <si>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</si>
  <si>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</si>
  <si>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CardÂ 32GB)</t>
  </si>
  <si>
    <t>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</si>
  <si>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</si>
  <si>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</si>
  <si>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</si>
  <si>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ðŸ‘</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</si>
  <si>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</si>
  <si>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</si>
  <si>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</si>
  <si>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</si>
  <si>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</si>
  <si>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</si>
  <si>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</si>
  <si>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</si>
  <si>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</si>
  <si>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</si>
  <si>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</si>
  <si>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</si>
  <si>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</si>
  <si>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â‚¹22,999</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</si>
  <si>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</si>
  <si>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</si>
  <si>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</si>
  <si>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</si>
  <si>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1,61,679</t>
  </si>
  <si>
    <t>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</si>
  <si>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</si>
  <si>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</si>
  <si>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</si>
  <si>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</si>
  <si>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</si>
  <si>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</si>
  <si>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</si>
  <si>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</si>
  <si>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</si>
  <si>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â‚¹134</t>
  </si>
  <si>
    <t>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</si>
  <si>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</si>
  <si>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</si>
  <si>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</si>
  <si>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90Â° vertical angle,Best,Nice to use,Avarage,Value for money.,IT DOES WHAT IT IS SUPPOSED TO,Good ðŸ‘</t>
  </si>
  <si>
    <t>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</si>
  <si>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</si>
  <si>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</si>
  <si>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</si>
  <si>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</si>
  <si>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â‚¹7,499</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</si>
  <si>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</si>
  <si>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</si>
  <si>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</si>
  <si>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</si>
  <si>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</si>
  <si>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</si>
  <si>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</si>
  <si>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</si>
  <si>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</si>
  <si>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</si>
  <si>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</si>
  <si>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</si>
  <si>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</si>
  <si>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</si>
  <si>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</si>
  <si>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â‚¹1,324</t>
  </si>
  <si>
    <t>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</si>
  <si>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</si>
  <si>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</si>
  <si>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</si>
  <si>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</si>
  <si>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</si>
  <si>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</si>
  <si>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</si>
  <si>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</si>
  <si>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</si>
  <si>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</si>
  <si>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</si>
  <si>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</si>
  <si>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</si>
  <si>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</si>
  <si>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</si>
  <si>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</si>
  <si>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</si>
  <si>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</si>
  <si>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</si>
  <si>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</si>
  <si>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</si>
  <si>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</si>
  <si>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</si>
  <si>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</si>
  <si>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</si>
  <si>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â‚¹2,899</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</si>
  <si>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</si>
  <si>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</si>
  <si>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</si>
  <si>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</si>
  <si>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</si>
  <si>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</si>
  <si>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</si>
  <si>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</si>
  <si>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</si>
  <si>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</si>
  <si>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</si>
  <si>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</si>
  <si>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Alunkar,Shubhamâ™Ž,Oishi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</si>
  <si>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</si>
  <si>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</si>
  <si>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</si>
  <si>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</si>
  <si>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</si>
  <si>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</si>
  <si>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</si>
  <si>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</si>
  <si>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</si>
  <si>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</si>
  <si>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</si>
  <si>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</si>
  <si>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</si>
  <si>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</si>
  <si>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</si>
  <si>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</si>
  <si>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</si>
  <si>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</si>
  <si>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</si>
  <si>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</si>
  <si>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</si>
  <si>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</si>
  <si>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</si>
  <si>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</si>
  <si>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</si>
  <si>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</si>
  <si>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</si>
  <si>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</si>
  <si>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</si>
  <si>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</si>
  <si>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â‚¹12,490</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</si>
  <si>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</si>
  <si>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</si>
  <si>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</si>
  <si>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</si>
  <si>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</si>
  <si>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</si>
  <si>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</si>
  <si>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</si>
  <si>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</si>
  <si>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</si>
  <si>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</si>
  <si>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</si>
  <si>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</si>
  <si>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</si>
  <si>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</si>
  <si>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</si>
  <si>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â‚¹1,630</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</si>
  <si>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</si>
  <si>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</si>
  <si>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</si>
  <si>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</si>
  <si>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</si>
  <si>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</si>
  <si>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</si>
  <si>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</si>
  <si>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</si>
  <si>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</si>
  <si>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</si>
  <si>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</si>
  <si>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</si>
  <si>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</si>
  <si>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</si>
  <si>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1.69â€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</si>
  <si>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</si>
  <si>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</si>
  <si>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</si>
  <si>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</si>
  <si>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</si>
  <si>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</si>
  <si>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</si>
  <si>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</si>
  <si>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</si>
  <si>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</si>
  <si>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</si>
  <si>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</si>
  <si>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</si>
  <si>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</si>
  <si>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</si>
  <si>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â‚¹2,099</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</si>
  <si>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</si>
  <si>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</si>
  <si>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</si>
  <si>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</si>
  <si>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</si>
  <si>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</si>
  <si>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</si>
  <si>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</si>
  <si>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</si>
  <si>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</si>
  <si>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â‚¹337</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</si>
  <si>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</si>
  <si>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</si>
  <si>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</si>
  <si>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</si>
  <si>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quality,Itâ€™s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</si>
  <si>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</si>
  <si>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</si>
  <si>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</si>
  <si>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</si>
  <si>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</si>
  <si>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</si>
  <si>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</si>
  <si>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</si>
  <si>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</si>
  <si>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â‚¹1799,Very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</si>
  <si>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</si>
  <si>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</si>
  <si>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</si>
  <si>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</si>
  <si>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</si>
  <si>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</si>
  <si>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</si>
  <si>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</si>
  <si>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</si>
  <si>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low.,Good,à¦­à¦¾à¦²à§‹,Damaged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</si>
  <si>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</si>
  <si>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</si>
  <si>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</si>
  <si>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</si>
  <si>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</si>
  <si>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</si>
  <si>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</si>
  <si>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</si>
  <si>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</si>
  <si>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</si>
  <si>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</si>
  <si>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</si>
  <si>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</si>
  <si>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</si>
  <si>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</si>
  <si>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</si>
  <si>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</si>
  <si>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</si>
  <si>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</si>
  <si>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</si>
  <si>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</si>
  <si>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</si>
  <si>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</si>
  <si>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</si>
  <si>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</si>
  <si>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</si>
  <si>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</si>
  <si>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</si>
  <si>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Itâ€™s Money!ðŸ”¥,Nice quality, but comes with a price!,Easiest to install,Easy to install,Worth every penny!,Worth it,Good but costly,Totally worth it</t>
  </si>
  <si>
    <t>Itâ€™s A Good Purchase For Long term Personally I Like It Because It came With 2 Install Kits And Costed Me Around â‚¹999($12)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</si>
  <si>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</si>
  <si>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</si>
  <si>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</si>
  <si>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</si>
  <si>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â‚¹13,499</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</si>
  <si>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</si>
  <si>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</si>
  <si>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</si>
  <si>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</si>
  <si>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</si>
  <si>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</si>
  <si>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â‚¹251</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</si>
  <si>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</si>
  <si>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</si>
  <si>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</si>
  <si>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</si>
  <si>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product...ðŸ‘,Good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</si>
  <si>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</si>
  <si>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</si>
  <si>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</si>
  <si>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</si>
  <si>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</si>
  <si>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</si>
  <si>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transfer,à¨®à¨œà¨¼à¨¬à©‚à¨¤,Good Quality but less Power Delivery,Fantastic!,Good,Not useful,Doesn't fit properly,Boat â›µ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</si>
  <si>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</si>
  <si>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</si>
  <si>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</si>
  <si>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</si>
  <si>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</si>
  <si>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3,13,832</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</si>
  <si>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</si>
  <si>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</si>
  <si>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</si>
  <si>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</si>
  <si>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</si>
  <si>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</si>
  <si>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</si>
  <si>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</si>
  <si>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</si>
  <si>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</si>
  <si>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</si>
  <si>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</si>
  <si>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</si>
  <si>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</si>
  <si>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</si>
  <si>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</si>
  <si>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</si>
  <si>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</si>
  <si>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</si>
  <si>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</si>
  <si>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</si>
  <si>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</si>
  <si>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</si>
  <si>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</si>
  <si>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</si>
  <si>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</si>
  <si>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</si>
  <si>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</si>
  <si>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</si>
  <si>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</si>
  <si>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</si>
  <si>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</si>
  <si>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</si>
  <si>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</si>
  <si>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</si>
  <si>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</si>
  <si>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</si>
  <si>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</si>
  <si>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</si>
  <si>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</si>
  <si>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</si>
  <si>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rangeðŸ‘ðŸ‘</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</si>
  <si>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</si>
  <si>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</si>
  <si>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</si>
  <si>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</si>
  <si>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</si>
  <si>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</si>
  <si>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1,92,589</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</si>
  <si>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</si>
  <si>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</si>
  <si>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</si>
  <si>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</si>
  <si>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</si>
  <si>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</si>
  <si>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</si>
  <si>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</si>
  <si>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</si>
  <si>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</si>
  <si>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</si>
  <si>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</si>
  <si>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</si>
  <si>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</si>
  <si>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</si>
  <si>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</si>
  <si>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</si>
  <si>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</si>
  <si>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</si>
  <si>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</si>
  <si>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</si>
  <si>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</si>
  <si>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</si>
  <si>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</si>
  <si>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</si>
  <si>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</si>
  <si>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ðŸ‘ I'm happy,Best buy in the reasonable price,Great product,product review MI charger!!,MI mobile charger,Top quality charger. Original MI brand. Do buy it if you need a B type charge,Good charger</t>
  </si>
  <si>
    <t>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</si>
  <si>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</si>
  <si>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</si>
  <si>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</si>
  <si>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</si>
  <si>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</si>
  <si>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</si>
  <si>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</si>
  <si>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</si>
  <si>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â‚¹95</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</si>
  <si>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</si>
  <si>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</si>
  <si>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</si>
  <si>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</si>
  <si>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</si>
  <si>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</si>
  <si>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</si>
  <si>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</si>
  <si>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</si>
  <si>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</si>
  <si>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</si>
  <si>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</si>
  <si>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</si>
  <si>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</si>
  <si>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â‚¹4,499</t>
  </si>
  <si>
    <t>1.78"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</si>
  <si>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</si>
  <si>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</si>
  <si>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</si>
  <si>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</si>
  <si>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</si>
  <si>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</si>
  <si>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</si>
  <si>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</si>
  <si>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</si>
  <si>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</si>
  <si>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</si>
  <si>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</si>
  <si>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</si>
  <si>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</si>
  <si>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</si>
  <si>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</si>
  <si>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</si>
  <si>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</si>
  <si>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</si>
  <si>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</si>
  <si>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</si>
  <si>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</si>
  <si>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</si>
  <si>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</si>
  <si>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</si>
  <si>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</si>
  <si>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</si>
  <si>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</si>
  <si>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</si>
  <si>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</si>
  <si>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</si>
  <si>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</si>
  <si>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</si>
  <si>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</si>
  <si>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</si>
  <si>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</si>
  <si>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</si>
  <si>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</si>
  <si>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</si>
  <si>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</si>
  <si>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</si>
  <si>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</si>
  <si>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</si>
  <si>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</si>
  <si>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</si>
  <si>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</si>
  <si>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</si>
  <si>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</si>
  <si>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</si>
  <si>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</si>
  <si>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</si>
  <si>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</si>
  <si>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</si>
  <si>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</si>
  <si>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</si>
  <si>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</si>
  <si>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</si>
  <si>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</si>
  <si>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</si>
  <si>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</si>
  <si>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</si>
  <si>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</si>
  <si>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</si>
  <si>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</si>
  <si>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</si>
  <si>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</si>
  <si>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</si>
  <si>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</si>
  <si>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</si>
  <si>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</si>
  <si>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</si>
  <si>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.,ExcellentðŸ‘ðŸ’¯,The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</si>
  <si>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</si>
  <si>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</si>
  <si>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</si>
  <si>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</si>
  <si>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</si>
  <si>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</si>
  <si>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</si>
  <si>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</si>
  <si>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</si>
  <si>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</si>
  <si>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</si>
  <si>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</si>
  <si>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</si>
  <si>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</si>
  <si>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</si>
  <si>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</si>
  <si>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</si>
  <si>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</si>
  <si>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</si>
  <si>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</si>
  <si>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</si>
  <si>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</si>
  <si>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</si>
  <si>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</si>
  <si>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</si>
  <si>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</si>
  <si>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</si>
  <si>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</si>
  <si>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</si>
  <si>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</si>
  <si>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</si>
  <si>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</si>
  <si>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</si>
  <si>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</si>
  <si>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</si>
  <si>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</si>
  <si>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</si>
  <si>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</si>
  <si>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</si>
  <si>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</si>
  <si>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</si>
  <si>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</si>
  <si>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</si>
  <si>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</si>
  <si>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</si>
  <si>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</si>
  <si>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</si>
  <si>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</si>
  <si>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</si>
  <si>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</si>
  <si>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</si>
  <si>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</si>
  <si>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</si>
  <si>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</si>
  <si>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</si>
  <si>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</si>
  <si>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</si>
  <si>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</si>
  <si>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</si>
  <si>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</si>
  <si>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</si>
  <si>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</si>
  <si>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</si>
  <si>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</si>
  <si>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</si>
  <si>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</si>
  <si>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ðŸ‘,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</si>
  <si>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</si>
  <si>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</si>
  <si>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</si>
  <si>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</si>
  <si>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</si>
  <si>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</si>
  <si>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</si>
  <si>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</si>
  <si>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UltraÂ® microSDXCâ„¢ UHS-I Card, 256GB, 150MB/s R, 10 Y Warranty, for Smartphones</t>
  </si>
  <si>
    <t>â‚¹1,989</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</si>
  <si>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</si>
  <si>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</si>
  <si>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</si>
  <si>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</si>
  <si>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</si>
  <si>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</si>
  <si>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</si>
  <si>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QualcommÂ® Snapdragonâ„¢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</si>
  <si>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</si>
  <si>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</si>
  <si>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</si>
  <si>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</si>
  <si>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</si>
  <si>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</si>
  <si>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</si>
  <si>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ðŸ‘,Thik thak,Avarage,Smart watch,They can improve more</t>
  </si>
  <si>
    <t>I really like this product. Gifted to my sister, and she likes it,Great âŒš,Good product,Nice ðŸ‘,Thik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</si>
  <si>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</si>
  <si>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</si>
  <si>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</si>
  <si>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</si>
  <si>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</si>
  <si>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</si>
  <si>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</si>
  <si>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</si>
  <si>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</si>
  <si>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</si>
  <si>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</si>
  <si>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</si>
  <si>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</si>
  <si>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buy,ðŸ‘ðŸ‘,It's  good,Low battery life and it's okay to buy,Superb ðŸ˜˜,Good,Good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</si>
  <si>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</si>
  <si>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</si>
  <si>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</si>
  <si>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</si>
  <si>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1.78â€ AMOLED Display, 60 Hz Refresh Rate, 105 Fitness Modes, 10 Days Battery, SPO2, Heart Rate, Stress Monitor, Women Health Tracker &amp; Multiple Watch Face [Midnight Black]</t>
  </si>
  <si>
    <t>ã€1.78"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</si>
  <si>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</si>
  <si>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</si>
  <si>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</si>
  <si>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</si>
  <si>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itâ€Šâ€Š,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</si>
  <si>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</si>
  <si>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</si>
  <si>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</si>
  <si>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</si>
  <si>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</si>
  <si>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</si>
  <si>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</si>
  <si>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</si>
  <si>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</si>
  <si>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</si>
  <si>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ðŸ‘,Noice,Noise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</si>
  <si>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</si>
  <si>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</si>
  <si>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</si>
  <si>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</si>
  <si>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</si>
  <si>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</si>
  <si>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</si>
  <si>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</si>
  <si>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</si>
  <si>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</si>
  <si>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</si>
  <si>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</si>
  <si>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</si>
  <si>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</si>
  <si>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</si>
  <si>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</si>
  <si>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</si>
  <si>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</si>
  <si>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</si>
  <si>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</si>
  <si>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</si>
  <si>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</si>
  <si>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</si>
  <si>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</si>
  <si>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</si>
  <si>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</si>
  <si>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</si>
  <si>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</si>
  <si>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</si>
  <si>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</si>
  <si>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</si>
  <si>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</si>
  <si>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 There is no guide to help you stick the screen guard, which is okay as we all know how to do it.Â 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</si>
  <si>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</si>
  <si>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</si>
  <si>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</si>
  <si>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</si>
  <si>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â‚¹79</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</si>
  <si>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</si>
  <si>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</si>
  <si>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</si>
  <si>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</si>
  <si>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</si>
  <si>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</si>
  <si>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</si>
  <si>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</si>
  <si>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</si>
  <si>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</si>
  <si>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</si>
  <si>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</si>
  <si>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</si>
  <si>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</si>
  <si>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</si>
  <si>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</si>
  <si>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</si>
  <si>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</si>
  <si>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</si>
  <si>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</si>
  <si>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</si>
  <si>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</si>
  <si>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</si>
  <si>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</si>
  <si>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ðŸ‘ðŸ¼,Good,Fulfil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</si>
  <si>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</si>
  <si>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</si>
  <si>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</si>
  <si>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</si>
  <si>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</si>
  <si>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</si>
  <si>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</si>
  <si>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</si>
  <si>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360Â°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</si>
  <si>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</si>
  <si>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</si>
  <si>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</si>
  <si>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</si>
  <si>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</si>
  <si>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steady.,ðŸ‘,good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</si>
  <si>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</si>
  <si>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</si>
  <si>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</si>
  <si>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</si>
  <si>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</si>
  <si>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</si>
  <si>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</si>
  <si>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</si>
  <si>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</si>
  <si>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ðŸ™‚ðŸ‘,Great product,Good product,Works well enough, it isnâ€™t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</si>
  <si>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donâ€™t have to touch your phone frequently such as video calling or voice calling etc.  Otherwise itâ€™s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</si>
  <si>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</si>
  <si>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</si>
  <si>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</si>
  <si>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OpenTechÂ®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</si>
  <si>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</si>
  <si>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</si>
  <si>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</si>
  <si>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</si>
  <si>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</si>
  <si>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</si>
  <si>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</si>
  <si>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</si>
  <si>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</si>
  <si>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</si>
  <si>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</si>
  <si>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</si>
  <si>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</si>
  <si>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</si>
  <si>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</si>
  <si>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</si>
  <si>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</si>
  <si>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</si>
  <si>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</si>
  <si>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</si>
  <si>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</si>
  <si>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</si>
  <si>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</si>
  <si>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</si>
  <si>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</si>
  <si>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</si>
  <si>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</si>
  <si>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</si>
  <si>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</si>
  <si>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</si>
  <si>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â‚¹2,179</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</si>
  <si>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</si>
  <si>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</si>
  <si>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</si>
  <si>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</si>
  <si>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outputs,Donâ€™t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</si>
  <si>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</si>
  <si>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</si>
  <si>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</si>
  <si>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</si>
  <si>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</si>
  <si>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</si>
  <si>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</si>
  <si>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</si>
  <si>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</si>
  <si>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</si>
  <si>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</si>
  <si>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</si>
  <si>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</si>
  <si>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</si>
  <si>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</si>
  <si>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ðŸ˜Š,Purchased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</si>
  <si>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</si>
  <si>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</si>
  <si>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</si>
  <si>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</si>
  <si>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â‚¹2,599</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</si>
  <si>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</si>
  <si>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</si>
  <si>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</si>
  <si>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</si>
  <si>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</si>
  <si>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</si>
  <si>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</si>
  <si>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</si>
  <si>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</si>
  <si>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</si>
  <si>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â‚¹2,799</t>
  </si>
  <si>
    <t>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</si>
  <si>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</si>
  <si>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</si>
  <si>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</si>
  <si>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âŒšï¸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</si>
  <si>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</si>
  <si>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</si>
  <si>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</si>
  <si>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</si>
  <si>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</si>
  <si>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</si>
  <si>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â‚¹2,990</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</si>
  <si>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</si>
  <si>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</si>
  <si>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</si>
  <si>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</si>
  <si>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</si>
  <si>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</si>
  <si>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</si>
  <si>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</si>
  <si>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</si>
  <si>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</si>
  <si>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â‚¹2,400</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</si>
  <si>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</si>
  <si>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</si>
  <si>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</si>
  <si>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</si>
  <si>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</si>
  <si>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</si>
  <si>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</si>
  <si>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</si>
  <si>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Itâ€™s worth,Good,Iphone 18w adapter.,The product is good to use,Nice,Excellent,Very useful and excellent product at an very affordable price. tag,Affordable price, Great deal!</t>
  </si>
  <si>
    <t>Looks good and didnâ€™t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</si>
  <si>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</si>
  <si>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</si>
  <si>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</si>
  <si>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</si>
  <si>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</si>
  <si>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</si>
  <si>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</si>
  <si>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</si>
  <si>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</si>
  <si>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</si>
  <si>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</si>
  <si>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</si>
  <si>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</si>
  <si>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</si>
  <si>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</si>
  <si>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</si>
  <si>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</si>
  <si>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â‚¹3,799</t>
  </si>
  <si>
    <t>â‚¹5,299</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</si>
  <si>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</si>
  <si>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</si>
  <si>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</si>
  <si>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</si>
  <si>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</si>
  <si>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</si>
  <si>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</si>
  <si>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</si>
  <si>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</si>
  <si>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</si>
  <si>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</si>
  <si>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</si>
  <si>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</si>
  <si>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</si>
  <si>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â¤,Good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</si>
  <si>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 worth it  paise vasulðŸ˜,https://m.media-amazon.com/images/I/81skvqgoYaL._SY88.jpg,Ok,Good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</si>
  <si>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</si>
  <si>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</si>
  <si>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</si>
  <si>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</si>
  <si>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</si>
  <si>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</si>
  <si>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</si>
  <si>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</si>
  <si>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</si>
  <si>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ðŸ”‹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</si>
  <si>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</si>
  <si>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</si>
  <si>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</si>
  <si>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</si>
  <si>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â‚¹39,990</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</si>
  <si>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</si>
  <si>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</si>
  <si>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</si>
  <si>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</si>
  <si>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ðŸ‘½,Overall good,Good performance oriented phone,An all Rounder in the &lt; 30k segment,All good, battery life could be better.,A good Phone with few disadvantages.,Value for Money product,â¤ï¸</t>
  </si>
  <si>
    <t>Posting This After 8 Days of Continous Usage:I came from Oneplus 5t that too because last to last week I had an accident and my 5t has dead on the spot.After watching a lot of reviews on Youtube and Amazon, I thought I should give it a chance.First Impression:-â€¢ As you all know OP 5t has small display so it's hard for first 3-4 days to use/Typing because of big display.â€¢ A little heavy but that could be because of upgraded species and battery from my last 5t.â€¢ Solid built but it if it's metal build then it will be more beautiful.â€¢ Space fusion color is looking killer.â€¢ Flash charger works awsome but charger design can be improvedâ€¢ Display is crisp and clear but but in dark apps (i.e, chrome, brave, linkdin etc) you'll notice a color change (from Black to Greyish color) that gives a cheap feel and I don't know if it's a software or hardware issue.Actual Review:-â€¢ While gaming (Call of duty:mobile) has some lags and bugs and there is no option to block notification/calls even after mute notification ONN everything is coming on screen and it's very frustrating and annoying.â€¢ Battlefield mobile ground, Asphalt 9, Clash of Clans, Battle Royale are working flowless.â€¢ Some apps like Flipkart and Airtel gives some error (screen zoom automatically while opening) might be because of android 12 or something else.â€¢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 Gesture are not working fine, this can be fixed with future updates.â€¢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 Funtouch OS is very uncomfortable for me for the first 4-5 days but now I'm getting it a little.â€¢ Less feature in gaming mode in comparison to Iqoo 7ðŸ“·Camera:-â€¢ Average as of now takes good picture in night/evening time and selfie camera is awsome.â€¢ OIS works good as per the budget and gives value for money.â€¢ Day time picture are good but something it changes the saturation/color by itself automatically.â€¢ No heat observed while gaming/doing heavy task (minimal heat that every phone has now a days and it is 40Â°c outside so this is not a big deal for me.â€¢ Screen recorder and mic works awsomeâ€¢ Crisp clear display except the issue I told aboveâ€¢ 6-7 SOT in one charge (0-100)â€¢ 42-44 minutes charging time (0-100)â€¢ No bugs lags observed till dateâ€¢ 120Hz refresh rate made it monsterâ€¢ Some preinstalled bloatware can be uninstall but some has to be force stop only or you can use Adb commande to remove permanently.â€¢ A few apps are unnecessary like browser and a screen (virus scan) comes just after install an app from play store that very annoying and somehow I stopped that.â€¢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</si>
  <si>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</si>
  <si>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</si>
  <si>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</si>
  <si>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</si>
  <si>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â‚¹281</t>
  </si>
  <si>
    <t>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</si>
  <si>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</si>
  <si>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</si>
  <si>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</si>
  <si>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ðŸ‘ nice</t>
  </si>
  <si>
    <t>Good Prodat,Battery life is so bad.,Nice product,Dislike product also not return its only replacement,,Iska tauch kaam nahi kar raha hai aur kewal mobile adoptot se charge karne par on dikh raha phir turat band ho ja raha hai.ise wapas karna hai.,à¤ªà¤¹à¤¿à¤²à¥à¤¯à¤¾ à¤¦à¤¿à¤µà¤¸à¤¾à¤ªà¤¾à¤¸à¥‚à¤¨à¤š à¤¤à¥€ à¤µà¥‰à¤š à¤‘à¤¨ à¤¹à¥‹à¤¤ à¤¨à¤¾à¤¹à¥€. à¤šà¤¾à¤°à¥à¤œ à¤•à¥‡à¤²à¥‡ à¤¤à¤°à¥€ à¤ªà¤£ à¤‘à¤¨ à¤¹à¥‹à¤¤ à¤¨à¤¾à¤¹à¥€. à¤ªà¥à¤°à¥à¤£à¤ªà¤£à¥‡ third class à¤µà¥‰à¤š à¤ªà¤¾à¤ à¤µà¤¿à¤²à¥€ Amazon à¤¨à¥‡. à¤¦à¤¿à¤µà¤¸à¥‡à¤‚à¤¦à¤¿à¤µà¤¸ Amazon à¤šà¥€ à¤¸à¤°à¥à¤µà¥à¤¹à¤¿à¤¸ à¤†à¤£à¤¿ à¤ªà¥à¤°à¥‰à¤¡à¤•à¥à¤Ÿ bad à¤¹à¥‹à¤¤ à¤šà¤¾à¤²à¤²à¥‡à¤²à¥‡ à¤¦à¤¿à¤¸à¤¤ à¤†à¤¹à¥‡.,Bhot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</si>
  <si>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</si>
  <si>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</si>
  <si>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</si>
  <si>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</si>
  <si>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â‚¹7,998</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</si>
  <si>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</si>
  <si>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</si>
  <si>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</si>
  <si>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</si>
  <si>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t>
  </si>
  <si>
    <t>Nice Phone. All over Performance is Good,à¤¬à¥ˆà¤Ÿà¤°à¥€ à¤²à¤—à¤­à¤— à¤ à¥€à¤• à¤¹à¥ˆ à¤•à¥ˆà¤®à¤°à¤¾ à¤­à¥€ à¤•à¥à¤² à¤®à¤¿à¤²à¤¾à¤•à¤° à¤ à¥€à¤• à¤¹à¥ˆ à¤¨à¥‰à¤°à¥à¤®à¤² à¤¨à¥à¤¯à¥‚à¤œà¤¼ à¤•à¥‡ à¤²à¤¿à¤,Battery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ðŸ‘ðŸ‘ðŸ‘ðŸ‘ðŸ‘</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</si>
  <si>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</si>
  <si>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</si>
  <si>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</si>
  <si>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</si>
  <si>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</si>
  <si>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</si>
  <si>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</si>
  <si>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</si>
  <si>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</si>
  <si>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</si>
  <si>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</si>
  <si>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</si>
  <si>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</si>
  <si>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</si>
  <si>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</si>
  <si>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</si>
  <si>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</si>
  <si>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</si>
  <si>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GlassðŸ‘ŒðŸ»,Good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</si>
  <si>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canâ€™t see whether the ear opening aligns with the phoneâ€™s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</si>
  <si>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</si>
  <si>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</si>
  <si>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</si>
  <si>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</si>
  <si>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</si>
  <si>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</si>
  <si>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</si>
  <si>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</si>
  <si>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</si>
  <si>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</si>
  <si>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</si>
  <si>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</si>
  <si>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</si>
  <si>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- 1.69â€ LCD Display, Multiple Watch Faces, Sleep Monitor, Heart &amp; SpO2 Monitoring, Multiple Sports Modes, Water Resistant</t>
  </si>
  <si>
    <t>â‚¹3,499</t>
  </si>
  <si>
    <t>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</si>
  <si>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</si>
  <si>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</si>
  <si>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</si>
  <si>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</si>
  <si>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</si>
  <si>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</si>
  <si>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</si>
  <si>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</si>
  <si>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</si>
  <si>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</si>
  <si>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</si>
  <si>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</si>
  <si>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</si>
  <si>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laga,Canâ€™t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</si>
  <si>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</si>
  <si>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</si>
  <si>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</si>
  <si>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</si>
  <si>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â€“ (Black,20cm)</t>
  </si>
  <si>
    <t>Electronics|Headphones,Earbuds&amp;Accessories|Adapters</t>
  </si>
  <si>
    <t>â‚¹120</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</si>
  <si>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</si>
  <si>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</si>
  <si>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</si>
  <si>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</si>
  <si>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</si>
  <si>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</si>
  <si>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</si>
  <si>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</si>
  <si>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</si>
  <si>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</si>
  <si>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</si>
  <si>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</si>
  <si>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</si>
  <si>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</si>
  <si>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</si>
  <si>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</si>
  <si>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</si>
  <si>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</si>
  <si>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</si>
  <si>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</si>
  <si>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</si>
  <si>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</si>
  <si>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</si>
  <si>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</si>
  <si>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</si>
  <si>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</si>
  <si>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</si>
  <si>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</si>
  <si>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</si>
  <si>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</si>
  <si>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</si>
  <si>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</si>
  <si>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</si>
  <si>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</si>
  <si>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</si>
  <si>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</si>
  <si>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</si>
  <si>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Electronics|Mobiles&amp;Accessories|MobileAccessories|DÃ©cor|PhoneCharms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</si>
  <si>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</si>
  <si>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</si>
  <si>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</si>
  <si>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</si>
  <si>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ðŸ‘,very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</si>
  <si>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</si>
  <si>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</si>
  <si>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</si>
  <si>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</si>
  <si>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</si>
  <si>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â‚¹7,915</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</si>
  <si>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</si>
  <si>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</si>
  <si>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</si>
  <si>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</si>
  <si>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</si>
  <si>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</si>
  <si>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</si>
  <si>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</si>
  <si>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</si>
  <si>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</si>
  <si>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</si>
  <si>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</si>
  <si>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</si>
  <si>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</si>
  <si>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</si>
  <si>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â‚¹1,055</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</si>
  <si>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</si>
  <si>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</si>
  <si>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</si>
  <si>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</si>
  <si>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</si>
  <si>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oneâ¤ï¸,Value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</si>
  <si>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</si>
  <si>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</si>
  <si>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</si>
  <si>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</si>
  <si>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â‚¹150</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</si>
  <si>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</si>
  <si>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</si>
  <si>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</si>
  <si>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</si>
  <si>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donâ€™t mind the edges,Recommended !!,Looks premium,Real value for money however I wish there would have been stronger adhesive,Its a genuine product,Precision!,Does the job perfectly,A perfect fit for iPhone 13 and has transparent edges too.</t>
  </si>
  <si>
    <t>Itâ€™s a no brainer to get this. Just that the edges donâ€™t fix in properly. There is always air bubble kind of thing on the edge.,Easy to apply and no bubbles. For Rs 150 they send 2 units which is amazing too. Satisfied with the purchase !!,Overall good and easy to apply. Doesnâ€™t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</si>
  <si>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</si>
  <si>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</si>
  <si>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</si>
  <si>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</si>
  <si>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</si>
  <si>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</si>
  <si>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â‚¹474</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</si>
  <si>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</si>
  <si>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</si>
  <si>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</si>
  <si>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</si>
  <si>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</si>
  <si>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otherðŸ˜¬,Fit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â‚¹469,Awesome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</si>
  <si>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</si>
  <si>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</si>
  <si>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</si>
  <si>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</si>
  <si>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</si>
  <si>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</si>
  <si>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</si>
  <si>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</si>
  <si>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</si>
  <si>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</si>
  <si>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</si>
  <si>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</si>
  <si>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</si>
  <si>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</si>
  <si>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</si>
  <si>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â‚¹265</t>
  </si>
  <si>
    <t>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</si>
  <si>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</si>
  <si>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</si>
  <si>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</si>
  <si>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</si>
  <si>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</si>
  <si>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</si>
  <si>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</si>
  <si>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</si>
  <si>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</si>
  <si>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â‚¹37,990</t>
  </si>
  <si>
    <t>â‚¹74,999</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</si>
  <si>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</si>
  <si>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</si>
  <si>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</si>
  <si>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</si>
  <si>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</si>
  <si>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</si>
  <si>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</si>
  <si>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</si>
  <si>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</si>
  <si>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</si>
  <si>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</si>
  <si>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</si>
  <si>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</si>
  <si>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</si>
  <si>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</si>
  <si>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</si>
  <si>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</si>
  <si>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</si>
  <si>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</si>
  <si>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</si>
  <si>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</si>
  <si>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</si>
  <si>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</si>
  <si>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</si>
  <si>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</si>
  <si>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</si>
  <si>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</si>
  <si>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</si>
  <si>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Buy,Ã“k,Nice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</si>
  <si>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</si>
  <si>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</si>
  <si>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</si>
  <si>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</si>
  <si>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</si>
  <si>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â€ŽSmartwatch,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</si>
  <si>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</si>
  <si>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</si>
  <si>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</si>
  <si>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</si>
  <si>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</si>
  <si>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</si>
  <si>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</si>
  <si>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</si>
  <si>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Silicone|ã€1.78" AMOLED Displayã€‘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</si>
  <si>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</si>
  <si>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</si>
  <si>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</si>
  <si>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</si>
  <si>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</si>
  <si>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</si>
  <si>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</si>
  <si>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</si>
  <si>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ðŸ˜”</t>
  </si>
  <si>
    <t>Product works well and charges the devices in a quick mannerValue for money.,I like this product,Not working ðŸ˜”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</si>
  <si>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</si>
  <si>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</si>
  <si>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</si>
  <si>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</si>
  <si>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 to meet your different needs, or situation|ã€Widely Compatible &amp; Perfect Match ã€‘The Selfie Stick is suitable for Most Smart Phone in Market, IPhone x 8 6 7 Plus Android Samsung Galaxy S7 S8 Blackberry Huawei etc. No Need to Worry About Incompatibility Issues. Fits 3.5-6.2'' screen devices like iOS &amp; Android and Samsung.(no need to download extra APP.)|ã€Long Battery Lifeã€‘Using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</si>
  <si>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</si>
  <si>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</si>
  <si>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</si>
  <si>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</si>
  <si>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</si>
  <si>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</si>
  <si>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</si>
  <si>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</si>
  <si>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</si>
  <si>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</si>
  <si>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</si>
  <si>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</si>
  <si>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</si>
  <si>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PRODUCT.â˜†â˜†â˜†â˜†â˜†,Its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</si>
  <si>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havenâ€™t touched my phone charger for 2-3 days and completely used this power bank for charging and still it wasnâ€™t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</si>
  <si>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</si>
  <si>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</si>
  <si>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</si>
  <si>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</si>
  <si>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</si>
  <si>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</si>
  <si>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</si>
  <si>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</si>
  <si>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</si>
  <si>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</si>
  <si>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</si>
  <si>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</si>
  <si>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</si>
  <si>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</si>
  <si>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</si>
  <si>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industryâ€™s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</si>
  <si>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</si>
  <si>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</si>
  <si>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</si>
  <si>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</si>
  <si>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(â‚¹1999)P.s: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ðŸ‘ðŸ‘ðŸ‘,Many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</si>
  <si>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</si>
  <si>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</si>
  <si>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</si>
  <si>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</si>
  <si>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â‚¹314</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</si>
  <si>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</si>
  <si>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</si>
  <si>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</si>
  <si>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</si>
  <si>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</si>
  <si>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</si>
  <si>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</si>
  <si>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</si>
  <si>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</si>
  <si>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</si>
  <si>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</si>
  <si>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</si>
  <si>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</si>
  <si>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</si>
  <si>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</si>
  <si>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</si>
  <si>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</si>
  <si>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</si>
  <si>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</si>
  <si>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</si>
  <si>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</si>
  <si>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</si>
  <si>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</si>
  <si>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</si>
  <si>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</si>
  <si>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</si>
  <si>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</si>
  <si>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</si>
  <si>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</si>
  <si>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â‚¹365</t>
  </si>
  <si>
    <t>3,63,711</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</si>
  <si>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</si>
  <si>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</si>
  <si>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</si>
  <si>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</si>
  <si>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â‚¹4,490</t>
  </si>
  <si>
    <t>1,36,954</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</si>
  <si>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Nâ€™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</si>
  <si>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</si>
  <si>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</si>
  <si>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</si>
  <si>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</si>
  <si>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PUBG.Itâ€™s been 2-3 days I used it daily for 6-7 hours on full charge, it has no buttons and it works on touch sensor which was impressive for me and in PUBG it doesnâ€™t give delay as written in the comments, it has a good latency better than what I had expected from the negative comments.Sometimes though I faced the issue where one side of the airdope stops working because itâ€™s either on standby without detecting the user or a bug which is included in the faq/guide/help card in the box Iâ€™m satisfied in terms of gaming.For sports like running I wouldnâ€™t recommend because it slips away however maybe u can tie the airdope with a thread attached to ur neck so that itâ€™s safe from landing on the ground Iâ€™m gonna try that, please donâ€™t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</si>
  <si>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</si>
  <si>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</si>
  <si>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</si>
  <si>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</si>
  <si>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</si>
  <si>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</si>
  <si>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</si>
  <si>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</si>
  <si>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</si>
  <si>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â‚¹289</t>
  </si>
  <si>
    <t>2,53,105</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</si>
  <si>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</si>
  <si>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</si>
  <si>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</si>
  <si>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</si>
  <si>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ðŸ‘,good,Good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</si>
  <si>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</si>
  <si>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</si>
  <si>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</si>
  <si>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</si>
  <si>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</si>
  <si>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</si>
  <si>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â‚¹895</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</si>
  <si>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</si>
  <si>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</si>
  <si>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</si>
  <si>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</si>
  <si>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</si>
  <si>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havenâ€™t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</si>
  <si>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</si>
  <si>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</si>
  <si>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</si>
  <si>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</si>
  <si>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</si>
  <si>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â‚¹217</t>
  </si>
  <si>
    <t>â‚¹237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</si>
  <si>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</si>
  <si>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</si>
  <si>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</si>
  <si>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</si>
  <si>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</si>
  <si>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ðŸ™ƒ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</si>
  <si>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</si>
  <si>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</si>
  <si>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</si>
  <si>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</si>
  <si>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1,80,998</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</si>
  <si>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</si>
  <si>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</si>
  <si>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</si>
  <si>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</si>
  <si>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</si>
  <si>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228Ã·80=2.85 times.That's it.,Having bought this for roughly â‚¹1300,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â‚¹1300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</si>
  <si>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</si>
  <si>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</si>
  <si>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</si>
  <si>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</si>
  <si>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</si>
  <si>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</si>
  <si>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</si>
  <si>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</si>
  <si>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</si>
  <si>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ðŸ‘ Good As Compared to Market Products,Totally is good ðŸ˜Š</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</si>
  <si>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ðŸ“ Students &amp; laptop ðŸ’»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</si>
  <si>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</si>
  <si>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</si>
  <si>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</si>
  <si>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</si>
  <si>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</si>
  <si>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</si>
  <si>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</si>
  <si>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</si>
  <si>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1,41,841</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</si>
  <si>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</si>
  <si>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</si>
  <si>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</si>
  <si>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</si>
  <si>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ðŸ‘,Value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</si>
  <si>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ðŸ˜‚).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ðŸ˜†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ðŸ˜‰ðŸ˜…,thanks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</si>
  <si>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</si>
  <si>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</si>
  <si>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</si>
  <si>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</si>
  <si>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</si>
  <si>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</si>
  <si>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</si>
  <si>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</si>
  <si>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</si>
  <si>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</si>
  <si>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</si>
  <si>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</si>
  <si>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</si>
  <si>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</si>
  <si>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</si>
  <si>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</si>
  <si>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</si>
  <si>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</si>
  <si>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</si>
  <si>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ðŸ‘,Ok,Best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</si>
  <si>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ðŸ‘ and value for money ðŸ’°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</si>
  <si>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</si>
  <si>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</si>
  <si>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1,92,587</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</si>
  <si>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</si>
  <si>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</si>
  <si>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</si>
  <si>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</si>
  <si>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â‚¹1,220</t>
  </si>
  <si>
    <t>1,07,151</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</si>
  <si>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</si>
  <si>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</si>
  <si>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</si>
  <si>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</si>
  <si>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</si>
  <si>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</si>
  <si>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</si>
  <si>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</si>
  <si>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</si>
  <si>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</si>
  <si>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</si>
  <si>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Product,Ok,à¤‰à¤ªà¤¯à¥‹à¤—à¥€ à¤à¤µà¤‚ à¤¸à¤‚à¤¤à¥‹à¤·à¤œà¤¨à¤•,Ok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</si>
  <si>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</si>
  <si>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</si>
  <si>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</si>
  <si>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</si>
  <si>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</si>
  <si>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</si>
  <si>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</si>
  <si>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</si>
  <si>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</si>
  <si>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</si>
  <si>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</si>
  <si>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</si>
  <si>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</si>
  <si>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</si>
  <si>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</si>
  <si>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</si>
  <si>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</si>
  <si>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</si>
  <si>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</si>
  <si>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itâ€™s expensive too then u should try thisâ€¦.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</si>
  <si>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</si>
  <si>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</si>
  <si>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</si>
  <si>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</si>
  <si>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</si>
  <si>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</si>
  <si>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</si>
  <si>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</si>
  <si>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</si>
  <si>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</si>
  <si>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</si>
  <si>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</si>
  <si>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</si>
  <si>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</si>
  <si>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</si>
  <si>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</si>
  <si>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</si>
  <si>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</si>
  <si>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</si>
  <si>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</si>
  <si>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it.ðŸ’•,HP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</si>
  <si>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</si>
  <si>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</si>
  <si>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</si>
  <si>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</si>
  <si>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</si>
  <si>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</si>
  <si>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</si>
  <si>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</si>
  <si>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</si>
  <si>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</si>
  <si>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</si>
  <si>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</si>
  <si>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</si>
  <si>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</si>
  <si>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</si>
  <si>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</si>
  <si>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</si>
  <si>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</si>
  <si>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</si>
  <si>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</si>
  <si>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</si>
  <si>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</si>
  <si>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</si>
  <si>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</si>
  <si>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day.PROS:â–ª Comfortable.â–ª Elegant and sober appearance.â–ª Reasonable battery life. I would let the earbuds recharge at, for example, mealtimes.â–ª Decent range. Going a few meters into the next room, with a concrete wall in between, was no issue.â–ª The battery status of the dock is shown by a series of LED blinks. Simple and practical.CONS:â–ª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ðŸ”¥â¤ï¸,it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</si>
  <si>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</si>
  <si>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</si>
  <si>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</si>
  <si>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â€“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</si>
  <si>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</si>
  <si>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</si>
  <si>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</si>
  <si>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</si>
  <si>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</si>
  <si>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</si>
  <si>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</si>
  <si>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</si>
  <si>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</si>
  <si>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</si>
  <si>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</si>
  <si>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</si>
  <si>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</si>
  <si>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</si>
  <si>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</si>
  <si>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</si>
  <si>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</si>
  <si>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</si>
  <si>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</si>
  <si>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</si>
  <si>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</si>
  <si>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</si>
  <si>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</si>
  <si>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</si>
  <si>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</si>
  <si>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</si>
  <si>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</si>
  <si>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</si>
  <si>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</si>
  <si>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â‚¹1,995</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</si>
  <si>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</si>
  <si>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</si>
  <si>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</si>
  <si>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</si>
  <si>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</si>
  <si>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product.â˜†â˜†â˜†â˜†,I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</si>
  <si>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</si>
  <si>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</si>
  <si>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</si>
  <si>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</si>
  <si>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</si>
  <si>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</si>
  <si>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</si>
  <si>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â‚¹266</t>
  </si>
  <si>
    <t>â‚¹315</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</si>
  <si>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</si>
  <si>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</si>
  <si>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</si>
  <si>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</si>
  <si>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</si>
  <si>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</si>
  <si>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</si>
  <si>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</si>
  <si>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</si>
  <si>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</si>
  <si>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</si>
  <si>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â‚¹50</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</si>
  <si>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</si>
  <si>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</si>
  <si>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</si>
  <si>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</si>
  <si>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</si>
  <si>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</si>
  <si>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</si>
  <si>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</si>
  <si>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</si>
  <si>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</si>
  <si>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</si>
  <si>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â‚¹130</t>
  </si>
  <si>
    <t>â‚¹165</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</si>
  <si>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</si>
  <si>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</si>
  <si>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</si>
  <si>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</si>
  <si>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</si>
  <si>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</si>
  <si>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</si>
  <si>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</si>
  <si>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</si>
  <si>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</si>
  <si>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â‚¹1,290</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</si>
  <si>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youâ€™re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</si>
  <si>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</si>
  <si>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</si>
  <si>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</si>
  <si>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</si>
  <si>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</si>
  <si>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</si>
  <si>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</si>
  <si>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</si>
  <si>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</si>
  <si>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</si>
  <si>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</si>
  <si>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</si>
  <si>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</si>
  <si>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</si>
  <si>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</si>
  <si>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</si>
  <si>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slick,ðŸ‘,It's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ðŸ‘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</si>
  <si>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</si>
  <si>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</si>
  <si>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</si>
  <si>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</si>
  <si>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</si>
  <si>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â‚¹2,498</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</si>
  <si>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</si>
  <si>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</si>
  <si>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</si>
  <si>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</si>
  <si>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</si>
  <si>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</si>
  <si>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</si>
  <si>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</si>
  <si>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</si>
  <si>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</si>
  <si>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</si>
  <si>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</si>
  <si>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</si>
  <si>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</si>
  <si>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</si>
  <si>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</si>
  <si>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</si>
  <si>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</si>
  <si>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</si>
  <si>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</si>
  <si>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â‚¹4,098</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</si>
  <si>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</si>
  <si>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</si>
  <si>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</si>
  <si>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</si>
  <si>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</si>
  <si>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</si>
  <si>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</si>
  <si>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</si>
  <si>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</si>
  <si>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</si>
  <si>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</si>
  <si>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</si>
  <si>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</si>
  <si>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</si>
  <si>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</si>
  <si>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ðŸ‘Œ,Good,AVARAGE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</si>
  <si>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</si>
  <si>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</si>
  <si>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</si>
  <si>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</si>
  <si>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</si>
  <si>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</si>
  <si>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</si>
  <si>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</si>
  <si>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</si>
  <si>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ðŸ™‚,Good product,Good product at this price.,Not for gaming,Good product.</t>
  </si>
  <si>
    <t>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</si>
  <si>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</si>
  <si>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</si>
  <si>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</si>
  <si>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</si>
  <si>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</si>
  <si>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</si>
  <si>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</si>
  <si>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</si>
  <si>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</si>
  <si>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</si>
  <si>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</si>
  <si>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</si>
  <si>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</si>
  <si>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</si>
  <si>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</si>
  <si>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</si>
  <si>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</si>
  <si>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</si>
  <si>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</si>
  <si>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</si>
  <si>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</si>
  <si>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happyðŸ™‚,good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</si>
  <si>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itðŸ‘,like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</si>
  <si>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</si>
  <si>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</si>
  <si>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</si>
  <si>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</si>
  <si>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â‚¹5,499</t>
  </si>
  <si>
    <t>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</si>
  <si>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</si>
  <si>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</si>
  <si>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</si>
  <si>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</si>
  <si>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</si>
  <si>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</si>
  <si>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</si>
  <si>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</si>
  <si>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</si>
  <si>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</si>
  <si>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</si>
  <si>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â‚¹519</t>
  </si>
  <si>
    <t>â‚¹1,350</t>
  </si>
  <si>
    <t>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</si>
  <si>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</si>
  <si>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</si>
  <si>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</si>
  <si>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</si>
  <si>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</si>
  <si>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</si>
  <si>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</si>
  <si>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</si>
  <si>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</si>
  <si>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</si>
  <si>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</si>
  <si>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</si>
  <si>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</si>
  <si>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1,09,864</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</si>
  <si>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</si>
  <si>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</si>
  <si>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</si>
  <si>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</si>
  <si>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</si>
  <si>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 Nice Sound Quality while using Crystal Bionic Sound, but it's average on normal mode which feels a little more bassy and losses clarity at certain points.â€¢ Great Build Qualityâ€¢ It's ANC &amp; Ambience mode is good in this price range.â€¢ It's quite Comfortable to wear for long sessions as per my ear fitting.â€¢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 It's range is very low considering Bluetooth v5.2, I even have BoAt neckband with v5.0 which has better range. Even a single wall coming in between 3-4ms can block the sound output.â€¢ Its battery life is average which needs charge every day if you use it for roughly 8-10 hours everyday with Bionic Crystal Mode/ANC enabled.â€¢ While using Dual Pairing sometimes there are sound drops and lags in between. And the sound gets high pitched and starts lagging sometimes if you switch quickly between devices. (This happened on the Replacement unit I received, maybe it's not the case with your unit).â€¢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</si>
  <si>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</si>
  <si>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</si>
  <si>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</si>
  <si>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</si>
  <si>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</si>
  <si>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â‚¹1,295</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</si>
  <si>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</si>
  <si>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</si>
  <si>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</si>
  <si>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</si>
  <si>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</si>
  <si>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â‚¹200 more then i suggest you to go with "FX-991 ES Classic", it's much better choice than this.,Nice productRecommended from entering college,Like,Amazon very good experience, excellent ðŸ‘Œ,All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</si>
  <si>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</si>
  <si>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</si>
  <si>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</si>
  <si>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</si>
  <si>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</si>
  <si>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â‚¹1,889</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</si>
  <si>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</si>
  <si>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</si>
  <si>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</si>
  <si>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</si>
  <si>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</si>
  <si>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</si>
  <si>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</si>
  <si>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</si>
  <si>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</si>
  <si>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</si>
  <si>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â‚¹455</t>
  </si>
  <si>
    <t>1,61,677</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</si>
  <si>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</si>
  <si>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</si>
  <si>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</si>
  <si>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</si>
  <si>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</si>
  <si>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-niceSound-osmðŸ˜ŽDisyan-nice and value for moneyThank you amezon â™¥ï¸</t>
  </si>
  <si>
    <t>https://m.media-amazon.com/images/W/WEBP_402378-T1/images/I/41nGG6kJr9L._SX300_SY300_QL70_FMwebp_.jpg</t>
  </si>
  <si>
    <t>https://www.amazon.in/boAt-Bassheads-242-Wired-Earphones/dp/B08H9Z3XQW/ref=sr_1_58?qid=1672902997&amp;s=computers&amp;sr=1-58</t>
  </si>
  <si>
    <t>B08LPJZSSW</t>
  </si>
  <si>
    <t>DIGITEKÂ®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</si>
  <si>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</si>
  <si>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</si>
  <si>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</si>
  <si>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</si>
  <si>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</si>
  <si>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ðŸ›‘ NOT VALUE FOR ðŸ’¸ðŸ’°,Good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</si>
  <si>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buying.â— PROSâ–ªï¸ŽLight weight and easy to assemble.â–ªï¸ŽVery Good for small devices.â–ªï¸ŽStability is superb.â–ªï¸ŽComes with Bluetooth remote.â–ªï¸ŽQuality of Rubber and Plastic is greatâ— CONSâ–ªï¸ŽSize is quite small, it looks little bigger in the images shown.â–ªï¸Ž Not at all Suitable for Big DSLR cameras or video cameras.â–ªï¸Ž I think that the rotaion of the balls can become loose after several months of use. I'LL Update here.â—Final Verdict : For the price of â‚¹400,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</si>
  <si>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</si>
  <si>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</si>
  <si>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â‚¹1,059</t>
  </si>
  <si>
    <t>1,40,035</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</si>
  <si>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</si>
  <si>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</si>
  <si>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</si>
  <si>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</si>
  <si>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</si>
  <si>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</si>
  <si>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</si>
  <si>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</si>
  <si>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</si>
  <si>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</si>
  <si>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</si>
  <si>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â‚¹717</t>
  </si>
  <si>
    <t>â‚¹761</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</si>
  <si>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</si>
  <si>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</si>
  <si>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</si>
  <si>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</si>
  <si>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</si>
  <si>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</si>
  <si>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</si>
  <si>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</si>
  <si>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</si>
  <si>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</si>
  <si>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</si>
  <si>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</si>
  <si>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</si>
  <si>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â‚¹39</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</si>
  <si>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</si>
  <si>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</si>
  <si>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</si>
  <si>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</si>
  <si>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</si>
  <si>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</si>
  <si>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</si>
  <si>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</si>
  <si>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</si>
  <si>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</si>
  <si>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â‚¹889</t>
  </si>
  <si>
    <t>â‚¹2,500</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</si>
  <si>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</si>
  <si>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</si>
  <si>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</si>
  <si>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</si>
  <si>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</si>
  <si>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3.0.,à®®à¯‚à®©à¯à®±à¯ à®µà®°à¯à®Ÿà®™à¯à®•à®³à¯à®•à¯à®•à¯ à®®à¯à®©à¯à®ªà¯ 16 à®œà®¿à®ªà®¿ à®šà®£à¯à®Ÿà®¿à®¸à¯à®•à¯ à®ªà¯†à®©à¯ à®Ÿà®¿à®°à¯ˆà®µà¯ à®µà®¾à®™à¯à®•à®¿à®¯à®ªà¯‹à®¤à¯ ,à®…à®¤à®¿à®²à¯ Reading and writing à®©à¯ à®ªà¯Šà®¤à¯ orange colour à®ªà®¿à®³à®¿à®©à¯à®•à®¿à®™à¯ à®²à¯ˆà®Ÿà¯ à®‡à®°à¯à®¨à¯à®¤à®¤à¯, à®‡à®ªà¯à®ªà¯Šà®´à¯à®¤à¯ 128à®œà®¿à®ªà®¿-à®²à¯ à®‡à®²à¯à®²à®¾à®¤à®¤à¯ à®ªà®¿à®©à¯à®©à®Ÿà¯ˆà®µà¯ˆ à®•à¯Šà®Ÿà¯à®•à¯à®•à®¿à®±à®¤à¯,https://m.media-amazon.com/images/I/11mPdnwyGSL._SY88.jpg,Good,Nice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</si>
  <si>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</si>
  <si>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</si>
  <si>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</si>
  <si>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</si>
  <si>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</si>
  <si>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</si>
  <si>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</si>
  <si>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</si>
  <si>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</si>
  <si>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</si>
  <si>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</si>
  <si>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</si>
  <si>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</si>
  <si>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</si>
  <si>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</si>
  <si>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</si>
  <si>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</si>
  <si>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</si>
  <si>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</si>
  <si>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ðŸ˜Š,its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</si>
  <si>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</si>
  <si>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</si>
  <si>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</si>
  <si>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</si>
  <si>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</si>
  <si>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</si>
  <si>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</si>
  <si>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</si>
  <si>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</si>
  <si>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</si>
  <si>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</si>
  <si>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</si>
  <si>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</si>
  <si>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</si>
  <si>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â‚¹180</t>
  </si>
  <si>
    <t>Evereadyâ€™s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</si>
  <si>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</si>
  <si>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</si>
  <si>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</si>
  <si>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</si>
  <si>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</si>
  <si>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</si>
  <si>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</si>
  <si>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</si>
  <si>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</si>
  <si>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</si>
  <si>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</si>
  <si>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</si>
  <si>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</si>
  <si>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</si>
  <si>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âœ…,very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</si>
  <si>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it.ðŸ‘,A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</si>
  <si>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</si>
  <si>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</si>
  <si>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</si>
  <si>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</si>
  <si>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</si>
  <si>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â‚¹191</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</si>
  <si>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</si>
  <si>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</si>
  <si>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</si>
  <si>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</si>
  <si>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ðŸ‘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</si>
  <si>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â€œpalettesâ€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â˜ºï¸,I Used it on a canvas, i liked how the colors are vibrant and unique,Love ðŸ’“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</si>
  <si>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</si>
  <si>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</si>
  <si>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</si>
  <si>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</si>
  <si>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</si>
  <si>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</si>
  <si>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</si>
  <si>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</si>
  <si>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</si>
  <si>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</si>
  <si>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</si>
  <si>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</si>
  <si>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</si>
  <si>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</si>
  <si>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</si>
  <si>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</si>
  <si>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</si>
  <si>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</si>
  <si>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</si>
  <si>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</si>
  <si>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</si>
  <si>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</si>
  <si>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</si>
  <si>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</si>
  <si>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</si>
  <si>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</si>
  <si>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</si>
  <si>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</si>
  <si>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</si>
  <si>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</si>
  <si>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</si>
  <si>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</si>
  <si>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</si>
  <si>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</si>
  <si>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</si>
  <si>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</si>
  <si>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1,03,052</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</si>
  <si>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</si>
  <si>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</si>
  <si>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</si>
  <si>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</si>
  <si>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batteryðŸ”‹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</si>
  <si>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  Boult Audio BassBuds X1 in-Ear Wired Earphones with 10mm Extra Bass Driver and HD Sound with mic(Black)  Boult Audio BassBuds Loop in-Ear Wired Earphones with 12mm Powerful Driver for Extra Bass with Customizable Ear Loopâ€¦Buy all three:â‚¹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â‚¹ 1,198.00 â‚¹ 899.00 â‚¹ 1,199.00 â‚¹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batteryðŸ”‹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</si>
  <si>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</si>
  <si>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</si>
  <si>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</si>
  <si>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</si>
  <si>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</si>
  <si>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</si>
  <si>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</si>
  <si>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â‚¹522</t>
  </si>
  <si>
    <t>â‚¹550</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</si>
  <si>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</si>
  <si>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</si>
  <si>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</si>
  <si>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</si>
  <si>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</si>
  <si>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</si>
  <si>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</si>
  <si>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</si>
  <si>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</si>
  <si>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</si>
  <si>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</si>
  <si>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</si>
  <si>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</si>
  <si>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</si>
  <si>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</si>
  <si>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</si>
  <si>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</si>
  <si>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</si>
  <si>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</si>
  <si>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</si>
  <si>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</si>
  <si>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â‚¹681</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</si>
  <si>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</si>
  <si>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</si>
  <si>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</si>
  <si>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</si>
  <si>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</si>
  <si>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â‚¹488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</si>
  <si>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</si>
  <si>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</si>
  <si>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</si>
  <si>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</si>
  <si>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</si>
  <si>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â‚¹3,490</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</si>
  <si>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</si>
  <si>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</si>
  <si>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</si>
  <si>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</si>
  <si>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</si>
  <si>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</si>
  <si>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</si>
  <si>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</si>
  <si>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</si>
  <si>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</si>
  <si>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</si>
  <si>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 we may ask you to reach out to brandâ€™s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</si>
  <si>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</si>
  <si>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</si>
  <si>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</si>
  <si>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</si>
  <si>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</si>
  <si>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</si>
  <si>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</si>
  <si>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</si>
  <si>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</si>
  <si>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</si>
  <si>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</si>
  <si>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</si>
  <si>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</si>
  <si>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</si>
  <si>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</si>
  <si>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ðŸ¥‚ðŸ‘ðŸ»,Good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</si>
  <si>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</si>
  <si>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</si>
  <si>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</si>
  <si>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</si>
  <si>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â‚¹429</t>
  </si>
  <si>
    <t>1,19,466</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</si>
  <si>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</si>
  <si>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</si>
  <si>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</si>
  <si>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</si>
  <si>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</si>
  <si>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50Gmâ‚¹849.15PharmeasyBuy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Ashâ‚¹ 29,999AmazonBuyXiaomi Mi 2 True Wireless Bluetooth Earphones (White)Xiaomi Mi 2 True Wireless Bluetooth Earphones (White)â‚¹ 2,999 (45% off)AmazonBuyXiaomi Redmi Earbuds S Wireless Bluetooth Earphones (Black)Xiaomi Redmi Earbuds S Wireless Bluetooth Earphones (Black)â‚¹ 1,720 (28% off)AmazonBuyboAt BassHeads 100 Wired Earphones (Taffy Pink)boAt BassHeads 100 Wired Earphones (Taffy Pink)â‚¹ 379 (62% off)AmazonBuyboAt BassHeads 100 Wired Headphone (Black)boAt BassHeads 100 Wired Headphone (Black)â‚¹ 379 (62% off)FlipkartBuyTrending Poco M3 (6GB RAM, 128GB) - Power BlackPoco M3 (6GB RAM, 128GB) - Power Blackâ‚¹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</si>
  <si>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</si>
  <si>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</si>
  <si>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</si>
  <si>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</si>
  <si>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â‚¹100</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</si>
  <si>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</si>
  <si>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</si>
  <si>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</si>
  <si>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</si>
  <si>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</si>
  <si>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</si>
  <si>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</si>
  <si>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</si>
  <si>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</si>
  <si>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</si>
  <si>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</si>
  <si>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</si>
  <si>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</si>
  <si>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</si>
  <si>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</si>
  <si>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</si>
  <si>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</si>
  <si>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</si>
  <si>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</si>
  <si>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</si>
  <si>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</si>
  <si>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</si>
  <si>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</si>
  <si>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</si>
  <si>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</si>
  <si>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</si>
  <si>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ðŸ¥²,Mouse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</si>
  <si>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</si>
  <si>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</si>
  <si>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</si>
  <si>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</si>
  <si>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</si>
  <si>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</si>
  <si>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</si>
  <si>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</si>
  <si>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</si>
  <si>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</si>
  <si>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</si>
  <si>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</si>
  <si>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</si>
  <si>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</si>
  <si>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</si>
  <si>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â‚¹1,049</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</si>
  <si>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</si>
  <si>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</si>
  <si>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</si>
  <si>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</si>
  <si>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ðŸ‘ðŸ’¯,Good ðŸ‘</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</si>
  <si>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ðŸ‘</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</si>
  <si>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</si>
  <si>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</si>
  <si>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itâ€™s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</si>
  <si>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</si>
  <si>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</si>
  <si>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</si>
  <si>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</si>
  <si>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</si>
  <si>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</si>
  <si>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</si>
  <si>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â‚¹250</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</si>
  <si>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</si>
  <si>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</si>
  <si>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</si>
  <si>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</si>
  <si>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Product,Good,ðŸ‘,Meets purpose,Nice battery,Good,Value for money,Works flawlessly</t>
  </si>
  <si>
    <t>Made in Indonesia, (thankfully not China).,Good for long use of remote,ðŸ‘,Battery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</si>
  <si>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</si>
  <si>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</si>
  <si>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</si>
  <si>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MemeHoÂ® Smart Standard Multi-Purpose Laptop Table with Dock Stand/Study Table/Bed Table/Foldable and Portable/Ergonomic &amp; Rounded Edges/Non-Slip Legs/Engineered Wood with Cup Holder (Black)</t>
  </si>
  <si>
    <t>â‚¹656</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</si>
  <si>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</si>
  <si>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</si>
  <si>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</si>
  <si>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</si>
  <si>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</si>
  <si>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itâ€™s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</si>
  <si>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</si>
  <si>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</si>
  <si>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</si>
  <si>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</si>
  <si>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â‚¹1,109</t>
  </si>
  <si>
    <t>â‚¹2,800</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</si>
  <si>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</si>
  <si>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</si>
  <si>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Pal,à¤œà¥à¤žà¤¾à¤¨à¥‡à¤‚à¤¦à¥à¤° à¤¸à¤¿à¤‚à¤¹,Ehsan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</si>
  <si>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</si>
  <si>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</si>
  <si>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720â‚¹.,pros:-received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</si>
  <si>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</si>
  <si>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</si>
  <si>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</si>
  <si>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</si>
  <si>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</si>
  <si>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9.4â€x 7.9â€, Multicolored</t>
  </si>
  <si>
    <t>â‚¹169</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</si>
  <si>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</si>
  <si>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</si>
  <si>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</si>
  <si>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</si>
  <si>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</si>
  <si>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</si>
  <si>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</si>
  <si>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</si>
  <si>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</si>
  <si>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</si>
  <si>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â‚¹404</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</si>
  <si>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</si>
  <si>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</si>
  <si>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</si>
  <si>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</si>
  <si>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</si>
  <si>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</si>
  <si>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</si>
  <si>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</si>
  <si>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</si>
  <si>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</si>
  <si>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</si>
  <si>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</si>
  <si>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</si>
  <si>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</si>
  <si>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</si>
  <si>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boatðŸ˜€,.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concernðŸ˜†, now i ordered zeb bang pro(699)rsIf it also sound loud thing, then i shutdown with boat 400 (900rs) segmentNote: if i get boat 660 in initially , i wont go for these alllllll). Bcoz unbeaten and full fil my all expect thanknuðŸ˜Š,Sound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â˜ºï¸,It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</si>
  <si>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</si>
  <si>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</si>
  <si>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</si>
  <si>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(â‚¹)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</si>
  <si>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</si>
  <si>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</si>
  <si>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</si>
  <si>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</si>
  <si>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</si>
  <si>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</si>
  <si>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</si>
  <si>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</si>
  <si>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</si>
  <si>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</si>
  <si>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</si>
  <si>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</si>
  <si>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</si>
  <si>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</si>
  <si>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</si>
  <si>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</si>
  <si>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</si>
  <si>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</si>
  <si>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</si>
  <si>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</si>
  <si>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</si>
  <si>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</si>
  <si>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</si>
  <si>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</si>
  <si>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</si>
  <si>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</si>
  <si>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</si>
  <si>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</si>
  <si>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4,26,972</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</si>
  <si>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</si>
  <si>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</si>
  <si>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</si>
  <si>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</si>
  <si>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â‚¹157</t>
  </si>
  <si>
    <t>â‚¹160</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</si>
  <si>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</si>
  <si>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</si>
  <si>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</si>
  <si>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</si>
  <si>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</si>
  <si>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</si>
  <si>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</si>
  <si>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</si>
  <si>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</si>
  <si>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</si>
  <si>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</si>
  <si>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</si>
  <si>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</si>
  <si>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</si>
  <si>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</si>
  <si>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</si>
  <si>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</si>
  <si>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ðŸ’°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</si>
  <si>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itâ€™s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</si>
  <si>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</si>
  <si>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</si>
  <si>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</si>
  <si>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</si>
  <si>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</si>
  <si>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â‚¹479</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</si>
  <si>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</si>
  <si>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</si>
  <si>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</si>
  <si>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</si>
  <si>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</si>
  <si>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</si>
  <si>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</si>
  <si>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</si>
  <si>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</si>
  <si>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</si>
  <si>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</si>
  <si>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â‚¹1,598</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</si>
  <si>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</si>
  <si>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</si>
  <si>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</si>
  <si>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</si>
  <si>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quality,Good,ðŸ‘ Good</t>
  </si>
  <si>
    <t>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also while calling 2nd person most of the time says that "I can't hear you well" or "Your voice is so low" on outdoors.â€¢ Sometimes a earphone doesn't turns on, so I have to manually turn it on.â€¢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</si>
  <si>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</si>
  <si>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</si>
  <si>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</si>
  <si>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</si>
  <si>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</si>
  <si>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</si>
  <si>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</si>
  <si>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</si>
  <si>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</si>
  <si>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ðŸ‘Œ,Okay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</si>
  <si>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</si>
  <si>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</si>
  <si>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</si>
  <si>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</si>
  <si>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</si>
  <si>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</si>
  <si>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â‚¹3,000</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</si>
  <si>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</si>
  <si>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</si>
  <si>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</si>
  <si>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</si>
  <si>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</si>
  <si>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</si>
  <si>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</si>
  <si>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</si>
  <si>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</si>
  <si>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Alunkar,Shubhamâ™Ž,Oishi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</si>
  <si>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</si>
  <si>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</si>
  <si>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</si>
  <si>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</si>
  <si>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</si>
  <si>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</si>
  <si>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</si>
  <si>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</si>
  <si>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â‚¹294</t>
  </si>
  <si>
    <t>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âŒNOTE:NOT support video signal transmission.|ã€2 PACK COMPACT DESIGNã€‘Comes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spaces.|ã€SAFER USINGã€‘USB C and USB A connector is made of premium aluminum alloy on the ends, designed for frequent plugging &amp; unplugging and heat dissipation, which is safer compared to other plastic adapters. Every USB adapter has built-in 56KÎ©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</si>
  <si>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</si>
  <si>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</si>
  <si>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</si>
  <si>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</si>
  <si>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</si>
  <si>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</si>
  <si>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</si>
  <si>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</si>
  <si>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</si>
  <si>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â‚¹828</t>
  </si>
  <si>
    <t>â‚¹861</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</si>
  <si>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</si>
  <si>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</si>
  <si>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</si>
  <si>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</si>
  <si>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</si>
  <si>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</si>
  <si>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</si>
  <si>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</si>
  <si>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</si>
  <si>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</si>
  <si>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â‚¹745</t>
  </si>
  <si>
    <t>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</si>
  <si>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</si>
  <si>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</si>
  <si>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</si>
  <si>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</si>
  <si>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itâ€™s worth product. The cushion on the mic comes out easily , couldnâ€™t have been fixed properly,Good,The built design is ok for the product. Everytime i wear and do the resizing my hair gets stuck in the band which is irritating. Rest sound and all is goodðŸ‘ðŸ»,I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</si>
  <si>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</si>
  <si>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</si>
  <si>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</si>
  <si>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</si>
  <si>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</si>
  <si>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â‚¹1,549</t>
  </si>
  <si>
    <t>â‚¹2,495</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</si>
  <si>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</si>
  <si>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</si>
  <si>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Customer,PÄ±Å‹kÉ˜sh GoÊ‹É½,Deepak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</si>
  <si>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</si>
  <si>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</si>
  <si>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ðŸ¤žðŸ»,Likes:Robust,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</si>
  <si>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</si>
  <si>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</si>
  <si>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</si>
  <si>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</si>
  <si>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</si>
  <si>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</si>
  <si>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</si>
  <si>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</si>
  <si>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</si>
  <si>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â‚¹1,469</t>
  </si>
  <si>
    <t>1,56,638</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</si>
  <si>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</si>
  <si>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</si>
  <si>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</si>
  <si>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</si>
  <si>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...!!!!ðŸ‘,Single band. 2.4 ghz only,Difficult,Valued for money,So far all is good,Ok,itâ€™s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</si>
  <si>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itâ€™s been working perfectly with great signal strength!,It is a good product valued for money but I think it should be sometimes give low speed,I wish I could have ordered dual band ...But so far it's giving satisfactory service,Working fine,Product is ok but itâ€™s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</si>
  <si>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</si>
  <si>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</si>
  <si>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</si>
  <si>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</si>
  <si>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</si>
  <si>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â‚¹198</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</si>
  <si>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</si>
  <si>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</si>
  <si>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</si>
  <si>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</si>
  <si>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ðŸ‘,Most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</si>
  <si>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</si>
  <si>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</si>
  <si>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</si>
  <si>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</si>
  <si>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</si>
  <si>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</si>
  <si>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</si>
  <si>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</si>
  <si>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</si>
  <si>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</si>
  <si>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</si>
  <si>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80â€™s.. but one problem is few donâ€™t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</si>
  <si>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</si>
  <si>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</si>
  <si>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</si>
  <si>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</si>
  <si>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</si>
  <si>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</si>
  <si>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â‚¹12,000</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</si>
  <si>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â€ŽGalaxy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</si>
  <si>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</si>
  <si>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</si>
  <si>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</si>
  <si>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</si>
  <si>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ðŸ˜„,Charging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</si>
  <si>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</si>
  <si>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</si>
  <si>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</si>
  <si>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</si>
  <si>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</si>
  <si>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</si>
  <si>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</si>
  <si>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</si>
  <si>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</si>
  <si>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â‚¹895/-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</si>
  <si>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</si>
  <si>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</si>
  <si>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</si>
  <si>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</si>
  <si>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</si>
  <si>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</si>
  <si>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</si>
  <si>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</si>
  <si>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isnâ€™t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</si>
  <si>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</si>
  <si>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</si>
  <si>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</si>
  <si>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</si>
  <si>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</si>
  <si>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</si>
  <si>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</si>
  <si>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</si>
  <si>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</si>
  <si>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</si>
  <si>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</si>
  <si>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</si>
  <si>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</si>
  <si>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</si>
  <si>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</si>
  <si>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</si>
  <si>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â‚¹6,299</t>
  </si>
  <si>
    <t>â‚¹13,750</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</si>
  <si>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</si>
  <si>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</si>
  <si>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NÃ¸bÃ¸dy,Muzammil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</si>
  <si>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</si>
  <si>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</si>
  <si>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</si>
  <si>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</si>
  <si>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</si>
  <si>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</si>
  <si>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</si>
  <si>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</si>
  <si>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</si>
  <si>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</si>
  <si>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</si>
  <si>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</si>
  <si>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</si>
  <si>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</si>
  <si>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</si>
  <si>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</si>
  <si>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</si>
  <si>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</si>
  <si>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â‚¹571</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</si>
  <si>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</si>
  <si>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</si>
  <si>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</si>
  <si>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</si>
  <si>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charger,Good,à¤¬à¤¹à¥à¤¤ à¤¹à¥€ à¤…à¤šà¥à¤›à¤¾ à¤šà¤¾à¤°à¥à¤œà¤° à¤¹à¥ˆ</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</si>
  <si>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</si>
  <si>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</si>
  <si>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</si>
  <si>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</si>
  <si>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</si>
  <si>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</si>
  <si>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</si>
  <si>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</si>
  <si>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</si>
  <si>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</si>
  <si>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â€œMâ€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donâ€™t consider its music quality a con for the product. Thereâ€™s one limitation about charging connector to. It comes with a charging port compatible to A/B type connector, so if you have a charger with data cable supporting â€œCâ€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â€œBluebattâ€ or â€œBluetooth check ringtone and show battery levelâ€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companyâ€™s product packaging. Manufacturing date was of May-2021.,I like it,Portability and Bluetooth connection is good.,Awesome ðŸ˜ŽðŸ‘</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</si>
  <si>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</si>
  <si>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</si>
  <si>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</si>
  <si>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</si>
  <si>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</si>
  <si>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</si>
  <si>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</si>
  <si>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â‚¹448</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</si>
  <si>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</si>
  <si>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</si>
  <si>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</si>
  <si>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</si>
  <si>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</si>
  <si>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ðŸ’¸</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</si>
  <si>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</si>
  <si>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</si>
  <si>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</si>
  <si>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</si>
  <si>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</si>
  <si>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</si>
  <si>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</si>
  <si>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</si>
  <si>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</si>
  <si>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ðŸƒ,Good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</si>
  <si>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</si>
  <si>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</si>
  <si>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</si>
  <si>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</si>
  <si>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</si>
  <si>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</si>
  <si>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</si>
  <si>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</si>
  <si>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</si>
  <si>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</si>
  <si>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</si>
  <si>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</si>
  <si>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</si>
  <si>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</si>
  <si>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</si>
  <si>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â‚¹579</t>
  </si>
  <si>
    <t>1,89,104</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</si>
  <si>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</si>
  <si>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</si>
  <si>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</si>
  <si>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</si>
  <si>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</si>
  <si>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todayâ€™s comfort-seeking world, whoâ€™s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â€œSanDisk Ultra - Dual Drive m3.0â€ and is the newer 2017 version of its previous iteration. Here I need to quote that the term â€œUltraâ€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thatâ€™s a relief to anyone.The format would surely work well with most of the TVs, tablets and mobiles though check it with the car audio head unit and try to change to NTFS if it doesnâ€™t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â€œUltraâ€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 write which looked like a mere consolation. Transfer between my Samsung S7 mobile &amp; S2 tablet too was not fast.Verdict : Yes my friends , all other reviews about this being slow to the point of being unbearable are absolutely right and maybe San disk should retag it as â€œUltra-slowâ€.@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Hà¤ªà¥‡à¤¨à¤¡à¥à¤°à¤¾à¤‡à¤µ à¤“à¤°à¤¿à¤œà¤¿à¤¨à¤² à¤¹à¥ˆà¤‚ à¤•à¥à¤µà¤¾à¤²à¤¿à¤Ÿà¥€ à¤­à¥€ à¤•à¤¾à¤«à¥€ à¤…à¤šà¥à¤›à¥€ à¤¹à¥ˆà¤‚ à¤¥à¥‹à¤¡à¤¼à¤¾ à¤¸à¤¾ à¤¸à¥à¤Ÿà¥‹à¤°à¥‡à¤œ à¤•à¤® à¤®à¤¿à¤²à¤¤à¤¾ à¤¹à¥ˆà¤‚ à¤¤à¥€à¤¨ à¤œà¥€à¤¬à¥€ à¤•à¤¾ 64 à¤œà¥€à¤¬à¥€ à¤•à¤¿ à¤œà¤—à¤¹ 61 à¤œà¥€à¤¬à¥€ à¤¹à¥€ à¤®à¤¿à¤²à¤¤à¤¾ à¤¹à¥ˆà¤‚ à¤ªà¤° à¤•à¤¾à¤® à¤…à¤šà¥à¤›à¤¾ à¤•à¤°à¤¤à¤¾ à¤¹à¥ˆà¤‚, à¤‡à¤¸à¥à¤¤à¥‡à¤®à¤¾à¤² à¤•à¤°à¤¤à¥‡ à¤Ÿà¤¾à¤‡à¤® à¤¥à¥‹à¤¡à¤¼à¤¾ à¤—à¤°à¥à¤®  à¤¹à¥‹à¤¤à¤¾ à¤¹à¥ˆà¤‚ à¤ªà¤° à¤…à¤šà¥à¤›à¤¾ à¤•à¤¾à¤® à¤•à¤°à¤¤à¤¾ à¤¹à¥ˆà¤‚ |,Good</t>
  </si>
  <si>
    <t>https://m.media-amazon.com/images/I/41sAt4BZydL._SX300_SY300_QL70_FMwebp_.jpg</t>
  </si>
  <si>
    <t>https://www.amazon.in/SanDisk-Ultra-Dual-64GB-Drive/dp/B01N6LU1VF/ref=sr_1_145?qid=1672903002&amp;s=computers&amp;sr=1-145</t>
  </si>
  <si>
    <t>B07XLML2YS</t>
  </si>
  <si>
    <t>TP-Link Tapo 360Â° 2MP 1080p Full HD Pan/Tilt Home Security Wi-Fi Smart Camera| Alexa Enabled| 2-Way Audio| Night Vision| Motion Detection| Sound and Light Alarm| Indoor CCTV (Tapo C200) White</t>
  </si>
  <si>
    <t>Electronics|Cameras&amp;Photography|SecurityCameras|DomeCameras</t>
  </si>
  <si>
    <t>â‚¹3,299</t>
  </si>
  <si>
    <t>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 equal to 384 hours (16 days) of footage. (Based on laboratory conditions)|Voice Control â€”â€” Free Up Your Hands with Voice Control â€”â€”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</si>
  <si>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</si>
  <si>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</si>
  <si>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</si>
  <si>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</si>
  <si>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</si>
  <si>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</si>
  <si>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</si>
  <si>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</si>
  <si>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</si>
  <si>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</si>
  <si>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</si>
  <si>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</si>
  <si>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</si>
  <si>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</si>
  <si>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</si>
  <si>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</si>
  <si>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</si>
  <si>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</si>
  <si>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</si>
  <si>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</si>
  <si>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</si>
  <si>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</si>
  <si>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</si>
  <si>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</si>
  <si>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</si>
  <si>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</si>
  <si>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</si>
  <si>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</si>
  <si>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</si>
  <si>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</si>
  <si>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</si>
  <si>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</si>
  <si>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</si>
  <si>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â‚¹375</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</si>
  <si>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</si>
  <si>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</si>
  <si>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</si>
  <si>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</si>
  <si>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</si>
  <si>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</si>
  <si>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</si>
  <si>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</si>
  <si>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</si>
  <si>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</si>
  <si>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â€ŽSmartwatch,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</si>
  <si>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</si>
  <si>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</si>
  <si>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</si>
  <si>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</si>
  <si>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â‚¹137</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</si>
  <si>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</si>
  <si>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</si>
  <si>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</si>
  <si>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</si>
  <si>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ðŸ†,Didn't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</si>
  <si>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topðŸ¤—,I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purchase.,à¤¸à¤­à¥€  à¤…à¤šà¥à¤›à¤¾ à¤¹à¥ˆà¥¤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</si>
  <si>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</si>
  <si>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</si>
  <si>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</si>
  <si>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</si>
  <si>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</si>
  <si>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</si>
  <si>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</si>
  <si>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</si>
  <si>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</si>
  <si>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</si>
  <si>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</si>
  <si>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</si>
  <si>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</si>
  <si>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</si>
  <si>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</si>
  <si>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</si>
  <si>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</si>
  <si>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</si>
  <si>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</si>
  <si>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</si>
  <si>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</si>
  <si>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</si>
  <si>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</si>
  <si>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</si>
  <si>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</si>
  <si>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</si>
  <si>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</si>
  <si>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</si>
  <si>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</si>
  <si>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â¤ï¸,Quality,Excellent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</si>
  <si>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â¤ï¸Portable also connectivity is fastCharged is late,JBL Go2 is actually good ðŸ‘..but sound quality is not much better, according to price..over all ,good... delivery aur packaging bhi bhot acha hai.ðŸ’Ÿ,Battery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</si>
  <si>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</si>
  <si>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</si>
  <si>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</si>
  <si>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</si>
  <si>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</si>
  <si>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</si>
  <si>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</si>
  <si>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</si>
  <si>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</si>
  <si>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</si>
  <si>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uniqueâ€¦â€¦,Attracts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</si>
  <si>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</si>
  <si>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</si>
  <si>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</si>
  <si>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</si>
  <si>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</si>
  <si>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</si>
  <si>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</si>
  <si>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</si>
  <si>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</si>
  <si>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</si>
  <si>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</si>
  <si>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</si>
  <si>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</si>
  <si>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</si>
  <si>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</si>
  <si>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</si>
  <si>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</si>
  <si>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</si>
  <si>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</si>
  <si>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</si>
  <si>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</si>
  <si>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</si>
  <si>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</si>
  <si>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</si>
  <si>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</si>
  <si>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</si>
  <si>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</si>
  <si>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</si>
  <si>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1,22,478</t>
  </si>
  <si>
    <t>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 we may ask you to reach out to brandâ€™s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</si>
  <si>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</si>
  <si>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</si>
  <si>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</si>
  <si>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ðŸ‘,Go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</si>
  <si>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ðŸ‘,Very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</si>
  <si>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</si>
  <si>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</si>
  <si>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</si>
  <si>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</si>
  <si>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â‚¹1,495</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</si>
  <si>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</si>
  <si>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</si>
  <si>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</si>
  <si>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</si>
  <si>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ðŸ‘,Mouse light is not working but itâ€™s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</si>
  <si>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</si>
  <si>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</si>
  <si>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</si>
  <si>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</si>
  <si>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</si>
  <si>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using. The W-legs are stable and flexible, which are anti-slip and can be folded to save space.|ã€LARGE SIZEã€‘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</si>
  <si>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</si>
  <si>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</si>
  <si>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</si>
  <si>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</si>
  <si>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</si>
  <si>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</si>
  <si>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</si>
  <si>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</si>
  <si>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</si>
  <si>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</si>
  <si>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â‚¹440</t>
  </si>
  <si>
    <t>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</si>
  <si>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</si>
  <si>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</si>
  <si>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</si>
  <si>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</si>
  <si>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</si>
  <si>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</si>
  <si>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</si>
  <si>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</si>
  <si>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</si>
  <si>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</si>
  <si>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</si>
  <si>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</si>
  <si>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</si>
  <si>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</si>
  <si>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</si>
  <si>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</si>
  <si>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</si>
  <si>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</si>
  <si>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</si>
  <si>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</si>
  <si>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</si>
  <si>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 Also, you can edit video in camera directly via port instead of downloading files|ðŸ‘ã€SUPERRIOR DURABILITYã€‘Made of Premium aluminum alloy housing with specular precision process, enables plug in/out again and again. Tested and inspected meet USB Standards, fit for USB 3.0 / USB 2.0 devices, built-in 56KÎ© pull-up resistor protects your devices from damage. Internal PCMA adopts EMI proof process, more stable performance.|ðŸ‘ã€ EASY OPERATION AND PORTABILITYã€‘-Easy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</si>
  <si>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</si>
  <si>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</si>
  <si>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</si>
  <si>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itâ€™s work,Nice product working absolutely fine,Good,Good product,Value for Money,Okay overall,Value for money..,Good product for i phone users</t>
  </si>
  <si>
    <t>Using it to connect my type C Plantronic headphones to Dell laptop and itâ€™s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ðŸ‘ðŸ‘</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</si>
  <si>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</si>
  <si>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</si>
  <si>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</si>
  <si>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</si>
  <si>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</si>
  <si>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</si>
  <si>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</si>
  <si>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</si>
  <si>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</si>
  <si>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itâ€™s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</si>
  <si>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</si>
  <si>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</si>
  <si>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</si>
  <si>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</si>
  <si>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</si>
  <si>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</si>
  <si>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</si>
  <si>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Purohit,Ã‚RUN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</si>
  <si>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</si>
  <si>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</si>
  <si>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</si>
  <si>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</si>
  <si>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</si>
  <si>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</si>
  <si>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</si>
  <si>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</si>
  <si>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</si>
  <si>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</si>
  <si>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</si>
  <si>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</si>
  <si>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</si>
  <si>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</si>
  <si>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</si>
  <si>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</si>
  <si>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</si>
  <si>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</si>
  <si>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</si>
  <si>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</si>
  <si>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</si>
  <si>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</si>
  <si>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</si>
  <si>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</si>
  <si>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</si>
  <si>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</si>
  <si>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</si>
  <si>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</si>
  <si>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</si>
  <si>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</si>
  <si>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</si>
  <si>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</si>
  <si>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</si>
  <si>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â‚¹2,000</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</si>
  <si>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</si>
  <si>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</si>
  <si>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</si>
  <si>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</si>
  <si>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</si>
  <si>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</si>
  <si>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</si>
  <si>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</si>
  <si>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</si>
  <si>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1.7â€ Metal Body with Blood Oxygen Monitoring, Continuous Heart Rate, Full Touch &amp; Multiple Watch Faces</t>
  </si>
  <si>
    <t>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contacts.;|ã€SPo2 &amp; Heart Rate Trackingã€‘ - The Smart watch tracks your real time Blood Oxygen Spo2 and has 24*7 Heart Rate Tracking. It also has Sleep and Fitness Tracking.; ã€1.7 inch HD Full Touchã€‘ - Industry Best Display of 1.7 Inches Size ã€Full Metal Body with Changeable Strapã€‘ - Sleek &amp; Fashionable Metal Body best smart watch. The one-click control mode and honey comb menu helps you quickly navigate ã€ Battery Lifeã€‘- The watch can work for 24 Hours with Bluetooth Calling ( Normal Usage )*, 8 Days without Bluetooth Calling. System requirements: Bluetooth version 5.0 and above. IOS 7.0 and above, Android version 4.4 and above.|ã€Music Experience On The Goã€‘ - Equipped with an inbuilt speaker, this smartwatch lets you play your favourite tracks on the Watch without having to take out your phone.|ã€Multiple Watch Faces &amp; Smart Controlsã€‘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Silicone|ã€How to activate Bluetooth Callingã€‘-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</si>
  <si>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</si>
  <si>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</si>
  <si>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</si>
  <si>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</si>
  <si>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</si>
  <si>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</si>
  <si>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</si>
  <si>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</si>
  <si>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</si>
  <si>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</si>
  <si>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</si>
  <si>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</si>
  <si>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</si>
  <si>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</si>
  <si>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</si>
  <si>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</si>
  <si>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</si>
  <si>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</si>
  <si>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</si>
  <si>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â‚¹1,329</t>
  </si>
  <si>
    <t>â‚¹2,900</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</si>
  <si>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</si>
  <si>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</si>
  <si>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</si>
  <si>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</si>
  <si>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</si>
  <si>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</si>
  <si>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</si>
  <si>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</si>
  <si>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</si>
  <si>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</si>
  <si>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â‚¹570</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</si>
  <si>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</si>
  <si>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</si>
  <si>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</si>
  <si>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</si>
  <si>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</si>
  <si>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â‚¹451Overall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ðŸ™‚,nice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</si>
  <si>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</si>
  <si>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</si>
  <si>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</si>
  <si>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</si>
  <si>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</si>
  <si>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</si>
  <si>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</si>
  <si>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</si>
  <si>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</si>
  <si>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</si>
  <si>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</si>
  <si>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</si>
  <si>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</si>
  <si>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</si>
  <si>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</si>
  <si>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</si>
  <si>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</si>
  <si>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</si>
  <si>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</si>
  <si>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</si>
  <si>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</si>
  <si>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</si>
  <si>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</si>
  <si>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</si>
  <si>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</si>
  <si>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</si>
  <si>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</si>
  <si>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</si>
  <si>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</si>
  <si>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</si>
  <si>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</si>
  <si>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</si>
  <si>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</si>
  <si>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</si>
  <si>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</si>
  <si>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</si>
  <si>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</si>
  <si>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â‚¹1,529</t>
  </si>
  <si>
    <t>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 Access Point Mode, Range Extender Mode.;Wireless Standards â€”â€” IEEE 802.11ac/n/a 5 GHz, IEEE 802.11n/b/g 2.4 GHz|Interface â€”â€” 1Ã— 10/100 Mbps WAN Port, 4Ã— 10/100 Mbps LAN Ports;Guest Access â€”â€” Simple Class Wireless Access for guests without release the local network|In an unlikely case of product quality related issue, we may ask you to reach out to brandâ€™s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</si>
  <si>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</si>
  <si>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</si>
  <si>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</si>
  <si>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</si>
  <si>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</si>
  <si>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</si>
  <si>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</si>
  <si>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</si>
  <si>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</si>
  <si>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</si>
  <si>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</si>
  <si>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</si>
  <si>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</si>
  <si>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</si>
  <si>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</si>
  <si>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</si>
  <si>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</si>
  <si>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</si>
  <si>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</si>
  <si>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15.6â€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</si>
  <si>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</si>
  <si>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</si>
  <si>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</si>
  <si>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</si>
  <si>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</si>
  <si>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</si>
  <si>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</si>
  <si>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</si>
  <si>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</si>
  <si>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</si>
  <si>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â‚¹1,795</t>
  </si>
  <si>
    <t>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</si>
  <si>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</si>
  <si>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</si>
  <si>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</si>
  <si>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</si>
  <si>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meðŸ˜žðŸ˜”.,It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</si>
  <si>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</si>
  <si>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</si>
  <si>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</si>
  <si>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</si>
  <si>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2,73,189</t>
  </si>
  <si>
    <t>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</si>
  <si>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</si>
  <si>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</si>
  <si>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</si>
  <si>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</si>
  <si>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</si>
  <si>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</si>
  <si>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</si>
  <si>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</si>
  <si>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</si>
  <si>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</si>
  <si>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</si>
  <si>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</si>
  <si>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</si>
  <si>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</si>
  <si>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</si>
  <si>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itðŸ‘,Product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</si>
  <si>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</si>
  <si>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</si>
  <si>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</si>
  <si>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</si>
  <si>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â‚¹190</t>
  </si>
  <si>
    <t>â‚¹220</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</si>
  <si>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</si>
  <si>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</si>
  <si>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</si>
  <si>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</si>
  <si>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ðŸ‘</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</si>
  <si>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</si>
  <si>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</si>
  <si>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</si>
  <si>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</si>
  <si>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</si>
  <si>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</si>
  <si>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</si>
  <si>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</si>
  <si>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</si>
  <si>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</si>
  <si>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ðŸ‘ðŸ‘ðŸ‘ðŸ‘ðŸ‘,Keyboard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</si>
  <si>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</si>
  <si>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</si>
  <si>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</si>
  <si>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</si>
  <si>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â‚¹729</t>
  </si>
  <si>
    <t>â‚¹1,650</t>
  </si>
  <si>
    <t>Pendrive for USB Type-C Smartphones and PC|Easily transfer files between smartphones, tablets and computers|Free up space on your Android smartphone; Read Speed: up to 150 MB/s|Two connectorsâ€”a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</si>
  <si>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</si>
  <si>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</si>
  <si>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</si>
  <si>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</si>
  <si>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</si>
  <si>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</si>
  <si>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</si>
  <si>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</si>
  <si>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</si>
  <si>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</si>
  <si>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â‚¹480</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</si>
  <si>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</si>
  <si>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</si>
  <si>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</si>
  <si>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</si>
  <si>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ðŸ‘,Good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</si>
  <si>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ðŸ‘Œ,expensive,I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</si>
  <si>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</si>
  <si>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</si>
  <si>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</si>
  <si>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</si>
  <si>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</si>
  <si>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</si>
  <si>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</si>
  <si>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âœ…ã€Smart Design - 2021 Modelã€‘This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holder.|âœ…ã€Foldable &amp; Easy to useã€‘The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great|âœ…ã€More Comfortable Craftã€‘The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</si>
  <si>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</si>
  <si>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</si>
  <si>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</si>
  <si>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</si>
  <si>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ðŸ‘,It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</si>
  <si>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</si>
  <si>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</si>
  <si>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</si>
  <si>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</si>
  <si>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</si>
  <si>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</si>
  <si>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</si>
  <si>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â‚¹238</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</si>
  <si>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</si>
  <si>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</si>
  <si>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</si>
  <si>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</si>
  <si>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</si>
  <si>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</si>
  <si>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</si>
  <si>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</si>
  <si>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</si>
  <si>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</si>
  <si>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â‚¹1,349</t>
  </si>
  <si>
    <t>â‚¹2,198</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</si>
  <si>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</si>
  <si>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</si>
  <si>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</si>
  <si>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</si>
  <si>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ðŸ’–ðŸ’–,Value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</si>
  <si>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</si>
  <si>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</si>
  <si>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</si>
  <si>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</si>
  <si>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</si>
  <si>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</si>
  <si>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</si>
  <si>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</si>
  <si>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</si>
  <si>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</si>
  <si>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</si>
  <si>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ðŸ‘Œ,Product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</si>
  <si>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</si>
  <si>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</si>
  <si>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</si>
  <si>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</si>
  <si>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</si>
  <si>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</si>
  <si>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</si>
  <si>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</si>
  <si>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</si>
  <si>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</si>
  <si>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</si>
  <si>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</si>
  <si>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</si>
  <si>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</si>
  <si>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</si>
  <si>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</si>
  <si>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</si>
  <si>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ðŸ‘ðŸ¼,Fulfil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</si>
  <si>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</si>
  <si>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</si>
  <si>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</si>
  <si>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</si>
  <si>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</si>
  <si>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</si>
  <si>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</si>
  <si>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</si>
  <si>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</si>
  <si>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</si>
  <si>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</si>
  <si>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</si>
  <si>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</si>
  <si>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</si>
  <si>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</si>
  <si>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â‚¹1,792</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</si>
  <si>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</si>
  <si>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</si>
  <si>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</si>
  <si>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</si>
  <si>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ðŸ˜,Worst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</si>
  <si>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ðŸ¥°,I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</si>
  <si>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</si>
  <si>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</si>
  <si>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</si>
  <si>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</si>
  <si>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</si>
  <si>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â‚¹4,100</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</si>
  <si>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</si>
  <si>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</si>
  <si>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</si>
  <si>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</si>
  <si>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</si>
  <si>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</si>
  <si>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</si>
  <si>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</si>
  <si>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</si>
  <si>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</si>
  <si>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â‚¹125</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</si>
  <si>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</si>
  <si>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</si>
  <si>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</si>
  <si>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</si>
  <si>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</si>
  <si>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</si>
  <si>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</si>
  <si>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</si>
  <si>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</si>
  <si>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</si>
  <si>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â‚¹1,190</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</si>
  <si>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</si>
  <si>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</si>
  <si>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</si>
  <si>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</si>
  <si>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</si>
  <si>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</si>
  <si>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</si>
  <si>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</si>
  <si>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</si>
  <si>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Boultâ„¢ Type C Fast Charging (10 Min=100Mins), BoomXâ„¢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</si>
  <si>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</si>
  <si>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</si>
  <si>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</si>
  <si>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</si>
  <si>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productðŸ˜¡,Ok product,Good product ðŸ‘,Good.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</si>
  <si>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ðŸ¤ðŸ»</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</si>
  <si>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</si>
  <si>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</si>
  <si>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</si>
  <si>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</si>
  <si>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use.|âœ…The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</si>
  <si>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</si>
  <si>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</si>
  <si>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</si>
  <si>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</si>
  <si>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</si>
  <si>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</si>
  <si>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</si>
  <si>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</si>
  <si>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</si>
  <si>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</si>
  <si>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</si>
  <si>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</si>
  <si>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</si>
  <si>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</si>
  <si>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</si>
  <si>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</si>
  <si>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</si>
  <si>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</si>
  <si>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</si>
  <si>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</si>
  <si>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</si>
  <si>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</si>
  <si>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</si>
  <si>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</si>
  <si>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</si>
  <si>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</si>
  <si>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</si>
  <si>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</si>
  <si>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</si>
  <si>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</si>
  <si>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</si>
  <si>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</si>
  <si>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</si>
  <si>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Roy,ÃJÃ­th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</si>
  <si>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</si>
  <si>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</si>
  <si>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</si>
  <si>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</si>
  <si>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</si>
  <si>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</si>
  <si>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</si>
  <si>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</si>
  <si>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</si>
  <si>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</si>
  <si>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</si>
  <si>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</si>
  <si>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</si>
  <si>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</si>
  <si>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</si>
  <si>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</si>
  <si>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</si>
  <si>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</si>
  <si>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</si>
  <si>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</si>
  <si>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</si>
  <si>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</si>
  <si>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ðŸ¥°,Great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</si>
  <si>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</si>
  <si>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</si>
  <si>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</si>
  <si>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</si>
  <si>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</si>
  <si>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</si>
  <si>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</si>
  <si>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</si>
  <si>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Chowdhury,mÌ¶aÌ¶nÌ¶nÌ¶uÌ¶ mÌ¶eÌ¶hÌ¶tÌ¶aÌ¶,Well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</si>
  <si>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</si>
  <si>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</si>
  <si>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ðŸ˜ŠðŸ‘Instant support must buy ðŸ‘Totally satisfied with the product ðŸ‘ðŸ‘ðŸ‘ðŸ˜Š,Highly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</si>
  <si>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</si>
  <si>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</si>
  <si>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</si>
  <si>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DIGITEKÂ®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</si>
  <si>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</si>
  <si>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â‚¹3,495</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</si>
  <si>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</si>
  <si>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</si>
  <si>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</si>
  <si>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</si>
  <si>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</si>
  <si>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</si>
  <si>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</si>
  <si>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</si>
  <si>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</si>
  <si>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</si>
  <si>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â‚¹561</t>
  </si>
  <si>
    <t>â‚¹720</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</si>
  <si>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</si>
  <si>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</si>
  <si>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</si>
  <si>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</si>
  <si>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ðŸ‘,Product is Good,VALUE FOR MONEY,Worth it,Notebook is good and paking in very bad,Very nice book and good packaging,Nice set of 12 Lovely ðŸ˜ Books ðŸ“š,The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</si>
  <si>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</si>
  <si>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</si>
  <si>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</si>
  <si>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</si>
  <si>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</si>
  <si>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â‚¹590</t>
  </si>
  <si>
    <t>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</si>
  <si>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</si>
  <si>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</si>
  <si>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</si>
  <si>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</si>
  <si>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</si>
  <si>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</si>
  <si>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</si>
  <si>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</si>
  <si>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</si>
  <si>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</si>
  <si>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</si>
  <si>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</si>
  <si>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</si>
  <si>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</si>
  <si>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ðŸ‘</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</si>
  <si>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</si>
  <si>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</si>
  <si>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</si>
  <si>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withÂ  Automatic Backup, 256 Bit AES Hardware Encryption,Password Protection,Compatible with Windows and Mac, External HDD-Black</t>
  </si>
  <si>
    <t>â‚¹5,599</t>
  </si>
  <si>
    <t>â‚¹7,350</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</si>
  <si>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</si>
  <si>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</si>
  <si>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</si>
  <si>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</si>
  <si>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Data,ðŸ’ðŸ‘One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</si>
  <si>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</si>
  <si>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</si>
  <si>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</si>
  <si>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</si>
  <si>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</si>
  <si>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</si>
  <si>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â‚¹2,595</t>
  </si>
  <si>
    <t>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</si>
  <si>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</si>
  <si>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</si>
  <si>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</si>
  <si>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</si>
  <si>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â‚¹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noisy.â‚¹ 1,699  seriously no!!!!Conclusion:Choose it if there is no better choice available between â‚¹500 and â‚¹1200.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</si>
  <si>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</si>
  <si>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</si>
  <si>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</si>
  <si>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</si>
  <si>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</si>
  <si>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</si>
  <si>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</si>
  <si>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</si>
  <si>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</si>
  <si>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</si>
  <si>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</si>
  <si>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</si>
  <si>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</si>
  <si>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</si>
  <si>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</si>
  <si>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</si>
  <si>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</si>
  <si>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</si>
  <si>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</si>
  <si>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</si>
  <si>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</si>
  <si>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</si>
  <si>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</si>
  <si>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</si>
  <si>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</si>
  <si>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</si>
  <si>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</si>
  <si>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</si>
  <si>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</si>
  <si>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</si>
  <si>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</si>
  <si>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</si>
  <si>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</si>
  <si>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</si>
  <si>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â‚¹69</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</si>
  <si>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</si>
  <si>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</si>
  <si>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</si>
  <si>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</si>
  <si>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</si>
  <si>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</si>
  <si>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</si>
  <si>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</si>
  <si>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</si>
  <si>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</si>
  <si>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</si>
  <si>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</si>
  <si>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</si>
  <si>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</si>
  <si>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</si>
  <si>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</si>
  <si>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</si>
  <si>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</si>
  <si>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</si>
  <si>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</si>
  <si>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â‚¹478</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</si>
  <si>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</si>
  <si>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</si>
  <si>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Ë¢á´°82Ë¢á¶œ âœ”ï¸,Manish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</si>
  <si>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</si>
  <si>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ðŸŽ¤</t>
  </si>
  <si>
    <t>at Rs.319 it's a great deal. I use it for mobile vlogging.,Noice cancellation is not working,Value of money ðŸ’°,Good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ðŸ™‚</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</si>
  <si>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</si>
  <si>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</si>
  <si>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</si>
  <si>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</si>
  <si>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</si>
  <si>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â‚¹2,490</t>
  </si>
  <si>
    <t>The 18-in-1 multipurpose table 6-height quick adjustment Min- 54cm (21.25Ã¢?Â) Max-73cm (28.75Ã¢?Â)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</si>
  <si>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</si>
  <si>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</si>
  <si>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</si>
  <si>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</si>
  <si>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</si>
  <si>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</si>
  <si>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</si>
  <si>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</si>
  <si>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</si>
  <si>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</si>
  <si>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</si>
  <si>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</si>
  <si>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</si>
  <si>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</si>
  <si>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</si>
  <si>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</si>
  <si>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</si>
  <si>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ðŸ¤ ,Nice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</si>
  <si>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</si>
  <si>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</si>
  <si>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</si>
  <si>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</si>
  <si>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â‚¹4,990</t>
  </si>
  <si>
    <t>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</si>
  <si>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</si>
  <si>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</si>
  <si>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</si>
  <si>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</si>
  <si>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</si>
  <si>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</si>
  <si>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</si>
  <si>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</si>
  <si>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</si>
  <si>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</si>
  <si>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â‚¹425</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</si>
  <si>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</si>
  <si>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</si>
  <si>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</si>
  <si>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</si>
  <si>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</si>
  <si>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</si>
  <si>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</si>
  <si>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</si>
  <si>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</si>
  <si>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</si>
  <si>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</si>
  <si>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</si>
  <si>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</si>
  <si>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</si>
  <si>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</si>
  <si>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</si>
  <si>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</si>
  <si>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</si>
  <si>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</si>
  <si>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</si>
  <si>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â‚¹378</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</si>
  <si>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</si>
  <si>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</si>
  <si>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</si>
  <si>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</si>
  <si>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</si>
  <si>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</si>
  <si>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</si>
  <si>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</si>
  <si>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</si>
  <si>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</si>
  <si>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</si>
  <si>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</si>
  <si>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</si>
  <si>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</si>
  <si>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</si>
  <si>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ðŸ‘ðŸ»,Nice dark colors...,black  and dark blue paper not supplied  as it should be also there making it 4x12,Quality is too good,Nice bright colour</t>
  </si>
  <si>
    <t>Good value of money if u have students at home,Liked it,Good product,Product was good ðŸ‘ðŸ»value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</si>
  <si>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</si>
  <si>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</si>
  <si>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</si>
  <si>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</si>
  <si>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</si>
  <si>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</si>
  <si>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</si>
  <si>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</si>
  <si>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</si>
  <si>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</si>
  <si>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</si>
  <si>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</si>
  <si>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</si>
  <si>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</si>
  <si>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</si>
  <si>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â‚¹1,815</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</si>
  <si>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</si>
  <si>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</si>
  <si>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</si>
  <si>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</si>
  <si>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</si>
  <si>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</si>
  <si>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</si>
  <si>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</si>
  <si>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</si>
  <si>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</si>
  <si>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â‚¹67</t>
  </si>
  <si>
    <t>â‚¹75</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</si>
  <si>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</si>
  <si>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</si>
  <si>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</si>
  <si>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</si>
  <si>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</si>
  <si>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diaryðŸ˜€,Like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</si>
  <si>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</si>
  <si>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</si>
  <si>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</si>
  <si>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</si>
  <si>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</si>
  <si>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</si>
  <si>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</si>
  <si>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</si>
  <si>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</si>
  <si>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itâ€™s some what moved to the right side instead of mostly to the left side, then the laptop gets the air correctly so laptop donâ€™t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</si>
  <si>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</si>
  <si>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</si>
  <si>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</si>
  <si>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</si>
  <si>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</si>
  <si>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</si>
  <si>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</si>
  <si>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</si>
  <si>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ðŸ‘Œ,Nice,Nice,Good,Good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</si>
  <si>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ðŸ‘ðŸ‘,NICE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</si>
  <si>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</si>
  <si>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</si>
  <si>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</si>
  <si>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</si>
  <si>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</si>
  <si>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</si>
  <si>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</si>
  <si>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</si>
  <si>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</si>
  <si>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</si>
  <si>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</si>
  <si>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</si>
  <si>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</si>
  <si>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â€“ Black, for Windows and Mac, with 3 yr Data Recovery Services, and 4 Months Adobe CC Photography (STKY2000400)</t>
  </si>
  <si>
    <t>â‚¹5,799</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</si>
  <si>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</si>
  <si>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</si>
  <si>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</si>
  <si>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</si>
  <si>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</si>
  <si>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</si>
  <si>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</si>
  <si>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</si>
  <si>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</si>
  <si>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</si>
  <si>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</si>
  <si>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</si>
  <si>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</si>
  <si>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</si>
  <si>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</si>
  <si>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</si>
  <si>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</si>
  <si>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</si>
  <si>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</si>
  <si>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</si>
  <si>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</si>
  <si>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</si>
  <si>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</si>
  <si>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</si>
  <si>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</si>
  <si>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</si>
  <si>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</si>
  <si>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</si>
  <si>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</si>
  <si>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</si>
  <si>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</si>
  <si>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</si>
  <si>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â‚¹4,449</t>
  </si>
  <si>
    <t>â‚¹5,734</t>
  </si>
  <si>
    <t>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</si>
  <si>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</si>
  <si>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</si>
  <si>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</si>
  <si>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</si>
  <si>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3100-3200â‚¹. Storage capacity showing 1.37tb means rest of it maybe for system backup. Took 47sec to transfer 4.16GB data from laptop to drive through 3.0 usb. Happy with the product at first look. Let's see kaise chalta h.. you can go for this under 3600â‚¹ bcz no one is giving you 1.5tb at this range and remember 1.5TB means you will get less than 1.4 and 1TB means less than 960gb, That's how it is ðŸ™‚.</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</si>
  <si>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</si>
  <si>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</si>
  <si>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</si>
  <si>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</si>
  <si>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</si>
  <si>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</si>
  <si>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</si>
  <si>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</si>
  <si>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</si>
  <si>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ðŸ‘ðŸ»,Best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</si>
  <si>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</si>
  <si>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</si>
  <si>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</si>
  <si>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</si>
  <si>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â‚¹629</t>
  </si>
  <si>
    <t>â‚¹1,390</t>
  </si>
  <si>
    <t>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</si>
  <si>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</si>
  <si>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</si>
  <si>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</si>
  <si>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</si>
  <si>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</si>
  <si>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</si>
  <si>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</si>
  <si>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</si>
  <si>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</si>
  <si>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â‚¹3,295</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</si>
  <si>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itâ€™s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</si>
  <si>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</si>
  <si>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</si>
  <si>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</si>
  <si>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</si>
  <si>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</si>
  <si>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</si>
  <si>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</si>
  <si>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</si>
  <si>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</si>
  <si>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</si>
  <si>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</si>
  <si>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â‚¹2,911</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</si>
  <si>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</si>
  <si>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</si>
  <si>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</si>
  <si>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</si>
  <si>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</si>
  <si>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</si>
  <si>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</si>
  <si>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</si>
  <si>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</si>
  <si>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</si>
  <si>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â‚¹90</t>
  </si>
  <si>
    <t>â‚¹175</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</si>
  <si>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</si>
  <si>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</si>
  <si>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</si>
  <si>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</si>
  <si>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</si>
  <si>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</si>
  <si>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</si>
  <si>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</si>
  <si>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</si>
  <si>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</si>
  <si>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floor.|ã€FOLD OUT DESIGN |SAVING SPACES| FOLDING SIZEã€‘-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</si>
  <si>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</si>
  <si>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</si>
  <si>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</si>
  <si>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</si>
  <si>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</si>
  <si>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</si>
  <si>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</si>
  <si>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</si>
  <si>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</si>
  <si>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better.;|ã€Built In Speakerã€‘- Listen to your favourite songs on the watch itself, with the built in speaker talk while you walk and even enjoy songs on the run|ã€AI Voice Assistanceã€‘- Command your watch and let the magic happen. This special technology is in the Fire-Boltt Ninja Calling Smartwatch|ã€30 Sports Modeã€‘- Fire-Boltt Ninja Calling best Smart watch comes with 30 sports tracking feature. Track each acitivity with true efficiency and crown that medal.|ã€Socially Activeã€‘-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</si>
  <si>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</si>
  <si>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</si>
  <si>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</si>
  <si>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</si>
  <si>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thaâ˜¹ï¸ pm me Alarm lagana bohut zaroori hota he. But nhi lagte he. Sirf am me lga skte hai. very disappointedðŸ˜– baki battery backup is good ðŸ‘ looks achcha haiðŸ‘Œcomfortable hai,Itâ€™s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</si>
  <si>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</si>
  <si>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</si>
  <si>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</si>
  <si>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</si>
  <si>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</si>
  <si>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â‚¹3,250</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</si>
  <si>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</si>
  <si>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</si>
  <si>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</si>
  <si>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</si>
  <si>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</si>
  <si>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</si>
  <si>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</si>
  <si>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</si>
  <si>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</si>
  <si>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</si>
  <si>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</si>
  <si>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</si>
  <si>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</si>
  <si>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</si>
  <si>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</si>
  <si>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</si>
  <si>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</si>
  <si>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</si>
  <si>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</si>
  <si>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</si>
  <si>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</si>
  <si>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â‚¹1,345</t>
  </si>
  <si>
    <t>â‚¹2,295</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</si>
  <si>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</si>
  <si>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</si>
  <si>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</si>
  <si>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</si>
  <si>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</si>
  <si>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</si>
  <si>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</si>
  <si>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</si>
  <si>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</si>
  <si>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DIGITEKÂ®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</si>
  <si>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</si>
  <si>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</si>
  <si>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</si>
  <si>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</si>
  <si>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</si>
  <si>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</si>
  <si>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</si>
  <si>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</si>
  <si>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</si>
  <si>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</si>
  <si>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â‚¹287</t>
  </si>
  <si>
    <t>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cables|âœ”ï¸FLEXIBLE AND DURABLE - RJ45 cable with high bandwidth of up to 550 MHz guarantees high-speed data transfer for server applications, cloud computing, video surveillance, and online high-definition video streaming|âœ”ï¸LIFETIME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replacement|âœ”ï¸QUALITY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</si>
  <si>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</si>
  <si>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</si>
  <si>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</si>
  <si>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cableðŸ‘</t>
  </si>
  <si>
    <t>Really it is solid and effeciant. Net signal is very fast,It's working fine,value for money,Nice product ðŸ‘,Idk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</si>
  <si>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</si>
  <si>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</si>
  <si>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</si>
  <si>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</si>
  <si>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</si>
  <si>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</si>
  <si>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</si>
  <si>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â‚¹450</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</si>
  <si>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</si>
  <si>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</si>
  <si>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</si>
  <si>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</si>
  <si>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</si>
  <si>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</si>
  <si>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</si>
  <si>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</si>
  <si>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</si>
  <si>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</si>
  <si>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â‚¹879</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</si>
  <si>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</si>
  <si>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</si>
  <si>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</si>
  <si>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</si>
  <si>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</si>
  <si>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</si>
  <si>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</si>
  <si>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</si>
  <si>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</si>
  <si>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</si>
  <si>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ENVIEÂ®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</si>
  <si>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</si>
  <si>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</si>
  <si>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à¤…à¤¶à¥‹à¤• à¤µà¥ˆà¤·à¥à¤£à¤µ,Satish,KBK,rajendra,BuyerOfProducts,Manjush Mohan,M.A.SAMAD KHAN,laxman pallikonda</t>
  </si>
  <si>
    <t>R2VFXFP75ZPQF6,R31BYR22O09BLQ,RKMFDAV9I8Z3,R3VO2OQU0NX1GE,R3H4WLHQYRTZ3H,REW2CYD532JB3,R1QTUL5N1ZE9S3,R15FMRVH2UDP2X</t>
  </si>
  <si>
    <t>à¤•à¥à¤› à¤–à¤¾à¤¸ à¤¨à¤¹à¥€à¤‚ à¤¬à¤¸ à¤ à¥€à¤• à¤ à¤¾à¤• à¤¹à¥ˆ,Not good for regular use,pathetic battery back up,good,Does as it should,Very pathetic battery - never buy,Worth buy,Good, but 1.2 v please check when buying</t>
  </si>
  <si>
    <t>à¤¬à¥ˆà¤Ÿà¤°à¥€ à¤•à¥‡ à¤°à¥‡à¤Ÿ à¤ à¥€à¤• à¤¹à¥ˆà¤‚ à¤¡à¤¿à¤²à¥€à¤µà¤°à¥€ à¤œà¥à¤¯à¤¾à¤¦à¤¾ à¤¹à¥ˆ 40 à¤°à¥à¤ªà¤à¤Ÿà¥‹à¤Ÿà¤² 290 â‚¹ à¤¦à¥‡à¤¨à¥‡ à¤ªà¥œà¥‡,Charging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</si>
  <si>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</si>
  <si>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</si>
  <si>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</si>
  <si>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</si>
  <si>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</si>
  <si>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</si>
  <si>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</si>
  <si>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</si>
  <si>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</si>
  <si>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â˜ºï¸,a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</si>
  <si>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</si>
  <si>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</si>
  <si>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</si>
  <si>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</si>
  <si>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</si>
  <si>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</si>
  <si>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</si>
  <si>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</si>
  <si>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</si>
  <si>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</si>
  <si>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</si>
  <si>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</si>
  <si>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</si>
  <si>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</si>
  <si>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</si>
  <si>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</si>
  <si>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</si>
  <si>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</si>
  <si>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â‚¹469</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</si>
  <si>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</si>
  <si>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</si>
  <si>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</si>
  <si>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</si>
  <si>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</si>
  <si>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mobileðŸ“± I'm proud of my kid ðŸ˜‚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product.,Na,Itâ€™s a nice product to use and save paper and for this price range I guess itâ€™s the good option.</t>
  </si>
  <si>
    <t>https://m.media-amazon.com/images/W/WEBP_402378-T2/images/I/41t4-FpawsL._SX300_SY300_QL70_FMwebp_.jpg</t>
  </si>
  <si>
    <t>https://www.amazon.in/Portronics-Ruffpad-Re-Writable-Writing-Battery/dp/B09VC2D2WG/ref=sr_1_283?qid=1672903008&amp;s=computers&amp;sr=1-283</t>
  </si>
  <si>
    <t>B09163Q5CD</t>
  </si>
  <si>
    <t>VeriluxÂ® USB C Hub Multiport Adapter- 6 in 1 Portable Aluminum Type C Hub with 4K HDMI Output, USB 2.0/3.0 Ports, SD/Micro SD Card Reader Compatible for MacBook Pro 2016-2020, MacBook Air 2018-2020, Type-C Devices</t>
  </si>
  <si>
    <t>â‚¹1,187</t>
  </si>
  <si>
    <t>â‚¹1,929</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</si>
  <si>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</si>
  <si>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</si>
  <si>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</si>
  <si>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</si>
  <si>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</si>
  <si>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</si>
  <si>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</si>
  <si>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</si>
  <si>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</si>
  <si>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</si>
  <si>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</si>
  <si>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</si>
  <si>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</si>
  <si>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</si>
  <si>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</si>
  <si>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ðŸ‘,Sound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</si>
  <si>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</si>
  <si>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</si>
  <si>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</si>
  <si>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</si>
  <si>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</si>
  <si>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â‚¹328</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</si>
  <si>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â€“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</si>
  <si>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</si>
  <si>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</si>
  <si>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</si>
  <si>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</si>
  <si>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</si>
  <si>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</si>
  <si>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</si>
  <si>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</si>
  <si>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</si>
  <si>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</si>
  <si>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</si>
  <si>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</si>
  <si>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</si>
  <si>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</si>
  <si>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ðŸ˜£difficult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</si>
  <si>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</si>
  <si>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</si>
  <si>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</si>
  <si>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</si>
  <si>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</si>
  <si>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â‚¹400</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</si>
  <si>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</si>
  <si>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</si>
  <si>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</si>
  <si>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</si>
  <si>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</si>
  <si>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</si>
  <si>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</si>
  <si>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</si>
  <si>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</si>
  <si>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</si>
  <si>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</si>
  <si>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</si>
  <si>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</si>
  <si>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</si>
  <si>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</si>
  <si>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ðŸ˜ƒ,Fits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</si>
  <si>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</si>
  <si>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</si>
  <si>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</si>
  <si>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</si>
  <si>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</si>
  <si>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â‚¹114</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</si>
  <si>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</si>
  <si>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</si>
  <si>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</si>
  <si>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</si>
  <si>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</si>
  <si>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ðŸ™ŒðŸ»,Good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</si>
  <si>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</si>
  <si>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</si>
  <si>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</si>
  <si>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</si>
  <si>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</si>
  <si>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</si>
  <si>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</si>
  <si>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</si>
  <si>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</si>
  <si>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</si>
  <si>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</si>
  <si>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</si>
  <si>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</si>
  <si>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</si>
  <si>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</si>
  <si>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1,07,686</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</si>
  <si>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</si>
  <si>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</si>
  <si>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</si>
  <si>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</si>
  <si>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</si>
  <si>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</si>
  <si>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</si>
  <si>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</si>
  <si>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one.,Itâ€™s a nice product for the price.Itâ€™s very small so itâ€™s very easy to carry around .But than can also be slight problem if you have big hand , not a deal breaker though,My sister said it looks a little old, the colour looks a bitâ€¦oldBut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</si>
  <si>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</si>
  <si>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</si>
  <si>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</si>
  <si>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</si>
  <si>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</si>
  <si>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</si>
  <si>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</si>
  <si>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</si>
  <si>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</si>
  <si>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</si>
  <si>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</si>
  <si>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</si>
  <si>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</si>
  <si>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</si>
  <si>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</si>
  <si>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</si>
  <si>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</si>
  <si>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</si>
  <si>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</si>
  <si>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</si>
  <si>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mouse.ðŸ˜¥Conclusion: =&gt; good for light use like web browsers,  coding,  etc.Warning âš ï¸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</si>
  <si>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</si>
  <si>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</si>
  <si>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</si>
  <si>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</si>
  <si>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â‚¹575</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</si>
  <si>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computer game players. Excellent wired PC gaming mouse for casual gamers.|Reliable quality â€“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</si>
  <si>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</si>
  <si>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</si>
  <si>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</si>
  <si>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</si>
  <si>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ðŸ˜‘ðŸ˜‘instead go for Asus M3 if you are planning for a budget friendly and good sensor or else, G502 THE BEST,A really good product for â‚¹799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</si>
  <si>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</si>
  <si>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</si>
  <si>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</si>
  <si>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</si>
  <si>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</si>
  <si>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â‚¹178</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</si>
  <si>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</si>
  <si>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</si>
  <si>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</si>
  <si>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</si>
  <si>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ðŸ‘,Best price,Nice pen,Good pen</t>
  </si>
  <si>
    <t>Everything is fine but it's bit dark and stickey.It's good.,Didn't verified for water resistant ðŸ˜œ. But product is good,just one issue of non- cartridge system ðŸ˜‚ðŸ˜…. For save tree campaign ðŸ˜‹,It's good to have original products,I really like these pens, they write pretty well, good looking and grip is pretty good.Not good for smooth papers, it will eventually smidge.,GoodðŸ‘,Best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</si>
  <si>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</si>
  <si>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</si>
  <si>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</si>
  <si>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ENxâ„¢ Tech Equipped Quad Mics, Beastâ„¢ Mode(Low Latency- 65ms) for Gaming, 2x6mm Dual Drivers, 30H Playtime, IPX5, IWPâ„¢,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</si>
  <si>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</si>
  <si>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</si>
  <si>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</si>
  <si>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</si>
  <si>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</si>
  <si>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</si>
  <si>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</si>
  <si>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</si>
  <si>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</si>
  <si>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</si>
  <si>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</si>
  <si>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</si>
  <si>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</si>
  <si>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</si>
  <si>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</si>
  <si>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</si>
  <si>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</si>
  <si>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</si>
  <si>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</si>
  <si>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</si>
  <si>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</si>
  <si>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</si>
  <si>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</si>
  <si>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</si>
  <si>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cool.,avearage,Nicee,à¤…à¤šà¥à¤›à¤¾ à¤¹à¥ˆ,ABC</t>
  </si>
  <si>
    <t>I wanted it for my shop laptop , i am using it on a grass mat, quality is nice, working very nice.,Good ðŸ‘,, print colour also still there,Useful and easy to handle ðŸ˜œ,Happy ENDING.,it is ok,Very Good,à¤…à¤šà¥à¤›à¤¾ à¤•à¥€,ABC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</si>
  <si>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</si>
  <si>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</si>
  <si>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</si>
  <si>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</si>
  <si>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1.75â€™â€™ display with 320x385 px; 100 sports modes: Choose from 100 sports modes and get on the right side of fitness.;Productivity suite: Be your most productive self and stay well aware of whatâ€™s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1.75â€™â€™ display with 320x385 px|100 sports modes: Choose from 100 sports modes and get on the right side of fitness.;Productivity suite: Be your most productive self and stay well aware of whatâ€™s happening around you.|Connectivity Technology: Usb; Included Components: â€ŽSmartwatch,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</si>
  <si>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</si>
  <si>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</si>
  <si>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</si>
  <si>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</si>
  <si>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</si>
  <si>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</si>
  <si>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</si>
  <si>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</si>
  <si>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</si>
  <si>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</si>
  <si>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</si>
  <si>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</si>
  <si>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</si>
  <si>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</si>
  <si>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ðŸŒŸðŸŒŸðŸŒŸðŸŒŸ,Good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</si>
  <si>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ðŸŒŸðŸŒŸðŸŒŸðŸŒŸ,Product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</si>
  <si>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</si>
  <si>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</si>
  <si>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</si>
  <si>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</si>
  <si>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â‚¹939</t>
  </si>
  <si>
    <t>2,05,052</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</si>
  <si>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</si>
  <si>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</si>
  <si>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</si>
  <si>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</si>
  <si>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</si>
  <si>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</si>
  <si>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</si>
  <si>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</si>
  <si>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</si>
  <si>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1.75â€ 320*385px High Res, IP68 &amp; SpO2 Monitoring, Pin Code Locking Functionality &amp; Split Screen Access, Built in Mic &amp; Speaker for HD Calls, Black, Free Size</t>
  </si>
  <si>
    <t>ã€Bluetooth Calling Watchã€‘- Fire-Boltt Ring Pro enables you to make and receive calls directly from your watch via the built-in speaker and microphone. This smartwatch features a dial pad, option to access recent calls &amp; sync your phoneâ€™s contacts.;ã€1.75â€ Best HD Display with 320*385 Pixelsã€‘- This smartwatch comes with an Industryâ€™s best 1.75â€ Display and has a super quality resolution of 320*385 Pixels providing you a smooth touch experience ã€IP68 Water Resistantã€‘- This smartwatch can withstand dust, spills, raindrops and is sweatproof too.Band Width:20 millimeters.Water resistance depth:1 meters|ã€Unique Rotating Multi-Functional Buttonã€‘- Fire-Boltt Ring Pro has a unique menu viewing style and watch face changing style, you can simply rotate the button to changes watch faces and view the list menu without scrolling;ã€Pincode Locking Systemã€‘- Just like a smartphone pin lock, this smartwatch also has a pin lock. Secure your smartwatch by setting up a pin lock on it. ã€Built In Mic &amp; Speakerã€‘- Fire-Boltt Ring Pro comes with a Mic and Speaker for best calling experience. Clear HD calls via the watch is now available ã€Play Games on Your Wristã€‘|ã€Split Display Easy Accessã€‘- This smartwatch provides you a split screen display where you can easily in one click land on any function without the need to search it from the menu;ã€SPo2 Monitoringã€‘- Monitor your blood oxygen levels any time anywhere. ã€360 Health Ecosystemã€‘- With this watch track your heart rate, calorie, step count and multiple sports modes with easy touchã€Quick Charge Technologyã€‘- Within 100 minutes full charge your watch and you are on the go again. System requirements: IOS 7.0 and above, Android version 4.4 and above, Bluetooth version 5.0 or above.|ã€Smart Notificationã€‘- Get all your mobile phone notifications on the watch and stay updates about trends, meeting emails and much more. ã€Remotely access smartphone featuresã€‘- Click pictures, change music tracks on the watch with a single touch.;ã€How to activate Bluetooth Callingã€‘-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</si>
  <si>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</si>
  <si>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</si>
  <si>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</si>
  <si>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</si>
  <si>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</si>
  <si>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</si>
  <si>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</si>
  <si>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</si>
  <si>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</si>
  <si>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â‚¹1,439</t>
  </si>
  <si>
    <t>â‚¹2,890</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</si>
  <si>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</si>
  <si>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</si>
  <si>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</si>
  <si>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</si>
  <si>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</si>
  <si>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Itâ€™s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</si>
  <si>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</si>
  <si>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</si>
  <si>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</si>
  <si>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</si>
  <si>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</si>
  <si>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</si>
  <si>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</si>
  <si>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âœŒï¸</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</si>
  <si>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âœ¨,Product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ðŸ‘,I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</si>
  <si>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</si>
  <si>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</si>
  <si>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</si>
  <si>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</si>
  <si>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</si>
  <si>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</si>
  <si>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</si>
  <si>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</si>
  <si>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</si>
  <si>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</si>
  <si>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</si>
  <si>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</si>
  <si>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</si>
  <si>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</si>
  <si>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</si>
  <si>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</si>
  <si>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</si>
  <si>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</si>
  <si>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</si>
  <si>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</si>
  <si>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</si>
  <si>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</si>
  <si>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</si>
  <si>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</si>
  <si>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</si>
  <si>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</si>
  <si>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</si>
  <si>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</si>
  <si>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ðŸ¤˜ðŸ»ðŸ¤˜ðŸ»,Kabi,Manoj kumar ware,om,Hemant Kumar,pawan r.,Anshu,Pavan kamar</t>
  </si>
  <si>
    <t>R2JX4PS0VEXLP8,R2Z993M5W7NJG7,R3IGL48GSRQXBK,R1BYNHCUKYRIY7,R2UO0TB6OD6VT,R2XRTP1KSM2DSA,RTKFSPNDCXIKO,R3MBRCZ7N5RCQG</t>
  </si>
  <si>
    <t>FineðŸ¤˜ðŸ»ðŸ™ðŸ»,Good,Best for kids,Easy clean and use,Nice product,bahut accha,Really liked this product,Erase button not working ðŸ¤¬</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</si>
  <si>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</si>
  <si>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</si>
  <si>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</si>
  <si>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</si>
  <si>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360Â° with Pan Tilt | Two Way Talk | Cloud Monitor | Motion Detect | Night Vision | Supports SD Card (Up to 128 GB) | Alexa &amp; Ok Google | CP-E21A</t>
  </si>
  <si>
    <t>â‚¹4,700</t>
  </si>
  <si>
    <t>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</si>
  <si>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</si>
  <si>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</si>
  <si>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</si>
  <si>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</si>
  <si>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ðŸ‘ŒðŸ˜Š</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</si>
  <si>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</si>
  <si>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</si>
  <si>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</si>
  <si>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</si>
  <si>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</si>
  <si>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â‚¹4,332.96</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</si>
  <si>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</si>
  <si>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</si>
  <si>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</si>
  <si>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</si>
  <si>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</si>
  <si>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</si>
  <si>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</si>
  <si>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</si>
  <si>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</si>
  <si>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</si>
  <si>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</si>
  <si>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</si>
  <si>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</si>
  <si>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</si>
  <si>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</si>
  <si>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Iâ€™m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</si>
  <si>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</si>
  <si>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</si>
  <si>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</si>
  <si>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</si>
  <si>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â‚¹990</t>
  </si>
  <si>
    <t>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</si>
  <si>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</si>
  <si>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</si>
  <si>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</si>
  <si>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</si>
  <si>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</si>
  <si>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</si>
  <si>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</si>
  <si>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</si>
  <si>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</si>
  <si>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â‚¹3,303</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</si>
  <si>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</si>
  <si>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</si>
  <si>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</si>
  <si>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</si>
  <si>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</si>
  <si>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ðŸ˜”.Product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</si>
  <si>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</si>
  <si>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</si>
  <si>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</si>
  <si>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</si>
  <si>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â‚¹1,890</t>
  </si>
  <si>
    <t>â‚¹5,490</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</si>
  <si>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</si>
  <si>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</si>
  <si>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</si>
  <si>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</si>
  <si>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</si>
  <si>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budget..ðŸ‘ðŸ»good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</si>
  <si>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</si>
  <si>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</si>
  <si>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</si>
  <si>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</si>
  <si>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</si>
  <si>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</si>
  <si>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</si>
  <si>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</si>
  <si>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</si>
  <si>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</si>
  <si>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</si>
  <si>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</si>
  <si>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</si>
  <si>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</si>
  <si>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â‚¹2,790</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</si>
  <si>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</si>
  <si>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</si>
  <si>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</si>
  <si>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</si>
  <si>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</si>
  <si>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</si>
  <si>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</si>
  <si>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</si>
  <si>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</si>
  <si>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</si>
  <si>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</si>
  <si>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</si>
  <si>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Sharma,EvÍ¥áŽ¥lÍ£kÍ«áŽ¥Å‡gð’†œVáŽ¥ck×¥,L.Sherpa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</si>
  <si>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</si>
  <si>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</si>
  <si>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</si>
  <si>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</si>
  <si>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</si>
  <si>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</si>
  <si>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</si>
  <si>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</si>
  <si>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</si>
  <si>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</si>
  <si>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</si>
  <si>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</si>
  <si>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</si>
  <si>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</si>
  <si>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</si>
  <si>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</si>
  <si>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</si>
  <si>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</si>
  <si>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</si>
  <si>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</si>
  <si>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</si>
  <si>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</si>
  <si>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</si>
  <si>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</si>
  <si>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ðŸ‘ŒðŸ»Just a big and only problem, it doesn't support dual Connectivity ðŸ™ (which is available in even Boat's below â‚¹1000 headphones)Dual Connectivity is very much required for many, as we have to work together on smartphone &amp; laptop simultaneously.so, again &amp; again disconnecting from lapy the connecting to mobile is just pain.ðŸ˜¢So,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</si>
  <si>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</si>
  <si>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</si>
  <si>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</si>
  <si>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</si>
  <si>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</si>
  <si>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</si>
  <si>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</si>
  <si>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</si>
  <si>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</si>
  <si>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</si>
  <si>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</si>
  <si>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</si>
  <si>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</si>
  <si>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</si>
  <si>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</si>
  <si>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â‚¹1,645</t>
  </si>
  <si>
    <t>Quieter Click: Logitechâ€™s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Googleâ€™s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</si>
  <si>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</si>
  <si>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</si>
  <si>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</si>
  <si>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</si>
  <si>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ðŸ­ðŸ­ðŸ­,Good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</si>
  <si>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</si>
  <si>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</si>
  <si>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</si>
  <si>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</si>
  <si>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â‚¹310</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</si>
  <si>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</si>
  <si>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</si>
  <si>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</si>
  <si>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</si>
  <si>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</si>
  <si>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</si>
  <si>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</si>
  <si>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</si>
  <si>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</si>
  <si>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</si>
  <si>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</si>
  <si>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</si>
  <si>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</si>
  <si>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</si>
  <si>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</si>
  <si>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</si>
  <si>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ðŸ‘,very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</si>
  <si>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</si>
  <si>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</si>
  <si>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</si>
  <si>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</si>
  <si>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</si>
  <si>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</si>
  <si>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</si>
  <si>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</si>
  <si>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</si>
  <si>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</si>
  <si>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</si>
  <si>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</si>
  <si>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</si>
  <si>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</si>
  <si>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</si>
  <si>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â‚¹4,199</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</si>
  <si>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</si>
  <si>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</si>
  <si>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</si>
  <si>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</si>
  <si>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</si>
  <si>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Itâ€™s a good product in this price, I would hardly get any worst thing about the product as far I am using this itâ€™s totally fine. Battery life is good, case is good, looks is good, and the sound is great. This range this product is good. If you are thinking about other companies than thatâ€™s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</si>
  <si>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</si>
  <si>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</si>
  <si>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</si>
  <si>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</si>
  <si>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â‚¹1,709</t>
  </si>
  <si>
    <t>â‚¹4,000</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</si>
  <si>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</si>
  <si>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</si>
  <si>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</si>
  <si>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</si>
  <si>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</si>
  <si>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</si>
  <si>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</si>
  <si>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</si>
  <si>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</si>
  <si>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</si>
  <si>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</si>
  <si>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</si>
  <si>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</si>
  <si>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</si>
  <si>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pens,ðŸ‘ðŸ‘ðŸ‘,Decent,Feels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</si>
  <si>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</si>
  <si>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</si>
  <si>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</si>
  <si>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</si>
  <si>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</si>
  <si>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</si>
  <si>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</si>
  <si>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</si>
  <si>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</si>
  <si>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kðŸ‘</t>
  </si>
  <si>
    <t>R1NXQAUJ3LO3OW,R1MWEBTA35BES8,R2OTG33BME1DP2,R2ADKUIQDNC4CS,RXCSU83UL85LG,R1IU2CXD6J2VT9,RXCA5L1FET3BK,R2PXB1JH0VU4MO</t>
  </si>
  <si>
    <t>Very good,WORTH TO BUY.,Writes neat but smells bad,Like ok ok,Nice,ðŸ‘,Amajin!,One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</si>
  <si>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ðŸ‘,https://m.media-amazon.com/images/W/WEBP_402378-T2/images/I/71J4WF7wTSL._SY88.jpg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</si>
  <si>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</si>
  <si>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</si>
  <si>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</si>
  <si>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</si>
  <si>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â‚¹2,025</t>
  </si>
  <si>
    <t>Palm Rejection Technology: Upgraded iPad stylus pencil with palm rejection technology, you can rest your palm comfortably on the screen while writing or drawing and you donâ€™t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</si>
  <si>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</si>
  <si>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</si>
  <si>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</si>
  <si>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</si>
  <si>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doesnâ€™t plug in correctly. Charge holds for good time over a dayâ€™s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</si>
  <si>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</si>
  <si>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</si>
  <si>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</si>
  <si>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</si>
  <si>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</si>
  <si>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</si>
  <si>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</si>
  <si>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</si>
  <si>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wire,Itâ€™s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</si>
  <si>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itâ€™s amazing. Canâ€™t get better but for gaming, i would want a mouse with a little sturdier click, i click heavy during gaming and the mouse may take it but it remains in my head. So even for light gaming itâ€™s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quality,Itâ€™s little big but the mouse is giving itâ€™s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</si>
  <si>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</si>
  <si>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</si>
  <si>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</si>
  <si>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</si>
  <si>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</si>
  <si>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</si>
  <si>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</si>
  <si>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</si>
  <si>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</si>
  <si>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</si>
  <si>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goodðŸ‘,Sound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</si>
  <si>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LitðŸ”¥Best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</si>
  <si>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</si>
  <si>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</si>
  <si>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</si>
  <si>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</si>
  <si>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</si>
  <si>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</si>
  <si>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</si>
  <si>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</si>
  <si>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</si>
  <si>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</si>
  <si>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</si>
  <si>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</si>
  <si>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</si>
  <si>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</si>
  <si>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</si>
  <si>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</si>
  <si>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</si>
  <si>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</si>
  <si>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</si>
  <si>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</si>
  <si>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</si>
  <si>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</si>
  <si>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</si>
  <si>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</si>
  <si>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</si>
  <si>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</si>
  <si>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</si>
  <si>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</si>
  <si>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</si>
  <si>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</si>
  <si>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â‚¹116</t>
  </si>
  <si>
    <t>â‚¹200</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</si>
  <si>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</si>
  <si>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</si>
  <si>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</si>
  <si>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</si>
  <si>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</si>
  <si>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</si>
  <si>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</si>
  <si>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</si>
  <si>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</si>
  <si>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</si>
  <si>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</si>
  <si>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</si>
  <si>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</si>
  <si>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</si>
  <si>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</si>
  <si>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</si>
  <si>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</si>
  <si>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</si>
  <si>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</si>
  <si>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</si>
  <si>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â‚¹2,796</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</si>
  <si>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</si>
  <si>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</si>
  <si>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</si>
  <si>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</si>
  <si>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</si>
  <si>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</si>
  <si>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</si>
  <si>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</si>
  <si>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</si>
  <si>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</si>
  <si>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</si>
  <si>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</si>
  <si>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</si>
  <si>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</si>
  <si>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</si>
  <si>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good.,Itâ€™s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</si>
  <si>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â˜ºï¸ðŸ˜Š,I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</si>
  <si>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</si>
  <si>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</si>
  <si>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</si>
  <si>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</si>
  <si>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</si>
  <si>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â‚¹2,649</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</si>
  <si>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</si>
  <si>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</si>
  <si>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</si>
  <si>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</si>
  <si>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</si>
  <si>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</si>
  <si>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</si>
  <si>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</si>
  <si>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</si>
  <si>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</si>
  <si>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</si>
  <si>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</si>
  <si>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â‚¹596</t>
  </si>
  <si>
    <t>â‚¹723</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</si>
  <si>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</si>
  <si>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</si>
  <si>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</si>
  <si>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</si>
  <si>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ðŸ‘ðŸ‘ðŸ‘,Original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</si>
  <si>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</si>
  <si>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</si>
  <si>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</si>
  <si>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</si>
  <si>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</si>
  <si>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</si>
  <si>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</si>
  <si>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</si>
  <si>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</si>
  <si>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</si>
  <si>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</si>
  <si>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</si>
  <si>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</si>
  <si>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</si>
  <si>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</si>
  <si>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</si>
  <si>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ðŸ˜,Best,Nice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</si>
  <si>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</si>
  <si>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</si>
  <si>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</si>
  <si>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</si>
  <si>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</si>
  <si>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</si>
  <si>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</si>
  <si>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</si>
  <si>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ðŸ‘,Super,Good,Good quality at that price,Sounds good and looks good</t>
  </si>
  <si>
    <t>The Sound quality is Great ðŸ‘ðŸ»..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</si>
  <si>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</si>
  <si>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</si>
  <si>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</si>
  <si>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</si>
  <si>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</si>
  <si>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</si>
  <si>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</si>
  <si>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</si>
  <si>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ðŸ‘Œ,5 bati,Charge seems to be very low.,Good batteries.,working fine with my car remote,Original Duracell,Great,SANTOSH PRASAD</t>
  </si>
  <si>
    <t>ðŸ‘Œ,1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</si>
  <si>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</si>
  <si>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</si>
  <si>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</si>
  <si>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360Â° Home Security Wireless Camera 2K Pro with Bluetooth Gateway BLE 4.2 l Dual Band Wi-fi Connection l 3 Million 1296p| Full Color in Low-Light | AI Human Detection, White</t>
  </si>
  <si>
    <t>2K Resolution image quality|Dual Band Wifi|Physical Lens shield|Included Components: Mi 360Â°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</si>
  <si>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</si>
  <si>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</si>
  <si>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</si>
  <si>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</si>
  <si>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</si>
  <si>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</si>
  <si>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</si>
  <si>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</si>
  <si>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</si>
  <si>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â‚¹330</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</si>
  <si>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</si>
  <si>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</si>
  <si>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</si>
  <si>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</si>
  <si>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</si>
  <si>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</si>
  <si>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</si>
  <si>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</si>
  <si>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</si>
  <si>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</si>
  <si>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</si>
  <si>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</si>
  <si>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</si>
  <si>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</si>
  <si>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</si>
  <si>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Byeâ˜ºï¸,achhi product he,Got the product delivered unharmed in 6 days.I got it for â‚¹499.This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â‚¹999 in 2018 and they lasted for a very long duration of 4 years.The Boult Audio Q2 looks a bit delicate as compared to Boat Rockerz, but don't forget there's a double price difference between them.Let's see how long it goes....Summing up this is the best product in this price segment (â‚¹500).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</si>
  <si>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</si>
  <si>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</si>
  <si>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</si>
  <si>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</si>
  <si>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â‚¹1,234</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</si>
  <si>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time|Whatâ€™s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</si>
  <si>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</si>
  <si>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</si>
  <si>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</si>
  <si>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</si>
  <si>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bubbles,ðŸ‘ðŸ»âœ…,I ended up wasting one tempered glass because of air bubbles that wouldnâ€™t go away. I skipped wiping with micro fibre cloth which may have led to the problem. However the other glass worked fine, I had to take off my iPad cover to enable the application, the previous one wouldnâ€™t align with the cover in place. Adhesion of the first one gave up as soon as I tried to lift and reapply, again might be attributable to the fact that I didnâ€™t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fastâ€¦application is very easy but take care there is no dust on the ipad because if a bubbleâ€™s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</si>
  <si>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</si>
  <si>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</si>
  <si>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</si>
  <si>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</si>
  <si>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</si>
  <si>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</si>
  <si>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â‚¹272</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</si>
  <si>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</si>
  <si>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</si>
  <si>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</si>
  <si>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</si>
  <si>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</si>
  <si>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</si>
  <si>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</si>
  <si>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</si>
  <si>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</si>
  <si>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</si>
  <si>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</si>
  <si>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</si>
  <si>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</si>
  <si>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</si>
  <si>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</si>
  <si>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</si>
  <si>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</si>
  <si>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</si>
  <si>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</si>
  <si>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</si>
  <si>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</si>
  <si>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</si>
  <si>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â‚¹3,498</t>
  </si>
  <si>
    <t>â‚¹3,875</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</si>
  <si>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</si>
  <si>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</si>
  <si>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</si>
  <si>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</si>
  <si>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ðŸ™‚ðŸ‘,Good,Printer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</si>
  <si>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</si>
  <si>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</si>
  <si>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</si>
  <si>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</si>
  <si>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</si>
  <si>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â‚¹10,099</t>
  </si>
  <si>
    <t>â‚¹19,110</t>
  </si>
  <si>
    <t>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</si>
  <si>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</si>
  <si>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</si>
  <si>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</si>
  <si>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niceðŸ‘ŒðŸ‘ŒðŸ‘ŒðŸ‘ŒðŸ‘Œ,Overall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</si>
  <si>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</si>
  <si>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</si>
  <si>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</si>
  <si>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</si>
  <si>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</si>
  <si>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</si>
  <si>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</si>
  <si>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</si>
  <si>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</si>
  <si>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ðŸ¤£,Quality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</si>
  <si>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</si>
  <si>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</si>
  <si>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</si>
  <si>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</si>
  <si>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</si>
  <si>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</si>
  <si>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</si>
  <si>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</si>
  <si>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</si>
  <si>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</si>
  <si>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</si>
  <si>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</si>
  <si>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</si>
  <si>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</si>
  <si>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</si>
  <si>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</si>
  <si>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</si>
  <si>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</si>
  <si>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</si>
  <si>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</si>
  <si>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</si>
  <si>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</si>
  <si>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â‚¹80+80+80+150+50 for 1.8Ah one... Gone r those fun days! So I'm keeping it for â‚¹1001.**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</si>
  <si>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</si>
  <si>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</si>
  <si>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</si>
  <si>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SaleOnâ„¢ Portable Storage Organizer Bag for Earphone USB Cable Power Bank Mobile Charger Digital Gadget Hard Disk, Water Resistance Material - Dark Grey</t>
  </si>
  <si>
    <t>â‚¹397</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</si>
  <si>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</si>
  <si>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</si>
  <si>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</si>
  <si>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</si>
  <si>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â‚¹500),It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</si>
  <si>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</si>
  <si>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</si>
  <si>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</si>
  <si>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</si>
  <si>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</si>
  <si>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</si>
  <si>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</si>
  <si>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â€“ 7, 8, 8.1 and 10 + PS3 | dual vibration | Note: to switch from Direct to X-input mode, press and hold the "home"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</si>
  <si>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</si>
  <si>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</si>
  <si>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</si>
  <si>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</si>
  <si>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</si>
  <si>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</si>
  <si>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</si>
  <si>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</si>
  <si>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</si>
  <si>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â‚¹1,679</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</si>
  <si>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</si>
  <si>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</si>
  <si>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</si>
  <si>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</si>
  <si>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ðŸ‘realme budsðŸŽ§,Please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</si>
  <si>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â€”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complete.ðŸ¤©ðŸ¤©ðŸ¤©ðŸ”¥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tracks.ðŸŽ§ðŸŽ›ï¸ðŸŽ¶Starting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 the double-bass, in particular â€”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 with unwavering consistency, and we like it for that.Prosâš«1  Looks goodðŸ”¥2  Light and comfortable3  Detailed, rich sound for the priceConsâš«1  Magnetic power switch is troublesome2  Inconsistent performance on voice callsRatings (out of 5)Design/ comfort: 4.0Audio quality: 3.8Battery life: 4.5Value for money: 4.8Overall: 4.0Go and purchasedðŸ™‚ðŸ‘,First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ðŸ˜†.2.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ðŸ‘ðŸ‘</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</si>
  <si>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</si>
  <si>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</si>
  <si>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</si>
  <si>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</si>
  <si>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â‚¹354</t>
  </si>
  <si>
    <t>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</si>
  <si>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</si>
  <si>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</si>
  <si>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</si>
  <si>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ðŸ‘Œ,Nice,Good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</si>
  <si>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</si>
  <si>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</si>
  <si>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</si>
  <si>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</si>
  <si>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</si>
  <si>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</si>
  <si>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</si>
  <si>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</si>
  <si>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</si>
  <si>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</si>
  <si>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</si>
  <si>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ðŸ˜Š,I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</si>
  <si>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</si>
  <si>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</si>
  <si>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</si>
  <si>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</si>
  <si>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</si>
  <si>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</si>
  <si>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</si>
  <si>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</si>
  <si>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</si>
  <si>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</si>
  <si>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</si>
  <si>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</si>
  <si>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</si>
  <si>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</si>
  <si>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â‚¹775</t>
  </si>
  <si>
    <t>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loss.]|ã€Shock-proof Performanceã€‘-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</si>
  <si>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</si>
  <si>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</si>
  <si>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</si>
  <si>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</si>
  <si>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</si>
  <si>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</si>
  <si>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</si>
  <si>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</si>
  <si>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</si>
  <si>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</si>
  <si>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â‚¹10,389</t>
  </si>
  <si>
    <t>â‚¹32,000</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</si>
  <si>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</si>
  <si>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</si>
  <si>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</si>
  <si>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</si>
  <si>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</si>
  <si>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</si>
  <si>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</si>
  <si>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</si>
  <si>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</si>
  <si>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</si>
  <si>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â‚¹1,300</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</si>
  <si>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</si>
  <si>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</si>
  <si>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</si>
  <si>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</si>
  <si>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</si>
  <si>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</si>
  <si>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</si>
  <si>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</si>
  <si>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</si>
  <si>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</si>
  <si>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</si>
  <si>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</si>
  <si>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</si>
  <si>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</si>
  <si>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</si>
  <si>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</si>
  <si>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</si>
  <si>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</si>
  <si>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</si>
  <si>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</si>
  <si>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</si>
  <si>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</si>
  <si>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well..ðŸ˜€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</si>
  <si>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</si>
  <si>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</si>
  <si>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</si>
  <si>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</si>
  <si>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â‚¹1,409</t>
  </si>
  <si>
    <t>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</si>
  <si>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</si>
  <si>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</si>
  <si>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</si>
  <si>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</si>
  <si>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</si>
  <si>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</si>
  <si>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</si>
  <si>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</si>
  <si>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</si>
  <si>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</si>
  <si>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</si>
  <si>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</si>
  <si>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</si>
  <si>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</si>
  <si>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ðŸ˜Š,Very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</si>
  <si>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caÃ±on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ðŸ˜Š.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</si>
  <si>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</si>
  <si>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</si>
  <si>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</si>
  <si>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</si>
  <si>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</si>
  <si>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</si>
  <si>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</si>
  <si>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</si>
  <si>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</si>
  <si>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600â‚¹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</si>
  <si>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</si>
  <si>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</si>
  <si>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</si>
  <si>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</si>
  <si>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</si>
  <si>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</si>
  <si>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âš¡ã€65W High Speed Chargingã€‘: Output power up to 20V 3.25A, which is ensured by high-speed safe charging, and the USB 2.0 supports data transfer speed can reach 40~60MB/S (480Mbps). NOTE: This product DO NOT support video output.|ðŸ’ªã€Military grade materialã€‘:Strong military fiber, the most flexible, powerful and durable material, makes tensile force increased by 200%. Special Strain Relief design, can bear 10000+ bending test. Premium Aluminum housing makes the cable more durable|ðŸ“¢ã€NOTE before purchaseã€‘:This is a USB-C to USB-C cable, which means it has the same USB C plug on both ends, please be aware that this is not a USB-C to USB-A cable. Besides, you may need a USB C wall charger to charge your device.|ã€What you getã€‘:We provide this 1meter/3ft Type C to Type C Cable and 24/7 customer service, if you have any questions,we will resolve your issue within 24 hours.|ã€Compatibility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</si>
  <si>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</si>
  <si>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</si>
  <si>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</si>
  <si>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</si>
  <si>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â‚¹5,998</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</si>
  <si>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</si>
  <si>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</si>
  <si>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</si>
  <si>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</si>
  <si>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</si>
  <si>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</si>
  <si>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</si>
  <si>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</si>
  <si>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</si>
  <si>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TabelitoÂ® Polyester Foam, Nylon Hybrid laptopss Bag Sleeve Case Cover Pouch for laptopss Apple/Dell/Lenovo/ Asus/ Hp/Samsung/Mi/MacBook/Ultrabook/Thinkpad/Ideapad/Surfacepro (15.6 inches /39.6cm, Blue) laptopsss</t>
  </si>
  <si>
    <t>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</si>
  <si>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</si>
  <si>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barikðŸŽˆ</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</si>
  <si>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</si>
  <si>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</si>
  <si>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betterðŸ™‚Not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</si>
  <si>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</si>
  <si>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</si>
  <si>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</si>
  <si>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</si>
  <si>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</si>
  <si>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</si>
  <si>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</si>
  <si>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</si>
  <si>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</si>
  <si>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</si>
  <si>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</si>
  <si>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</si>
  <si>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</si>
  <si>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</si>
  <si>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</si>
  <si>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</si>
  <si>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</si>
  <si>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</si>
  <si>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</si>
  <si>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</si>
  <si>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ðŸ¥ºðŸ¥º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</si>
  <si>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</si>
  <si>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</si>
  <si>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</si>
  <si>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DIGITEKÂ®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</si>
  <si>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</si>
  <si>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</si>
  <si>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</si>
  <si>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</si>
  <si>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</si>
  <si>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</si>
  <si>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</si>
  <si>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</si>
  <si>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</si>
  <si>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</si>
  <si>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</si>
  <si>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â‚¹300</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</si>
  <si>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</si>
  <si>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</si>
  <si>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</si>
  <si>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</si>
  <si>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</si>
  <si>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</si>
  <si>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</si>
  <si>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</si>
  <si>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</si>
  <si>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â€“ Deskspread ~ Navy Blue &amp; Yellow</t>
  </si>
  <si>
    <t>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</si>
  <si>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</si>
  <si>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</si>
  <si>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</si>
  <si>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</si>
  <si>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soft.,Itâ€™s been few weeks now, hence posting the review.This desk spread was available in my budget and looks great so went for it and now while itâ€™s in use, itâ€™s work as expected. I went for the Yellow and Blue one &amp; as of this moment I am using the yellow side up as its in contrasts with my desk.Love the feel.Keeps my desk clean and free from scratches.Also easy to clean.Just go for it.#bhavneetapproved ðŸ˜€,Good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</si>
  <si>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</si>
  <si>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</si>
  <si>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</si>
  <si>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</si>
  <si>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</si>
  <si>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â‚¹535</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</si>
  <si>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</si>
  <si>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</si>
  <si>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</si>
  <si>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</si>
  <si>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</si>
  <si>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</si>
  <si>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</si>
  <si>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</si>
  <si>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</si>
  <si>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</si>
  <si>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</si>
  <si>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</si>
  <si>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</si>
  <si>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</si>
  <si>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</si>
  <si>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</si>
  <si>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</si>
  <si>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</si>
  <si>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</si>
  <si>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</si>
  <si>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</si>
  <si>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</si>
  <si>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â‚¹341</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</si>
  <si>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</si>
  <si>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</si>
  <si>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</si>
  <si>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</si>
  <si>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</si>
  <si>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</si>
  <si>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</si>
  <si>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</si>
  <si>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</si>
  <si>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</si>
  <si>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</si>
  <si>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</si>
  <si>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</si>
  <si>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</si>
  <si>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ðŸ‘ŽDisappointed ðŸ‘ŽReview after 1 year 3 months of usage,Good product and received latest V4,Good Budget Gigabit Router with Beamforming and multiple options in firmware,Range is issue for 5g every where,Value For Money,Go for it,Super ðŸ‘,Signal,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</si>
  <si>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ðŸ ,Please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</si>
  <si>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</si>
  <si>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</si>
  <si>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</si>
  <si>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</si>
  <si>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</si>
  <si>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â‚¹5,899</t>
  </si>
  <si>
    <t>â‚¹7,005</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</si>
  <si>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</si>
  <si>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</si>
  <si>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</si>
  <si>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</si>
  <si>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</si>
  <si>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 somethingâ€™s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</si>
  <si>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</si>
  <si>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</si>
  <si>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</si>
  <si>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</si>
  <si>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</si>
  <si>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</si>
  <si>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â‚¹1,565</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</si>
  <si>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</si>
  <si>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</si>
  <si>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</si>
  <si>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</si>
  <si>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</si>
  <si>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ðŸ‘Œ ðŸ‘SatisfiedWorking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</si>
  <si>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</si>
  <si>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</si>
  <si>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</si>
  <si>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SLOVICÂ® Tripod Mount Adapter| Tripod Mobile Holder|Tripod Phone Mount(Made in India)| Smartphone Clip Clipper 360 Degree for Taking Magic Video Shots &amp; Pictures.</t>
  </si>
  <si>
    <t>â‚¹326</t>
  </si>
  <si>
    <t>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</si>
  <si>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</si>
  <si>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</si>
  <si>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</si>
  <si>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</si>
  <si>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ðŸ‘â˜ºï¸ðŸ¤—ðŸ˜Š,Before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</si>
  <si>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</si>
  <si>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</si>
  <si>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</si>
  <si>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</si>
  <si>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</si>
  <si>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</si>
  <si>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</si>
  <si>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â‚¹657</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</si>
  <si>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</si>
  <si>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</si>
  <si>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Customer,à¤…à¤­à¤¿à¤¨à¤µ,Suman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</si>
  <si>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</si>
  <si>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</si>
  <si>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</si>
  <si>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</si>
  <si>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</si>
  <si>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</si>
  <si>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</si>
  <si>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â‚¹2,895</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</si>
  <si>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</si>
  <si>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</si>
  <si>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</si>
  <si>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</si>
  <si>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</si>
  <si>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</si>
  <si>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</si>
  <si>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</si>
  <si>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</si>
  <si>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</si>
  <si>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</si>
  <si>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</si>
  <si>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</si>
  <si>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</si>
  <si>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</si>
  <si>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</si>
  <si>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</si>
  <si>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</si>
  <si>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</si>
  <si>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</si>
  <si>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â‚¹2,640</t>
  </si>
  <si>
    <t>â‚¹3,195</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</si>
  <si>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</si>
  <si>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</si>
  <si>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</si>
  <si>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</si>
  <si>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</si>
  <si>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good.,Itâ€™s one of the best budget keyboards I have ever used.. the membrane keys are very soft and easy to clickâ€¦ not lift off weight â€¦ easy on the fingers â€¦ itâ€™s been around 1yr since I bought this keyboard â€¦ and Iam using it ever since â€¦ no issues so far and Iam highly satisfied with my purchaseâ€¦ definitely gonna recommend it 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</si>
  <si>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</si>
  <si>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</si>
  <si>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</si>
  <si>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</si>
  <si>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â‚¹6,355</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</si>
  <si>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</si>
  <si>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</si>
  <si>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</si>
  <si>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</si>
  <si>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</si>
  <si>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</si>
  <si>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</si>
  <si>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</si>
  <si>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</si>
  <si>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</si>
  <si>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</si>
  <si>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</si>
  <si>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</si>
  <si>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</si>
  <si>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</si>
  <si>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</si>
  <si>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â‚¹1299/-,Early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</si>
  <si>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</si>
  <si>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</si>
  <si>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</si>
  <si>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</si>
  <si>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</si>
  <si>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</si>
  <si>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</si>
  <si>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</si>
  <si>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</si>
  <si>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</si>
  <si>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</si>
  <si>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</si>
  <si>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</si>
  <si>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</si>
  <si>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</si>
  <si>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</si>
  <si>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</si>
  <si>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Pasupuleti,ðŸ˜ˆlokiðŸ˜ˆ,Madhav Upadhyaya,Dhiraj Kumar Gupta,99BestDeal</t>
  </si>
  <si>
    <t>R17OSOGCSZ1TU1,R2V3IDY4X5DO07,R10YPJXXLIT9PF,R2NI83SF805SZB,R2O53KW0B4KLDY,R24235I5D6EXHG,R2ATCM75K287E3,R15Z1PSJ93SSWJ</t>
  </si>
  <si>
    <t>Pretty good,I m happy ðŸ˜Šgot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</si>
  <si>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</si>
  <si>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</si>
  <si>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</si>
  <si>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</si>
  <si>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13â€ &amp; MB Air 11â€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</si>
  <si>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</si>
  <si>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</si>
  <si>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Neema,Ã‚RUN MOHAN,Ankit Nagvekar,Gautham Panchavadi,Akshay Kaushik</t>
  </si>
  <si>
    <t>R268UIIQ8R8LOR,R15VZPEXXYZB7I,R3R1OIOGZG4W4C,R3EQ4KGEQ3TQLL,R2N86U6QNUP5VH,R3E30BZGJ93XEM,R3M5YID5J08Y5T,R3BE5A24UBV6J7</t>
  </si>
  <si>
    <t>Excellent product. vlue for money,Decent product,à¤¯à¤¹ à¤…à¤šà¥à¤›à¤¾ à¤ªà¥à¤°à¥‹à¤¡à¤•à¥à¤Ÿ à¤¹à¥ˆ à¥¤à¤ªà¥ˆà¤¸à¤¾ à¤µà¤¸à¥‚à¤²,Itâ€™s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</si>
  <si>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</si>
  <si>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</si>
  <si>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</si>
  <si>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</si>
  <si>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360Â° 1080P Full HD Security Camera, Human Detection, Motion Tracking, 2-Way Audio, Night Vision, Dome Camera with WiFi &amp; Ethernet Connection, Alexa Google Assistant, Up to 256GB SD Card Support</t>
  </si>
  <si>
    <t>â‚¹7,500</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</si>
  <si>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HaryanaÂ â€“Â 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</si>
  <si>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</si>
  <si>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</si>
  <si>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</si>
  <si>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</si>
  <si>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</si>
  <si>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</si>
  <si>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</si>
  <si>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</si>
  <si>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</si>
  <si>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</si>
  <si>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</si>
  <si>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</si>
  <si>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</si>
  <si>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</si>
  <si>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</si>
  <si>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session.ðŸ¤— Bought it for 34 Rupees cuz I didn't wanna pay the 80ðŸ¤¨ Rs. shipping on my order of 466.ðŸ¤£,Fair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</si>
  <si>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</si>
  <si>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</si>
  <si>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</si>
  <si>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</si>
  <si>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</si>
  <si>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</si>
  <si>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</si>
  <si>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</si>
  <si>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</si>
  <si>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</si>
  <si>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yeahðŸ™‚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</si>
  <si>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</si>
  <si>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</si>
  <si>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</si>
  <si>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</si>
  <si>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</si>
  <si>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</si>
  <si>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</si>
  <si>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</si>
  <si>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</si>
  <si>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letâ€™s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:Ã—Ã—Ã—Ã—Ã—Ã—Ã—Ã—Ã—Ã—Ã—Ã—Ã—Ã—Ã—Ã—Ã—Ã—Ã—Ã—Ã—Ã—Ã—Ã—Ã—a.)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Sonyâ€™s bass could get really deep &amp; low with its 12mm drivers and neodymium magnets. For purists senneheiser does its job quite honestly but in general as for sony â€œA little make-up wonâ€™t Hurt â€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.Sonyâ€™s wire were tangle free, earphone pieces felt indestructible, noise isolation was â€œUltimateâ€.Next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:------------------â— boAt - Flat cables which is tangle free in true sense. Metal housing holds up good, but colour sheds off after 5-6 months. Perfect "L" shaped connector which is apt for using with laptops while resting.â— JBL - Small round cables, shredding off after 7-8 months of moderate usage. Plastic housing doing great so far.Connector is bent, but not in perfect "L" shape, so its quite pain to use while resting.â— Sennheiser - Small round cables, holding up good after 1 year of rough use. Plastic housing has become slick, as rubber coating on it has shredded off. Perfect "L" shaped connector which is apt for using with laptops while resting.â—â— WINNER- boAt 225 â—â—COMFORT :------------â— boAt - comfortable enough when used while in upright position. These are VERY UNCOMFORTABLE when you use them while resting on couch or bed for watching movies or so. Has very long earphone head.â— JBL - Comfortable enough in upright position. Slightly uncomfortable using while resting, as these have offset opening.â— Sennheisers - Comfortable in both the position. These are apt for long duration usage.â—â— WINNER - sennheisers cx180 â—â—LOUDNESS :-------------CX180 &gt; boAt 225 &gt; JBL CS100SIâ— boAt - tends to distort above 75% level of volume.â— JBL - Crystal clear even at full volume, but has least sound level in all of three.â— Sennheisers - tends to distort above 75% level of volume, but has greater sound level of all.â—â— WINNER - sennheisers cx180 â—â—SOUND QUALITY ( Bass, mids &amp; lows ) :---------------------------------------------I noticed that all of them have almost same Mids &amp; lows, which are strong &amp; Crisp. But bass levels are different.â— boAt - has average bass, I am very disappointed with it, since these earphones are marketed as bassheads.â— JBL - has least bass of all, I felt treble is high in these.â— Sennheisers - ton of bass and when used proper eartips, its just a treat for bass lovers.â—â— WINNER - sennheisers cx180 â—â—SOUND QUALITY OVER CALL :----------------------------------â— boAt - I noticed in early few months, quality over call was great, but started to deplete after 5-6 months. But its still good, not as good as new. Noise cancellation is good and noticeable by person on other side.â— JBL - its quite average and has maintained the quality over a year now.â— Sennheisers - their NO microphone, lol :PNOTE: boAt &amp; JBL both's mics works with android and iOS perfectly.â—â— WINNER - boAt 225 â—â—CUSTOMER CARE :--------------------â— boAt : 1 Year warranty. Had no issues till date, so didn't got chance to check it. But some of my friends who ran into issue had mixed experiences.â— JBL : 1 Year warranty. Had issue with one ear piece and was replaced within 2 weeks after contacting nearest service center.â—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all.â—â— WINNER : sennheiser cx180 â—â—CONNECTIVITY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</si>
  <si>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</si>
  <si>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</si>
  <si>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</si>
  <si>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</si>
  <si>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â‚¹398</t>
  </si>
  <si>
    <t>â‚¹1,949</t>
  </si>
  <si>
    <t>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</si>
  <si>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</si>
  <si>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</si>
  <si>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</si>
  <si>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</si>
  <si>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</si>
  <si>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</si>
  <si>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</si>
  <si>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</si>
  <si>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</si>
  <si>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</si>
  <si>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</si>
  <si>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</si>
  <si>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â‚¹770</t>
  </si>
  <si>
    <t>â‚¹1,547</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</si>
  <si>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</si>
  <si>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</si>
  <si>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</si>
  <si>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</si>
  <si>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</si>
  <si>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</si>
  <si>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</si>
  <si>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</si>
  <si>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</si>
  <si>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</si>
  <si>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</si>
  <si>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</si>
  <si>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</si>
  <si>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</si>
  <si>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</si>
  <si>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ðŸ‘,The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</si>
  <si>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</si>
  <si>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</si>
  <si>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</si>
  <si>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</si>
  <si>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</si>
  <si>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</si>
  <si>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</si>
  <si>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</si>
  <si>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</si>
  <si>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</si>
  <si>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</si>
  <si>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</si>
  <si>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</si>
  <si>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</si>
  <si>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</si>
  <si>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</si>
  <si>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</si>
  <si>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</si>
  <si>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</si>
  <si>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</si>
  <si>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</si>
  <si>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</si>
  <si>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awayðŸ˜ƒ).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</si>
  <si>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</si>
  <si>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</si>
  <si>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</si>
  <si>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</si>
  <si>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</si>
  <si>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</si>
  <si>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</si>
  <si>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</si>
  <si>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</si>
  <si>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ðŸ‘</t>
  </si>
  <si>
    <t>it has a good grip and a good handling, smooth chalta hain aur speed changing button se mast se speed change hoti hain. only thing i am worried is that the cord will damage with wear and tear.,Very awesome and smooth to use, very helpful while gaming .,Good,Looking for gaming ðŸ˜,Actualy performance is awesome ..but its build quality is very worst .. plastic which is use in left and right click buttons has highly chance of breaking.... So this product not satisfied me,Nice gaming Mouse from HP in the price range. Thank you Amazon for the fast delivery.,,ðŸ‘ðŸ¤—</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</si>
  <si>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</si>
  <si>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</si>
  <si>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</si>
  <si>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</si>
  <si>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</si>
  <si>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â‚¹1,150</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</si>
  <si>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</si>
  <si>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</si>
  <si>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</si>
  <si>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</si>
  <si>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</si>
  <si>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</si>
  <si>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</si>
  <si>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</si>
  <si>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</si>
  <si>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</si>
  <si>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</si>
  <si>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</si>
  <si>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</si>
  <si>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</si>
  <si>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</si>
  <si>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</si>
  <si>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</si>
  <si>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</si>
  <si>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</si>
  <si>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</si>
  <si>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</si>
  <si>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</si>
  <si>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</si>
  <si>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</si>
  <si>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</si>
  <si>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</si>
  <si>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</si>
  <si>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</si>
  <si>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</si>
  <si>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</si>
  <si>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</si>
  <si>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</si>
  <si>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â‚¹1,090</t>
  </si>
  <si>
    <t>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</si>
  <si>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</si>
  <si>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</si>
  <si>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</si>
  <si>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</si>
  <si>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</si>
  <si>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</si>
  <si>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</si>
  <si>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</si>
  <si>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</si>
  <si>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</si>
  <si>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</si>
  <si>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</si>
  <si>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</si>
  <si>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</si>
  <si>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</si>
  <si>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</si>
  <si>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ðŸ˜Š,Nice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</si>
  <si>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ðŸ˜ðŸ’«,I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</si>
  <si>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</si>
  <si>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</si>
  <si>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</si>
  <si>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</si>
  <si>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</si>
  <si>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</si>
  <si>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</si>
  <si>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</si>
  <si>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</si>
  <si>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</si>
  <si>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</si>
  <si>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</si>
  <si>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</si>
  <si>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</si>
  <si>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</si>
  <si>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</si>
  <si>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</si>
  <si>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</si>
  <si>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</si>
  <si>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</si>
  <si>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</si>
  <si>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</si>
  <si>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</si>
  <si>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</si>
  <si>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</si>
  <si>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</si>
  <si>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</si>
  <si>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</si>
  <si>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ðŸ‘,Nice to purchase,Aesthetic look but not sure about the reverse side,worth the money,Zipless and logoless but great product,Value for money product,Looks good,Size</t>
  </si>
  <si>
    <t>it's quality is really good and it can carry 15.6" to 16" laptops easily ðŸ‘,No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</si>
  <si>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</si>
  <si>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</si>
  <si>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</si>
  <si>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</si>
  <si>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</si>
  <si>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</si>
  <si>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</si>
  <si>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</si>
  <si>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</si>
  <si>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</si>
  <si>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</si>
  <si>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</si>
  <si>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</si>
  <si>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â‚¹3,599</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</si>
  <si>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</si>
  <si>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</si>
  <si>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</si>
  <si>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</si>
  <si>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</si>
  <si>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</si>
  <si>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</si>
  <si>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</si>
  <si>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</si>
  <si>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</si>
  <si>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</si>
  <si>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</si>
  <si>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</si>
  <si>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</si>
  <si>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</si>
  <si>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</si>
  <si>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</si>
  <si>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</si>
  <si>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</si>
  <si>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</si>
  <si>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OffbeatÂ® - DASH 2.4GHz Wireless + Bluetooth 5.1 Mouse, Multi-Device Dual Mode Slim Rechargeable Silent Click Buttons Wireless Bluetooth Mouse, 3 Adjustable DPI, Works on 2 devices at the same time with a switch button for Windows/Mac/Android/Ipad/Smart TV</t>
  </si>
  <si>
    <t>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surfaces.|â–º ã€SILENT CLICK &amp; ERGONOMIC DESIGNã€‘Silent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</si>
  <si>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</si>
  <si>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</si>
  <si>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</si>
  <si>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</si>
  <si>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</si>
  <si>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</si>
  <si>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</si>
  <si>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</si>
  <si>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</si>
  <si>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</si>
  <si>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</si>
  <si>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</si>
  <si>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</si>
  <si>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</si>
  <si>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</si>
  <si>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</si>
  <si>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</si>
  <si>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</si>
  <si>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</si>
  <si>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</si>
  <si>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</si>
  <si>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</si>
  <si>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</si>
  <si>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</si>
  <si>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ðŸ˜Š,Nice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ðŸ‘Œ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</si>
  <si>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</si>
  <si>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</si>
  <si>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</si>
  <si>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</si>
  <si>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â‚¹420</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</si>
  <si>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</si>
  <si>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</si>
  <si>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</si>
  <si>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</si>
  <si>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</si>
  <si>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ðŸ¤©I have every used and it have came my ðŸ˜²mainðŸ˜²parker pen I have 10 to 15 pens of parkerðŸ˜…ðŸ¤ª but this is my main pen nowðŸ˜ don't think twice just go with it ðŸ˜ƒðŸ˜its the best pen pls buy ðŸ˜if get a chanceðŸ˜ . Very good AmazonðŸ˜„</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</si>
  <si>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</si>
  <si>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</si>
  <si>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</si>
  <si>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</si>
  <si>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</si>
  <si>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</si>
  <si>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</si>
  <si>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</si>
  <si>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</si>
  <si>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</si>
  <si>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Didnâ€™t replace as the Color didnâ€™t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donâ€™t use the pen for sometime. The pen doesnâ€™t write at all. I have to wet the nib or do something or the other in order to make it start writing. It writes great when it starts writing. But the initial pick up is really bad. I have a platinum preppy too. Itâ€™s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 First of all, it came in a really bad condition. The package was almost flattened. All thanks to the people connected with the transition and delivery. Thank God it doesn't have any dent.â˜… Secondly, it is probably a used product. Because it came with the smell of ink in it out of the box.â˜…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 Fourthly, the grip is average.â˜…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</si>
  <si>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</si>
  <si>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</si>
  <si>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</si>
  <si>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CARECASEÂ®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</si>
  <si>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</si>
  <si>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</si>
  <si>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</si>
  <si>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</si>
  <si>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</si>
  <si>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</si>
  <si>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</si>
  <si>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</si>
  <si>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</si>
  <si>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</si>
  <si>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</si>
  <si>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</si>
  <si>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</si>
  <si>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â‚¹8,349</t>
  </si>
  <si>
    <t>â‚¹9,625</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</si>
  <si>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</si>
  <si>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</si>
  <si>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</si>
  <si>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</si>
  <si>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</si>
  <si>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</si>
  <si>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</si>
  <si>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</si>
  <si>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</si>
  <si>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</si>
  <si>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â‚¹3,307</t>
  </si>
  <si>
    <t>â‚¹6,100</t>
  </si>
  <si>
    <t>Impressive read/ write speeds up to 3500/3000MB/s|Spacious storage up to 4TB|Solid Gen3 performance. Micron Advanced 3D NAND. NVMe PCIe 3.0 M.2 (2280).|Performs up to 45% better than the previous generationâ´|Dynamic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</si>
  <si>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</si>
  <si>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</si>
  <si>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</si>
  <si>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</si>
  <si>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</si>
  <si>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</si>
  <si>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</si>
  <si>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</si>
  <si>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</si>
  <si>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</si>
  <si>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</si>
  <si>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</si>
  <si>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</si>
  <si>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</si>
  <si>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</si>
  <si>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</si>
  <si>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</si>
  <si>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</si>
  <si>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</si>
  <si>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</si>
  <si>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</si>
  <si>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â‚¹380</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</si>
  <si>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</si>
  <si>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</si>
  <si>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</si>
  <si>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</si>
  <si>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</si>
  <si>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</si>
  <si>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</si>
  <si>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</si>
  <si>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</si>
  <si>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BESTORÂ®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</si>
  <si>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</si>
  <si>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</si>
  <si>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</si>
  <si>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</si>
  <si>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ðŸ‘,bestor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</si>
  <si>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</si>
  <si>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</si>
  <si>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</si>
  <si>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</si>
  <si>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</si>
  <si>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</si>
  <si>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â‚¹37,247</t>
  </si>
  <si>
    <t>â‚¹59,890</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</si>
  <si>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</si>
  <si>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</si>
  <si>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</si>
  <si>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</si>
  <si>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</si>
  <si>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</si>
  <si>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</si>
  <si>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</si>
  <si>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</si>
  <si>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</si>
  <si>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</si>
  <si>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</si>
  <si>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</si>
  <si>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</si>
  <si>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</si>
  <si>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</si>
  <si>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</si>
  <si>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</si>
  <si>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</si>
  <si>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</si>
  <si>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</si>
  <si>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</si>
  <si>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</si>
  <si>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</si>
  <si>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</si>
  <si>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</si>
  <si>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</si>
  <si>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</si>
  <si>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</si>
  <si>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</si>
  <si>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</si>
  <si>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</si>
  <si>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</si>
  <si>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</si>
  <si>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</si>
  <si>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â‚¹298</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</si>
  <si>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</si>
  <si>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</si>
  <si>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</si>
  <si>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</si>
  <si>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ðŸ‘,Working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</si>
  <si>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</si>
  <si>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</si>
  <si>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</si>
  <si>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</si>
  <si>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</si>
  <si>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</si>
  <si>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</si>
  <si>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</si>
  <si>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</si>
  <si>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</si>
  <si>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</si>
  <si>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</si>
  <si>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</si>
  <si>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</si>
  <si>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</si>
  <si>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</si>
  <si>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â‚¹1,245</t>
  </si>
  <si>
    <t>1,23,365</t>
  </si>
  <si>
    <t>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</si>
  <si>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</si>
  <si>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</si>
  <si>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</si>
  <si>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</si>
  <si>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</si>
  <si>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</si>
  <si>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</si>
  <si>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</si>
  <si>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</si>
  <si>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</si>
  <si>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â‚¹1,695</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</si>
  <si>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</si>
  <si>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</si>
  <si>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</si>
  <si>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</si>
  <si>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</si>
  <si>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itâ€™s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</si>
  <si>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</si>
  <si>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</si>
  <si>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</si>
  <si>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</si>
  <si>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</si>
  <si>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</si>
  <si>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</si>
  <si>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</si>
  <si>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</si>
  <si>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ðŸ‘,Good,Good product,Good product,Lovable and nice product,Nice product,Compact and easy to use. Suitable for a room</t>
  </si>
  <si>
    <t>Good product under Rs. 1100..Easy to use...,Good product â¤ï¸Thanks ðŸ‘,It's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</si>
  <si>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</si>
  <si>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</si>
  <si>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</si>
  <si>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</si>
  <si>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</si>
  <si>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</si>
  <si>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</si>
  <si>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</si>
  <si>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</si>
  <si>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</si>
  <si>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ðŸ‘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</si>
  <si>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</si>
  <si>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</si>
  <si>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</si>
  <si>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</si>
  <si>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</si>
  <si>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</si>
  <si>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</si>
  <si>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</si>
  <si>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</si>
  <si>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ðŸ¤©ðŸ¥³</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</si>
  <si>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</si>
  <si>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</si>
  <si>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</si>
  <si>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</si>
  <si>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</si>
  <si>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â‚¹293</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</si>
  <si>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</si>
  <si>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</si>
  <si>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</si>
  <si>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</si>
  <si>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</si>
  <si>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</si>
  <si>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</si>
  <si>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</si>
  <si>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</si>
  <si>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</si>
  <si>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</si>
  <si>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2,70,563</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</si>
  <si>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</si>
  <si>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</si>
  <si>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</si>
  <si>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</si>
  <si>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</si>
  <si>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</si>
  <si>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</si>
  <si>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</si>
  <si>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</si>
  <si>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</si>
  <si>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</si>
  <si>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</si>
  <si>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</si>
  <si>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</si>
  <si>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ðŸ”¥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</si>
  <si>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ðŸ”¥ after full charged,Only disappointed with the cord length.,Lovely ProductSturdyNice colorIssue is, if your house has ðŸœ...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</si>
  <si>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</si>
  <si>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</si>
  <si>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</si>
  <si>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</si>
  <si>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</si>
  <si>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</si>
  <si>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</si>
  <si>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</si>
  <si>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</si>
  <si>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</si>
  <si>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</si>
  <si>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</si>
  <si>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</si>
  <si>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</si>
  <si>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â‚¹1,445</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</si>
  <si>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</si>
  <si>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</si>
  <si>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</si>
  <si>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</si>
  <si>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kettle,Itâ€™s ok,Good product ðŸ‘ðŸ¼</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</si>
  <si>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</si>
  <si>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</si>
  <si>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</si>
  <si>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</si>
  <si>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</si>
  <si>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</si>
  <si>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â‚¹3,193</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</si>
  <si>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</si>
  <si>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</si>
  <si>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</si>
  <si>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</si>
  <si>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cooldown,à¤²à¤¾à¤œà¤µà¤¾à¤¬ à¤¹à¥‡,Good,Value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</si>
  <si>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cooldown,à¤•à¤®à¤¾à¤² à¤•à¤¾ à¤ªà¥à¤°à¥‰à¤¡à¤•à¥à¤Ÿ à¤¹à¥‡,Good,Value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</si>
  <si>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</si>
  <si>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</si>
  <si>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</si>
  <si>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</si>
  <si>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â‚¹1,043</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</si>
  <si>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</si>
  <si>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</si>
  <si>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</si>
  <si>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</si>
  <si>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ðŸš«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</si>
  <si>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</si>
  <si>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</si>
  <si>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</si>
  <si>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</si>
  <si>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</si>
  <si>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</si>
  <si>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</si>
  <si>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</si>
  <si>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</si>
  <si>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</si>
  <si>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</si>
  <si>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</si>
  <si>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</si>
  <si>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</si>
  <si>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</si>
  <si>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â‚¹1,464</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</si>
  <si>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</si>
  <si>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</si>
  <si>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</si>
  <si>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</si>
  <si>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ðŸ™ðŸ™</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</si>
  <si>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star...ðŸ‘,Awesome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</si>
  <si>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</si>
  <si>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</si>
  <si>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</si>
  <si>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</si>
  <si>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</si>
  <si>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</si>
  <si>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</si>
  <si>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</si>
  <si>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</si>
  <si>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good,Doesnâ€™t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</si>
  <si>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it.,Itâ€™s easy to use but creates a mess when I try to make coffee froth. Doesnâ€™t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</si>
  <si>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</si>
  <si>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</si>
  <si>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</si>
  <si>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</si>
  <si>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</si>
  <si>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â‚¹625</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</si>
  <si>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</si>
  <si>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</si>
  <si>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Mondal,á´€á´…á´¡á´€Éªá´›Êœ,Ramjan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</si>
  <si>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</si>
  <si>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</si>
  <si>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 swivel cord, but actually it has 180Â°.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</si>
  <si>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</si>
  <si>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</si>
  <si>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</si>
  <si>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</si>
  <si>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</si>
  <si>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</si>
  <si>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</si>
  <si>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</si>
  <si>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</si>
  <si>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ðŸ‘,It's affordable but cheap quality</t>
  </si>
  <si>
    <t>à¤ªà¤¾à¤°à¥à¤Ÿà¥€ à¤®à¥‡à¤‚ à¤«à¤¿à¤¶ à¤¬à¤¨à¤¾à¤¨à¥‡ à¤•à¥‡ à¤²à¤¿à¤ à¤²à¤—à¤¾à¤¤à¤¾à¤° à¤²à¤—à¤­à¤— 5à¤•à¤¿à¤²à¥‹ à¤²à¤¹à¤¸à¥à¤¨ ,à¤ªà¥‹à¤¸à¥à¤¤à¤¾ à¤¦à¤¾à¤¨à¤¾ , à¤¸à¤°à¤¸à¥‹ à¤¤à¤¥à¤¾ à¤…à¤¨à¥à¤¯ à¤®à¤¸à¤¾à¤²à¥‡ à¤•à¥€ à¤ªà¤¿à¤¸à¤¾à¤ˆ à¤•à¥€,Ok but quality not good,Thoda product small h baki sb mst h,Good,I did not get warranty card,Good for small family.,OK ðŸ‘,If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</si>
  <si>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</si>
  <si>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</si>
  <si>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</si>
  <si>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</si>
  <si>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</si>
  <si>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â‚¹3,600</t>
  </si>
  <si>
    <t>â‚¹6,190</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</si>
  <si>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</si>
  <si>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</si>
  <si>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</si>
  <si>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</si>
  <si>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</si>
  <si>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</si>
  <si>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</si>
  <si>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</si>
  <si>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</si>
  <si>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</si>
  <si>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</si>
  <si>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â‚¹6,549</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</si>
  <si>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</si>
  <si>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</si>
  <si>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</si>
  <si>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</si>
  <si>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</si>
  <si>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</si>
  <si>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</si>
  <si>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</si>
  <si>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</si>
  <si>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</si>
  <si>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â‚¹1,625</t>
  </si>
  <si>
    <t>â‚¹2,995</t>
  </si>
  <si>
    <t>Auto shut off function|Integrated stainless steel function. 360Â°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</si>
  <si>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</si>
  <si>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</si>
  <si>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</si>
  <si>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</si>
  <si>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ðŸ™‚ One star deducted because of the length of the chord.,wire short,Nice,It's awesome!Much more than expected. ðŸ‘ðŸ¼So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â¤ï¸</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</si>
  <si>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</si>
  <si>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</si>
  <si>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</si>
  <si>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</si>
  <si>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â‚¹5,890</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</si>
  <si>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</si>
  <si>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</si>
  <si>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</si>
  <si>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</si>
  <si>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</si>
  <si>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â‚¹3000.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</si>
  <si>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</si>
  <si>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</si>
  <si>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</si>
  <si>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</si>
  <si>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</si>
  <si>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</si>
  <si>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</si>
  <si>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nale,à¨šà©°à¨¦à¨¨à¨¦à©€à¨ª à¨¸à¨¿à©°à¨˜ à¨¬à¨¾à¨²à©€,Sherry,Saket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</si>
  <si>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</si>
  <si>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â™¥ï¸â™¥ï¸â™¥ï¸,Owsm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</si>
  <si>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â™¥ï¸Thank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</si>
  <si>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</si>
  <si>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</si>
  <si>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</si>
  <si>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</si>
  <si>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</si>
  <si>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â‚¹13,150</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</si>
  <si>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</si>
  <si>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</si>
  <si>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</si>
  <si>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</si>
  <si>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</si>
  <si>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</si>
  <si>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</si>
  <si>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</si>
  <si>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</si>
  <si>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</si>
  <si>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</si>
  <si>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</si>
  <si>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</si>
  <si>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</si>
  <si>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</si>
  <si>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</si>
  <si>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</si>
  <si>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</si>
  <si>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</si>
  <si>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</si>
  <si>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â‚¹785</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</si>
  <si>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</si>
  <si>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</si>
  <si>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</si>
  <si>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</si>
  <si>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</si>
  <si>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ðŸ‘ˆðŸ‘ˆðŸ‘ˆðŸ‘ˆ,Good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</si>
  <si>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</si>
  <si>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</si>
  <si>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</si>
  <si>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</si>
  <si>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â‚¹3,210</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</si>
  <si>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</si>
  <si>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</si>
  <si>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</si>
  <si>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</si>
  <si>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it.ðŸ‘ðŸ»,3 PIN Plug should be there,Mixer is good as well as jar is good.But packing is very bad.,Too much noise,Good quality product......,Good,Nc,Useful</t>
  </si>
  <si>
    <t>Product is so good but packaging was so badðŸ˜ .,Not able to plug JN sockets just because it has 2 pin plug,Packing is too bad. Mixer is good,Except noise everything looks good. Very irritating noise.,I like the product most. Worth for money...Fully sastisfy from this product.. Thanks amazon,Produce noise but good ðŸ‘,Nice,Useful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</si>
  <si>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</si>
  <si>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</si>
  <si>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</si>
  <si>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</si>
  <si>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</si>
  <si>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</si>
  <si>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</si>
  <si>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</si>
  <si>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</si>
  <si>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</si>
  <si>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</si>
  <si>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</si>
  <si>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</si>
  <si>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</si>
  <si>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â€“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</si>
  <si>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</si>
  <si>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</si>
  <si>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</si>
  <si>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</si>
  <si>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</si>
  <si>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</si>
  <si>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</si>
  <si>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</si>
  <si>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</si>
  <si>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</si>
  <si>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</si>
  <si>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</si>
  <si>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</si>
  <si>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</si>
  <si>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</si>
  <si>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</si>
  <si>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</si>
  <si>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</si>
  <si>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</si>
  <si>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</si>
  <si>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</si>
  <si>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</si>
  <si>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</si>
  <si>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</si>
  <si>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</si>
  <si>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</si>
  <si>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</si>
  <si>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</si>
  <si>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</si>
  <si>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</si>
  <si>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â‚¹1,595</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</si>
  <si>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</si>
  <si>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</si>
  <si>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</si>
  <si>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</si>
  <si>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</si>
  <si>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</si>
  <si>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</si>
  <si>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</si>
  <si>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</si>
  <si>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</si>
  <si>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â‚¹2,148</t>
  </si>
  <si>
    <t>â‚¹3,645</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</si>
  <si>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</si>
  <si>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</si>
  <si>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</si>
  <si>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</si>
  <si>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</si>
  <si>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ðŸ˜Œ,nice product</t>
  </si>
  <si>
    <t>https://m.media-amazon.com/images/I/41Y8kHM144L._SY300_SX300_QL70_FMwebp_.jpg</t>
  </si>
  <si>
    <t>https://www.amazon.in/Prestige-PIC-20-Induction-Cooktop/dp/B00YMJ0OI8/ref=sr_1_43?qid=1672923592&amp;s=kitchen&amp;sr=1-43</t>
  </si>
  <si>
    <t>B0B8XNPQPN</t>
  </si>
  <si>
    <t>Pigeon Healthifry Digital Air Fryer, 360Â° High Speed Air Circulation Technology 1200 W with Non-Stick 4.2 L Basket - Green</t>
  </si>
  <si>
    <t>Home&amp;Kitchen|Kitchen&amp;HomeAppliances|SmallKitchenAppliances|DeepFatFryers|AirFryers</t>
  </si>
  <si>
    <t>â‚¹7,950</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</si>
  <si>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</si>
  <si>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</si>
  <si>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</si>
  <si>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</si>
  <si>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</si>
  <si>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</si>
  <si>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</si>
  <si>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</si>
  <si>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</si>
  <si>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</si>
  <si>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</si>
  <si>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â‚¹351</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</si>
  <si>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</si>
  <si>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</si>
  <si>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</si>
  <si>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</si>
  <si>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</si>
  <si>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</si>
  <si>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</si>
  <si>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</si>
  <si>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</si>
  <si>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</si>
  <si>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</si>
  <si>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â‚¹1,614</t>
  </si>
  <si>
    <t>â‚¹1,745</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</si>
  <si>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</si>
  <si>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</si>
  <si>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Vishwakarma,âš¡ Pushpendra Singh Patel âš¡,Sanjeev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</si>
  <si>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</si>
  <si>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</si>
  <si>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â€œnot so careful handling and careâ€.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â€œStill-Decent Looking â€œmodel.6.) FEATURES LIKE ANTI DRIP ,ANTI-CALC, GRIP:xxxxxxxxxxxxxxxxxxxxxxxxxxxxxxxxxxxxxxxxxxxxxxxxxxxTo tell you the truth these are more of a fancy terms rather than actual purpose  for most of the users. Presence of these features, isnâ€™t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wonâ€™t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â€“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soleplate.â€¢â€¢â€¢â€¢â€¢â€¢â€¢â€¢â€¢â€¢â€¢â€¢â€¢â€¢â€¢INSIDE BOXâ€¢â€¢â€¢â€¢â€¢â€¢â€¢â€¢â€¢â€¢â€¢â€¢â€¢â€¢â€¢â†’Steam Iron inside a poly packâ†’Instruction leaflet/Warranty cardâ€¢â€¢â€¢â€¢â€¢â€¢â€¢â€¢â€¢ABOUTâ€¢â€¢â€¢â€¢â€¢â€¢â€¢â€¢â€¢Wattage: 1440 wattWeight: ~1 kgWater Capacity: 180 mlCord length: 1.8 meterIndicator: on/off (based on temperature setting)Max Water level markingWarranty: 2 yearsâ€¢â€¢â€¢â€¢â€¢â€¢â€¢PROSâ€¢â€¢â€¢â€¢â€¢â€¢â€¢1.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only.)â€¢â€¢â€¢â€¢â€¢â€¢â€¢â€¢CONSâ€¢â€¢â€¢â€¢â€¢â€¢â€¢â€¢1.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 Cons are temporary and don't affect functionality in the long run. So a â˜…â˜…â˜…â˜…â˜… device.â€¢â€¢â€¢â€¢â€¢â€¢â€¢â€¢â€¢â€¢â€¢â€¢â€¢â€¢â€¢â€¢â€¢â€¢â€¢â€¢â€¢â€¢â€¢â€¢â€¢BUTTONS &amp; KNOBSâ€¢â€¢â€¢â€¢â€¢â€¢â€¢â€¢â€¢â€¢â€¢â€¢â€¢â€¢â€¢â€¢â€¢â€¢â€¢â€¢â€¢â€¢â€¢â€¢â€¢Spray Buttonâ†’ push to spraySteam Knobâ†’ Off: no steamâ†’ Low: less steamâ†’ High: high steamâ†’ Calc clean mode: calcium deposit cleaning (more below)Temperature Dialâ†’ Rotate to set temperature cutoff for different fabric types (Linen, Cotton, Woolen, Silk, etc)â€¢â€¢â€¢â€¢â€¢â€¢â€¢â€¢â€¢â€¢â€¢â€¢â€¢â€¢â€¢â€¢â€¢â€¢USAGE GUIDEâ€¢â€¢â€¢â€¢â€¢â€¢â€¢â€¢â€¢â€¢â€¢â€¢â€¢â€¢â€¢â€¢â€¢â€¢1.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required.â€¢â€¢â€¢â€¢â€¢â€¢â€¢â€¢â€¢â€¢â€¢â€¢â€¢â€¢â€¢USAGE TIPSâ€¢â€¢â€¢â€¢â€¢â€¢â€¢â€¢â€¢â€¢â€¢â€¢â€¢â€¢â€¢1.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shocks.â€¢â€¢â€¢â€¢â€¢â€¢â€¢â€¢â€¢â€¢â€¢â€¢â€¢â€¢â€¢â€¢â€¢â€¢â€¢â€¢â€¢â€¢â€¢â€¢â€¢â€¢â€¢â€¢â€¢CALC CLEANING MODEâ€¢â€¢â€¢â€¢â€¢â€¢â€¢â€¢â€¢â€¢â€¢â€¢â€¢â€¢â€¢â€¢â€¢â€¢â€¢â€¢â€¢â€¢â€¢â€¢â€¢â€¢â€¢â€¢â€¢This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 The principle behind this function is a sudden change in temperatures of inside zone, which leads to contraction &amp; expansion resulting in scaling shredding and flush out.â€¢â€¢â€¢â€¢â€¢â€¢â€¢â€¢â€¢â€¢â€¢â€¢â€¢â€¢â€¢â€¢â€¢â€¢â€¢â€¢â€¢â€¢â€¢â€¢â€¢â€¢â€¢â€¢â€¢â€¢â€¢â€¢â€¢â€¢â€¢â€¢â€¢â€¢â€¢â€¢â€¢â€¢â€¢â€¢â€¢â€¢â€¢â€¢â€¢â€¢â€¢â€¢â€¢â€¢â€¢â€¢â€¢â€¢â€¢â€¢â€¢â€¢â€¢â€¢â€¢â€¢â€¢â€¢â€¢â€¢â€¢â€¢â€¢â€¢â€¢â€¢â€¢â€¢â€¢â€¢â€¢â€¢â€¢â€¢â€¢â€¢â€¢â€¢â€¢â€¢â€¢â€¢â€¢â€¢â€¢â€¢â€¢â€¢â€¢â€¢â€¢â€¢â€¢â€¢â€¢â€¢â€¢â€¢â€¢â€¢â€¢â€¢â€¢â€¢â€¢â€¢â€¢â€¢â€¢â€¢â€¢â€¢â€¢CLARIFICATION: DAMAGE TO BODY OR PLATE &amp; OTHER ISSUES (concerns raised by other users)â€¢â€¢â€¢â€¢â€¢â€¢â€¢â€¢â€¢â€¢â€¢â€¢â€¢â€¢â€¢â€¢â€¢â€¢â€¢â€¢â€¢â€¢â€¢â€¢â€¢â€¢â€¢â€¢â€¢â€¢â€¢â€¢â€¢â€¢â€¢â€¢â€¢â€¢â€¢â€¢â€¢â€¢â€¢â€¢â€¢â€¢â€¢â€¢â€¢â€¢â€¢â€¢â€¢â€¢â€¢â€¢â€¢â€¢â€¢â€¢â€¢â€¢â€¢â€¢â€¢â€¢â€¢â€¢â€¢â€¢â€¢â€¢â€¢â€¢â€¢â€¢â€¢â€¢â€¢â€¢â€¢â€¢â€¢â€¢â€¢â€¢â€¢â€¢â€¢â€¢â€¢â€¢â€¢â€¢â€¢â€¢â€¢â€¢â€¢â€¢â€¢â€¢â€¢â€¢â€¢â€¢â€¢â€¢â€¢â€¢â€¢â€¢â€¢â€¢â€¢â€¢â€¢â€¢â€¢â€¢â€¢â€¢â€¢Several users posted about the damaged product or soleplate on arrival and other usage issues. Let me put my insights into those.â†’ I had no issue with the quality of the product delivered. It arrived in proper condition without any damage anywhere, as proper care was taken for this using air cushions. Maybe their seller was careless enough and that resulted in damage during transit.â†’ Soleplate had no marks on it. Yes, here Philips can provide a protective sticker or film on the plate which will reduce the ratio of complaints, for the damaged sole plate on arrival.â†’ Temperature dial works properly and markings are intact after months of usage.â†’ Slight difference in color tone maybe there across different zones, as different materials are used as per requirement. Say hot zone near plate vs cold zone at back.â†’ Leakage will be there if the steam knob is in steam position and iron is not sufficiently hot to convert incoming water. So it's passed directly, &amp; appears as leakage. Philips has explicitly mentioned this in product details.â–¶ Remember to order it from a reputed seller. Check seller ratings, reviews and amazon verified tag to avoid any issues, like the faulty product, duplicate product, etc.â€¢â€¢â€¢â€¢â€¢â€¢â€¢â€¢â€¢â€¢â€¢â€¢â€¢â€¢â€¢â€¢â€¢â€¢â€¢â€¢â€¢â€¢â€¢â€¢â€¢â€¢â€¢â€¢â€¢â€¢â€¢â€¢â€¢â€¢â€¢â€¢â€¢â€¢â€¢â€¢â€¢â€¢â€¢â€¢â€¢â€¢â€¢â€¢â€¢â€¢â€¢â€¢â€¢â€¢â€¢â€¢â€¢â€¢â€¢â€¢â€¢â€¢â€¢â€¢â€¢â€¢â€¢â€¢â€¢â€¢â€¢â€¢â€¢â€¢â€¢â€¢DON'T GET CONFUSED (There's No Steam Burst Mode Here)â€¢â€¢â€¢â€¢â€¢â€¢â€¢â€¢â€¢â€¢â€¢â€¢â€¢â€¢â€¢â€¢â€¢â€¢â€¢â€¢â€¢â€¢â€¢â€¢â€¢â€¢â€¢â€¢â€¢â€¢â€¢â€¢â€¢â€¢â€¢â€¢â€¢â€¢â€¢â€¢â€¢â€¢â€¢â€¢â€¢â€¢â€¢â€¢â€¢â€¢â€¢â€¢â€¢â€¢â€¢â€¢â€¢â€¢â€¢â€¢â€¢â€¢â€¢â€¢â€¢â€¢â€¢â€¢â€¢â€¢â€¢â€¢â€¢â€¢â€¢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17g/min.â€¢â€¢â€¢â€¢â€¢â€¢â€¢â€¢â€¢â€¢â€¢â€¢â€¢â€¢â€¢â€¢â€¢â€¢â€¢FINAL VERDICTâ€¢â€¢â€¢â€¢â€¢â€¢â€¢â€¢â€¢â€¢â€¢â€¢â€¢â€¢â€¢â€¢â€¢â€¢â€¢â–¶ If you are looking for good quality, durable steaming iron in the 1.5k range, Philips is the name you should seek for. This model of Philips has got good build quality &amp; features which are more than enough for an average home user. So at any point, you can go for this model.â–¶ If on a lower budget (&lt;1k range) you can go for Philips GC1011 1200w or Bajaj MX 3 1250w but both are low power and Philips one misses steam spray function too. But still, both will cover most of the usage pattern of a home user.â–¶ Heavy users may go for Philips EasySpeed Plus GC2040 2100w or Black+Decker BD BXIR2001IN 2000w or Morphy Richards Super Glide 2000w in 2k range.â€¢â€¢â€¢â€¢â€¢â€¢â€¢â€¢NOTEâ€¢â€¢â€¢â€¢â€¢â€¢â€¢â€¢â†’ Unlike regular lightweight irons, steam irons generally don't go easy with repairs.â†’ Unlike regular iron, If the coil is damaged in the steam iron whole of the bottom plate needs to be replaced &amp; if you are out of warranty it will cost you a lot. In fact, for the cost of the plate plus a few bucks, you get a new iron.â†’ So, check your requirement for regular vs steam iron &amp; choose wisely.,I tried removing hard wrinkles of a jeans but it couldnâ€™t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</si>
  <si>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</si>
  <si>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</si>
  <si>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</si>
  <si>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</si>
  <si>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</si>
  <si>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</si>
  <si>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</si>
  <si>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</si>
  <si>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</si>
  <si>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</si>
  <si>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</si>
  <si>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</si>
  <si>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</si>
  <si>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</si>
  <si>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â‚¹678</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</si>
  <si>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</si>
  <si>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</si>
  <si>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</si>
  <si>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</si>
  <si>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</si>
  <si>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</si>
  <si>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</si>
  <si>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</si>
  <si>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</si>
  <si>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</si>
  <si>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â‚¹809</t>
  </si>
  <si>
    <t>â‚¹1,545</t>
  </si>
  <si>
    <t>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</si>
  <si>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</si>
  <si>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</si>
  <si>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</si>
  <si>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</si>
  <si>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</si>
  <si>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</si>
  <si>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</si>
  <si>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</si>
  <si>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</si>
  <si>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</si>
  <si>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â‚¹1,969</t>
  </si>
  <si>
    <t>â‚¹5,000</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</si>
  <si>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</si>
  <si>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</si>
  <si>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</si>
  <si>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</si>
  <si>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</si>
  <si>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support.ðŸ˜Š,The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</si>
  <si>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</si>
  <si>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</si>
  <si>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</si>
  <si>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</si>
  <si>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</si>
  <si>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</si>
  <si>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</si>
  <si>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</si>
  <si>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</si>
  <si>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</si>
  <si>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</si>
  <si>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</si>
  <si>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</si>
  <si>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</si>
  <si>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â‚¹3,945</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</si>
  <si>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</si>
  <si>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</si>
  <si>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</si>
  <si>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</si>
  <si>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</si>
  <si>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</si>
  <si>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</si>
  <si>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</si>
  <si>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</si>
  <si>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</si>
  <si>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</si>
  <si>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â‚¹1,665</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</si>
  <si>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</si>
  <si>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</si>
  <si>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</si>
  <si>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</si>
  <si>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</si>
  <si>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usage.,Itâ€™s a good vaccum, good suction and easy to clean up. However the suction sound is quite loud. Nevertheless itâ€™s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</si>
  <si>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</si>
  <si>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</si>
  <si>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</si>
  <si>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</si>
  <si>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â‚¹3,229</t>
  </si>
  <si>
    <t>â‚¹5,295</t>
  </si>
  <si>
    <t>Philips Domestic Appliances is Asiaâ€™s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</si>
  <si>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</si>
  <si>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</si>
  <si>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</si>
  <si>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value,No1,à¤¤à¥‡à¤² à¤—à¤°à¥à¤® à¤•à¤°à¤¨à¥‡ à¤®à¥‡à¤‚ à¤ªà¤°à¥‡à¤¶à¤¾à¤¨à¥€,Good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</si>
  <si>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160Â°C then it is burning toasts and onions... When I set one step lower it is 130Â°C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nearly.,No1,à¤¤à¥‡à¤² à¤—à¤°à¥à¤® à¤•à¤°à¤¨à¥‡ à¤®à¥‡à¤‚ à¤ªà¤°à¥‡à¤¶à¤¾à¤¨à¥€,Ordered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</si>
  <si>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</si>
  <si>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</si>
  <si>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</si>
  <si>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</si>
  <si>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â‚¹3,595</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</si>
  <si>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</si>
  <si>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</si>
  <si>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</si>
  <si>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</si>
  <si>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</si>
  <si>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ðŸ‘ðŸ»,Good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</si>
  <si>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</si>
  <si>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</si>
  <si>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</si>
  <si>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</si>
  <si>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â‚¹1,260</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</si>
  <si>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</si>
  <si>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</si>
  <si>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</si>
  <si>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</si>
  <si>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it.â¤,Nice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</si>
  <si>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users.ðŸ˜…,Liked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</si>
  <si>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</si>
  <si>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</si>
  <si>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</si>
  <si>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</si>
  <si>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â‚¹1,129</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</si>
  <si>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</si>
  <si>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</si>
  <si>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</si>
  <si>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</si>
  <si>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</si>
  <si>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</si>
  <si>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</si>
  <si>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</si>
  <si>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</si>
  <si>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</si>
  <si>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â‚¹5,795</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</si>
  <si>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</si>
  <si>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</si>
  <si>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</si>
  <si>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</si>
  <si>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ðŸ‘,Good performance with cheap look,User manual book and Warranty card not in Box.,Satisfied ðŸ˜</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</si>
  <si>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</si>
  <si>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</si>
  <si>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</si>
  <si>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</si>
  <si>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</si>
  <si>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</si>
  <si>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</si>
  <si>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</si>
  <si>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</si>
  <si>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</si>
  <si>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</si>
  <si>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productðŸ‘ðŸ‘ Nice!! eggs are perfectly boiled after 10 minAm little bit afraid to clean the bottom as it is electricThak youâ˜ºï¸,This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</si>
  <si>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</si>
  <si>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</si>
  <si>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</si>
  <si>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</si>
  <si>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</si>
  <si>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</si>
  <si>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</si>
  <si>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</si>
  <si>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</si>
  <si>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</si>
  <si>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</si>
  <si>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</si>
  <si>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</si>
  <si>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</si>
  <si>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baseÂ with plug-in facility|Capacity: 1.5 L|Embedded optimal power-consuming technology; Wattage:1500 Watts|Heat-resistant and cool-touch plastic handle; energy-efficient, affordable and long-lastingÂ 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</si>
  <si>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</si>
  <si>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</si>
  <si>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</si>
  <si>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</si>
  <si>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</si>
  <si>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</si>
  <si>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</si>
  <si>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</si>
  <si>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</si>
  <si>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</si>
  <si>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</si>
  <si>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</si>
  <si>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</si>
  <si>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</si>
  <si>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</si>
  <si>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</si>
  <si>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</si>
  <si>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</si>
  <si>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</si>
  <si>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</si>
  <si>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</si>
  <si>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</si>
  <si>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</si>
  <si>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</si>
  <si>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years,ðŸ‘,Best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</si>
  <si>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</si>
  <si>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</si>
  <si>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</si>
  <si>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</si>
  <si>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</si>
  <si>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</si>
  <si>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</si>
  <si>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</si>
  <si>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</si>
  <si>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</si>
  <si>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properlyâ€¦â€¦,Wire length is too small which is useless . à¤¤à¤¾à¤° à¤¸à¥‡ à¤•à¤¿à¤¤à¤¨à¤¾ à¤¬à¤šà¤¾ à¤²à¥‹à¤—à¥‡ à¤­à¤¾à¤ˆ</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</si>
  <si>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</si>
  <si>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</si>
  <si>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</si>
  <si>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</si>
  <si>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â‚¹1,321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</si>
  <si>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</si>
  <si>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</si>
  <si>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</si>
  <si>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</si>
  <si>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money,Itâ€™s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</si>
  <si>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ðŸ‘ðŸ‘,Good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</si>
  <si>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</si>
  <si>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</si>
  <si>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</si>
  <si>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</si>
  <si>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lintâ€™s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Youâ€™ll love how it delivers the seamless removing of lint on coat and sweater.|NOTE - Use fast charging adaptor (&gt;30W) to completely charge device within 2 Hours.|1 year manufacturerâ€™s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</si>
  <si>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</si>
  <si>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</si>
  <si>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</si>
  <si>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</si>
  <si>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</si>
  <si>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</si>
  <si>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</si>
  <si>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</si>
  <si>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</si>
  <si>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â‚¹875</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</si>
  <si>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</si>
  <si>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</si>
  <si>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</si>
  <si>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</si>
  <si>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</si>
  <si>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</si>
  <si>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</si>
  <si>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</si>
  <si>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</si>
  <si>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</si>
  <si>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â‚¹15,270</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</si>
  <si>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</si>
  <si>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</si>
  <si>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</si>
  <si>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</si>
  <si>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à¤ªà¥ˆà¤¸à¤¾ à¤µà¤¸à¥‚à¤²,Nice,Not a good dilvery by bajaj,Almost gud product but takes time for getting hot water,Uuummhh,Good product,Overall average to good product.,Good</t>
  </si>
  <si>
    <t>à¤ªà¥ˆà¤¸à¤¾ à¤µà¤¸à¥‚à¤²,Goid,Product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</si>
  <si>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</si>
  <si>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</si>
  <si>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</si>
  <si>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</si>
  <si>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â‚¹3,190</t>
  </si>
  <si>
    <t>â‚¹4,195</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</si>
  <si>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</si>
  <si>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</si>
  <si>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</si>
  <si>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</si>
  <si>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</si>
  <si>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canâ€™t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</si>
  <si>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</si>
  <si>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</si>
  <si>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</si>
  <si>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</si>
  <si>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</si>
  <si>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</si>
  <si>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</si>
  <si>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</si>
  <si>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</si>
  <si>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ðŸ˜,This is Very good product,Itâ€™s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</si>
  <si>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</si>
  <si>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</si>
  <si>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</si>
  <si>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</si>
  <si>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</si>
  <si>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</si>
  <si>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</si>
  <si>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</si>
  <si>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</si>
  <si>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</si>
  <si>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</si>
  <si>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</si>
  <si>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</si>
  <si>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</si>
  <si>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fabric|180â°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</si>
  <si>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</si>
  <si>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</si>
  <si>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</si>
  <si>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</si>
  <si>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</si>
  <si>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</si>
  <si>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</si>
  <si>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</si>
  <si>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</si>
  <si>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â‚¹1,111</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</si>
  <si>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</si>
  <si>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</si>
  <si>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</si>
  <si>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</si>
  <si>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</si>
  <si>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</si>
  <si>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</si>
  <si>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</si>
  <si>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</si>
  <si>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</si>
  <si>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â‚¹6,199</t>
  </si>
  <si>
    <t>â‚¹10,400</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</si>
  <si>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</si>
  <si>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</si>
  <si>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</si>
  <si>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</si>
  <si>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ðŸ˜Š ðŸ˜ƒ,Good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</si>
  <si>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80â„ƒ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</si>
  <si>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</si>
  <si>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</si>
  <si>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</si>
  <si>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</si>
  <si>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</si>
  <si>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â‚¹1,819</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</si>
  <si>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</si>
  <si>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</si>
  <si>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</si>
  <si>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</si>
  <si>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</si>
  <si>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</si>
  <si>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</si>
  <si>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</si>
  <si>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</si>
  <si>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</si>
  <si>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time|360Â°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</si>
  <si>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</si>
  <si>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</si>
  <si>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</si>
  <si>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</si>
  <si>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</si>
  <si>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</si>
  <si>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</si>
  <si>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</si>
  <si>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</si>
  <si>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â‚¹3,249</t>
  </si>
  <si>
    <t>â‚¹6,295</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</si>
  <si>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</si>
  <si>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</si>
  <si>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</si>
  <si>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</si>
  <si>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ðŸ‘,Good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</si>
  <si>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ðŸº is not good and other jar ðŸº very good design average product good ðŸ‘,Good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</si>
  <si>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</si>
  <si>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</si>
  <si>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</si>
  <si>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</si>
  <si>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</si>
  <si>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</si>
  <si>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</si>
  <si>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</si>
  <si>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</si>
  <si>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ðŸ˜Š,Good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</si>
  <si>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</si>
  <si>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</si>
  <si>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</si>
  <si>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</si>
  <si>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</si>
  <si>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</si>
  <si>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</si>
  <si>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</si>
  <si>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ðŸ‘,Good...,Good Product,Satisfied,Good for small room,Unsure,Not bad,Don't bye it....</t>
  </si>
  <si>
    <t>It's working,Good,Good Product ðŸ‘,Nice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</si>
  <si>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</si>
  <si>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</si>
  <si>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</si>
  <si>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â€“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</si>
  <si>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</si>
  <si>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</si>
  <si>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</si>
  <si>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</si>
  <si>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</si>
  <si>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</si>
  <si>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</si>
  <si>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</si>
  <si>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</si>
  <si>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</si>
  <si>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</si>
  <si>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â‚¹9,650</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</si>
  <si>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</si>
  <si>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</si>
  <si>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</si>
  <si>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</si>
  <si>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</si>
  <si>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ðŸ˜©,Quick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</si>
  <si>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</si>
  <si>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</si>
  <si>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</si>
  <si>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</si>
  <si>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â‚¹10,590</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</si>
  <si>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</si>
  <si>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</si>
  <si>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</si>
  <si>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</si>
  <si>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ðŸ‘,Great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</si>
  <si>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machine.Doâ€™s &amp; Donâ€™tI feel if we follow certain guidelines we can best out of the product1. Do not overload2. Do not use for more than a minute without giving a little rest.3. When turning the speed knobs â€“ donâ€™t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 use cold water to grind â€“ that way the jar will never heat up.6. DO NOT grind hot ingredients. Many people have complained about the rubber gaskets melting â€“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donâ€™t use a spoon to avoid scratches to the jar. You can use your hand and a brush ( used for this purpose only).11. This is an expensive piece of equipment â€“ In my house only I &amp; my husband use it. We do not allow  children or household help/cooks to use it. This way the machine will not be misused.12. If you mixer does not work  â€“ please check the overload protector button on the underside of the machine. Remove some of the ingredients and try again.13. Take care while handling jar lids and lid tops â€“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 but this is not a big deal â€“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ðŸ™‚,I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</si>
  <si>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</si>
  <si>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</si>
  <si>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</si>
  <si>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</si>
  <si>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</si>
  <si>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</si>
  <si>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</si>
  <si>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</si>
  <si>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</si>
  <si>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</si>
  <si>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</si>
  <si>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</si>
  <si>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</si>
  <si>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</si>
  <si>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</si>
  <si>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</si>
  <si>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</si>
  <si>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</si>
  <si>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</si>
  <si>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</si>
  <si>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plasticâ€™s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</si>
  <si>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</si>
  <si>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</si>
  <si>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</si>
  <si>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</si>
  <si>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</si>
  <si>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â‚¹2,485</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</si>
  <si>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</si>
  <si>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</si>
  <si>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</si>
  <si>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</si>
  <si>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</si>
  <si>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niceðŸ‘ðŸ‘ðŸ‘,Value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</si>
  <si>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</si>
  <si>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</si>
  <si>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</si>
  <si>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</si>
  <si>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â‚¹355</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</si>
  <si>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</si>
  <si>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</si>
  <si>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</si>
  <si>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</si>
  <si>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</si>
  <si>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</si>
  <si>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</si>
  <si>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</si>
  <si>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</si>
  <si>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</si>
  <si>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â‚¹2,169</t>
  </si>
  <si>
    <t>â‚¹3,279</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</si>
  <si>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</si>
  <si>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</si>
  <si>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</si>
  <si>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</si>
  <si>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</si>
  <si>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</si>
  <si>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</si>
  <si>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</si>
  <si>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</si>
  <si>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</si>
  <si>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</si>
  <si>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</si>
  <si>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</si>
  <si>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</si>
  <si>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</si>
  <si>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</si>
  <si>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</si>
  <si>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</si>
  <si>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</si>
  <si>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</si>
  <si>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</si>
  <si>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</si>
  <si>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</si>
  <si>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</si>
  <si>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</si>
  <si>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ðŸ‘,Good performance,Good product</t>
  </si>
  <si>
    <t>Cord length is very short. Can plug near to switch only. Easy to clean. Overall nice product.,Cord length,Best price an other brand. Thanks amazone,Easy to clean. Cord length is sufficient. Steel body looks a bit fragile. Overall good product, go for it.ðŸ‘,This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ðŸ‘,More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</si>
  <si>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</si>
  <si>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</si>
  <si>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</si>
  <si>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</si>
  <si>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</si>
  <si>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</si>
  <si>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</si>
  <si>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</si>
  <si>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</si>
  <si>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</si>
  <si>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</si>
  <si>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</si>
  <si>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</si>
  <si>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</si>
  <si>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</si>
  <si>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</si>
  <si>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</si>
  <si>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</si>
  <si>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</si>
  <si>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</si>
  <si>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</si>
  <si>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</si>
  <si>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</si>
  <si>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</si>
  <si>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</si>
  <si>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</si>
  <si>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</si>
  <si>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</si>
  <si>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</si>
  <si>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</si>
  <si>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</si>
  <si>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</si>
  <si>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</si>
  <si>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</si>
  <si>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â‚¹653</t>
  </si>
  <si>
    <t>â‚¹1,020</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</si>
  <si>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</si>
  <si>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</si>
  <si>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</si>
  <si>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</si>
  <si>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</si>
  <si>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à¤‡à¤¸ Road Heater à¤¸à¥‡ à¤à¤• à¤¬à¤¾à¤²à¥à¤Ÿà¥€ à¤ªà¤¾à¤¨à¥€ à¤—à¤°à¥à¤® à¤•à¤°à¤¨à¥‡ à¤®à¥‡à¤‚ à¤•à¤® à¤¸à¥‡ à¤•à¤® 20 à¤®à¤¿à¤¨à¤Ÿ à¤²à¤—à¤¤à¥‡ à¤¹à¥ˆà¤‚ à¤œà¤¿à¤¸à¤®à¥‡ à¤•à¤¾à¤«à¥€ à¤¬à¤¿à¤œà¤²à¥€ à¤•à¤‚à¤œà¥à¤¯à¥‚à¤® à¤¹à¥‹à¤¤à¥€ à¤¹à¥ˆ.  à¤‡à¤¸à¤•à¤¾ à¤¦à¤¾à¤® à¤­à¥€ à¤œà¥à¤¯à¤¾à¤¦à¤¾ à¤¹à¥ˆ, à¤‡à¤¸à¤•à¤¾ à¤¦à¤¾à¤® â‚¹ 500/- à¤¤à¤• à¤¹à¥‹à¤¨à¤¾ à¤šà¤¾à¤¹à¤¿à¤.It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</si>
  <si>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</si>
  <si>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</si>
  <si>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</si>
  <si>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</si>
  <si>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</si>
  <si>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â‚¹4,789</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</si>
  <si>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</si>
  <si>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</si>
  <si>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</si>
  <si>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</si>
  <si>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</si>
  <si>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</si>
  <si>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</si>
  <si>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</si>
  <si>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</si>
  <si>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</si>
  <si>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</si>
  <si>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â‚¹1,639</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</si>
  <si>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</si>
  <si>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</si>
  <si>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</si>
  <si>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</si>
  <si>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ðŸ‘,Brand,Heater,Good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</si>
  <si>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</si>
  <si>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</si>
  <si>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</si>
  <si>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</si>
  <si>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</si>
  <si>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â‚¹753</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</si>
  <si>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</si>
  <si>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</si>
  <si>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</si>
  <si>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</si>
  <si>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</si>
  <si>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ðŸ‘,I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</si>
  <si>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</si>
  <si>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</si>
  <si>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</si>
  <si>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</si>
  <si>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â‚¹353</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</si>
  <si>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</si>
  <si>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</si>
  <si>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</si>
  <si>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</si>
  <si>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</si>
  <si>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</si>
  <si>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</si>
  <si>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</si>
  <si>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</si>
  <si>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</si>
  <si>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</si>
  <si>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</si>
  <si>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</si>
  <si>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</si>
  <si>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</si>
  <si>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Itâ€™s also light weight and quite easy to handle. But itâ€™s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</si>
  <si>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</si>
  <si>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</si>
  <si>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</si>
  <si>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</si>
  <si>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â‚¹8,799</t>
  </si>
  <si>
    <t>â‚¹11,595</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</si>
  <si>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</si>
  <si>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</si>
  <si>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</si>
  <si>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</si>
  <si>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</si>
  <si>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</si>
  <si>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</si>
  <si>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</si>
  <si>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</si>
  <si>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</si>
  <si>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â‚¹1,750</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</si>
  <si>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</si>
  <si>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</si>
  <si>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</si>
  <si>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</si>
  <si>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ðŸ’°,Short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</si>
  <si>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</si>
  <si>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</si>
  <si>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</si>
  <si>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</si>
  <si>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</si>
  <si>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</si>
  <si>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â‚¹2,095</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</si>
  <si>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</si>
  <si>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</si>
  <si>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</si>
  <si>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</si>
  <si>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</si>
  <si>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ðŸ‘</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</si>
  <si>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</si>
  <si>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</si>
  <si>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</si>
  <si>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</si>
  <si>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â‚¹1,498</t>
  </si>
  <si>
    <t>â‚¹2,300</t>
  </si>
  <si>
    <t>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</si>
  <si>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</si>
  <si>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</si>
  <si>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</si>
  <si>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ðŸ‘ŒðŸ‘Œ,use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</si>
  <si>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</si>
  <si>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</si>
  <si>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</si>
  <si>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</si>
  <si>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</si>
  <si>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</si>
  <si>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</si>
  <si>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</si>
  <si>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</si>
  <si>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</si>
  <si>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</si>
  <si>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 Twin Blade fanâ™¦ Thermostat built-in (Like AC, will turn on/off as per temp changes)â™¦ 1000W/2000W operation (2000W means faster heating)â™¦ Fan only mode for normal table fan type! (Can't adjust speed/ ON-OFF)â™¦ Power LED when it operatesâ™¦ Fan noise is high and a bit annoying if your room is very calmâ™¦ 15A Power plug and 1m cord lengthâ™¦ Retracting stand to elevate height about 2 inchesâ™¦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  Power on, select 1000w/2000w (The switch is not easy to operate)â™  Set to thermostat switch to MAX (Anti-clockwise)â™  Let the heater run till you feel comfortable (Warm inside)â™  Reduce the thermostat slowly till the point where the unit turns offâ™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ðŸ˜ƒðŸ˜Š.,Good,https://m.media-amazon.com/images/I/61GxDSyE-yL._SY88.jpg,Hi,I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ðŸ¤©,The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</si>
  <si>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</si>
  <si>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</si>
  <si>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</si>
  <si>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</si>
  <si>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â‚¹3,699</t>
  </si>
  <si>
    <t>â‚¹4,295</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</si>
  <si>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</si>
  <si>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</si>
  <si>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</si>
  <si>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</si>
  <si>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product,ðŸ˜’</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</si>
  <si>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</si>
  <si>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</si>
  <si>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</si>
  <si>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</si>
  <si>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</si>
  <si>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â‚¹177</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</si>
  <si>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</si>
  <si>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</si>
  <si>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</si>
  <si>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</si>
  <si>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</si>
  <si>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</si>
  <si>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</si>
  <si>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</si>
  <si>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</si>
  <si>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</si>
  <si>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</si>
  <si>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</si>
  <si>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</si>
  <si>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</si>
  <si>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</si>
  <si>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uses,à¤µà¤¾à¤°à¤‚à¤Ÿà¥€ à¤•à¤¾à¤°à¥à¤¡ à¤•à¥à¤¯à¥‹à¤‚ à¤¨à¤¹à¥€à¤‚ à¤¦à¤¿à¤¯à¤¾ à¤—à¤¯à¤¾ à¤¹à¥ˆ. à¤µà¤¾à¤°à¤‚à¤Ÿà¥€ à¤•à¤¾à¤°à¥à¤¡ à¤­à¥‡à¤œà¤¿à¤,Better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</si>
  <si>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</si>
  <si>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</si>
  <si>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</si>
  <si>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</si>
  <si>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</si>
  <si>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â‚¹244</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</si>
  <si>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</si>
  <si>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</si>
  <si>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</si>
  <si>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</si>
  <si>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</si>
  <si>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</si>
  <si>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</si>
  <si>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</si>
  <si>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</si>
  <si>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(â€ŽACGRH- INSTACOMFORT)</t>
  </si>
  <si>
    <t>â‚¹1,959</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</si>
  <si>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</si>
  <si>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</si>
  <si>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</si>
  <si>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</si>
  <si>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â˜ºï¸,Beautiful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</si>
  <si>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ðŸ” then itâ€™s broke down,It's to good â˜ºï¸,Value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</si>
  <si>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</si>
  <si>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</si>
  <si>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</si>
  <si>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</si>
  <si>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â‚¹319</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</si>
  <si>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</si>
  <si>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</si>
  <si>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</si>
  <si>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</si>
  <si>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</si>
  <si>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ðŸ‘Œ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</si>
  <si>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</si>
  <si>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</si>
  <si>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</si>
  <si>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</si>
  <si>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â‚¹1,775</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</si>
  <si>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</si>
  <si>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</si>
  <si>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</si>
  <si>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</si>
  <si>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ðŸ‘ŒðŸ‘ŒðŸ‘Œ,Heating is not even and happens only side of the kettle.,There is no flame adjustment</t>
  </si>
  <si>
    <t>Go for it .... Nice product,I loved the product. It is easy and simple to use . The quality is also fair according to the price â€¦and it best fit for guys who stays in hostel or pg .. they can make maggi ðŸ¤¤ , boil waterðŸ¤« , warm the milk ðŸ˜† and it will be ur buddy for serving you hot meals !!Donâ€™t think you can go for it â€¦ ðŸ‘ðŸ»Enjoy the hottness ðŸ¤”,It's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</si>
  <si>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</si>
  <si>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</si>
  <si>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</si>
  <si>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</si>
  <si>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âœ…REJUVENATE FABRICS &amp; KEEP TIDY - Restore your clothes and fabrics to a fresh new look! The powerful engine can quickly and gently remove fluffs, pilling, fuzzes, and bobbles from materials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materials and make them look good as new.|âœ…ERGONOMIC DESIGN WITH A BATTERY POWERED MOTOR: Specially designed and lightweight with a 180Â° handle so it's easy to grip while you effortlessly your fabrics at any angle. The motor generates a strong suction when the blades are rotating for maximum effect.|âœ…EASY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</si>
  <si>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</si>
  <si>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</si>
  <si>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</si>
  <si>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</si>
  <si>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AmazingðŸ‘ðŸ˜ðŸ¤©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</si>
  <si>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</si>
  <si>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</si>
  <si>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</si>
  <si>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</si>
  <si>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</si>
  <si>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</si>
  <si>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</si>
  <si>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</si>
  <si>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</si>
  <si>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</si>
  <si>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</si>
  <si>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</si>
  <si>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</si>
  <si>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</si>
  <si>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â‚¹9,590</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</si>
  <si>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</si>
  <si>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</si>
  <si>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</si>
  <si>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</si>
  <si>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</si>
  <si>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youâ€™ve turned it on for a while, you can turn the heat settings off and the fan will still blow warm air. Very effective and doesnâ€™t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</si>
  <si>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</si>
  <si>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</si>
  <si>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</si>
  <si>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</si>
  <si>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</si>
  <si>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</si>
  <si>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</si>
  <si>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</si>
  <si>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</si>
  <si>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</si>
  <si>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</si>
  <si>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</si>
  <si>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</si>
  <si>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</si>
  <si>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</si>
  <si>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â€“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</si>
  <si>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</si>
  <si>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</si>
  <si>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</si>
  <si>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</si>
  <si>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</si>
  <si>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</si>
  <si>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</si>
  <si>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</si>
  <si>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</si>
  <si>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</si>
  <si>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â‚¹292</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</si>
  <si>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</si>
  <si>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</si>
  <si>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</si>
  <si>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</si>
  <si>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</si>
  <si>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</si>
  <si>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</si>
  <si>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</si>
  <si>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</si>
  <si>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</si>
  <si>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</si>
  <si>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</si>
  <si>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</si>
  <si>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</si>
  <si>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</si>
  <si>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</si>
  <si>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</si>
  <si>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</si>
  <si>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</si>
  <si>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</si>
  <si>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</si>
  <si>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</si>
  <si>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</si>
  <si>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</si>
  <si>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</si>
  <si>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HULðŸ˜£ðŸ˜£ðŸ˜£,Water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</si>
  <si>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</si>
  <si>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</si>
  <si>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</si>
  <si>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</si>
  <si>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</si>
  <si>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</si>
  <si>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â‚¹1,130</t>
  </si>
  <si>
    <t>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</si>
  <si>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</si>
  <si>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</si>
  <si>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</si>
  <si>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</si>
  <si>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</si>
  <si>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</si>
  <si>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</si>
  <si>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</si>
  <si>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</si>
  <si>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</si>
  <si>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</si>
  <si>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</si>
  <si>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</si>
  <si>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</si>
  <si>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</si>
  <si>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</si>
  <si>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</si>
  <si>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</si>
  <si>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</si>
  <si>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â‚¹9,455</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</si>
  <si>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</si>
  <si>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</si>
  <si>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</si>
  <si>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</si>
  <si>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</si>
  <si>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</si>
  <si>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</si>
  <si>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</si>
  <si>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</si>
  <si>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</si>
  <si>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</si>
  <si>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</si>
  <si>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</si>
  <si>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</si>
  <si>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ðŸ‘ðŸ‘ðŸ‘ðŸ‘ðŸ‘,Fitting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</si>
  <si>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</si>
  <si>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</si>
  <si>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</si>
  <si>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</si>
  <si>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</si>
  <si>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â‚¹3,199</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</si>
  <si>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</si>
  <si>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</si>
  <si>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</si>
  <si>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</si>
  <si>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</si>
  <si>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</si>
  <si>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</si>
  <si>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</si>
  <si>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</si>
  <si>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</si>
  <si>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</si>
  <si>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</si>
  <si>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</si>
  <si>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</si>
  <si>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</si>
  <si>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</si>
  <si>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great.,à¤‰à¤ªà¤°à¥‹à¤•à¥à¤¤,It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</si>
  <si>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</si>
  <si>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</si>
  <si>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</si>
  <si>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</si>
  <si>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</si>
  <si>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</si>
  <si>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</si>
  <si>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</si>
  <si>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</si>
  <si>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</si>
  <si>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</si>
  <si>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</si>
  <si>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</si>
  <si>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</si>
  <si>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â‚¹616</t>
  </si>
  <si>
    <t>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</si>
  <si>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</si>
  <si>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</si>
  <si>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</si>
  <si>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</si>
  <si>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</si>
  <si>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</si>
  <si>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</si>
  <si>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</si>
  <si>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</si>
  <si>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</si>
  <si>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</si>
  <si>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</si>
  <si>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</si>
  <si>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</si>
  <si>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itâ€™s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</si>
  <si>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</si>
  <si>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</si>
  <si>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</si>
  <si>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</si>
  <si>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</si>
  <si>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</si>
  <si>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</si>
  <si>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</si>
  <si>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</si>
  <si>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</si>
  <si>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</si>
  <si>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</si>
  <si>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</si>
  <si>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</si>
  <si>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â‚¹610</t>
  </si>
  <si>
    <t>â‚¹825</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</si>
  <si>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</si>
  <si>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</si>
  <si>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</si>
  <si>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</si>
  <si>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ðŸ‘Œ,It's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</si>
  <si>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</si>
  <si>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</si>
  <si>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</si>
  <si>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</si>
  <si>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</si>
  <si>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</si>
  <si>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</si>
  <si>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</si>
  <si>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</si>
  <si>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â˜ºï¸,Good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</si>
  <si>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</si>
  <si>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</si>
  <si>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</si>
  <si>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</si>
  <si>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</si>
  <si>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â‚¹9,995</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</si>
  <si>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</si>
  <si>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</si>
  <si>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âš¡ Pushpendra Singh Patel âš¡,Mukul,Sauron,Amazon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</si>
  <si>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</si>
  <si>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</si>
  <si>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suction.â€¢â€¢â€¢â€¢â€¢â€¢â€¢â€¢â€¢â€¢â€¢â€¢â€¢â€¢â€¢â€¢â€¢â€¢â€¢ðŸŽ INSIDE BOXâ€¢â€¢â€¢â€¢â€¢â€¢â€¢â€¢â€¢â€¢â€¢â€¢â€¢â€¢â€¢â€¢â€¢â€¢â€¢1.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consumption.â€¢â€¢â€¢â€¢â€¢â€¢â€¢â€¢â€¢â€¢â€¢â€¢â€¢â€¢â€¢â€¢â€¢â€¢â€¢â€¢â€¢â€¢â€¢â€¢â€¢â€¢â€¢â€¢â€¢â€¢â€¢â€¢â€¢â€¢â€¢â€¢â€¢âž• OBSERVATIONS &amp; PROSâ€¢â€¢â€¢â€¢â€¢â€¢â€¢â€¢â€¢â€¢â€¢â€¢â€¢â€¢â€¢â€¢â€¢â€¢â€¢â€¢â€¢â€¢â€¢â€¢â€¢â€¢â€¢â€¢â€¢â€¢â€¢â€¢â€¢â€¢â€¢â€¢â€¢1. Device has high suction power and can be cleaned easily with a bagless design where dust collects in a chamber, and you can empty it in the dustbinâ€”no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range.â€¢â€¢â€¢â€¢â€¢â€¢â€¢â€¢â€¢â€¢â€¢â€¢â€¢â€¢â€¢â€¢â€¢â€¢â€¢â€¢â€¢â€¢â€¢â€¢â€¢â€¢â€¢â€¢â€¢â€¢â€¢â€¢â€¢â€¢â€¢â€¢â€¢âž– OBSERVATIONS &amp; CONSâ€¢â€¢â€¢â€¢â€¢â€¢â€¢â€¢â€¢â€¢â€¢â€¢â€¢â€¢â€¢â€¢â€¢â€¢â€¢â€¢â€¢â€¢â€¢â€¢â€¢â€¢â€¢â€¢â€¢â€¢â€¢â€¢â€¢â€¢â€¢â€¢â€¢1.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device.â€¢â€¢â€¢â€¢â€¢â€¢â€¢â€¢â€¢â€¢â€¢â€¢â€¢â€¢â€¢â€¢â€¢â€¢â€¢â€¢â€¢â€¢â€¢â€¢â€¢â€¢â€¢â€¢â€¢â€¢â€¢â€¢â€¢â€¢â€¢â€¢â€¢ðŸ”§ Attachmentsâ€¢â€¢â€¢â€¢â€¢â€¢â€¢â€¢â€¢â€¢â€¢â€¢â€¢â€¢â€¢â€¢â€¢â€¢â€¢â€¢â€¢â€¢â€¢â€¢â€¢â€¢â€¢â€¢â€¢â€¢â€¢â€¢â€¢â€¢â€¢â€¢â€¢-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purposesâ€¢â€¢â€¢â€¢â€¢â€¢â€¢â€¢â€¢â€¢â€¢â€¢â€¢â€¢â€¢â€¢â€¢â€¢â€¢â€¢â€¢â€¢â€¢ðŸ† FINAL VERDICTâ€¢â€¢â€¢â€¢â€¢â€¢â€¢â€¢â€¢â€¢â€¢â€¢â€¢â€¢â€¢â€¢â€¢â€¢â€¢â€¢â€¢â€¢â€¢This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â€˜Cromaâ€™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</si>
  <si>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</si>
  <si>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</si>
  <si>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</si>
  <si>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</si>
  <si>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â‚¹453</t>
  </si>
  <si>
    <t>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</si>
  <si>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</si>
  <si>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</si>
  <si>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</si>
  <si>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one,Itâ€™s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</si>
  <si>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use.ðŸ‘,It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</si>
  <si>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</si>
  <si>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</si>
  <si>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</si>
  <si>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</si>
  <si>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â‚¹2,464</t>
  </si>
  <si>
    <t>â‚¹6,000</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</si>
  <si>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</si>
  <si>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</si>
  <si>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</si>
  <si>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</si>
  <si>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cookwellâ˜º,Nice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</si>
  <si>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responsive..â˜ºðŸ‘,Good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</si>
  <si>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</si>
  <si>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</si>
  <si>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</si>
  <si>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</si>
  <si>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â‚¹2,719</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</si>
  <si>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</si>
  <si>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</si>
  <si>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</si>
  <si>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</si>
  <si>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</si>
  <si>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</si>
  <si>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</si>
  <si>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</si>
  <si>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</si>
  <si>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</si>
  <si>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</si>
  <si>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</si>
  <si>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</si>
  <si>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</si>
  <si>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Product,Itâ€™s expansive but it works well upto 800sqft area,Great product</t>
  </si>
  <si>
    <t>Must buy best Fabulous product I recommend thisðŸ‘ðŸ‘,For small place itâ€™s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</si>
  <si>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</si>
  <si>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</si>
  <si>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</si>
  <si>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</si>
  <si>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</si>
  <si>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</si>
  <si>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</si>
  <si>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</si>
  <si>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ðŸ‘Œ,Good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</si>
  <si>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</si>
  <si>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</si>
  <si>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</si>
  <si>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</si>
  <si>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</si>
  <si>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â‚¹2,088</t>
  </si>
  <si>
    <t>â‚¹5,550</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</si>
  <si>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</si>
  <si>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</si>
  <si>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</si>
  <si>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</si>
  <si>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</si>
  <si>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after product delivery, Lifelong sent me a WhatsApp message asking about installation. They charge â‚¹353 for technician and â‚¹300 for pipes.So the cost is better by Lifelong support because within â‚¹600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</si>
  <si>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</si>
  <si>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</si>
  <si>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</si>
  <si>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</si>
  <si>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â‚¹4,590</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</si>
  <si>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</si>
  <si>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</si>
  <si>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</si>
  <si>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</si>
  <si>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</si>
  <si>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</si>
  <si>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</si>
  <si>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</si>
  <si>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</si>
  <si>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</si>
  <si>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â‚¹308</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</si>
  <si>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</si>
  <si>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</si>
  <si>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</si>
  <si>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</si>
  <si>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</si>
  <si>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</si>
  <si>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</si>
  <si>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</si>
  <si>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</si>
  <si>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</si>
  <si>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â‚¹4,400</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</si>
  <si>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</si>
  <si>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</si>
  <si>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</si>
  <si>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</si>
  <si>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</si>
  <si>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</si>
  <si>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</si>
  <si>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</si>
  <si>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</si>
  <si>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</si>
  <si>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</si>
  <si>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</si>
  <si>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</si>
  <si>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</si>
  <si>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ðŸ˜Š,Value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</si>
  <si>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</si>
  <si>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</si>
  <si>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</si>
  <si>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</si>
  <si>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</si>
  <si>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â‚¹245</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</si>
  <si>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</si>
  <si>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</si>
  <si>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</si>
  <si>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</si>
  <si>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</si>
  <si>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priced.,ðŸ‘ðŸ‘ðŸ‘ðŸ‘ðŸ‘ðŸ‘,Worth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</si>
  <si>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</si>
  <si>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</si>
  <si>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</si>
  <si>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</si>
  <si>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</si>
  <si>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</si>
  <si>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</si>
  <si>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</si>
  <si>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</si>
  <si>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</si>
  <si>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</si>
  <si>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</si>
  <si>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</si>
  <si>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</si>
  <si>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â‚¹3,569</t>
  </si>
  <si>
    <t>â‚¹5,190</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</si>
  <si>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</si>
  <si>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</si>
  <si>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</si>
  <si>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</si>
  <si>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â‚¹300/- for installation.,Good,yes,Er hardik trivedi,Noise problem due to magnets inside,Good,Easy to install like normal one,Ok ðŸ‘ðŸ‘ðŸ‘ ok</t>
  </si>
  <si>
    <t>They have not mentioned it here, or atleast I couldn't see it, that an additional installation charge of â‚¹300/-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ðŸ‘ŒðŸ’¯ðŸ¤</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</si>
  <si>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</si>
  <si>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</si>
  <si>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</si>
  <si>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</si>
  <si>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</si>
  <si>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</si>
  <si>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</si>
  <si>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</si>
  <si>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money,à¤•à¥€à¤®à¤¤ à¤•à¥‡ à¤¹à¤¿à¤¸à¤¾à¤¬ à¤¸à¥‡ à¤¬à¥‡à¤¹à¤¤à¤° à¤µà¤¸à¥à¤¤à¥ à¤¹à¥ˆ,Good product,Average,Very Good,After sell service,Good</t>
  </si>
  <si>
    <t>Useful,Takes long time to heat up water , not very quick with heating,à¤ªà¤¸à¤‚à¤¦ à¤¹à¥ˆà¤•à¥€à¤®à¤¤ à¤•à¤® à¤•à¤¾à¤® à¤œà¥à¤¯à¤¾à¤¦à¤¾ à¤…à¤šà¥à¤›à¤¾ à¤¹à¥ˆà¤¬à¤¹à¥à¤¤ à¤œà¤²à¥à¤¦à¥€ à¤¹à¥€à¤Ÿà¤¿à¤‚à¤— à¤šà¤¾à¤¯ à¤¦à¥‚à¤§ à¤¯à¤¾ à¤ªà¤¾à¤¨à¥€ à¤—à¤°à¤® à¤•à¤°à¤¨à¤¾ à¤¸à¤­à¥€ à¤•à¤¾à¤® à¤†à¤¸à¤¾à¤¨à¥€ à¤¸à¥‡ à¤¹à¥‹ à¤œà¤¾à¤¤à¥‡ à¤‡à¤‚à¤¡à¤•à¥à¤¶à¤¨ à¤•à¥€ à¤¬à¤œà¤¾à¤¯ à¤‡à¤¸ à¤ªà¥à¤°à¥‹à¤¡à¤•à¥à¤Ÿ à¤•à¥‹ à¤¬à¥‡à¤¹à¤¤à¤° à¤®à¤¾à¤¨ à¤¸à¤•à¤¤à¥‡ à¤¹à¥ˆ à¤•à¥‡à¤¤à¤²à¥€ à¤œà¥ˆà¤¸à¥‡ 5 à¤²à¥€à¤Ÿà¤° à¤®à¥‡à¤‚ à¤¯à¤¾ 7 à¤²à¥€à¤Ÿà¤° à¤®à¥‡à¤‚ à¤‰à¤ªà¤•à¤°à¤£ à¤‰à¤ªà¤²à¤¬à¥à¤§ à¤¹à¥‹ à¤¤à¥‹ à¤¬à¤¤à¤¾ à¤¦à¥€à¤œà¤¿à¤ à¥¤à¤¤à¤¾à¤° à¤•à¥€ à¤²à¤‚à¤¬à¤¾à¤ˆ à¤•à¤® à¤¸à¥‡ à¤•à¤® 1.5à¤®à¥€à¤Ÿà¤° à¤¹à¥‹,Nothing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</si>
  <si>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</si>
  <si>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</si>
  <si>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</si>
  <si>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</si>
  <si>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â‚¹2,089</t>
  </si>
  <si>
    <t>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</si>
  <si>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</si>
  <si>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</si>
  <si>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</si>
  <si>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ðŸ‘</t>
  </si>
  <si>
    <t>Induction is good working,Lightweight and easy to use,V nice,Good quality product,Good Usha product induction ðŸ‘ðŸ‘ðŸ‘,Tea,,I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</si>
  <si>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</si>
  <si>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</si>
  <si>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</si>
  <si>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</si>
  <si>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</si>
  <si>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â‚¹2,339</t>
  </si>
  <si>
    <t>[NEW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</si>
  <si>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</si>
  <si>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</si>
  <si>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</si>
  <si>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</si>
  <si>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</si>
  <si>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</si>
  <si>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</si>
  <si>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</si>
  <si>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</si>
  <si>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â‚¹784</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</si>
  <si>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</si>
  <si>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</si>
  <si>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</si>
  <si>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</si>
  <si>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ðŸ‘,Good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</si>
  <si>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ðŸ™‚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</si>
  <si>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</si>
  <si>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</si>
  <si>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</si>
  <si>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</si>
  <si>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</si>
  <si>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</si>
  <si>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</si>
  <si>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</si>
  <si>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</si>
  <si>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</si>
  <si>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</si>
  <si>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</si>
  <si>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</si>
  <si>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</si>
  <si>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</si>
  <si>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</si>
  <si>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</si>
  <si>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</si>
  <si>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</si>
  <si>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</si>
  <si>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</si>
  <si>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</si>
  <si>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</si>
  <si>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</si>
  <si>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</si>
  <si>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</si>
  <si>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</si>
  <si>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</si>
  <si>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</si>
  <si>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</si>
  <si>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</si>
  <si>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</si>
  <si>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</si>
  <si>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</si>
  <si>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</si>
  <si>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â‚¹940</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</si>
  <si>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</si>
  <si>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</si>
  <si>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</si>
  <si>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</si>
  <si>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</si>
  <si>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</si>
  <si>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</si>
  <si>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</si>
  <si>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</si>
  <si>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</si>
  <si>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</si>
  <si>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</si>
  <si>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</si>
  <si>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GoodðŸ‘Œ,Good built quality,Quality Product under 3000,good price,Nice product,Good product,Exlentâ¤,Outlet is very slow</t>
  </si>
  <si>
    <t>Good ðŸ‘,Easy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</si>
  <si>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</si>
  <si>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</si>
  <si>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</si>
  <si>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Applienceâ„¢ Instant Electric Water Heater Faucet Tap For Kitchen And Bathroom Sink Digital Water Heating Tap with Shower Head ABS Body- Shock Proof (Pack Of 1. White)</t>
  </si>
  <si>
    <t>â‚¹1,448</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</si>
  <si>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</si>
  <si>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</si>
  <si>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</si>
  <si>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</si>
  <si>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productðŸ˜š,Good working</t>
  </si>
  <si>
    <t>I like this product ðŸ˜ function great,Easy to use, value for money, easy to install, very much useful. It is as too good purchase.,ðŸ‘,I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</si>
  <si>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</si>
  <si>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</si>
  <si>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</si>
  <si>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</si>
  <si>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</si>
  <si>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</si>
  <si>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</si>
  <si>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</si>
  <si>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</si>
  <si>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â‚¹79.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</si>
  <si>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</si>
  <si>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</si>
  <si>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</si>
  <si>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</si>
  <si>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â‚¹14,290</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</si>
  <si>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</si>
  <si>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</si>
  <si>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</si>
  <si>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</si>
  <si>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thisâ€¦!!!!,Value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</si>
  <si>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</si>
  <si>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</si>
  <si>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</si>
  <si>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</si>
  <si>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</si>
  <si>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â‚¹2,698</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</si>
  <si>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</si>
  <si>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</si>
  <si>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</si>
  <si>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</si>
  <si>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</si>
  <si>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</si>
  <si>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</si>
  <si>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</si>
  <si>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</si>
  <si>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</si>
  <si>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</si>
  <si>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</si>
  <si>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</si>
  <si>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</si>
  <si>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</si>
  <si>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</si>
  <si>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</si>
  <si>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</si>
  <si>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</si>
  <si>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360Â° Rotating Base | Water Level Indicator</t>
  </si>
  <si>
    <t>â‚¹1,950</t>
  </si>
  <si>
    <t>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</si>
  <si>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</si>
  <si>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</si>
  <si>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</si>
  <si>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</si>
  <si>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</si>
  <si>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</si>
  <si>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</si>
  <si>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</si>
  <si>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</si>
  <si>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â‚¹1,414</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</si>
  <si>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</si>
  <si>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</si>
  <si>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</si>
  <si>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</si>
  <si>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buying,Itâ€™s to early heating and wire smelling were is the service centre,Nice product worth it ðŸ‘ðŸ»,The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</si>
  <si>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</si>
  <si>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</si>
  <si>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</si>
  <si>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</si>
  <si>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</si>
  <si>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</si>
  <si>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</si>
  <si>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</si>
  <si>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</si>
  <si>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</si>
  <si>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</si>
  <si>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</si>
  <si>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</si>
  <si>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</si>
  <si>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</si>
  <si>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</si>
  <si>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</si>
  <si>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</si>
  <si>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</si>
  <si>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</si>
  <si>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</si>
  <si>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</si>
  <si>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</si>
  <si>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</si>
  <si>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</si>
  <si>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</si>
  <si>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â‚¹9,970</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</si>
  <si>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</si>
  <si>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</si>
  <si>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</si>
  <si>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</si>
  <si>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ðŸ‘,Just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</si>
  <si>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</si>
  <si>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</si>
  <si>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</si>
  <si>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</si>
  <si>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</si>
  <si>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</si>
  <si>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â‚¹698</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</si>
  <si>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</si>
  <si>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</si>
  <si>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</si>
  <si>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</si>
  <si>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â­,Best,Easy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</si>
  <si>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</si>
  <si>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</si>
  <si>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</si>
  <si>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</si>
  <si>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</si>
  <si>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</si>
  <si>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</si>
  <si>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</si>
  <si>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</si>
  <si>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</si>
  <si>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</si>
  <si>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</si>
  <si>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</si>
  <si>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</si>
  <si>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</si>
  <si>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</si>
  <si>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</si>
  <si>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</si>
  <si>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</si>
  <si>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</si>
  <si>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</si>
  <si>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ðŸ˜Š,</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</si>
  <si>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</si>
  <si>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</si>
  <si>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</si>
  <si>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</si>
  <si>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</si>
  <si>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</si>
  <si>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</si>
  <si>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</si>
  <si>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ðŸ’«ðŸ’«,Useful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</si>
  <si>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</si>
  <si>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</si>
  <si>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</si>
  <si>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</si>
  <si>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</si>
  <si>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</si>
  <si>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</si>
  <si>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</si>
  <si>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</si>
  <si>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</si>
  <si>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</si>
  <si>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</si>
  <si>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</si>
  <si>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</si>
  <si>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</si>
  <si>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â‚¹2,660</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</si>
  <si>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</si>
  <si>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</si>
  <si>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</si>
  <si>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</si>
  <si>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ðŸ’¥,Considering the price range, itâ€™s a good one,Worthy,Good products,Good,Good as brand,Ok Product,Value for money,</t>
  </si>
  <si>
    <t>Nice,This fan is working fine, Iâ€™ve been using it since 1 month. The thing which Bajaj can improve is the noise level of both motor and while cutting the air(design of blades) but considering the price itâ€™s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</si>
  <si>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</si>
  <si>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</si>
  <si>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</si>
  <si>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</si>
  <si>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</si>
  <si>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</si>
  <si>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</si>
  <si>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</si>
  <si>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</si>
  <si>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</si>
  <si>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</si>
  <si>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</si>
  <si>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</si>
  <si>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</si>
  <si>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</si>
  <si>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</si>
  <si>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</si>
  <si>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</si>
  <si>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</si>
  <si>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</si>
  <si>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</si>
  <si>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</si>
  <si>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</si>
  <si>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</si>
  <si>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â‚¹14,400</t>
  </si>
  <si>
    <t>â‚¹59,900</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</si>
  <si>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</si>
  <si>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</si>
  <si>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</si>
  <si>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</si>
  <si>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</si>
  <si>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</si>
  <si>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</si>
  <si>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</si>
  <si>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</si>
  <si>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</si>
  <si>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</si>
  <si>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</si>
  <si>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</si>
  <si>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</si>
  <si>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</si>
  <si>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ðŸ‘,The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</si>
  <si>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</si>
  <si>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</si>
  <si>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</si>
  <si>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</si>
  <si>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</si>
  <si>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</si>
  <si>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</si>
  <si>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</si>
  <si>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ðŸ‘,it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</si>
  <si>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withoutÂ anyÂ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ðŸ‘Very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</si>
  <si>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</si>
  <si>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</si>
  <si>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</si>
  <si>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</si>
  <si>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â‚¹6,375</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</si>
  <si>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</si>
  <si>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</si>
  <si>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</si>
  <si>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</si>
  <si>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</si>
  <si>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</si>
  <si>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</si>
  <si>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</si>
  <si>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</si>
  <si>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</si>
  <si>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</si>
  <si>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</si>
  <si>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</si>
  <si>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</si>
  <si>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</si>
  <si>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</si>
  <si>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</si>
  <si>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</si>
  <si>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</si>
  <si>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</si>
  <si>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</si>
  <si>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</si>
  <si>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</si>
  <si>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</si>
  <si>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</si>
  <si>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ðŸ˜Š,Follow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</si>
  <si>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</si>
  <si>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</si>
  <si>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</si>
  <si>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</si>
  <si>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â‚¹664</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</si>
  <si>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</si>
  <si>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</si>
  <si>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</si>
  <si>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</si>
  <si>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</si>
  <si>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</si>
  <si>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</si>
  <si>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</si>
  <si>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</si>
  <si>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</si>
  <si>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â‚¹260</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</si>
  <si>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</si>
  <si>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</si>
  <si>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</si>
  <si>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</si>
  <si>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</si>
  <si>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</si>
  <si>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</si>
  <si>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</si>
  <si>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</si>
  <si>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</si>
  <si>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â‚¹8,500</t>
  </si>
  <si>
    <t>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 Superior Incoloy 800 Heating Element ensures Sustained Performance, Extra Thick Magnesium Anode provides Added Protection|ã€66% REDUCTION IN LEAKAGEã€‘: Single Weld Line High Grade Mild Steel Tank|ã€SAFETY ASSUREDã€‘: Advanced Thermostat &amp; Thermal Cut-out Mechanism for Dual Overheat Protection; 5-in-1 Multi-function Safety Valve prevents excessive Pressure Build-up, Vacuum Formation &amp; Reverse Water Flow|ã€HYGIENIC &amp; PUNGENT-FREE WATERã€‘: Multi-layer protection against Corrosion &amp; Scaling|ã€PAN INDIA INSTALLATION AVAILABLE AT INR 350+GSTã€‘: Inlet and Outlet Connection Pipes can be purchased from the technician on a chargeable basis (INR.250)|ã€WITHSTANDS UP TO 8 BAR PRESSUREã€‘: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</si>
  <si>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</si>
  <si>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</si>
  <si>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</si>
  <si>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</si>
  <si>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</si>
  <si>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</si>
  <si>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</si>
  <si>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</si>
  <si>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AkiaraÂ® - Makes life easy Mini Sewing Machine with Table Set | Tailoring Machine | Hand Sewing Machine with extension table, foot pedal, adapter</t>
  </si>
  <si>
    <t>Home&amp;Kitchen|Kitchen&amp;HomeAppliances|SewingMachines&amp;Accessories|Sewing&amp;EmbroideryMachines</t>
  </si>
  <si>
    <t>â‚¹1,484</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</si>
  <si>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</si>
  <si>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</si>
  <si>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</si>
  <si>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</si>
  <si>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</si>
  <si>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</si>
  <si>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</si>
  <si>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</si>
  <si>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</si>
  <si>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</si>
  <si>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â‚¹1,560</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</si>
  <si>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</si>
  <si>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</si>
  <si>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</si>
  <si>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</si>
  <si>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</si>
  <si>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</si>
  <si>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</si>
  <si>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</si>
  <si>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</si>
  <si>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</si>
  <si>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â‚¹6,500</t>
  </si>
  <si>
    <t>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</si>
  <si>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</si>
  <si>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</si>
  <si>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</si>
  <si>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</si>
  <si>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ðŸ˜•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</si>
  <si>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</si>
  <si>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</si>
  <si>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</si>
  <si>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</si>
  <si>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caffÃ¨ latte, hot chocolate, frappÃ¨, milkshake and any other drinks. Itâ€™s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</si>
  <si>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</si>
  <si>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</si>
  <si>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</si>
  <si>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</si>
  <si>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</si>
  <si>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</si>
  <si>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</si>
  <si>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</si>
  <si>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</si>
  <si>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â‚¹7,795</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</si>
  <si>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</si>
  <si>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</si>
  <si>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</si>
  <si>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</si>
  <si>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</si>
  <si>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ðŸ‘Œ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</si>
  <si>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</si>
  <si>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</si>
  <si>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</si>
  <si>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</si>
  <si>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â‚¹4,280</t>
  </si>
  <si>
    <t>â‚¹5,995</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</si>
  <si>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</si>
  <si>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</si>
  <si>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</si>
  <si>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</si>
  <si>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</si>
  <si>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</si>
  <si>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</si>
  <si>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</si>
  <si>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</si>
  <si>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</si>
  <si>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</si>
  <si>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â‚¹189</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</si>
  <si>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</si>
  <si>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</si>
  <si>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</si>
  <si>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</si>
  <si>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ðŸ‘,It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</si>
  <si>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ðŸ‘ðŸ¼,These spray bottles are made of high quality plastic and the spray is also very effective.I found this product very helpful and easy to use, highly recommended!!Regards,Manish.,It is very useful... ðŸ‘,Plastic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</si>
  <si>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</si>
  <si>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</si>
  <si>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</si>
  <si>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</si>
  <si>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â‚¹1,449</t>
  </si>
  <si>
    <t>â‚¹2,349</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</si>
  <si>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</si>
  <si>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</si>
  <si>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</si>
  <si>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</si>
  <si>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effective,à¤…à¤­à¥€ à¤¯à¥‚à¤œ à¤•à¤°à¤¤à¥‡ à¤¹à¥à¤ à¤œà¤¡ à¤Ÿà¤¾à¤‡à¤® à¤¨à¤¹à¥€à¤‚ à¤¹à¥à¤† à¤¹à¥ˆ</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</si>
  <si>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</si>
  <si>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</si>
  <si>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</si>
  <si>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</si>
  <si>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</si>
  <si>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</si>
  <si>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</si>
  <si>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</si>
  <si>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</si>
  <si>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</si>
  <si>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easily.,Itâ€™s diameter is not so large as seen in photo, and also it doesnâ€™t have wire supports to stand on its own. If youâ€™re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</si>
  <si>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</si>
  <si>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</si>
  <si>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</si>
  <si>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</si>
  <si>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</si>
  <si>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</si>
  <si>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</si>
  <si>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</si>
  <si>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</si>
  <si>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</si>
  <si>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it,Itâ€™s one of the most Convenient product and multiple use. Itâ€™s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</si>
  <si>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</si>
  <si>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</si>
  <si>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</si>
  <si>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</si>
  <si>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â€“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</si>
  <si>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</si>
  <si>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</si>
  <si>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</si>
  <si>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ðŸ‘,Good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</si>
  <si>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Iâ€™m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too.ðŸ‘ðŸ˜ŠðŸ˜Š,Best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</si>
  <si>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</si>
  <si>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</si>
  <si>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</si>
  <si>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</si>
  <si>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â‚¹4,775</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</si>
  <si>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</si>
  <si>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</si>
  <si>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</si>
  <si>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</si>
  <si>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</si>
  <si>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ðŸ‘Œ,while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</si>
  <si>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</si>
  <si>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</si>
  <si>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</si>
  <si>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NeedsÂ® Lint Remover for Clothes High Range Rechargeable Lint Shaver for All Types of Clothes, Fabrics, Blanket with 1 Extra Blade Multicolor (Rechargeable)</t>
  </si>
  <si>
    <t>â‚¹1,230</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</si>
  <si>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</si>
  <si>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</si>
  <si>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</si>
  <si>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</si>
  <si>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money,Itâ€™s goog,Nice &amp; Easy to use product,Not good,Wonder Product!,Good product,Right product at right price,Value for money</t>
  </si>
  <si>
    <t>Itâ€™s easy to use and is okay I guess, doesnâ€™t clean the lint completely but enough to not be spotted from the viewers point of view,Itâ€™s good,Nice &amp; Easy to use product,Itâ€™s very bad and within 2 -6 use itâ€™s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</si>
  <si>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</si>
  <si>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</si>
  <si>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</si>
  <si>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</si>
  <si>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</si>
  <si>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</si>
  <si>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</si>
  <si>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</si>
  <si>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Nice,ðŸ‘,Very easy and useful, but too expensive compared to remaining company products,Grt,reviews,Good product.,Very Handy product,Warranty registration needs to be user friendly</t>
  </si>
  <si>
    <t>Easy to use.,Worked so well..you can go for itðŸ’¯,Easy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</si>
  <si>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</si>
  <si>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</si>
  <si>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</si>
  <si>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</si>
  <si>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</si>
  <si>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â‚¹3,657.66</t>
  </si>
  <si>
    <t>â‚¹5,156</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</si>
  <si>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</si>
  <si>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</si>
  <si>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</si>
  <si>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</si>
  <si>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ðŸ‘</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</si>
  <si>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</si>
  <si>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</si>
  <si>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</si>
  <si>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</si>
  <si>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</si>
  <si>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</si>
  <si>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100Â°C to 250Â°C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</si>
  <si>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</si>
  <si>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</si>
  <si>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</si>
  <si>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rangeðŸ‘ŒðŸ‘ŒðŸ‘ðŸ‘ðŸ‘,Good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</si>
  <si>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rangeðŸ‘ŠðŸ¼ðŸ‘ŠðŸ¼ðŸ‘ðŸ‘ðŸ‘,Very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</si>
  <si>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</si>
  <si>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</si>
  <si>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</si>
  <si>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</si>
  <si>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â‚¹1,849</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</si>
  <si>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</si>
  <si>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</si>
  <si>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</si>
  <si>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</si>
  <si>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</si>
  <si>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</si>
  <si>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</si>
  <si>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</si>
  <si>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</si>
  <si>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</si>
  <si>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â‚¹19,825</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</si>
  <si>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</si>
  <si>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</si>
  <si>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</si>
  <si>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</si>
  <si>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</si>
  <si>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</si>
  <si>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</si>
  <si>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</si>
  <si>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</si>
  <si>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</si>
  <si>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â‚¹1,920</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</si>
  <si>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</si>
  <si>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</si>
  <si>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</si>
  <si>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</si>
  <si>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quality,à°ªà°°à±à°µà°¾à°²à±‡à°¦à±,perfect for use,Good,ðŸ‘</t>
  </si>
  <si>
    <t>Good product. Weight is reduced a bit,Damage product deliveredTwo times,works fine even after 4 months as of now going good,Fine  good to use,à°²à±ˆà°Ÿà± à°µà±†à°¯à°¿à°Ÿà±,perfect for use,Good,ðŸ‘ ðŸ‘ ðŸ‘ ðŸ‘ ðŸ‘</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</si>
  <si>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</si>
  <si>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</si>
  <si>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</si>
  <si>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</si>
  <si>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â‚¹8,199</t>
  </si>
  <si>
    <t>â‚¹16,000</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</si>
  <si>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</si>
  <si>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</si>
  <si>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</si>
  <si>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</si>
  <si>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</si>
  <si>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</si>
  <si>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</si>
  <si>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</si>
  <si>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</si>
  <si>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</si>
  <si>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</si>
  <si>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</si>
  <si>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</si>
  <si>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</si>
  <si>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ðŸ‘ŒðŸ‘,Such a beautiful product,Fantastic,Useless product. Poor quality material used. Could not give satisfaction of a singal Rupee.</t>
  </si>
  <si>
    <t>Good,Easy to clean and use really a good one..,I try to grain orange yes itâ€™s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ðŸŽ.</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</si>
  <si>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</si>
  <si>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</si>
  <si>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</si>
  <si>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</si>
  <si>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</si>
  <si>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</si>
  <si>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</si>
  <si>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</si>
  <si>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ðŸ‘Œ,Get's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</si>
  <si>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âœ“2.dust âœ“3.tiles âœ“4. Light weight âœ“Over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</si>
  <si>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</si>
  <si>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</si>
  <si>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</si>
  <si>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</si>
  <si>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</si>
  <si>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</si>
  <si>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</si>
  <si>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</si>
  <si>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</si>
  <si>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</si>
  <si>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</si>
  <si>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</si>
  <si>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</si>
  <si>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</si>
  <si>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</si>
  <si>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</si>
  <si>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</si>
  <si>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</si>
  <si>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</si>
  <si>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</si>
  <si>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</si>
  <si>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</si>
  <si>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</si>
  <si>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</si>
  <si>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â‚¹1,182</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</si>
  <si>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</si>
  <si>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</si>
  <si>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</si>
  <si>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</si>
  <si>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</si>
  <si>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</si>
  <si>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</si>
  <si>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</si>
  <si>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</si>
  <si>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</si>
  <si>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</si>
  <si>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</si>
  <si>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</si>
  <si>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</si>
  <si>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</si>
  <si>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ðŸ‘Œ,I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</si>
  <si>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</si>
  <si>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</si>
  <si>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</si>
  <si>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</si>
  <si>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â‚¹11,995</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</si>
  <si>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</si>
  <si>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</si>
  <si>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</si>
  <si>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</si>
  <si>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</si>
  <si>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</si>
  <si>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</si>
  <si>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</si>
  <si>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</si>
  <si>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</si>
  <si>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ðŸ”¥PTC CERAMIC CHIP HEATING TECHNOLOGY: The EOPORA heater is powered by PTC ceramic chip heating technology with 1 second instant heat, which can heat a room faster and quickly and efficiently heating can quickly cover your office or room in minutes.|ðŸ”¥2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environments.|ðŸ”¥TIP-OVER PROTECTION &amp; OVER-HEAT PROTECTION: Room heater automatically turn off if they accidentally tip over, perfect for houses with kids and pets. When the heater overheats, the overheat protection will also automatically shut down the heater, making it safer for you to use.|ðŸ”¥LOW NOISE TO USE: Room heaters have noise levels below 50 dB. Our room heater can provide warmth without interruption for the spaces you need to study, read, work and sleep.|ðŸ”¥PERFECT FOR YOUR HOME OR OFFICE: The compact and portable design combined with the ergonomic built-in handle, will allow you to easily move your space heater to any room you want. Make sure your office, kitchen, bedroom, guest room, study or living room is nice and warm.|ðŸ”¥1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</si>
  <si>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</si>
  <si>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</si>
  <si>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</si>
  <si>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</si>
  <si>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</si>
  <si>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</si>
  <si>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</si>
  <si>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</si>
  <si>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</si>
  <si>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â‚¹1,690</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</si>
  <si>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</si>
  <si>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</si>
  <si>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</si>
  <si>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</si>
  <si>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</si>
  <si>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</si>
  <si>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</si>
  <si>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</si>
  <si>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</si>
  <si>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</si>
  <si>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â‚¹1,790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</si>
  <si>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</si>
  <si>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</si>
  <si>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</si>
  <si>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</si>
  <si>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</si>
  <si>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egg.Itâ€™s power cord is very short so itâ€™s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</si>
  <si>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</si>
  <si>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</si>
  <si>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</si>
  <si>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</si>
  <si>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</si>
  <si>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â‚¹8,995</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</si>
  <si>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</si>
  <si>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</si>
  <si>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</si>
  <si>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</si>
  <si>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</si>
  <si>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</si>
  <si>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</si>
  <si>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</si>
  <si>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</si>
  <si>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</si>
  <si>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</si>
  <si>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</si>
  <si>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</si>
  <si>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</si>
  <si>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ðŸ‘,About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</si>
  <si>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</si>
  <si>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</si>
  <si>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</si>
  <si>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</si>
  <si>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</si>
  <si>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 The rechargeable built-in Lithium Battery is powerful and can help you make things faster and more efficient - You can make a full cup of milk foam in about 15 seconds|ã€Detachable Designã€‘The two whisk-heads are detachable, so it is easy for you to change, clean and store|ã€One-Touch Operation and Three-Staged Speedã€‘It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</si>
  <si>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</si>
  <si>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</si>
  <si>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</si>
  <si>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</si>
  <si>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</si>
  <si>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</si>
  <si>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</si>
  <si>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</si>
  <si>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</si>
  <si>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</si>
  <si>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â‚¹4,290</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</si>
  <si>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</si>
  <si>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</si>
  <si>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</si>
  <si>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</si>
  <si>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â­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</si>
  <si>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ðŸ˜¬</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</si>
  <si>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</si>
  <si>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</si>
  <si>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</si>
  <si>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</si>
  <si>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</si>
  <si>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</si>
  <si>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</si>
  <si>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</si>
  <si>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purchase,ðŸ‘,Good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</si>
  <si>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cleaners.,ðŸ‘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</si>
  <si>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</si>
  <si>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</si>
  <si>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</si>
  <si>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</si>
  <si>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</si>
  <si>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</si>
  <si>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</si>
  <si>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</si>
  <si>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ðŸ‘Œ,Best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</si>
  <si>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ðŸ˜Š,Easy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</si>
  <si>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</si>
  <si>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</si>
  <si>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</si>
  <si>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</si>
  <si>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â‚¹510</t>
  </si>
  <si>
    <t>â‚¹640</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</si>
  <si>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</si>
  <si>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</si>
  <si>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</si>
  <si>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</si>
  <si>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</si>
  <si>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</si>
  <si>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</si>
  <si>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</si>
  <si>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</si>
  <si>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</si>
  <si>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â‚¹3,790</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</si>
  <si>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</si>
  <si>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</si>
  <si>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</si>
  <si>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</si>
  <si>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</si>
  <si>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</si>
  <si>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</si>
  <si>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</si>
  <si>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</si>
  <si>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</si>
  <si>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â‚¹4,560</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</si>
  <si>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gradeâ€‹|Warranty: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</si>
  <si>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</si>
  <si>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</si>
  <si>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</si>
  <si>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ðŸ‘,Best product,Happy with the product,Compact product,Must buy item.,Havellâ€™s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</si>
  <si>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</si>
  <si>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</si>
  <si>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</si>
  <si>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</si>
  <si>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</si>
  <si>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</si>
  <si>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</si>
  <si>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</si>
  <si>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</si>
  <si>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</si>
  <si>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</si>
  <si>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</si>
  <si>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</si>
  <si>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INDIASÂ®â„¢ Electro-Instant Water Geyser A.B.S. Body Shock Proof Can be Used in Bathroom, Kitchen, wash Area, Hotels, Hospital etc.</t>
  </si>
  <si>
    <t>â‚¹2,600</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</si>
  <si>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</si>
  <si>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</si>
  <si>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</si>
  <si>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</si>
  <si>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</si>
  <si>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productðŸ‘ðŸ‘ðŸ˜ŠðŸ˜Š,Easy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</si>
  <si>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</si>
  <si>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</si>
  <si>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</si>
  <si>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</si>
  <si>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â‚¹3,300</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</si>
  <si>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</si>
  <si>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</si>
  <si>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</si>
  <si>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</si>
  <si>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</si>
  <si>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</si>
  <si>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</si>
  <si>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</si>
  <si>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</si>
  <si>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</si>
  <si>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</si>
  <si>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</si>
  <si>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</si>
  <si>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</si>
  <si>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</si>
  <si>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</si>
  <si>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</si>
  <si>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</si>
  <si>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</si>
  <si>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</si>
  <si>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â‚¹14,499</t>
  </si>
  <si>
    <t>â‚¹23,559</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</si>
  <si>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</si>
  <si>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</si>
  <si>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</si>
  <si>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</si>
  <si>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</si>
  <si>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</si>
  <si>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</si>
  <si>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</si>
  <si>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</si>
  <si>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</si>
  <si>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â‚¹950</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</si>
  <si>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</si>
  <si>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</si>
  <si>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</si>
  <si>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</si>
  <si>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</si>
  <si>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</si>
  <si>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</si>
  <si>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</si>
  <si>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</si>
  <si>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</si>
  <si>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â‚¹7,199</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</si>
  <si>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</si>
  <si>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</si>
  <si>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</si>
  <si>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</si>
  <si>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</si>
  <si>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productðŸ‘,ONE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</si>
  <si>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</si>
  <si>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</si>
  <si>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</si>
  <si>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</si>
  <si>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â‚¹2,439</t>
  </si>
  <si>
    <t>â‚¹2,545</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</si>
  <si>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</si>
  <si>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</si>
  <si>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</si>
  <si>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</si>
  <si>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</si>
  <si>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</si>
  <si>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</si>
  <si>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</si>
  <si>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</si>
  <si>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</si>
  <si>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â‚¹7,799</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</si>
  <si>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</si>
  <si>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</si>
  <si>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</si>
  <si>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</si>
  <si>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</si>
  <si>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ðŸ˜’,Received a broked packedge. With broken item.,I thought it would make my task of ironing easy but itâ€™s useless on cottons and silks . Itâ€™s great to use it on chiffon and polyester. Do not buy thinking you wonâ€™t need standard ironing anymore..,It is fantastic for marriages, where there are many dresses, net based where you can't use iron. Quick. Good for suits,It looks like an imitation product , pieces donâ€™t match properly and some look very weak,valu Ed for money,Itâ€™s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</si>
  <si>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</si>
  <si>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</si>
  <si>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</si>
  <si>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</si>
  <si>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doesnâ€™t generate much heat.|DUAL BLADE TECHNOLOGY: Bi-level AERO4 blades have sharp edges that cleave down chunky pieces like a nice one. Makes your work simple and spends lesser time in your kitchen area.|ENLARGE CAPACITY: Braydenâ€™s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</si>
  <si>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</si>
  <si>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</si>
  <si>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</si>
  <si>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it!,â€œ LOSING A BATTLEâ€.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</si>
  <si>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â€˜Câ€™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</si>
  <si>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</si>
  <si>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</si>
  <si>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</si>
  <si>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</si>
  <si>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â‚¹5,500</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</si>
  <si>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</si>
  <si>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</si>
  <si>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</si>
  <si>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</si>
  <si>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</si>
  <si>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.,ðŸ‘Œ,there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</si>
  <si>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</si>
  <si>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</si>
  <si>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</si>
  <si>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</si>
  <si>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â‚¹9,799</t>
  </si>
  <si>
    <t>â‚¹12,150</t>
  </si>
  <si>
    <t>Free Sewing Kit Worth â‚¹500/-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</si>
  <si>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</si>
  <si>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</si>
  <si>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</si>
  <si>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</si>
  <si>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</si>
  <si>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</si>
  <si>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</si>
  <si>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</si>
  <si>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</si>
  <si>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â‚¹4,995</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</si>
  <si>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</si>
  <si>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</si>
  <si>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</si>
  <si>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</si>
  <si>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</si>
  <si>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</si>
  <si>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</si>
  <si>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</si>
  <si>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</si>
  <si>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</si>
  <si>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â‚¹669</t>
  </si>
  <si>
    <t>âœ”ã€Easy to carry aroundã€‘- This handheld blender is equipped with a travel cover for easy carrying. You can drink nutritious juices, milkshakes or smoothies wherever you want, such as home, office, gym, travel or any other outdoor activities. In addition, it can be taken on the plane.|âœ”ã€Portable designã€‘: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juice.|âœ”ã€food grade materialã€‘- The portable blender is made by high-quality ABS and silicone, food-grade material. It has unique safety design including Silicone bottom, non-slip and shock absorption.This portable juicer is also a suitable gift for juice and travel enthusiasts.|âœ”ã€4 Blade designã€‘- The portable blender for milkshakes and smoothies has a powerful motor base and 4 food-grade stainless steel 3D blades.The SUS304 Stainless Stell of cutter head made with food-grade electrolysis technology is durable and has excellent mixing ability, allowing the pulp to be quickl|âœ”ã€One button blending/cleaningã€‘: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</si>
  <si>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</si>
  <si>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</si>
  <si>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</si>
  <si>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</si>
  <si>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doesnâ€™t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</si>
  <si>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</si>
  <si>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</si>
  <si>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</si>
  <si>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</si>
  <si>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â‚¹7,506</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</si>
  <si>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</si>
  <si>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</si>
  <si>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</si>
  <si>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</si>
  <si>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</si>
  <si>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donâ€™t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</si>
  <si>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</si>
  <si>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</si>
  <si>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</si>
  <si>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</si>
  <si>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â‚¹9,199</t>
  </si>
  <si>
    <t>â‚¹18,000</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</si>
  <si>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</si>
  <si>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</si>
  <si>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</si>
  <si>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</si>
  <si>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</si>
  <si>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donâ€™t like internal plastic body though I believe itâ€™s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</si>
  <si>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</si>
  <si>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</si>
  <si>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</si>
  <si>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</si>
  <si>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</si>
  <si>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</si>
  <si>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</si>
  <si>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</si>
  <si>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</si>
  <si>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</si>
  <si>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</si>
  <si>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</si>
  <si>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</si>
  <si>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</si>
  <si>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</si>
  <si>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flâ€™oz|Low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</si>
  <si>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</si>
  <si>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</si>
  <si>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</si>
  <si>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</si>
  <si>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</si>
  <si>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</si>
  <si>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</si>
  <si>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</si>
  <si>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</si>
  <si>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</si>
  <si>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</si>
  <si>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</si>
  <si>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</si>
  <si>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</si>
  <si>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</si>
  <si>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</si>
  <si>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</si>
  <si>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</si>
  <si>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</si>
  <si>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â‚¹6,236</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</si>
  <si>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</si>
  <si>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</si>
  <si>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</si>
  <si>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</si>
  <si>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</si>
  <si>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</si>
  <si>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</si>
  <si>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</si>
  <si>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</si>
  <si>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</si>
  <si>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â‚¹2,742</t>
  </si>
  <si>
    <t>â‚¹3,995</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</si>
  <si>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</si>
  <si>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</si>
  <si>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AngelðŸ‘¼,Neha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</si>
  <si>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</si>
  <si>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</si>
  <si>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jÃ³b as described. Only drawback is that, the motor unit heats up v very quicklyðŸ¥µ, even with very little use. I have only used this product twice so far, so I can't speak for its durability. Also the price has been dropping steadily on this product.  Wondering whyðŸ¤”.Only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</si>
  <si>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</si>
  <si>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</si>
  <si>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</si>
  <si>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</si>
  <si>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â‚¹721</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</si>
  <si>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</si>
  <si>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</si>
  <si>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</si>
  <si>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</si>
  <si>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</si>
  <si>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</si>
  <si>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</si>
  <si>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</si>
  <si>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</si>
  <si>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</si>
  <si>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â‚¹2,903</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</si>
  <si>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</si>
  <si>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</si>
  <si>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</si>
  <si>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</si>
  <si>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productðŸ˜ðŸ˜,Very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</si>
  <si>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</si>
  <si>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</si>
  <si>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</si>
  <si>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</si>
  <si>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</si>
  <si>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â‚¹1,656</t>
  </si>
  <si>
    <t>â‚¹2,695</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</si>
  <si>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</si>
  <si>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</si>
  <si>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</si>
  <si>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</si>
  <si>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</si>
  <si>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</si>
  <si>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</si>
  <si>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</si>
  <si>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</si>
  <si>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</si>
  <si>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â‚¹2,290</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</si>
  <si>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</si>
  <si>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</si>
  <si>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</si>
  <si>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</si>
  <si>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ðŸ‘Œ,Easy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</si>
  <si>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</si>
  <si>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</si>
  <si>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</si>
  <si>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</si>
  <si>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-180á¶¿&amp;105á¶¿ |2 year warranty|SS Finish|Standard size</t>
  </si>
  <si>
    <t>â‚¹2,079</t>
  </si>
  <si>
    <t>â‚¹3,099</t>
  </si>
  <si>
    <t>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</si>
  <si>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</si>
  <si>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</si>
  <si>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</si>
  <si>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</si>
  <si>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</si>
  <si>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</si>
  <si>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</si>
  <si>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</si>
  <si>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</si>
  <si>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</si>
  <si>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</si>
  <si>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</si>
  <si>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</si>
  <si>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ðŸ‘,Good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</si>
  <si>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</si>
  <si>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</si>
  <si>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</si>
  <si>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</si>
  <si>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</si>
  <si>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â‚¹3,179</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</si>
  <si>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</si>
  <si>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</si>
  <si>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</si>
  <si>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</si>
  <si>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frequently,Itâ€™s good product, however itâ€™s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</si>
  <si>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product.,Itâ€™s mostly used for cleaning sofa and bed corners. Itâ€™s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</si>
  <si>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</si>
  <si>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</si>
  <si>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</si>
  <si>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INTERNATIONALÂ®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</si>
  <si>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</si>
  <si>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</si>
  <si>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</si>
  <si>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</si>
  <si>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warranty.,ðŸ‘ŒðŸ‘ŒðŸ‘Œ,Value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</si>
  <si>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compact,à¤›à¥‹à¤Ÿà¥‡ à¤ªà¤°à¤¿à¤µà¤¾à¤° à¤•à¥‡ à¤²à¤¿à¤ à¤¸à¤¹à¥€ à¤¹à¥ˆ à¤œà¥à¤¯à¤¾à¤¦à¤¾ à¤ªà¤¾à¤¨à¥€ à¤µà¤¾à¤²à¥‹à¤‚ à¤•à¥‡ à¤²à¤¿à¤ à¤¨à¤¹à¥€à¤‚,Good,Quality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</si>
  <si>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</si>
  <si>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</si>
  <si>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</si>
  <si>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</si>
  <si>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â‚¹7,290</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</si>
  <si>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</si>
  <si>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</si>
  <si>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</si>
  <si>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</si>
  <si>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</si>
  <si>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80Â°-95Â°C in 4-5min if provided mild cold tank water and auto cutoff after reaching hot temprature,Pipes/installation/plug not included installation is 350 +18â„…=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5Â°C in my area I am from middle up region,I bought 5ltr 3kw model 10 days before Provides hot water just below boiling temprature 80Â°-95Â°C in 4-5min if provided mild cold tank water and auto cutoff after reaching hot temprature,Pipes/installation/plug not included installation is 350 +18â„…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</si>
  <si>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</si>
  <si>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</si>
  <si>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</si>
  <si>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</si>
  <si>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</si>
  <si>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â‚¹4,799</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</si>
  <si>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</si>
  <si>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</si>
  <si>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</si>
  <si>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</si>
  <si>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money,Nice,Doesnâ€™t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</si>
  <si>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</si>
  <si>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</si>
  <si>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</si>
  <si>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</si>
  <si>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</si>
  <si>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â‚¹3,398</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</si>
  <si>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</si>
  <si>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</si>
  <si>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</si>
  <si>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</si>
  <si>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ðŸ‘ he,Iron worse grinder still usefull,Good,Nice work,Good for,Mixer is good. But package is very shabby. Wanted to gift it. But changed my mind,à¤†à¤µà¤¾à¤œ à¤¬à¤¹à¥à¤¤ à¤†à¤¤à¥€ à¤¹à¥ˆ à¤¬à¤¾à¤•à¥€ à¤®à¤¿à¤•à¥à¤¸à¤°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</si>
  <si>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</si>
  <si>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</si>
  <si>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</si>
  <si>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</si>
  <si>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</si>
  <si>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</si>
  <si>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</si>
  <si>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</si>
  <si>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</si>
  <si>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Itâ€™s a good product in this price.,Nice product,It's very good,Good for use,Velue for money product,Good product,Value for money purchase,It is worthy</t>
  </si>
  <si>
    <t>Itâ€™s a good product and Iâ€™m using it since 1 week and itâ€™s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</si>
  <si>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</si>
  <si>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</si>
  <si>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</si>
  <si>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</si>
  <si>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</si>
  <si>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â‚¹948</t>
  </si>
  <si>
    <t>â‚¹1,620</t>
  </si>
  <si>
    <t>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</si>
  <si>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</si>
  <si>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</si>
  <si>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</si>
  <si>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</si>
  <si>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â€¢low speed -3hrs  â€¢Medium speed-2hrs  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</si>
  <si>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</si>
  <si>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</si>
  <si>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</si>
  <si>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</si>
  <si>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â‚¹850</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</si>
  <si>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</si>
  <si>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</si>
  <si>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</si>
  <si>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</si>
  <si>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ðŸ‘,Average,I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</si>
  <si>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</si>
  <si>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</si>
  <si>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</si>
  <si>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</si>
  <si>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</si>
  <si>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</si>
  <si>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</si>
  <si>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</si>
  <si>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</si>
  <si>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</si>
  <si>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</si>
  <si>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</si>
  <si>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</si>
  <si>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</si>
  <si>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</si>
  <si>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â‚¹3,711</t>
  </si>
  <si>
    <t>â‚¹4,495</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</si>
  <si>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</si>
  <si>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</si>
  <si>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</si>
  <si>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</si>
  <si>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</si>
  <si>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</si>
  <si>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</si>
  <si>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</si>
  <si>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</si>
  <si>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</si>
  <si>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</si>
  <si>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</si>
  <si>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</si>
  <si>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</si>
  <si>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</si>
  <si>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</si>
  <si>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</si>
  <si>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</si>
  <si>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</si>
  <si>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</si>
  <si>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â‚¹980</t>
  </si>
  <si>
    <t>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</si>
  <si>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</si>
  <si>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</si>
  <si>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</si>
  <si>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</si>
  <si>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</si>
  <si>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</si>
  <si>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</si>
  <si>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</si>
  <si>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</si>
  <si>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</si>
  <si>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</si>
  <si>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</si>
  <si>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</si>
  <si>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â˜ºï¸,Good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</si>
  <si>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</si>
  <si>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</si>
  <si>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</si>
  <si>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</si>
  <si>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</si>
  <si>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</si>
  <si>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</si>
  <si>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</si>
  <si>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</si>
  <si>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</si>
  <si>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Itâ€™s a bit difficult to insert cells.,Worked well for a month,Extremely useful,Waste product,Value for money</t>
  </si>
  <si>
    <t>Itâ€™s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</si>
  <si>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</si>
  <si>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</si>
  <si>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</si>
  <si>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</si>
  <si>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â‚¹3,349</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</si>
  <si>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</si>
  <si>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</si>
  <si>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</si>
  <si>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</si>
  <si>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</si>
  <si>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</si>
  <si>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</si>
  <si>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</si>
  <si>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</si>
  <si>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</si>
  <si>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â‚¹11,500</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</si>
  <si>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</si>
  <si>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</si>
  <si>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</si>
  <si>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</si>
  <si>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</si>
  <si>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</si>
  <si>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</si>
  <si>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</si>
  <si>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</si>
  <si>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</si>
  <si>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</si>
  <si>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</si>
  <si>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</si>
  <si>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</si>
  <si>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</si>
  <si>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</si>
  <si>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</si>
  <si>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</si>
  <si>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</si>
  <si>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</si>
  <si>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</si>
  <si>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â‚¹2,249</t>
  </si>
  <si>
    <t>â‚¹3,550</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</si>
  <si>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</si>
  <si>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</si>
  <si>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</si>
  <si>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</si>
  <si>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</si>
  <si>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</si>
  <si>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</si>
  <si>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</si>
  <si>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</si>
  <si>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</si>
  <si>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</si>
  <si>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</si>
  <si>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</si>
  <si>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</si>
  <si>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</si>
  <si>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</si>
  <si>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</si>
  <si>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</si>
  <si>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</si>
  <si>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</si>
  <si>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â‚¹1,235</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</si>
  <si>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</si>
  <si>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</si>
  <si>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</si>
  <si>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</si>
  <si>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</si>
  <si>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</si>
  <si>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</si>
  <si>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</si>
  <si>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</si>
  <si>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</si>
  <si>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</si>
  <si>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</si>
  <si>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</si>
  <si>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</si>
  <si>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</si>
  <si>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</si>
  <si>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</si>
  <si>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</si>
  <si>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</si>
  <si>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</si>
  <si>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â‚¹6,800</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</si>
  <si>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</si>
  <si>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</si>
  <si>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</si>
  <si>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</si>
  <si>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</si>
  <si>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product.itâ€™s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</si>
  <si>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</si>
  <si>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</si>
  <si>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</si>
  <si>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</si>
  <si>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</si>
  <si>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</si>
  <si>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</si>
  <si>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</si>
  <si>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</si>
  <si>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</si>
  <si>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</si>
  <si>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</si>
  <si>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</si>
  <si>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</si>
  <si>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</si>
  <si>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â‚¹1,975</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</si>
  <si>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</si>
  <si>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</si>
  <si>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</si>
  <si>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</si>
  <si>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ðŸ‘,Every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</si>
  <si>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</si>
  <si>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</si>
  <si>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</si>
  <si>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</si>
  <si>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</si>
  <si>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â‚¹1,069</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</si>
  <si>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</si>
  <si>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</si>
  <si>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</si>
  <si>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</si>
  <si>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</si>
  <si>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</si>
  <si>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</si>
  <si>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</si>
  <si>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</si>
  <si>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</si>
  <si>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</si>
  <si>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</si>
  <si>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</si>
  <si>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</si>
  <si>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</si>
  <si>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</si>
  <si>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</si>
  <si>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</si>
  <si>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</si>
  <si>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</si>
  <si>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Indiaâ€™s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</si>
  <si>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</si>
  <si>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</si>
  <si>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</si>
  <si>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</si>
  <si>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</si>
  <si>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</si>
  <si>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</si>
  <si>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</si>
  <si>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</si>
  <si>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â‚¹2,092</t>
  </si>
  <si>
    <t>â‚¹4,600</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</si>
  <si>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</si>
  <si>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</si>
  <si>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</si>
  <si>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</si>
  <si>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</si>
  <si>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</si>
  <si>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</si>
  <si>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</si>
  <si>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</si>
  <si>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</si>
  <si>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â‚¹3,859</t>
  </si>
  <si>
    <t>â‚¹10,295</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</si>
  <si>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</si>
  <si>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</si>
  <si>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</si>
  <si>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</si>
  <si>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</si>
  <si>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</si>
  <si>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</si>
  <si>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</si>
  <si>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</si>
  <si>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</si>
  <si>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</si>
  <si>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</si>
  <si>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</si>
  <si>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</si>
  <si>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</si>
  <si>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</si>
  <si>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</si>
  <si>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</si>
  <si>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</si>
  <si>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</si>
  <si>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â‚¹1,804</t>
  </si>
  <si>
    <t>â‚¹2,380</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</si>
  <si>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</si>
  <si>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</si>
  <si>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</si>
  <si>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</si>
  <si>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</si>
  <si>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ðŸ‘,Good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</si>
  <si>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</si>
  <si>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</si>
  <si>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</si>
  <si>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</si>
  <si>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â‚¹6,525</t>
  </si>
  <si>
    <t>â‚¹8,820</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</si>
  <si>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</si>
  <si>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</si>
  <si>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</si>
  <si>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</si>
  <si>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</si>
  <si>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ðŸ¥¥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</si>
  <si>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</si>
  <si>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</si>
  <si>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</si>
  <si>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</si>
  <si>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Ã¢â‚¬â€œ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</si>
  <si>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</si>
  <si>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</si>
  <si>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</si>
  <si>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</si>
  <si>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</si>
  <si>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</si>
  <si>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</si>
  <si>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</si>
  <si>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</si>
  <si>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â‚¹1,189</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</si>
  <si>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</si>
  <si>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</si>
  <si>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</si>
  <si>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</si>
  <si>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</si>
  <si>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</si>
  <si>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</si>
  <si>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</si>
  <si>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</si>
  <si>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</si>
  <si>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â‚¹2,590</t>
  </si>
  <si>
    <t>â‚¹4,200</t>
  </si>
  <si>
    <t>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</si>
  <si>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</si>
  <si>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</si>
  <si>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</si>
  <si>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ðŸ‘,Overall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</si>
  <si>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</si>
  <si>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</si>
  <si>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</si>
  <si>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</si>
  <si>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</si>
  <si>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</si>
  <si>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</si>
  <si>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</si>
  <si>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</si>
  <si>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ðŸ‘ðŸ¤  piece,Value for money,Very good product,Good product,Good Quality ðŸ‘Œ,Late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</si>
  <si>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</si>
  <si>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</si>
  <si>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</si>
  <si>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</si>
  <si>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</si>
  <si>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â‚¹998</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</si>
  <si>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</si>
  <si>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</si>
  <si>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</si>
  <si>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</si>
  <si>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</si>
  <si>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ðŸ¤©â­ðŸ‘,It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</si>
  <si>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</si>
  <si>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</si>
  <si>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</si>
  <si>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</si>
  <si>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â‚¹998.06</t>
  </si>
  <si>
    <t>â‚¹1,282</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</si>
  <si>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</si>
  <si>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</si>
  <si>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</si>
  <si>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</si>
  <si>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</si>
  <si>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ðŸ‘Œ,https://m.media-amazon.com/images/I/61g3Yt9YAyL._SY88.jpg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</si>
  <si>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</si>
  <si>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</si>
  <si>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</si>
  <si>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</si>
  <si>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</si>
  <si>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</si>
  <si>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</si>
  <si>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</si>
  <si>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</si>
  <si>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amazing,Iâ€™ve been using it since last 4 months and it doesnâ€™t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</si>
  <si>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</si>
  <si>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</si>
  <si>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</si>
  <si>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</si>
  <si>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</si>
  <si>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</si>
  <si>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</si>
  <si>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</si>
  <si>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</si>
  <si>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</si>
  <si>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</si>
  <si>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</si>
  <si>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</si>
  <si>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</si>
  <si>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â‚¹8,886</t>
  </si>
  <si>
    <t>â‚¹11,850</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</si>
  <si>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</si>
  <si>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</si>
  <si>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</si>
  <si>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</si>
  <si>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ðŸ”¥ðŸ’¯,Good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</si>
  <si>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ðŸ‘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 -â )â€¢ Very Good quality steel and plastic buildðŸ’¯â€¢ The suction(28kpa) is really really good even with the thick carpets etcðŸ’¯â€¢ The wheels are really good too,They move effortlessly ðŸ’¯â€¢ You get a lot of accessories to clean different surfaces and they're good quality ðŸ’¯â€¢ The blower function is really powerful ðŸ’¯â€¢ The bag inside,which collects the dust &amp; dirt is big and can be cleaned &amp; Washed easily ðŸ’¯â€¢ The noise level isn't much. Its okay, Not loudðŸ’¯â€¢ The cord length is 5mtrs which is enough ðŸ’¯â€¢ The overheating protection is GoodðŸ’¯â€¢ All the Accessories can be stored at the given spaces on the baseðŸ’¯Cons:â€¢ The only thing that I think should be improved is the locking mechanism of the extension pipes. They are good and fit well but if its a carpet or some other mats you're cleaning you need to tighten it well otherwise it loosens and needs to be tightened again and again.ðŸŒŸ Overall a 10/10 Product which fits all your needs,Wet and Dry [Cleaning of course;â ) ].Better than any other Vaccum cleaners in under 10k price range . Go for it ðŸ’¯( P.s I've tried some other Vaccum cleaners too which are in the 6k and above range but this is the all in one OP Vaccum CleanerðŸ’¯),Good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</si>
  <si>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</si>
  <si>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</si>
  <si>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</si>
  <si>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</si>
  <si>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</si>
  <si>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</si>
  <si>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</si>
  <si>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</si>
  <si>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âœ¨âœ¨,Good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</si>
  <si>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ðŸ’–,It's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</si>
  <si>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</si>
  <si>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</si>
  <si>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</si>
  <si>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360Â° EvenCrispâ„¢ Technology, Uses 95 % less Oil, 4-in-1 Appliance: Air Fry, Roast, Bake, Reheat (Vortex 1.97Litre, Black)</t>
  </si>
  <si>
    <t>â‚¹20,049</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</si>
  <si>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</si>
  <si>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</si>
  <si>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</si>
  <si>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</si>
  <si>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</si>
  <si>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</si>
  <si>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</si>
  <si>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</si>
  <si>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</si>
  <si>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</si>
  <si>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â‚¹24,850</t>
  </si>
  <si>
    <t>Color: Black, Capacity: 10 litres, Power: 36 watts, Input Water Temperature: 10Ëš to 40ËšC,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</si>
  <si>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</si>
  <si>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</si>
  <si>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</si>
  <si>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family..,Itâ€™s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</si>
  <si>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itâ€™s a nice mid budget product.,Good product great company service support HUL keep it upðŸ‘ðŸ»</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</si>
  <si>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</si>
  <si>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</si>
  <si>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</si>
  <si>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</si>
  <si>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â‚¹16,490</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</si>
  <si>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</si>
  <si>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</si>
  <si>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</si>
  <si>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</si>
  <si>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</si>
  <si>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</si>
  <si>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</si>
  <si>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</si>
  <si>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</si>
  <si>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</si>
  <si>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â‚¹975</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</si>
  <si>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</si>
  <si>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</si>
  <si>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</si>
  <si>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</si>
  <si>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ðŸ¥°</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</si>
  <si>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ðŸ‘ŒðŸ‘Œ,à¤ªà¤¸à¤‚à¤¦ à¤¹à¥ˆ,Good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</si>
  <si>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</si>
  <si>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</si>
  <si>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</si>
  <si>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</si>
  <si>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</si>
  <si>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</si>
  <si>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</si>
  <si>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</si>
  <si>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</si>
  <si>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ðŸ˜‚,It's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</si>
  <si>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</si>
  <si>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</si>
  <si>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</si>
  <si>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</si>
  <si>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</si>
  <si>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â‚¹635</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</si>
  <si>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</si>
  <si>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</si>
  <si>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</si>
  <si>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</si>
  <si>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</si>
  <si>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</si>
  <si>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</si>
  <si>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</si>
  <si>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</si>
  <si>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</si>
  <si>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360â°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</si>
  <si>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</si>
  <si>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</si>
  <si>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</si>
  <si>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</si>
  <si>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</si>
  <si>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</si>
  <si>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</si>
  <si>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</si>
  <si>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</si>
  <si>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</si>
  <si>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â‚¹27,900</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</si>
  <si>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</si>
  <si>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</si>
  <si>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</si>
  <si>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</si>
  <si>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</si>
  <si>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</si>
  <si>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</si>
  <si>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</si>
  <si>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</si>
  <si>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</si>
  <si>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</si>
  <si>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</si>
  <si>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</si>
  <si>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</si>
  <si>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issues,à²‰à²¤à³à²¤à²®</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</si>
  <si>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complaints.,à²‰à²¤à³à²¤à²®</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</si>
  <si>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</si>
  <si>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</si>
  <si>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</si>
  <si>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</si>
  <si>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â‚¹193</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</si>
  <si>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</si>
  <si>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</si>
  <si>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</si>
  <si>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</si>
  <si>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</si>
  <si>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doesnâ€™t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</si>
  <si>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</si>
  <si>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</si>
  <si>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</si>
  <si>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</si>
  <si>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</si>
  <si>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</si>
  <si>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</si>
  <si>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</si>
  <si>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</si>
  <si>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</si>
  <si>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</si>
  <si>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</si>
  <si>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</si>
  <si>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</si>
  <si>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â‚¹2,449</t>
  </si>
  <si>
    <t>â‚¹3,390</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</si>
  <si>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</si>
  <si>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</si>
  <si>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</si>
  <si>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</si>
  <si>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ðŸ’°,Good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</si>
  <si>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ðŸ‘ŒðŸ‘ŒðŸ‘ŒðŸ‘Œ</t>
  </si>
  <si>
    <t>https://m.media-amazon.com/images/W/WEBP_402378-T2/images/I/41-76LhAc4S._SX300_SY300_QL70_FMwebp_.jpg</t>
  </si>
  <si>
    <t>https://www.amazon.in/USHA-RapidMix-500-Watt-Copper-Grinder/dp/B08MXJYB2V/ref=sr_1_331?qid=1672923609&amp;s=kitchen&amp;sr=1-331</t>
  </si>
  <si>
    <t>B081B1JL35</t>
  </si>
  <si>
    <t>CSI INTERNATIONALÂ®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</si>
  <si>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</si>
  <si>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</si>
  <si>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</si>
  <si>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</si>
  <si>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ðŸ˜Š,Value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</si>
  <si>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</si>
  <si>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</si>
  <si>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</si>
  <si>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</si>
  <si>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</si>
  <si>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</si>
  <si>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</si>
  <si>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</si>
  <si>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</si>
  <si>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</si>
  <si>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</si>
  <si>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</si>
  <si>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</si>
  <si>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</si>
  <si>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â‚¹2,286</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</si>
  <si>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</si>
  <si>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</si>
  <si>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</si>
  <si>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</si>
  <si>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</si>
  <si>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</si>
  <si>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</si>
  <si>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</si>
  <si>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</si>
  <si>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</si>
  <si>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</si>
  <si>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</si>
  <si>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</si>
  <si>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</si>
  <si>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</si>
  <si>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isnâ€™t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</si>
  <si>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</si>
  <si>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</si>
  <si>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</si>
  <si>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</si>
  <si>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</si>
  <si>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</si>
  <si>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</si>
  <si>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</si>
  <si>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ðŸ˜ƒ,Product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</si>
  <si>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</si>
  <si>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</si>
  <si>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</si>
  <si>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</si>
  <si>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</si>
  <si>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</si>
  <si>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</si>
  <si>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</si>
  <si>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</si>
  <si>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</si>
  <si>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</si>
  <si>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</si>
  <si>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</si>
  <si>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</si>
  <si>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ProvenÂ® Copper + Mineral RO+UV+UF 10 to 12 Liter RO + UV + TDS ADJUSTER Water Purifier with Copper Charge Technology black &amp; copper Best For Home and Office (Made In India)</t>
  </si>
  <si>
    <t>â‚¹5,395</t>
  </si>
  <si>
    <t>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Ã¢â‚¬â€œ RO Purifier, Pre Filter, Installation accessories, user manual. Installation Ã¢â‚¬â€œ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</si>
  <si>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</si>
  <si>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</si>
  <si>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</si>
  <si>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</si>
  <si>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ðŸ‘ðŸ’¯hai,https://m.media-amazon.com/images/I/61HN2ZnNzFL._SY88.jpg,Indication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</si>
  <si>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</si>
  <si>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</si>
  <si>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</si>
  <si>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</si>
  <si>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â‚¹559</t>
  </si>
  <si>
    <t>â‚¹1,010</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</si>
  <si>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</si>
  <si>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</si>
  <si>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</si>
  <si>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</si>
  <si>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</si>
  <si>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</si>
  <si>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</si>
  <si>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</si>
  <si>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</si>
  <si>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</si>
  <si>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â‚¹660</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</si>
  <si>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</si>
  <si>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</si>
  <si>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</si>
  <si>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</si>
  <si>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ðŸ‘,Good âœŒï¸ðŸ¤â¤ï¸ðŸ‘ðŸ‘â¤ï¸â¤ï¸,Stopped working after a few days.,Excellent product pls buy,Very useful</t>
  </si>
  <si>
    <t>Very short wire to connect to my switch,Nice,,Very good product,Good,Turns on heat initially and then doesnâ€™t heat up. Eventually needs to cool down completely to again start heating again. Wouldnâ€™t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</si>
  <si>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</si>
  <si>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</si>
  <si>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</si>
  <si>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(Multicolor)â€¦</t>
  </si>
  <si>
    <t>â‚¹419</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</si>
  <si>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</si>
  <si>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</si>
  <si>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</si>
  <si>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</si>
  <si>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ðŸ˜Š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</si>
  <si>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ðŸ¥°  just on love with this ðŸ˜,It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</si>
  <si>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</si>
  <si>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</si>
  <si>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</si>
  <si>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</si>
  <si>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â‚¹7,349</t>
  </si>
  <si>
    <t>â‚¹10,900</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</si>
  <si>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</si>
  <si>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</si>
  <si>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</si>
  <si>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</si>
  <si>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</si>
  <si>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</si>
  <si>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</si>
  <si>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</si>
  <si>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</si>
  <si>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</si>
  <si>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â‚¹4,005</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</si>
  <si>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</si>
  <si>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</si>
  <si>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</si>
  <si>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</si>
  <si>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ðŸ‘,Perfect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</si>
  <si>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</si>
  <si>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</si>
  <si>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</si>
  <si>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</si>
  <si>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</si>
  <si>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</si>
  <si>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</si>
  <si>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</si>
  <si>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</si>
  <si>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</si>
  <si>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</si>
  <si>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</si>
  <si>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</si>
  <si>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</si>
  <si>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</si>
  <si>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â‚¹1,474</t>
  </si>
  <si>
    <t>â‚¹4,650</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</si>
  <si>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</si>
  <si>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</si>
  <si>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</si>
  <si>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</si>
  <si>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</si>
  <si>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</si>
  <si>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</si>
  <si>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</si>
  <si>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</si>
  <si>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</si>
  <si>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â‚¹24,500</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</si>
  <si>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</si>
  <si>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</si>
  <si>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</si>
  <si>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</si>
  <si>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</si>
  <si>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ðŸ‘ðŸ‘,Worth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</si>
  <si>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</si>
  <si>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</si>
  <si>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</si>
  <si>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</si>
  <si>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â‚¹6,070</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</si>
  <si>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</si>
  <si>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</si>
  <si>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</si>
  <si>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</si>
  <si>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</si>
  <si>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</si>
  <si>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</si>
  <si>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</si>
  <si>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</si>
  <si>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Whisksï¼ŒWisker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</si>
  <si>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</si>
  <si>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</si>
  <si>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</si>
  <si>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</si>
  <si>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</si>
  <si>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</si>
  <si>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</si>
  <si>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</si>
  <si>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</si>
  <si>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</si>
  <si>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â‚¹2,976</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</si>
  <si>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</si>
  <si>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</si>
  <si>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</si>
  <si>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</si>
  <si>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</si>
  <si>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</si>
  <si>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</si>
  <si>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</si>
  <si>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</si>
  <si>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</si>
  <si>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</si>
  <si>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</si>
  <si>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</si>
  <si>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</si>
  <si>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</si>
  <si>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</si>
  <si>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</si>
  <si>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</si>
  <si>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</si>
  <si>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</si>
  <si>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â‚¹2,575</t>
  </si>
  <si>
    <t>â‚¹6,700</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</si>
  <si>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</si>
  <si>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</si>
  <si>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</si>
  <si>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</si>
  <si>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</si>
  <si>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itâ€™s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</si>
  <si>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</si>
  <si>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</si>
  <si>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</si>
  <si>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</si>
  <si>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â‚¹1,649</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</si>
  <si>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</si>
  <si>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</si>
  <si>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</si>
  <si>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</si>
  <si>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t>
  </si>
  <si>
    <t>Ok product 900/ma bast product A little family productNot resturant not hotel,No,Nice product,Good product,For Dry grinding of spices, motor heats up,ðŸ‘,à¤­à¤¾à¤ˆ à¤•à¤­à¥€ à¤®à¤¤ à¤²à¥‡à¤¨à¤¾ à¤¨à¤¹à¥€à¤‚ à¤¤à¥‹ à¤ªà¤›à¤¤à¤¾à¤¯à¥‹ à¤—à¥‡ 6 à¤®à¤¹à¥€à¤¨à¤¾ à¤ˆà¤¯à¥‚à¤œ à¤•à¤¿à¤¯à¤¾ à¤¹à¥‚ à¤”à¤° à¤¯à¥‡ à¤²à¥‹à¤— à¤µà¤¾à¤°à¤‚à¤Ÿà¥€ à¤­à¥€ à¤¨à¤¹à¥€à¤‚ à¤¦à¥‡à¤¤à¥‡ à¤¹à¥ˆà¤‚ à¤•à¤­à¥€ à¤•à¥‹ à¤•à¤¸à¥à¤Ÿà¤®à¤° à¤¨à¤®à¥à¤¬à¤° à¤¦à¥‡à¤—à¥‡ à¤•à¥‹à¤ˆ à¤¸à¥à¤¨à¤¤à¤¾ à¤¹à¥€ à¤¨à¤¹à¥€à¤‚ à¤¹à¥ˆ à¤¬à¥‹à¤²à¥‡à¤‚à¤—à¥‡ à¤•à¤‚à¤ªà¥à¤²à¥‡à¤¨ à¤¦à¤°à¥à¤œ à¤¹à¥‹ à¤—à¤¯à¤¾ à¤¹à¥ˆ à¤”à¤° à¤•à¥‹à¤ˆ à¤¸à¥à¤¨à¤µà¤¾à¤ˆ à¤¨à¤¹à¥€à¤‚ à¤¹à¥à¤ˆ,https://m.media-amazon.com/images/I/71HMDwsW8bL._SY88.jpg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</si>
  <si>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</si>
  <si>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</si>
  <si>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</si>
  <si>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</si>
  <si>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</si>
  <si>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</si>
  <si>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</si>
  <si>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</si>
  <si>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</si>
  <si>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basic.ðŸ¥°</t>
  </si>
  <si>
    <t>https://m.media-amazon.com/images/I/31YvxM2eDDL._SX300_SY300_QL70_FMwebp_.jpg</t>
  </si>
  <si>
    <t>https://www.amazon.in/Amazon-Blender-Stainless-Blending-ISI-Marked/dp/B0B9RZ4G4W/ref=sr_1_357?qid=1672923610&amp;s=kitchen&amp;sr=1-357</t>
  </si>
  <si>
    <t>B0085W2MUQ</t>
  </si>
  <si>
    <t>Orpat HHB-100E 250-Watt Hand Blender (White)</t>
  </si>
  <si>
    <t>â‚¹765</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</si>
  <si>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</si>
  <si>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</si>
  <si>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</si>
  <si>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</si>
  <si>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</si>
  <si>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</si>
  <si>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</si>
  <si>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</si>
  <si>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</si>
  <si>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</si>
  <si>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</si>
  <si>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</si>
  <si>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</si>
  <si>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</si>
  <si>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ðŸ‘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</si>
  <si>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</si>
  <si>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</si>
  <si>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</si>
  <si>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</si>
  <si>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</si>
  <si>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</si>
  <si>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â‚¹587</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</si>
  <si>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</si>
  <si>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</si>
  <si>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</si>
  <si>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</si>
  <si>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</si>
  <si>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</si>
  <si>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</si>
  <si>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</si>
  <si>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</si>
  <si>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</si>
  <si>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</si>
  <si>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â‚¹12,609</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</si>
  <si>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</si>
  <si>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</si>
  <si>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</si>
  <si>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</si>
  <si>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</si>
  <si>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</si>
  <si>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</si>
  <si>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</si>
  <si>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</si>
  <si>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</si>
  <si>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</si>
  <si>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</si>
  <si>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</si>
  <si>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</si>
  <si>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ðŸ‘,Good,Value for money @600â‚¹,Good</t>
  </si>
  <si>
    <t>its light weight easy to use but is not worth for the value,Very good product,Good,Very good quality,Easy to to use,,Good and very happy with this product,Value for money @600â‚¹,Easy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</si>
  <si>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</si>
  <si>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</si>
  <si>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</si>
  <si>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</si>
  <si>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</si>
  <si>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</si>
  <si>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</si>
  <si>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</si>
  <si>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ðŸ˜„,Best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</si>
  <si>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</si>
  <si>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</si>
  <si>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</si>
  <si>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</si>
  <si>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</si>
  <si>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</si>
  <si>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</si>
  <si>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</si>
  <si>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</si>
  <si>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heater,à¤ªà¤¾à¤¨à¥€ à¤—à¤°à¥à¤® à¤¹à¥‹à¤¨à¥‡ à¤®à¥‡à¤‚ 15 à¤®à¤¿à¤¨à¤Ÿ à¤¸à¥‡ à¤œà¥à¤¯à¤¾à¤¦à¤¾ à¤Ÿà¤¾à¤‡à¤® à¤²à¥‡à¤¤à¤¾ à¤¹à¥ˆà¤‚</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</si>
  <si>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perfect,à¤°à¤¡ à¤•à¥€ à¤²à¤‚à¤¬à¤¾à¤ˆ à¤•à¥‡ à¤…à¤¨à¥à¤¸à¤¾à¤° à¤ªà¤¾à¤¨à¥€ à¤œà¥à¤¯à¤¾à¤¦à¤¾ à¤¡à¤¾à¤²à¤¨à¤¾ à¤ªà¥œà¤¤à¤¾ à¤¹à¥ˆ à¤‡à¤¸ à¤•à¤¾à¤°à¤£ à¤—à¤°à¥à¤® à¤ªà¤¾à¤¨à¥€ à¤¹à¥‹à¤¨à¥‡ à¤®à¥‡à¤‚ à¤Ÿà¤¾à¤‡à¤® à¤²à¤—à¤¤à¤¾ à¤¹à¥ˆà¤‚</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</si>
  <si>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</si>
  <si>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</si>
  <si>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</si>
  <si>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</si>
  <si>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â‚¹979</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</si>
  <si>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</si>
  <si>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</si>
  <si>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</si>
  <si>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</si>
  <si>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</si>
  <si>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</si>
  <si>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</si>
  <si>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</si>
  <si>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</si>
  <si>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</si>
  <si>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â‚¹5,365</t>
  </si>
  <si>
    <t>â‚¹7,445</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</si>
  <si>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</si>
  <si>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</si>
  <si>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</si>
  <si>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</si>
  <si>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</si>
  <si>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</si>
  <si>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</si>
  <si>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</si>
  <si>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</si>
  <si>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</si>
  <si>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</si>
  <si>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</si>
  <si>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</si>
  <si>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</si>
  <si>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iron!,Itâ€™s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</si>
  <si>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</si>
  <si>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</si>
  <si>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</si>
  <si>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</si>
  <si>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</si>
  <si>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â‚¹1,395</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</si>
  <si>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</si>
  <si>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</si>
  <si>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</si>
  <si>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</si>
  <si>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</si>
  <si>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</si>
  <si>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</si>
  <si>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</si>
  <si>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</si>
  <si>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</si>
  <si>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â‚¹929</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</si>
  <si>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</si>
  <si>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</si>
  <si>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</si>
  <si>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</si>
  <si>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</si>
  <si>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</si>
  <si>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</si>
  <si>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</si>
  <si>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</si>
  <si>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</si>
  <si>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â‚¹3,710</t>
  </si>
  <si>
    <t>â‚¹4,330</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</si>
  <si>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</si>
  <si>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</si>
  <si>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</si>
  <si>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</si>
  <si>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ðŸ‘ðŸ‘ðŸ‘ðŸ‘</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</si>
  <si>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</si>
  <si>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</si>
  <si>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</si>
  <si>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</si>
  <si>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</si>
  <si>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â‚¹2,033</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</si>
  <si>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</si>
  <si>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</si>
  <si>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</si>
  <si>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</si>
  <si>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</si>
  <si>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</si>
  <si>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</si>
  <si>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</si>
  <si>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</si>
  <si>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</si>
  <si>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â‚¹9,495</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</si>
  <si>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</si>
  <si>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</si>
  <si>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</si>
  <si>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</si>
  <si>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</si>
  <si>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</si>
  <si>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</si>
  <si>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</si>
  <si>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</si>
  <si>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</si>
  <si>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â‚¹12,500</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</si>
  <si>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</si>
  <si>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</si>
  <si>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</si>
  <si>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</si>
  <si>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found,à¤¬à¥‡à¤¹à¤¤à¤°à¥€à¤¨,Good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</si>
  <si>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donâ€™t holds hot water for atleast 6 hrs. Temperature control also not so good , after getting 2-3 liters itself , water becomes cold, even if it is on from 20 min,Iâ€™m using ao smith geyser in our one room from five years, no issue, again purchased 2 geysers for other two rooms , one is ao smith and other is this crompton, even though i spend more for this geyser Iâ€™m not satisfied. Better go for ao smith or racold..,,Waranty card are missing.,à¤à¤• à¤¹à¥‹à¤® à¤—à¥€à¤œà¤° à¤®à¥‡à¤‚ à¤œà¥‹ à¤¹à¥‹à¤¨à¤¾ à¤šà¤¾à¤¹à¤¿à¤ à¤µà¥‹ à¤¸à¤¬ à¤•à¥à¤› à¤¹à¥ˆ à¤¸à¤¬à¤¸à¥‡ à¤…à¤šà¥à¤›à¥€ à¤¬à¤¾à¤¤ à¤¹à¥ˆ à¤ªà¤¾à¤µà¤° à¤†à¤« à¤¹à¥‹à¤¨à¥‡ à¤•à¥‡ à¤¬à¤¾à¤¦ à¤­à¥€ à¤—à¥€à¤œà¤° à¤•à¥‡ à¤Ÿà¥‡à¤‚à¤• à¤®à¥‡à¤‚ à¤¬à¤šà¤¾ à¤ªà¤¾à¤¨à¥€ 8 à¤˜à¤‚à¤Ÿà¥‡ à¤¤à¤• à¤­à¥€ à¤—à¤°à¥à¤® à¤°à¤¹à¤¤à¤¾ à¤¹à¥ˆà¥¤,Good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</si>
  <si>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</si>
  <si>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</si>
  <si>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</si>
  <si>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</si>
  <si>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â‚¹2,385</t>
  </si>
  <si>
    <t>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</si>
  <si>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</si>
  <si>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</si>
  <si>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</si>
  <si>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</si>
  <si>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</si>
  <si>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</si>
  <si>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</si>
  <si>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</si>
  <si>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</si>
  <si>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â‚¹4,890</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</si>
  <si>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</si>
  <si>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</si>
  <si>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</si>
  <si>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</si>
  <si>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</si>
  <si>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 since no bubble wrap or anything to protect the product.Product:3/5â€”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</si>
  <si>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</si>
  <si>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</si>
  <si>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</si>
  <si>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</si>
  <si>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â‚¹645</t>
  </si>
  <si>
    <t>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</si>
  <si>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</si>
  <si>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</si>
  <si>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</si>
  <si>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</si>
  <si>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</si>
  <si>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</si>
  <si>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</si>
  <si>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</si>
  <si>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</si>
  <si>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â‚¹2,237.81</t>
  </si>
  <si>
    <t>â‚¹3,899</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</si>
  <si>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</si>
  <si>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</si>
  <si>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</si>
  <si>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</si>
  <si>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ðŸ‘Œ,Worth for the money but the knob is slippery,Good product,Good quality,Nothing,Worthy product,Good</t>
  </si>
  <si>
    <t>Good quality,Super ðŸ‘Œ,Worth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</si>
  <si>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</si>
  <si>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</si>
  <si>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</si>
  <si>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</si>
  <si>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â‚¹8,699</t>
  </si>
  <si>
    <t>â‚¹16,899</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</si>
  <si>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</si>
  <si>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</si>
  <si>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</si>
  <si>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</si>
  <si>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</si>
  <si>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</si>
  <si>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</si>
  <si>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</si>
  <si>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</si>
  <si>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</si>
  <si>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</si>
  <si>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â‚¹42,990</t>
  </si>
  <si>
    <t>â‚¹75,990</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</si>
  <si>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</si>
  <si>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</si>
  <si>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</si>
  <si>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</si>
  <si>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â­â­â­â­â­,Good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</si>
  <si>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</si>
  <si>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</si>
  <si>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</si>
  <si>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</si>
  <si>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</si>
  <si>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</si>
  <si>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</si>
  <si>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</si>
  <si>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</si>
  <si>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</si>
  <si>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</si>
  <si>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</si>
  <si>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</si>
  <si>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</si>
  <si>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</si>
  <si>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â‚¹161</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</si>
  <si>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</si>
  <si>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</si>
  <si>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</si>
  <si>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</si>
  <si>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</si>
  <si>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</si>
  <si>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</si>
  <si>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</si>
  <si>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</si>
  <si>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</si>
  <si>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â‚¹697</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</si>
  <si>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</si>
  <si>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</si>
  <si>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</si>
  <si>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</si>
  <si>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</si>
  <si>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product,à¤¬à¤¹à¥à¤¤ à¤¹à¥€ à¤…à¤šà¥à¤›à¤¾ à¤¹à¥ˆà¥¤ à¤®à¥ˆà¤‚ à¤¤à¥€à¤¨ à¤Ÿà¤¾à¤‡à¤® à¤–à¤¾à¤¨à¤¾ à¤¬à¤¨à¤¾à¤¤à¤¾ à¤¹à¥‚à¤‚à¥¤ à¤¸à¤¬ à¤•à¥à¤› à¤…à¤šà¥à¤›à¥€ à¤¤à¤°à¥€à¤•à¥‡ à¤¸à¥‡ à¤¬à¤¨à¤¤à¤¾ à¤¹à¥ˆà¥¤,Top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</si>
  <si>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</si>
  <si>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</si>
  <si>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</si>
  <si>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</si>
  <si>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</si>
  <si>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â‚¹688</t>
  </si>
  <si>
    <t>â‚¹747</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</si>
  <si>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</si>
  <si>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</si>
  <si>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</si>
  <si>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</si>
  <si>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</si>
  <si>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Good,Itâ€™s super product in every aspect ðŸ‘,Its a genuine product you can ho for it ðŸ‘ðŸ»,Outstanding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</si>
  <si>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</si>
  <si>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</si>
  <si>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</si>
  <si>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</si>
  <si>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</si>
  <si>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</si>
  <si>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</si>
  <si>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</si>
  <si>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</si>
  <si>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</si>
  <si>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</si>
  <si>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</si>
  <si>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</si>
  <si>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</si>
  <si>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â‚¹6,850</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</si>
  <si>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</si>
  <si>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</si>
  <si>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</si>
  <si>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</si>
  <si>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</si>
  <si>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</si>
  <si>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</si>
  <si>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</si>
  <si>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</si>
  <si>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</si>
  <si>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</si>
  <si>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</si>
  <si>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</si>
  <si>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</si>
  <si>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</si>
  <si>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</si>
  <si>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</si>
  <si>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</si>
  <si>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</si>
  <si>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</si>
  <si>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</si>
  <si>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</si>
  <si>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</si>
  <si>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</si>
  <si>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</si>
  <si>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Itâ€™s amazing but I think waffle should be more crisp but itâ€™s Ok.,Value for Money,Good product,Go for it!!,Takes a while to cook,Not giving it 5 stars as there was no measuring cup as promised.,Value for money,very good however size is small</t>
  </si>
  <si>
    <t>Itâ€™s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</si>
  <si>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</si>
  <si>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</si>
  <si>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</si>
  <si>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</si>
  <si>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</si>
  <si>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</si>
  <si>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</si>
  <si>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</si>
  <si>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â„ï¸â„ï¸,Deamig,Durability,The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</si>
  <si>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</si>
  <si>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</si>
  <si>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</si>
  <si>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</si>
  <si>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</si>
  <si>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â‚¹295</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</si>
  <si>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</si>
  <si>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</si>
  <si>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Joseph,Amazon,SÃ Ã±kÃªth,Md Tanwir Hassan,saurabh gupta,shobhit gupta,NAVIN JAIN</t>
  </si>
  <si>
    <t>R34GKFJOAIA0ZM,R21T7HG6Q62LKN,R2UXMZPMNM3JGP,R3FRIGI0KXGVOD,R1ZNM3HOV64QED,R21SPI0C2CAAWN,R1HSU2YSMNNHKF,RYX7V566YA4IQ</t>
  </si>
  <si>
    <t>Good product ðŸ‘,Perfect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</si>
  <si>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</si>
  <si>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</si>
  <si>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</si>
  <si>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</si>
  <si>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</si>
  <si>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</si>
  <si>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</si>
  <si>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</si>
  <si>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</si>
  <si>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</si>
  <si>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</si>
  <si>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</si>
  <si>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</si>
  <si>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</si>
  <si>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</si>
  <si>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â‚¹2,949</t>
  </si>
  <si>
    <t>â‚¹4,849</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</si>
  <si>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</si>
  <si>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</si>
  <si>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</si>
  <si>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</si>
  <si>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</si>
  <si>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</si>
  <si>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</si>
  <si>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</si>
  <si>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</si>
  <si>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</si>
  <si>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â‚¹335</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</si>
  <si>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</si>
  <si>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</si>
  <si>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</si>
  <si>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</si>
  <si>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</si>
  <si>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</si>
  <si>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</si>
  <si>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</si>
  <si>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</si>
  <si>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</si>
  <si>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</si>
  <si>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</si>
  <si>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</si>
  <si>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</si>
  <si>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</si>
  <si>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</si>
  <si>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</si>
  <si>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</si>
  <si>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</si>
  <si>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</si>
  <si>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</si>
  <si>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</si>
  <si>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</si>
  <si>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</si>
  <si>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</si>
  <si>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</si>
  <si>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</si>
  <si>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</si>
  <si>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</si>
  <si>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</si>
  <si>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</si>
  <si>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</si>
  <si>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</si>
  <si>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</si>
  <si>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</si>
  <si>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ðŸ‘,Good product,nice product,Satisfied,Value of money,Good filter,Excellent product,Overall this is a good product.</t>
  </si>
  <si>
    <t>ðŸ‘,Good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</si>
  <si>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</si>
  <si>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</si>
  <si>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</si>
  <si>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</si>
  <si>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</si>
  <si>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</si>
  <si>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</si>
  <si>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</si>
  <si>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product,à¤¸à¥à¤ªà¤°,Good,Superb,Excellent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</si>
  <si>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use,à¤¸à¥à¤ªà¤°,Good,Awesome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</si>
  <si>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</si>
  <si>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</si>
  <si>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</si>
  <si>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</si>
  <si>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</si>
  <si>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</si>
  <si>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</si>
  <si>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</si>
  <si>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</si>
  <si>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</si>
  <si>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</si>
  <si>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</si>
  <si>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</si>
  <si>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</si>
  <si>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</si>
  <si>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</si>
  <si>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</si>
  <si>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</si>
  <si>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</si>
  <si>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</si>
  <si>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</si>
  <si>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</si>
  <si>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</si>
  <si>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</si>
  <si>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â‚¹778</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</si>
  <si>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</si>
  <si>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</si>
  <si>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</si>
  <si>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</si>
  <si>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ðŸ˜Š,Easy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</si>
  <si>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</si>
  <si>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</si>
  <si>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</si>
  <si>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</si>
  <si>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</si>
  <si>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</si>
  <si>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COMPLETEâ€¬ 4 PCS CUPSET of supreme quality and sturdy stainless steel measuring cups, including 60ML (1/4Cup), 80ML (1/3Cup), 125ML (1/2Cup) and 250ML (1Cup) and COMPLETEâ€¬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</si>
  <si>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</si>
  <si>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</si>
  <si>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</si>
  <si>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</si>
  <si>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Itâ€™s easy to clean and better than plastic so itâ€™s a win win,at this price itâ€™s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productðŸ‘</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</si>
  <si>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</si>
  <si>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</si>
  <si>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</si>
  <si>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</si>
  <si>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</si>
  <si>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</si>
  <si>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</si>
  <si>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</si>
  <si>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</si>
  <si>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â¤.,The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</si>
  <si>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</si>
  <si>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</si>
  <si>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</si>
  <si>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</si>
  <si>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</si>
  <si>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</si>
  <si>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</si>
  <si>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</si>
  <si>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ðŸ‘,Good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</si>
  <si>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</si>
  <si>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</si>
  <si>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</si>
  <si>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</si>
  <si>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TEâ„¢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</si>
  <si>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</si>
  <si>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</si>
  <si>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</si>
  <si>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</si>
  <si>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</si>
  <si>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</si>
  <si>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</si>
  <si>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</si>
  <si>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</si>
  <si>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</si>
  <si>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â‚¹2,550</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</si>
  <si>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</si>
  <si>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</si>
  <si>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</si>
  <si>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</si>
  <si>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t>
  </si>
  <si>
    <t>Na,à°—à±à°¯à°¾à°°à°‚à°Ÿà±€,Good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</si>
  <si>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</si>
  <si>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</si>
  <si>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</si>
  <si>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</si>
  <si>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bodyâ€™s pH levels, boosting immunity and fortifying your health|It reduces the oxygen reduction potential (ORP) and makes antioxidant alkaline water that tastes fresh and clean;Doesnâ€™t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</si>
  <si>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</si>
  <si>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</si>
  <si>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</si>
  <si>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</si>
  <si>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itâ€™s hardly good as any RO water ðŸ’¦.,Must buy productâ€¦Portable..sturdy &amp; a very useful tool to haveâ€¦it raises pH level of water actuallyâ€¦..I have experienced wonderful results in my stomach related issuesâ€¦.Must buyâ€¦.!!,,Useful.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</si>
  <si>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</si>
  <si>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</si>
  <si>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</si>
  <si>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</si>
  <si>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â‚¹6,120</t>
  </si>
  <si>
    <t>â‚¹8,478</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</si>
  <si>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</si>
  <si>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</si>
  <si>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</si>
  <si>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</si>
  <si>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</si>
  <si>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it.,à¤®à¥‡ à¤‡à¤¸ à¤¸à¥‡ à¤šà¤¾à¤µà¤² à¤•à¤¾ à¤†à¤Ÿà¤¾ à¤¬à¤¨à¤¾à¤¤à¤¾ à¤¹à¥,à¤“à¤° à¤®à¤¿à¤°à¥à¤šà¥€ à¤•à¤¾ à¤ªà¤¾à¤‰à¤¡à¤° à¤¬à¤¨à¤¾à¤¤à¤¾ à¤¹à¥,à¤“à¤° à¤§à¤¨à¤¿à¤¯à¤¾ à¤•à¤¾ à¤ªà¤¾à¤µà¤¡à¤° à¤¬à¤¨à¤¾à¤¤à¤¾ à¤¹à¥,à¤“à¤° à¤¨à¤¾à¤°à¤¿à¤¯à¤² à¤•à¤¾ à¤šà¤Ÿà¤¨à¥€ à¤¬à¤¨à¤¾à¤¤à¤¾ à¤¹à¥,à¤“à¤° à¤œà¤¾à¤¨ à¤¨à¥‡ à¤•à¥‡ à¤²à¤¿à¤ à¤‡à¤¸ à¤ªà¥‡ à¤•à¥à¤²à¤¿à¤• à¤•à¤°à¥‹https://youtu.be/WBPca3j306k dekho iskoâ˜ºï¸,Very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</si>
  <si>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</si>
  <si>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</si>
  <si>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</si>
  <si>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</si>
  <si>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</si>
  <si>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</si>
  <si>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</si>
  <si>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</si>
  <si>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ðŸ‘,Value for money,Does the job which is intended from it,Nice product..,à¤•à¥€à¤®à¤¤ à¤•à¥‡ à¤…à¤¨à¥à¤¸à¤¾à¤° à¤…à¤šà¥à¤›à¤¾ à¤‰à¤¤à¥à¤ªà¤¾à¤¦ à¤¹à¥ˆà¥¤,Not satisfied as expected. ðŸ˜”,Awsme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</si>
  <si>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ðŸ˜”,Its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</si>
  <si>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</si>
  <si>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</si>
  <si>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</si>
  <si>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</si>
  <si>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â‚¹3,895</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</si>
  <si>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</si>
  <si>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</si>
  <si>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</si>
  <si>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</si>
  <si>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</si>
  <si>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ðŸ™‚ðŸ™‚ðŸ™‚,Looks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</si>
  <si>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</si>
  <si>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</si>
  <si>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</si>
  <si>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</si>
  <si>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â‚¹3,685</t>
  </si>
  <si>
    <t>â‚¹5,495</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</si>
  <si>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</si>
  <si>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</si>
  <si>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</si>
  <si>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</si>
  <si>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</si>
  <si>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</si>
  <si>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</si>
  <si>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</si>
  <si>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</si>
  <si>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VAPJAÂ® Portable Mini Juicer Cup Blender USB Rechargeable with 4 Blades for Shakes and Smoothies Fruits Vegetables Juice Maker Grinder Mixer Strong Cutting Bottle Sports Travel Outdoors Gym (BOTTLE)</t>
  </si>
  <si>
    <t>ã€USB Rechargeable &amp; Great Portabilityã€‘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home.|ã€Advanced Tips on Blendingã€‘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result.|ã€Powerful &amp; Effectiveã€‘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cube.|ã€One-button Operation &amp; Cleaningã€‘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concern.|ã€Unique Appearance &amp; User-Friendly Designã€‘Beautiful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</si>
  <si>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</si>
  <si>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</si>
  <si>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</si>
  <si>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</si>
  <si>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</si>
  <si>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</si>
  <si>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</si>
  <si>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</si>
  <si>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</si>
  <si>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â‚¹8,599</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</si>
  <si>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</si>
  <si>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</si>
  <si>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</si>
  <si>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</si>
  <si>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</si>
  <si>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</si>
  <si>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</si>
  <si>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</si>
  <si>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</si>
  <si>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</si>
  <si>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â‚¹1,110</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</si>
  <si>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</si>
  <si>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</si>
  <si>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</si>
  <si>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</si>
  <si>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</si>
  <si>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</si>
  <si>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</si>
  <si>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</si>
  <si>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</si>
  <si>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</si>
  <si>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</si>
  <si>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</si>
  <si>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</si>
  <si>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</si>
  <si>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ðŸ‘Œ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</si>
  <si>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ðŸ’° ðŸ’° ðŸ’° ðŸ’° ðŸ’° ðŸ’° ðŸ’° ðŸ’° ðŸ’° ðŸ’° ðŸ’°</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</si>
  <si>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</si>
  <si>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</si>
  <si>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</si>
  <si>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</si>
  <si>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â‚¹759</t>
  </si>
  <si>
    <t>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</si>
  <si>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</si>
  <si>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</si>
  <si>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</si>
  <si>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</si>
  <si>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didnâ€™t want to take a chance.As Iâ€™ve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</si>
  <si>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</si>
  <si>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</si>
  <si>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</si>
  <si>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</si>
  <si>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â‚¹2,669</t>
  </si>
  <si>
    <t>ã€High Power Suctionã€‘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minutes.|ã€Suction &amp; Blowing Dual Functionã€‘The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dust.|ã€Multifunctional Accessories &amp; Storage Bagã€‘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accessories.|ã€Portable &amp; Family Giftã€‘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time.|ã€Vacuum Cleaner Set includeã€‘the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</si>
  <si>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</si>
  <si>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</si>
  <si>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</si>
  <si>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</si>
  <si>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itâ€™s cordless and hassle free. Great suction power and it is so convenient to use. Itâ€™s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</si>
  <si>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</si>
  <si>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</si>
  <si>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</si>
  <si>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</si>
  <si>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</si>
  <si>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</si>
  <si>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</si>
  <si>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</si>
  <si>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</si>
  <si>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</si>
  <si>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</si>
  <si>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</si>
  <si>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</si>
  <si>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</si>
  <si>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</si>
  <si>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</si>
  <si>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</si>
  <si>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</si>
  <si>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</si>
  <si>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</si>
  <si>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</si>
  <si>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</si>
  <si>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</si>
  <si>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</si>
  <si>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</si>
  <si>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</si>
  <si>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</si>
  <si>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</si>
  <si>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</si>
  <si>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</si>
  <si>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</si>
  <si>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</si>
  <si>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</si>
  <si>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</si>
  <si>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</si>
  <si>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</si>
  <si>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</si>
  <si>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</si>
  <si>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à¤¬à¤¢à¤¿à¤¯à¤¾ à¤¹à¥ˆà¥¤à¤µà¤œà¤¨ à¤•à¤® à¤¹à¥‹à¤¨à¥‡ à¤•à¥€ à¤µà¤œà¤¹ à¤¸à¥‡ à¤œà¤¾à¤¦à¤¾ à¤¦à¥‡à¤° à¤¤à¤• à¤šà¤²à¤¾ à¤¸à¤•à¤¤à¥‡ à¤¹à¥ˆà¥¤,Nice product and easy to use,Heating issues,Bakwas,Nice,Good product,Good product,Good product</t>
  </si>
  <si>
    <t>à¤¹à¤® à¤¸à¤‚à¤¤à¥à¤·à¥à¤Ÿ à¤¹à¥ˆ à¤¹à¤® à¤œà¤¾à¤¦à¤¾ à¤¸à¥‡ à¤œà¤¾à¤¦à¤¾ à¤¶à¥à¤°à¥€à¤–à¤‚à¤¡ à¤¬à¤¨à¤¾à¤¨à¥‡ à¤•à¤¾à¤® à¤†à¤¤à¤¾ à¤¹à¥ˆ à¤•à¤­à¥€ à¤•à¤­à¥€ à¤•à¥‡à¤•, à¤†à¤ˆà¤¸à¥à¤•à¥à¤°à¥€à¤® à¤¬à¤¨à¤¾à¤¤à¥‡ à¤¹à¥ˆà¥¤,Nice product and easy to use ðŸ‘,Sometimes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</si>
  <si>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</si>
  <si>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</si>
  <si>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</si>
  <si>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</si>
  <si>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â‚¹85</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</si>
  <si>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</si>
  <si>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</si>
  <si>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</si>
  <si>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</si>
  <si>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</si>
  <si>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ðŸ‘,Not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</si>
  <si>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</si>
  <si>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</si>
  <si>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</si>
  <si>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(Multicolor)â€¦</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</si>
  <si>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</si>
  <si>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</si>
  <si>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</si>
  <si>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</si>
  <si>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ðŸ˜Š love it,Its leaking product as small gap,Product is so amazing,The colour was dull.,Pretty good.,User friendly,I buy a product but in using of twice the product is not working iam totally unsatisfied of this</t>
  </si>
  <si>
    <t>Easy to make milkshakes and diet smoothies..Useful.,Very good quality ðŸ˜Œ,,This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</si>
  <si>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</si>
  <si>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</si>
  <si>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</si>
  <si>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</si>
  <si>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â‚¹5,865</t>
  </si>
  <si>
    <t>â‚¹7,776</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</si>
  <si>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</si>
  <si>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</si>
  <si>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</si>
  <si>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</si>
  <si>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</si>
  <si>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</si>
  <si>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</si>
  <si>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</si>
  <si>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</si>
  <si>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</si>
  <si>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</si>
  <si>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</si>
  <si>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</si>
  <si>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</si>
  <si>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</si>
  <si>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ðŸ”¸Everything is nice,including design &amp; function,works as intended and mostly as description.ðŸ”¹But here are things that couldimproved.ðŸ”¹the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image)ðŸ”¹rest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ðŸ‘Œ,Kettle is nice ðŸ‘ and cord length is also good but package ðŸ“¦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</si>
  <si>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</si>
  <si>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</si>
  <si>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</si>
  <si>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</si>
  <si>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</si>
  <si>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</si>
  <si>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</si>
  <si>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</si>
  <si>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</si>
  <si>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</si>
  <si>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</si>
  <si>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</si>
  <si>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</si>
  <si>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</si>
  <si>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</si>
  <si>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â‚¹1,928</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</si>
  <si>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</si>
  <si>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</si>
  <si>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</si>
  <si>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</si>
  <si>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</si>
  <si>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</si>
  <si>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</si>
  <si>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</si>
  <si>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</si>
  <si>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</si>
  <si>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</si>
  <si>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</si>
  <si>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</si>
  <si>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</si>
  <si>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</si>
  <si>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</si>
  <si>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</si>
  <si>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</si>
  <si>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</si>
  <si>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</si>
  <si>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</si>
  <si>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</si>
  <si>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</si>
  <si>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</si>
  <si>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</si>
  <si>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ðŸ¥ª,Quality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</si>
  <si>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</si>
  <si>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</si>
  <si>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</si>
  <si>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</si>
  <si>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â‚¹1,456</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</si>
  <si>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</si>
  <si>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</si>
  <si>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</si>
  <si>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</si>
  <si>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</si>
  <si>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</si>
  <si>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</si>
  <si>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</si>
  <si>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</si>
  <si>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</si>
  <si>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</si>
  <si>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</si>
  <si>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</si>
  <si>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</si>
  <si>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</si>
  <si>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à¤•à¥à¤› à¤–à¤¾à¤¶ à¤¨à¤¹à¥€ à¤¹à¥ˆ à¤®à¤—à¤° à¤ à¥€à¤• à¤¹à¥ˆ à¤•à¥‹à¤ˆ à¤œà¥à¤¯à¤¾à¤¦à¤¾ à¤–à¤°à¤¾à¤¬ à¤­à¥€ à¤¨à¤¹à¥€ à¤¹à¥ˆ,This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</si>
  <si>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</si>
  <si>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</si>
  <si>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</si>
  <si>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</si>
  <si>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â‚¹4,899</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</si>
  <si>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</si>
  <si>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</si>
  <si>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</si>
  <si>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</si>
  <si>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</si>
  <si>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ðŸ‘.The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</si>
  <si>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</si>
  <si>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</si>
  <si>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</si>
  <si>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</si>
  <si>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</si>
  <si>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</si>
  <si>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</si>
  <si>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</si>
  <si>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</si>
  <si>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</si>
  <si>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</si>
  <si>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</si>
  <si>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</si>
  <si>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360Â° Rotatable Nozzle, Auto Shut Off, Grey</t>
  </si>
  <si>
    <t>â‚¹3,290</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</si>
  <si>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</si>
  <si>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</si>
  <si>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</si>
  <si>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</si>
  <si>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instructions.,Itâ€™s good prodyct,Overall good,Works and gets out of your way,Water leakage after a 2 week of useage,Good reviews,Good product, delivering what was expected,mist is like a cloud</t>
  </si>
  <si>
    <t>,You can buy it.. itâ€™s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</si>
  <si>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</si>
  <si>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</si>
  <si>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</si>
  <si>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</si>
  <si>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</si>
  <si>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</si>
  <si>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</si>
  <si>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</si>
  <si>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</si>
  <si>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</si>
  <si>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</si>
  <si>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</si>
  <si>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</si>
  <si>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</si>
  <si>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</si>
  <si>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</si>
  <si>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</si>
  <si>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</si>
  <si>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Purchase,Itâ€™s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</si>
  <si>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</si>
  <si>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</si>
  <si>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</si>
  <si>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</si>
  <si>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</si>
  <si>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â‚¹7,200</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</si>
  <si>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</si>
  <si>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</si>
  <si>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</si>
  <si>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</si>
  <si>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ðŸ‘Œ,Good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</si>
  <si>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ðŸ‘ ðŸ‘,Good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</si>
  <si>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</si>
  <si>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</si>
  <si>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</si>
  <si>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</si>
  <si>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</si>
  <si>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</si>
  <si>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</si>
  <si>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</si>
  <si>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Good,Itâ€™s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</si>
  <si>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</si>
  <si>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</si>
  <si>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</si>
  <si>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</si>
  <si>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</si>
  <si>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â‚¹13,049</t>
  </si>
  <si>
    <t>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</si>
  <si>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</si>
  <si>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</si>
  <si>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</si>
  <si>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ðŸ‘,Nice product,nice,V guard water purifier</t>
  </si>
  <si>
    <t>Harish has explained and installed the unit perfectly. His service is good,Product is good and water taste is also good.,Good product, easy installation process,GoodðŸ‘Œ,https://m.media-amazon.com/images/W/WEBP_402378-T2/images/I/61yALWPmzzL._SY88.jpg,Nice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</si>
  <si>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</si>
  <si>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</si>
  <si>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</si>
  <si>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</si>
  <si>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â‚¹3,041.67</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</si>
  <si>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</si>
  <si>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</si>
  <si>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</si>
  <si>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</si>
  <si>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good,Itâ€™s a good productâ€¦not bad at all,Go to it</t>
  </si>
  <si>
    <t>Nice product,Go for it.Best mixer at this price,noisy,Bhut badhiya quality hai . Easy to use, easy to wash. Best grinder quality,Speedy mixer with good quality of output,Out station now,Certain pros and cons: Noise is there, of course its  a 750W motorâ€¦its not a silent mixieâ€¦the jars will lock and get jammed in the grooveâ€¦all the jars same issueâ€¦then we need some rubber grip to twist it hard in the reverse direction to get unlockedâ€¦this is what I facedâ€¦.otherwise, grinding is very much okay and doing fineâ€¦,This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</si>
  <si>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</si>
  <si>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</si>
  <si>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</si>
  <si>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</si>
  <si>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</si>
  <si>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</si>
  <si>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</si>
  <si>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</si>
  <si>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</si>
  <si>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</si>
  <si>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</si>
  <si>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</si>
  <si>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</si>
  <si>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</si>
  <si>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â‚¹3,180</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</si>
  <si>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</si>
  <si>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</si>
  <si>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</si>
  <si>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</si>
  <si>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</si>
  <si>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itâ€™s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</si>
  <si>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</si>
  <si>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</si>
  <si>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</si>
  <si>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</si>
  <si>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</si>
  <si>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</si>
  <si>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</si>
  <si>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</si>
  <si>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</si>
  <si>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</si>
  <si>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</si>
  <si>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</si>
  <si>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</si>
  <si>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</si>
  <si>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â‚¹390</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</si>
  <si>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</si>
  <si>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</si>
  <si>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</si>
  <si>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</si>
  <si>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</si>
  <si>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isnâ€™t designed as projected, thatâ€™s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</si>
  <si>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</si>
  <si>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</si>
  <si>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</si>
  <si>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</si>
  <si>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</si>
  <si>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</si>
  <si>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</si>
  <si>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</si>
  <si>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</si>
  <si>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</si>
  <si>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</si>
  <si>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</si>
  <si>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</si>
  <si>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</si>
  <si>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</si>
  <si>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â‚¹1,624</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</si>
  <si>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</si>
  <si>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</si>
  <si>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</si>
  <si>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</si>
  <si>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</si>
  <si>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</si>
  <si>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</si>
  <si>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</si>
  <si>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</si>
  <si>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</si>
  <si>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â‚¹184</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</si>
  <si>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</si>
  <si>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</si>
  <si>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</si>
  <si>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</si>
  <si>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</si>
  <si>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</si>
  <si>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</si>
  <si>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</si>
  <si>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</si>
  <si>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</si>
  <si>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â‚¹445</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</si>
  <si>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</si>
  <si>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</si>
  <si>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</si>
  <si>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</si>
  <si>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</si>
  <si>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</si>
  <si>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</si>
  <si>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</si>
  <si>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</si>
  <si>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</si>
  <si>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</si>
  <si>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</si>
  <si>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</si>
  <si>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</si>
  <si>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</si>
  <si>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</si>
  <si>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</si>
  <si>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</si>
  <si>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</si>
  <si>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</si>
  <si>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</si>
  <si>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â‚¹1,601</t>
  </si>
  <si>
    <t>â‚¹3,890</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</si>
  <si>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</si>
  <si>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</si>
  <si>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</si>
  <si>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</si>
  <si>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</si>
  <si>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</si>
  <si>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</si>
  <si>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</si>
  <si>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</si>
  <si>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</si>
  <si>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â‚¹231</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</si>
  <si>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</si>
  <si>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</si>
  <si>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</si>
  <si>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</si>
  <si>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</si>
  <si>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â‚¹ 260 but I have purchased at â‚¹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</si>
  <si>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</si>
  <si>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</si>
  <si>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</si>
  <si>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</si>
  <si>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</si>
  <si>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</si>
  <si>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</si>
  <si>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</si>
  <si>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</si>
  <si>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</si>
  <si>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</si>
  <si>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</si>
  <si>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</si>
  <si>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</si>
  <si>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</si>
  <si>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</si>
  <si>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</si>
  <si>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</si>
  <si>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ðŸ‘,Tuta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</si>
  <si>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</si>
  <si>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</si>
  <si>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</si>
  <si>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</si>
  <si>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</si>
  <si>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</si>
  <si>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</si>
  <si>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</si>
  <si>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</si>
  <si>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GoodðŸ‘,A nice product in budget price ðŸ‘Œ,Not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</si>
  <si>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</si>
  <si>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</si>
  <si>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</si>
  <si>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</si>
  <si>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</si>
  <si>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â‚¹8,073</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</si>
  <si>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</si>
  <si>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</si>
  <si>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</si>
  <si>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</si>
  <si>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ðŸ‘,Sujata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</si>
  <si>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problem,ðŸ‘,Excellent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</si>
  <si>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</si>
  <si>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</si>
  <si>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</si>
  <si>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</si>
  <si>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360Â°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</si>
  <si>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</si>
  <si>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</si>
  <si>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</si>
  <si>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</si>
  <si>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wouldnâ€™t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</si>
  <si>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</si>
  <si>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</si>
  <si>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</si>
  <si>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</si>
  <si>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</si>
  <si>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</si>
  <si>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</si>
  <si>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</si>
  <si>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</si>
  <si>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</si>
  <si>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</si>
  <si>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</si>
  <si>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</si>
  <si>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</si>
  <si>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â‚¹2,360</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</si>
  <si>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</si>
  <si>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</si>
  <si>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</si>
  <si>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</si>
  <si>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</si>
  <si>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</si>
  <si>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</si>
  <si>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</si>
  <si>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</si>
  <si>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</si>
  <si>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</si>
  <si>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â‚¹11,495</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</si>
  <si>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</si>
  <si>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</si>
  <si>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</si>
  <si>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</si>
  <si>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</si>
  <si>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productðŸ‘Œ,I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</si>
  <si>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</si>
  <si>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</si>
  <si>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</si>
  <si>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</si>
  <si>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â‚¹4,780</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</si>
  <si>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</si>
  <si>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</si>
  <si>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</si>
  <si>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</si>
  <si>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high,ðŸ‘ŒðŸ‘Œ,Looking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</si>
  <si>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</si>
  <si>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</si>
  <si>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</si>
  <si>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</si>
  <si>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UseÂ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</si>
  <si>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</si>
  <si>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</si>
  <si>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</si>
  <si>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</si>
  <si>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#WaffledðŸ‘ðŸ»</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</si>
  <si>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</si>
  <si>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</si>
  <si>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</si>
  <si>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</si>
  <si>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</si>
  <si>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</si>
  <si>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</si>
  <si>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</si>
  <si>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</si>
  <si>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one,Average,Super,Itâ€™s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</si>
  <si>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product........â¤ï¸good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</si>
  <si>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</si>
  <si>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</si>
  <si>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</si>
  <si>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</si>
  <si>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</si>
  <si>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</si>
  <si>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</si>
  <si>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</si>
  <si>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</si>
  <si>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</si>
  <si>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</si>
  <si>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CleaningÂ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</si>
  <si>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</si>
  <si>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</si>
  <si>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</si>
  <si>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</si>
  <si>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</si>
  <si>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</si>
  <si>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</si>
  <si>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</si>
  <si>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</si>
  <si>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</si>
  <si>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â‚¹6,790</t>
  </si>
  <si>
    <t>â‚¹10,995</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</si>
  <si>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</si>
  <si>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</si>
  <si>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</si>
  <si>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</si>
  <si>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</si>
  <si>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ðŸ‘,Inalsa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</si>
  <si>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</si>
  <si>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</si>
  <si>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</si>
  <si>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</si>
  <si>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</si>
  <si>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â‚¹1,982.84</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</si>
  <si>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</si>
  <si>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</si>
  <si>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</si>
  <si>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</si>
  <si>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</si>
  <si>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TqðŸ™ðŸ»ðŸ¥°,Good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</si>
  <si>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</si>
  <si>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</si>
  <si>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</si>
  <si>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</si>
  <si>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</si>
  <si>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</si>
  <si>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</si>
  <si>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</si>
  <si>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</si>
  <si>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</si>
  <si>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</si>
  <si>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</si>
  <si>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</si>
  <si>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</si>
  <si>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â‚¹1,180</t>
  </si>
  <si>
    <t>â‚¹1,440</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</si>
  <si>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</si>
  <si>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</si>
  <si>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</si>
  <si>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</si>
  <si>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</si>
  <si>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</si>
  <si>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</si>
  <si>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</si>
  <si>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</si>
  <si>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</si>
  <si>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â‚¹3,045</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</si>
  <si>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</si>
  <si>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</si>
  <si>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</si>
  <si>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</si>
  <si>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</si>
  <si>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</si>
  <si>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</si>
  <si>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</si>
  <si>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</si>
  <si>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</si>
  <si>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</si>
  <si>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</si>
  <si>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</si>
  <si>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</si>
  <si>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itâ€¦,Only for black coffee not with mil,Great coffee maker.,Good product,Great coffee maker,Best brews coffee,Nice coffee maker</t>
  </si>
  <si>
    <t>Alignment between mug and top springi is not good which resulted water stagnation at top section causing bitter coffee taste,Absolutely amazingâ€¦.,You can use if you wish to have black coffee or filter coffee. You canâ€™t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</si>
  <si>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</si>
  <si>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</si>
  <si>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</si>
  <si>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</si>
  <si>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</si>
  <si>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â‚¹253</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</si>
  <si>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</si>
  <si>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</si>
  <si>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</si>
  <si>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</si>
  <si>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</si>
  <si>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</si>
  <si>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</si>
  <si>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</si>
  <si>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</si>
  <si>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</si>
  <si>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</si>
  <si>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</si>
  <si>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</si>
  <si>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</si>
  <si>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</si>
  <si>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Iâ€™ll buy this for now. Normally I just put water n oil n walla it works but in this one u have a 2wicks given to u which u have to leave in water. Then put one back inside the humidifier. Till d wick stays wet it works n then doesnâ€™t so u have to remove the one inside n dip it in water again to work. Now thatâ€™s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</si>
  <si>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</si>
  <si>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</si>
  <si>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</si>
  <si>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</si>
  <si>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</si>
  <si>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</si>
  <si>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</si>
  <si>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</si>
  <si>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</si>
  <si>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appreciation.,Iâ€™m using since 1 week &amp; I must say itâ€™s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</si>
  <si>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</si>
  <si>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</si>
  <si>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</si>
  <si>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</si>
  <si>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â‚¹457</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</si>
  <si>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</si>
  <si>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</si>
  <si>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</si>
  <si>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</si>
  <si>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</si>
  <si>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</si>
  <si>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</si>
  <si>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</si>
  <si>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</si>
  <si>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</si>
  <si>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</si>
  <si>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</si>
  <si>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</si>
  <si>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</si>
  <si>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</si>
  <si>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</si>
  <si>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</si>
  <si>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</si>
  <si>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</si>
  <si>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</si>
  <si>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</si>
  <si>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</si>
  <si>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</si>
  <si>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</si>
  <si>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</si>
  <si>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</si>
  <si>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</si>
  <si>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</si>
  <si>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</si>
  <si>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</si>
  <si>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â€œwaffleâ€ into single serving portions. Great for families or on the go.|MINI IS MIGHTY: With a 4â€ nonstick cooking surface, this is a MUST-HAVE for that first apartment, smaller kitchen, college dorm, or camper/RV and stores easily in a kitchen cabinet or drawer.|MINI IS MIGHTY: With a 4â€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</si>
  <si>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</si>
  <si>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</si>
  <si>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</si>
  <si>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</si>
  <si>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</si>
  <si>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</si>
  <si>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</si>
  <si>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</si>
  <si>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</si>
  <si>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</si>
  <si>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</si>
  <si>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</si>
  <si>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</si>
  <si>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youâ€™re a home baker, just go for it without doubt,ExcellentðŸ‘,Nice product,Useful,Bhari,Too good,Good for cake,Useful</t>
  </si>
  <si>
    <t>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thought,Very  useful product. Easy to use. I like itðŸ˜,Easy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</si>
  <si>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</si>
  <si>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</si>
  <si>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</si>
  <si>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</si>
  <si>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â‚¹426</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</si>
  <si>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</si>
  <si>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</si>
  <si>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</si>
  <si>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</si>
  <si>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</si>
  <si>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</si>
  <si>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</si>
  <si>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</si>
  <si>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</si>
  <si>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</si>
  <si>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â‚¹2,320</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</si>
  <si>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</si>
  <si>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</si>
  <si>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</si>
  <si>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</si>
  <si>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</si>
  <si>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</si>
  <si>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</si>
  <si>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</si>
  <si>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</si>
  <si>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</si>
  <si>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â‚¹1,563</t>
  </si>
  <si>
    <t>â‚¹3,098</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</si>
  <si>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</si>
  <si>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</si>
  <si>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</si>
  <si>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</si>
  <si>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</si>
  <si>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</si>
  <si>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</si>
  <si>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</si>
  <si>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</si>
  <si>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</si>
  <si>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â‚¹3,487.77</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</si>
  <si>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</si>
  <si>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</si>
  <si>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</si>
  <si>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</si>
  <si>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</si>
  <si>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</si>
  <si>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</si>
  <si>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</si>
  <si>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</si>
  <si>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</si>
  <si>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â‚¹498</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</si>
  <si>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</si>
  <si>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</si>
  <si>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</si>
  <si>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</si>
  <si>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</si>
  <si>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</si>
  <si>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</si>
  <si>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</si>
  <si>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</si>
  <si>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</si>
  <si>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</si>
  <si>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</si>
  <si>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</si>
  <si>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</si>
  <si>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ðŸ‘,Really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</si>
  <si>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ðŸ‘,This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</si>
  <si>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</si>
  <si>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</si>
  <si>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</si>
  <si>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</si>
  <si>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</si>
  <si>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</si>
  <si>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</si>
  <si>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</si>
  <si>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</si>
  <si>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</si>
  <si>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</si>
  <si>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</si>
  <si>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</si>
  <si>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</si>
  <si>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</si>
  <si>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</si>
  <si>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</si>
  <si>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</si>
  <si>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</si>
  <si>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</si>
  <si>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</si>
  <si>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</si>
  <si>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</si>
  <si>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</si>
  <si>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â‚¹919</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</si>
  <si>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</si>
  <si>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</si>
  <si>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</si>
  <si>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</si>
  <si>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</si>
  <si>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</si>
  <si>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</si>
  <si>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</si>
  <si>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</si>
  <si>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</si>
  <si>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â‚¹2,280</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</si>
  <si>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</si>
  <si>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</si>
  <si>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</si>
  <si>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</si>
  <si>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</si>
  <si>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</si>
  <si>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</si>
  <si>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</si>
  <si>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</si>
  <si>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</si>
  <si>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â‚¹2,219</t>
  </si>
  <si>
    <t>â‚¹3,080</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</si>
  <si>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</si>
  <si>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</si>
  <si>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</si>
  <si>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</si>
  <si>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</si>
  <si>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</si>
  <si>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</si>
  <si>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</si>
  <si>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</si>
  <si>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</si>
  <si>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</si>
  <si>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</si>
  <si>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</si>
  <si>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</si>
  <si>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ðŸ’•</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</si>
  <si>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</si>
  <si>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</si>
  <si>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</si>
  <si>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</si>
  <si>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</si>
  <si>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â‚¹2,863</t>
  </si>
  <si>
    <t>â‚¹3,690</t>
  </si>
  <si>
    <t>Brand-Borosil, Specification Ã¢â‚¬â€œ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</si>
  <si>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</si>
  <si>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</si>
  <si>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</si>
  <si>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productâœŒ,A good product for household use,à¤®à¥à¤à¥‡ à¤¬à¤¿à¤²à¥à¤•à¥à¤² à¤­à¥€ à¤®à¤œà¤¾ à¤¨à¤¹à¥€à¤‚ à¤†à¤¯à¤¾ à¤”à¤° à¤µà¤¾à¤ªà¤¸ à¤•à¤° à¤¦à¤¿à¤¯à¤¾à¥¤,Best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</si>
  <si>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burning.,à¤¬à¥‹à¤°à¥‹à¤¸à¤¿à¤² à¤¬à¥à¤°à¤¾à¤‚à¤¡ à¤•à¤¾ à¤¯à¤¹ "à¤¸à¥‡à¤‚à¤¡à¤µà¤¿à¤š à¤®à¥‡à¤•à¤°" à¤¦à¥‡à¤–à¤¨à¥‡ à¤®à¥‡à¤‚ à¤¤à¥‹ à¤…à¤šà¥à¤›à¤¾ à¤²à¤—à¤¤à¤¾ à¤¹à¥ˆ à¤®à¤—à¤° à¤‡à¤¸à¤•à¥€ à¤¬à¤¿à¤²à¥à¤¡ à¤•à¥à¤µà¤¾à¤²à¤¿à¤Ÿà¥€ à¤…à¤šà¥à¤›à¥€ à¤¨à¤¹à¥€à¤‚ à¤¹à¥ˆà¥¤  à¤¯à¤¹ à¤²à¤—à¤­à¤— Rs 3000 à¤•à¥‡ à¤†à¤¸à¤ªà¤¾à¤¸ à¤†à¤¤à¤¾ à¤¹à¥ˆà¥¤  à¤‡à¤¸ à¤ªà¥à¤°à¤•à¤¾à¤° à¤•à¥€ à¤¬à¤¿à¤²à¥à¤¡ à¤•à¥à¤µà¤¾à¤²à¤¿à¤Ÿà¥€ â‚¹2000 à¤•à¥‡ à¤•à¤°à¥€à¤¬ à¤®à¤¿à¤² à¤œà¤¾à¤¤à¥€ à¤¹à¥ˆ à¤¤à¥‹ à¤•à¥‹à¤ˆ à¤•à¥à¤¯à¥‹à¤‚ â‚¹1000 à¤…à¤§à¤¿à¤• à¤­à¥à¤—à¤¤à¤¾à¤¨ à¤•à¤°à¥‡à¤‚à¥¤  à¤ªà¤¹à¤²à¥‡ à¤®à¥ˆà¤‚à¤¨à¥‡ à¤‡à¤¸à¥‡ review à¤¦à¥‡à¤–à¤¨à¥‡ à¤•à¥‡ à¤¬à¤¾à¤¦ à¤‘à¤°à¥à¤¡à¤° à¤•à¤¿à¤¯à¤¾ à¤¥à¤¾ à¤²à¥‡à¤•à¤¿à¤¨ à¤œà¤¬ à¤˜à¤° à¤ªà¤° à¤¡à¤¿à¤²à¥€à¤µà¤°à¥€ à¤¹à¥‹à¤¨à¥‡ à¤•à¥‡ à¤ªà¤¶à¥à¤šà¤¾à¤¤  unboxing à¤•à¤°à¤•à¥‡ à¤¦à¥‡à¤–à¤¾ à¤¤à¥‹ à¤‡à¤¸à¤•à¥€ à¤¬à¤¿à¤²à¥à¤¡ à¤•à¥à¤µà¤¾à¤²à¤¿à¤Ÿà¥€ à¤•à¥à¤› à¤–à¤¾à¤¸ à¤¨à¤¹à¥€à¤‚ à¤²à¤—à¥€ à¤‡à¤¸à¤²à¤¿à¤ à¤…à¤ªà¤¨à¥‡ à¤ªà¥ˆà¤¸à¥‡ à¤¬à¤šà¤¾à¤¨à¥‡ à¤•à¥‡ à¤²à¤¿à¤ à¤®à¥ˆà¤‚à¤¨à¥‡ à¤‡à¤¸à¥‡ à¤µà¤¾à¤ªà¤¸ à¤­à¥‡à¤œ à¤¦à¤¿à¤¯à¤¾à¥¤ à¤®à¥ˆà¤‚à¤¨à¥‡ à¤‡à¤¸à¤•à¥€ à¤ªà¥ˆà¤•à¥‡à¤œà¤¿à¤‚à¤—, à¤®à¥ˆà¤¨à¥à¤…à¤² à¤”à¤° à¤¸à¥ˆà¤‚à¤¡à¤µà¤¿à¤š à¤®à¥‡à¤•à¤° à¤•à¥€ à¤«à¥‹à¤Ÿà¥‹à¤—à¥à¤°à¤¾à¤« à¤†à¤ª à¤¸à¤­à¥€ à¤¸à¥‡ à¤¶à¥‡à¤¯à¤° à¤•à¥€ à¤¹à¥ˆà¥¤  à¤†à¤ª à¤¸à¥à¤µà¤¯à¤‚ à¤¦à¥‡à¤– à¤•à¥‡ à¤…à¤¨à¥à¤®à¤¾à¤¨ à¤²à¤—à¤¾ à¤¸à¤•à¤¤à¥‡ à¤¹à¥ˆà¤‚à¥¤,Recommend work as expected,Its easy tp use</t>
  </si>
  <si>
    <t>https://m.media-amazon.com/images/W/WEBP_402378-T1/images/I/51J2Wk-+c+L._SY300_SX300_.jpg</t>
  </si>
  <si>
    <t>https://www.amazon.in/Borosil-Jumbo-1000-Watt-Grill-Sandwich/dp/B01486F4G6/ref=sr_1_506?qid=1672923617&amp;s=kitchen&amp;sr=1-506</t>
  </si>
  <si>
    <t>AirPurifiers&amp;Ionizers</t>
  </si>
  <si>
    <t>detailed_category</t>
  </si>
  <si>
    <t>Mounts</t>
  </si>
  <si>
    <t>Adapters</t>
  </si>
  <si>
    <t>MicroSD</t>
  </si>
  <si>
    <t>Cradles</t>
  </si>
  <si>
    <t>OTGAdapters</t>
  </si>
  <si>
    <t>SmartWatches</t>
  </si>
  <si>
    <t>Cases</t>
  </si>
  <si>
    <t>Pens</t>
  </si>
  <si>
    <t>Tripods</t>
  </si>
  <si>
    <t>SelfieSticks</t>
  </si>
  <si>
    <t>ScreenProtectors</t>
  </si>
  <si>
    <t>Bedstand&amp;DeskMounts</t>
  </si>
  <si>
    <t>BasicCases</t>
  </si>
  <si>
    <t>Shower&amp;WallMounts</t>
  </si>
  <si>
    <t>CompleteTripodUnits</t>
  </si>
  <si>
    <t>AirFryers</t>
  </si>
  <si>
    <t>DigitalScales</t>
  </si>
  <si>
    <t>SprayBottles</t>
  </si>
  <si>
    <t>DigitalBathroomScales</t>
  </si>
  <si>
    <t>ColdPressJuicers</t>
  </si>
  <si>
    <t>TripodLegs</t>
  </si>
  <si>
    <t>MousePads</t>
  </si>
  <si>
    <t>HDMICables</t>
  </si>
  <si>
    <t>SmartTelevisions</t>
  </si>
  <si>
    <t>BatteryChargers</t>
  </si>
  <si>
    <t>MeasuringSpoons</t>
  </si>
  <si>
    <t>DustCovers</t>
  </si>
  <si>
    <t>Notebooks,WritingPads&amp;Diaries</t>
  </si>
  <si>
    <t>ElectricGrinders</t>
  </si>
  <si>
    <t>Tape</t>
  </si>
  <si>
    <t>Scientific</t>
  </si>
  <si>
    <t>Paints</t>
  </si>
  <si>
    <t>BluetoothSpeakers</t>
  </si>
  <si>
    <t>BluetoothAdapters</t>
  </si>
  <si>
    <t>Basic</t>
  </si>
  <si>
    <t>OutdoorSpeakers</t>
  </si>
  <si>
    <t>SecureDigitalCards</t>
  </si>
  <si>
    <t>MultimediaSpeakerSystems</t>
  </si>
  <si>
    <t>WirelessUSBAdapters</t>
  </si>
  <si>
    <t>SoundbarSpeakers</t>
  </si>
  <si>
    <t>PowerLANAdapters</t>
  </si>
  <si>
    <t>Financial&amp;Business</t>
  </si>
  <si>
    <t>Condenser</t>
  </si>
  <si>
    <t>Monitors</t>
  </si>
  <si>
    <t>Routers</t>
  </si>
  <si>
    <t>Memory</t>
  </si>
  <si>
    <t>Webcams</t>
  </si>
  <si>
    <t>USBCables</t>
  </si>
  <si>
    <t>NetworkingDevices</t>
  </si>
  <si>
    <t>TVWall&amp;CeilingMounts</t>
  </si>
  <si>
    <t>RCACables</t>
  </si>
  <si>
    <t>OpticalCables</t>
  </si>
  <si>
    <t>DVICables</t>
  </si>
  <si>
    <t>SpeakerCables</t>
  </si>
  <si>
    <t>StreamingClients</t>
  </si>
  <si>
    <t>TowerSpeakers</t>
  </si>
  <si>
    <t>PowerBanks</t>
  </si>
  <si>
    <t>AutomobileChargers</t>
  </si>
  <si>
    <t>WallChargers</t>
  </si>
  <si>
    <t>HandlebarMounts</t>
  </si>
  <si>
    <t>PhoneCharms</t>
  </si>
  <si>
    <t>Pens,Pencils&amp;WritingSupplies</t>
  </si>
  <si>
    <t>Tabletop&amp;TravelTripods</t>
  </si>
  <si>
    <t>Repeaters&amp;Extenders</t>
  </si>
  <si>
    <t>PaintingMaterials</t>
  </si>
  <si>
    <t>CleaningKits</t>
  </si>
  <si>
    <t>LaptopSleeves&amp;Slipcases</t>
  </si>
  <si>
    <t>EthernetCables</t>
  </si>
  <si>
    <t>Flashes&amp;SelfieLights</t>
  </si>
  <si>
    <t>Adapters&amp;Multi-Outlets</t>
  </si>
  <si>
    <t>ColouredPaper</t>
  </si>
  <si>
    <t>InternalSolidStateDrives</t>
  </si>
  <si>
    <t>DataCards&amp;Dongles</t>
  </si>
  <si>
    <t>Pencils</t>
  </si>
  <si>
    <t>InternalHardDrives</t>
  </si>
  <si>
    <t>SATACables</t>
  </si>
  <si>
    <t>PhotoBackgroundAccessories</t>
  </si>
  <si>
    <t>SurgeProtectors</t>
  </si>
  <si>
    <t>Tablets</t>
  </si>
  <si>
    <t>CordManagement</t>
  </si>
  <si>
    <t>ElectricKettles</t>
  </si>
  <si>
    <t>LintShavers</t>
  </si>
  <si>
    <t>Choppers</t>
  </si>
  <si>
    <t>Irons</t>
  </si>
  <si>
    <t>Kettle&amp;ToasterSets</t>
  </si>
  <si>
    <t>Vacuums</t>
  </si>
  <si>
    <t>WetGrinders</t>
  </si>
  <si>
    <t>StandMixerAccessories</t>
  </si>
  <si>
    <t>VacuumAccessories</t>
  </si>
  <si>
    <t>USB</t>
  </si>
  <si>
    <t>USBSmartTelevisions</t>
  </si>
  <si>
    <t>USBRemoteControls</t>
  </si>
  <si>
    <t>USBStandardTelevisions</t>
  </si>
  <si>
    <t>USBSatelliteReceivers</t>
  </si>
  <si>
    <t>USB3DGlasses</t>
  </si>
  <si>
    <t>USBSmartphones</t>
  </si>
  <si>
    <t>USBBasicMobiles</t>
  </si>
  <si>
    <t>USBIn-Ear</t>
  </si>
  <si>
    <t>USBStands</t>
  </si>
  <si>
    <t>USBCableConnectionProtectors</t>
  </si>
  <si>
    <t>USBDÃ©cor</t>
  </si>
  <si>
    <t>USBStylusPens</t>
  </si>
  <si>
    <t>USBOn-Ear</t>
  </si>
  <si>
    <t>USBCameraPrivacyCovers</t>
  </si>
  <si>
    <t>USBMice</t>
  </si>
  <si>
    <t>USBGraphicTablets</t>
  </si>
  <si>
    <t>USBLapdesks</t>
  </si>
  <si>
    <t>USBNotebookComputerStands</t>
  </si>
  <si>
    <t>USBKeyboards</t>
  </si>
  <si>
    <t>USBKeyboard&amp;MouseSets</t>
  </si>
  <si>
    <t>USBInkjetInkCartridges</t>
  </si>
  <si>
    <t>USBGamingMice</t>
  </si>
  <si>
    <t>USBMacro&amp;RinglightFlashes</t>
  </si>
  <si>
    <t>USBOver-Ear</t>
  </si>
  <si>
    <t>USBUSBtoUSBAdapters</t>
  </si>
  <si>
    <t>USBFilm</t>
  </si>
  <si>
    <t>USBLamps</t>
  </si>
  <si>
    <t>USBDomeCameras</t>
  </si>
  <si>
    <t>USBScreenProtectors</t>
  </si>
  <si>
    <t>USBGamepads</t>
  </si>
  <si>
    <t>USBPCMicrophones</t>
  </si>
  <si>
    <t>USBCoolingPads</t>
  </si>
  <si>
    <t>USBLaptopChargers&amp;PowerSupplies</t>
  </si>
  <si>
    <t>USBPCSpeakers</t>
  </si>
  <si>
    <t>USBPCHeadsets</t>
  </si>
  <si>
    <t>USBGamingKeyboards</t>
  </si>
  <si>
    <t>USBInkjetPrinters</t>
  </si>
  <si>
    <t>USBColouringPens&amp;Markers</t>
  </si>
  <si>
    <t>USBHeadsets</t>
  </si>
  <si>
    <t>USBInkjetInkRefills&amp;Kits</t>
  </si>
  <si>
    <t>USBTonerCartridges</t>
  </si>
  <si>
    <t>USBCaddies</t>
  </si>
  <si>
    <t>USBElectricHeaters</t>
  </si>
  <si>
    <t>USBFanHeaters</t>
  </si>
  <si>
    <t>USBDigitalKitchenScales</t>
  </si>
  <si>
    <t>USBInductionCooktop</t>
  </si>
  <si>
    <t>USBHandBlenders</t>
  </si>
  <si>
    <t>USBMixerGrinders</t>
  </si>
  <si>
    <t>USBInstantWaterHeaters</t>
  </si>
  <si>
    <t>USBStorageWaterHeaters</t>
  </si>
  <si>
    <t>USBImmersionRods</t>
  </si>
  <si>
    <t>USBLaundryBaskets</t>
  </si>
  <si>
    <t>USBJuicerMixerGrinders</t>
  </si>
  <si>
    <t>USBEggBoilers</t>
  </si>
  <si>
    <t>USBSandwichMakers</t>
  </si>
  <si>
    <t>USBMiniFoodProcessors&amp;Choppers</t>
  </si>
  <si>
    <t>USBVacuumSealers</t>
  </si>
  <si>
    <t>USBCeilingFans</t>
  </si>
  <si>
    <t>USBPressureWashers,Steam&amp;WindowCleaners</t>
  </si>
  <si>
    <t>USBHalogenHeaters</t>
  </si>
  <si>
    <t>USBPop-upToasters</t>
  </si>
  <si>
    <t>USBHeatConvectors</t>
  </si>
  <si>
    <t>USBExhaustFans</t>
  </si>
  <si>
    <t>USBDripCoffeeMachines</t>
  </si>
  <si>
    <t>USBWaterPurifierAccessories</t>
  </si>
  <si>
    <t>USBWaterCartridges</t>
  </si>
  <si>
    <t>USBRice&amp;PastaCookers</t>
  </si>
  <si>
    <t>USBHEPAAirPurifiers</t>
  </si>
  <si>
    <t>USBWaterFilters&amp;Purifiers</t>
  </si>
  <si>
    <t>USBLaundryBags</t>
  </si>
  <si>
    <t>USBSewing&amp;EmbroideryMachines</t>
  </si>
  <si>
    <t>USBHandMixers</t>
  </si>
  <si>
    <t>USBOvenToasterGrills</t>
  </si>
  <si>
    <t>USBJuicers</t>
  </si>
  <si>
    <t>USBEspressoMachines</t>
  </si>
  <si>
    <t>USBTableFans</t>
  </si>
  <si>
    <t>USBMilkFrothers</t>
  </si>
  <si>
    <t>USBYogurtMakers</t>
  </si>
  <si>
    <t>USBSplit-SystemAirConditioners</t>
  </si>
  <si>
    <t>USBSmallApplianceParts&amp;Accessories</t>
  </si>
  <si>
    <t>USBWaffleMakers&amp;Irons</t>
  </si>
  <si>
    <t>USBStovetopEspressoPots</t>
  </si>
  <si>
    <t>USBCoffeePresses</t>
  </si>
  <si>
    <t>USBRotiMakers</t>
  </si>
  <si>
    <t>USBFanParts&amp;Accessories</t>
  </si>
  <si>
    <t>USBStandMixers</t>
  </si>
  <si>
    <t>USBPedestalFans</t>
  </si>
  <si>
    <t>Traditional Laptops</t>
  </si>
  <si>
    <t>SolidStateDrivers</t>
  </si>
  <si>
    <t>Date</t>
  </si>
  <si>
    <t>Product_id</t>
  </si>
  <si>
    <t>Quantity</t>
  </si>
  <si>
    <t>Sale Type</t>
  </si>
  <si>
    <t>Payment mode</t>
  </si>
  <si>
    <t>Direct Sales</t>
  </si>
  <si>
    <t xml:space="preserve">Online </t>
  </si>
  <si>
    <t>Online</t>
  </si>
  <si>
    <t>Cash</t>
  </si>
  <si>
    <t>Card</t>
  </si>
  <si>
    <t>GooglePay</t>
  </si>
  <si>
    <t>ApplePay</t>
  </si>
  <si>
    <t>TOTAL BUYING VALUE</t>
  </si>
  <si>
    <t>TOTAL SELLING VALUE</t>
  </si>
  <si>
    <t>Buying Value</t>
  </si>
  <si>
    <t>Selling Value</t>
  </si>
  <si>
    <t>Month</t>
  </si>
  <si>
    <t>Year</t>
  </si>
  <si>
    <t>Row Labels</t>
  </si>
  <si>
    <t>Sum of TOTAL SELLING VALUE</t>
  </si>
  <si>
    <t>Sum of TOTAL BUYING VALUE</t>
  </si>
  <si>
    <t>Jan</t>
  </si>
  <si>
    <t>Feb</t>
  </si>
  <si>
    <t>Mar</t>
  </si>
  <si>
    <t>Apr</t>
  </si>
  <si>
    <t>May</t>
  </si>
  <si>
    <t>Jun</t>
  </si>
  <si>
    <t>Jul</t>
  </si>
  <si>
    <t>Aug</t>
  </si>
  <si>
    <t>Sep</t>
  </si>
  <si>
    <t>Oct</t>
  </si>
  <si>
    <t>Nov</t>
  </si>
  <si>
    <t>Dec</t>
  </si>
  <si>
    <t>Sum of Quantity</t>
  </si>
  <si>
    <t>Total Sales</t>
  </si>
  <si>
    <t>Profit Percentage</t>
  </si>
  <si>
    <t>Total Profit</t>
  </si>
  <si>
    <t xml:space="preserve">Profit percentage </t>
  </si>
  <si>
    <t xml:space="preserve">Profit </t>
  </si>
  <si>
    <t>Total Selling Value - Buying Value</t>
  </si>
  <si>
    <t>Total profit/total buying Value</t>
  </si>
  <si>
    <t>Sales</t>
  </si>
  <si>
    <t>Profit</t>
  </si>
  <si>
    <t>Profit%</t>
  </si>
  <si>
    <t>Rank</t>
  </si>
  <si>
    <t>Product</t>
  </si>
  <si>
    <t>t.sell.value</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</si>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</sst>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Red]0"/>
    <numFmt numFmtId="165" formatCode="[$$-409]#,##0.00"/>
    <numFmt numFmtId="166" formatCode="[$$-409]#,##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rgb="FFFFFF00"/>
        <bgColor indexed="64"/>
      </patternFill>
    </fill>
    <fill>
      <patternFill patternType="solid">
        <fgColor theme="0"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7">
    <xf numFmtId="0" fontId="0" fillId="0" borderId="0" xfId="0"/>
    <xf numFmtId="9" fontId="0" fillId="0" borderId="0" xfId="0" applyNumberFormat="1"/>
    <xf numFmtId="3" fontId="0" fillId="0" borderId="0" xfId="0" applyNumberFormat="1"/>
    <xf numFmtId="0" fontId="16" fillId="33" borderId="0" xfId="0" applyFont="1" applyFill="1"/>
    <xf numFmtId="0" fontId="0" fillId="34" borderId="0" xfId="0" applyFill="1"/>
    <xf numFmtId="0" fontId="0" fillId="0" borderId="0" xfId="0" applyAlignment="1">
      <alignment horizontal="center"/>
    </xf>
    <xf numFmtId="9" fontId="0" fillId="0" borderId="0" xfId="0" applyNumberFormat="1" applyAlignment="1">
      <alignment horizontal="center"/>
    </xf>
    <xf numFmtId="0" fontId="16" fillId="33" borderId="10" xfId="0" applyFont="1" applyFill="1" applyBorder="1" applyAlignment="1">
      <alignment horizontal="center"/>
    </xf>
    <xf numFmtId="0" fontId="16" fillId="33" borderId="10" xfId="0" applyFont="1" applyFill="1" applyBorder="1"/>
    <xf numFmtId="0" fontId="0" fillId="0" borderId="10" xfId="0" applyBorder="1" applyAlignment="1">
      <alignment horizontal="center"/>
    </xf>
    <xf numFmtId="0" fontId="0" fillId="0" borderId="10" xfId="0" applyBorder="1"/>
    <xf numFmtId="9" fontId="0" fillId="0" borderId="10" xfId="0" applyNumberFormat="1" applyBorder="1" applyAlignment="1">
      <alignment horizontal="center"/>
    </xf>
    <xf numFmtId="0" fontId="0" fillId="34" borderId="10" xfId="0" applyFill="1" applyBorder="1"/>
    <xf numFmtId="0" fontId="0" fillId="34" borderId="10" xfId="0" applyFill="1" applyBorder="1" applyAlignment="1">
      <alignment horizontal="center"/>
    </xf>
    <xf numFmtId="2" fontId="16" fillId="33" borderId="10" xfId="0" applyNumberFormat="1" applyFont="1" applyFill="1" applyBorder="1" applyAlignment="1">
      <alignment horizontal="center"/>
    </xf>
    <xf numFmtId="2" fontId="0" fillId="0" borderId="10" xfId="0" applyNumberFormat="1" applyBorder="1" applyAlignment="1">
      <alignment horizontal="center"/>
    </xf>
    <xf numFmtId="2" fontId="0" fillId="34" borderId="10" xfId="0" applyNumberFormat="1" applyFill="1" applyBorder="1" applyAlignment="1">
      <alignment horizontal="center"/>
    </xf>
    <xf numFmtId="2" fontId="0" fillId="0" borderId="0" xfId="0" applyNumberFormat="1" applyAlignment="1">
      <alignment horizontal="center"/>
    </xf>
    <xf numFmtId="164" fontId="16" fillId="33" borderId="10" xfId="0" applyNumberFormat="1" applyFont="1" applyFill="1" applyBorder="1" applyAlignment="1">
      <alignment horizontal="center"/>
    </xf>
    <xf numFmtId="164" fontId="0" fillId="0" borderId="10" xfId="0" applyNumberFormat="1" applyBorder="1" applyAlignment="1">
      <alignment horizontal="center"/>
    </xf>
    <xf numFmtId="164" fontId="0" fillId="34" borderId="10" xfId="0" applyNumberFormat="1" applyFill="1" applyBorder="1" applyAlignment="1">
      <alignment horizontal="center"/>
    </xf>
    <xf numFmtId="164" fontId="0" fillId="0" borderId="0" xfId="0" applyNumberFormat="1" applyAlignment="1">
      <alignment horizontal="center"/>
    </xf>
    <xf numFmtId="1" fontId="16" fillId="33" borderId="10" xfId="0" applyNumberFormat="1" applyFont="1" applyFill="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9" fontId="16" fillId="33" borderId="10" xfId="1" applyFont="1" applyFill="1" applyBorder="1" applyAlignment="1">
      <alignment horizontal="center"/>
    </xf>
    <xf numFmtId="9" fontId="0" fillId="0" borderId="10" xfId="1" applyFont="1" applyBorder="1" applyAlignment="1">
      <alignment horizontal="center"/>
    </xf>
    <xf numFmtId="9" fontId="0" fillId="34" borderId="10" xfId="1" applyFont="1" applyFill="1" applyBorder="1" applyAlignment="1">
      <alignment horizontal="center"/>
    </xf>
    <xf numFmtId="9" fontId="0" fillId="0" borderId="0" xfId="1" applyFont="1" applyAlignment="1">
      <alignment horizontal="center"/>
    </xf>
    <xf numFmtId="1" fontId="0" fillId="34" borderId="10" xfId="0" applyNumberFormat="1" applyFill="1" applyBorder="1" applyAlignment="1">
      <alignment horizontal="center"/>
    </xf>
    <xf numFmtId="0" fontId="16" fillId="35" borderId="10" xfId="0" applyFont="1" applyFill="1" applyBorder="1"/>
    <xf numFmtId="0" fontId="16" fillId="35" borderId="10" xfId="0" applyFont="1" applyFill="1" applyBorder="1" applyAlignment="1">
      <alignment horizontal="center"/>
    </xf>
    <xf numFmtId="1" fontId="16" fillId="35" borderId="10" xfId="0" applyNumberFormat="1" applyFont="1" applyFill="1" applyBorder="1" applyAlignment="1">
      <alignment horizontal="center"/>
    </xf>
    <xf numFmtId="14" fontId="0" fillId="0" borderId="10" xfId="0" applyNumberFormat="1" applyBorder="1"/>
    <xf numFmtId="1" fontId="16" fillId="33" borderId="10" xfId="1" applyNumberFormat="1" applyFont="1" applyFill="1" applyBorder="1" applyAlignment="1">
      <alignment horizontal="center"/>
    </xf>
    <xf numFmtId="1" fontId="16" fillId="33" borderId="11" xfId="1" applyNumberFormat="1" applyFont="1" applyFill="1" applyBorder="1" applyAlignment="1">
      <alignment horizontal="center"/>
    </xf>
    <xf numFmtId="0" fontId="0" fillId="0" borderId="0" xfId="0" pivotButton="1"/>
    <xf numFmtId="1" fontId="0" fillId="0" borderId="0" xfId="0" applyNumberFormat="1" applyAlignment="1">
      <alignment horizontal="left"/>
    </xf>
    <xf numFmtId="0" fontId="0" fillId="0" borderId="0" xfId="0" applyAlignment="1">
      <alignment horizontal="left"/>
    </xf>
    <xf numFmtId="0" fontId="0" fillId="35" borderId="10" xfId="0" applyFill="1" applyBorder="1"/>
    <xf numFmtId="0" fontId="0" fillId="35" borderId="0" xfId="0" applyFill="1"/>
    <xf numFmtId="165" fontId="0" fillId="0" borderId="0" xfId="0" applyNumberFormat="1"/>
    <xf numFmtId="166" fontId="0" fillId="0" borderId="10" xfId="0" applyNumberFormat="1" applyBorder="1"/>
    <xf numFmtId="9" fontId="0" fillId="0" borderId="10" xfId="1" applyFont="1" applyBorder="1"/>
    <xf numFmtId="0" fontId="0" fillId="35" borderId="0" xfId="0" applyFill="1" applyAlignment="1">
      <alignment horizontal="center"/>
    </xf>
    <xf numFmtId="14" fontId="0" fillId="0" borderId="0" xfId="0" applyNumberFormat="1"/>
    <xf numFmtId="0" fontId="0" fillId="0" borderId="11" xfId="0"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
    <dxf>
      <numFmt numFmtId="165" formatCode="[$$-409]#,##0.00"/>
    </dxf>
    <dxf>
      <numFmt numFmtId="165"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[Sales_Analysis_Workfile.xlsx]Analysis!Daily</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Analysis!$B$3</c:f>
              <c:strCache>
                <c:ptCount val="1"/>
                <c:pt idx="0">
                  <c:v>Total</c:v>
                </c:pt>
              </c:strCache>
            </c:strRef>
          </c:tx>
          <c:spPr>
            <a:solidFill>
              <a:schemeClr val="accent1"/>
            </a:solidFill>
            <a:ln>
              <a:noFill/>
            </a:ln>
            <a:effectLst/>
          </c:spPr>
          <c:cat>
            <c:strRef>
              <c:f>Analysis!$A$4:$A$34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Analysis!$B$4:$B$34</c:f>
              <c:numCache>
                <c:formatCode>[$$-409]#,##0.00</c:formatCode>
                <c:ptCount val="31"/>
                <c:pt idx="0">
                  <c:v>424688.05399999995</c:v>
                </c:pt>
                <c:pt idx="1">
                  <c:v>1100257.5</c:v>
                </c:pt>
                <c:pt idx="2">
                  <c:v>885827.75</c:v>
                </c:pt>
                <c:pt idx="3">
                  <c:v>774880.37000000011</c:v>
                </c:pt>
                <c:pt idx="4">
                  <c:v>1350815.4599999995</c:v>
                </c:pt>
                <c:pt idx="5">
                  <c:v>1239899.6169999999</c:v>
                </c:pt>
                <c:pt idx="6">
                  <c:v>870897.02149999968</c:v>
                </c:pt>
                <c:pt idx="7">
                  <c:v>918705.5773999996</c:v>
                </c:pt>
                <c:pt idx="8">
                  <c:v>682048.1004</c:v>
                </c:pt>
                <c:pt idx="9">
                  <c:v>348070.94</c:v>
                </c:pt>
                <c:pt idx="10">
                  <c:v>1009705.43</c:v>
                </c:pt>
                <c:pt idx="11">
                  <c:v>936384.7845999999</c:v>
                </c:pt>
                <c:pt idx="12">
                  <c:v>978974.55999999994</c:v>
                </c:pt>
                <c:pt idx="13">
                  <c:v>845125.23999999987</c:v>
                </c:pt>
                <c:pt idx="14">
                  <c:v>1055224.4000000001</c:v>
                </c:pt>
                <c:pt idx="15">
                  <c:v>589769.69000000006</c:v>
                </c:pt>
                <c:pt idx="16">
                  <c:v>751249.20799999998</c:v>
                </c:pt>
                <c:pt idx="17">
                  <c:v>649449.88999999978</c:v>
                </c:pt>
                <c:pt idx="18">
                  <c:v>797123.55999999971</c:v>
                </c:pt>
                <c:pt idx="19">
                  <c:v>791224.7</c:v>
                </c:pt>
                <c:pt idx="20">
                  <c:v>763748.73349999997</c:v>
                </c:pt>
                <c:pt idx="21">
                  <c:v>1288852.9290000005</c:v>
                </c:pt>
                <c:pt idx="22">
                  <c:v>1633310.7252</c:v>
                </c:pt>
                <c:pt idx="23">
                  <c:v>378022.37000000005</c:v>
                </c:pt>
                <c:pt idx="24">
                  <c:v>665354.45000000007</c:v>
                </c:pt>
                <c:pt idx="25">
                  <c:v>369912.97000000009</c:v>
                </c:pt>
                <c:pt idx="26">
                  <c:v>1184592.9899999998</c:v>
                </c:pt>
                <c:pt idx="27">
                  <c:v>934330.11149999988</c:v>
                </c:pt>
                <c:pt idx="28">
                  <c:v>982398.71</c:v>
                </c:pt>
                <c:pt idx="29">
                  <c:v>743660.29000000015</c:v>
                </c:pt>
                <c:pt idx="30">
                  <c:v>253293.45000000004</c:v>
                </c:pt>
              </c:numCache>
            </c:numRef>
          </c:val>
          <c:extLst>
            <c:ext xmlns:c16="http://schemas.microsoft.com/office/drawing/2014/chart" uri="{C3380CC4-5D6E-409C-BE32-E72D297353CC}">
              <c16:uniqueId val="{00000000-BF39-4168-9633-76C4F943AE83}"/>
            </c:ext>
          </c:extLst>
        </c:ser>
        <c:dLbls>
          <c:showLegendKey val="0"/>
          <c:showVal val="0"/>
          <c:showCatName val="0"/>
          <c:showSerName val="0"/>
          <c:showPercent val="0"/>
          <c:showBubbleSize val="0"/>
        </c:dLbls>
        <c:axId val="463036200"/>
        <c:axId val="463032600"/>
      </c:areaChart>
      <c:catAx>
        <c:axId val="463036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032600"/>
        <c:crosses val="autoZero"/>
        <c:auto val="1"/>
        <c:lblAlgn val="ctr"/>
        <c:lblOffset val="100"/>
        <c:noMultiLvlLbl val="0"/>
      </c:catAx>
      <c:valAx>
        <c:axId val="463032600"/>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0362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88173665791776"/>
          <c:y val="7.6423519976669588E-2"/>
          <c:w val="0.80673818897637795"/>
          <c:h val="0.89814814814814814"/>
        </c:manualLayout>
      </c:layout>
      <c:barChart>
        <c:barDir val="col"/>
        <c:grouping val="clustered"/>
        <c:varyColors val="0"/>
        <c:ser>
          <c:idx val="0"/>
          <c:order val="0"/>
          <c:tx>
            <c:strRef>
              <c:f>Analysis!$L$4</c:f>
              <c:strCache>
                <c:ptCount val="1"/>
                <c:pt idx="0">
                  <c:v>Sales</c:v>
                </c:pt>
              </c:strCache>
            </c:strRef>
          </c:tx>
          <c:spPr>
            <a:solidFill>
              <a:schemeClr val="accent1"/>
            </a:solidFill>
            <a:ln>
              <a:noFill/>
            </a:ln>
            <a:effectLst/>
          </c:spPr>
          <c:invertIfNegative val="0"/>
          <c:dLbls>
            <c:dLbl>
              <c:idx val="0"/>
              <c:tx>
                <c:rich>
                  <a:bodyPr/>
                  <a:lstStyle/>
                  <a:p>
                    <a:fld id="{F207284A-2722-4A8C-8DFB-436E059537F0}" type="CELLRANGE">
                      <a:rPr lang="en-US"/>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F99-4130-BDB7-77D5B1FD8AE9}"/>
                </c:ext>
              </c:extLst>
            </c:dLbl>
            <c:dLbl>
              <c:idx val="1"/>
              <c:tx>
                <c:rich>
                  <a:bodyPr/>
                  <a:lstStyle/>
                  <a:p>
                    <a:fld id="{0EED5386-71B9-4AB4-917D-2B3E204BAC73}"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F99-4130-BDB7-77D5B1FD8AE9}"/>
                </c:ext>
              </c:extLst>
            </c:dLbl>
            <c:dLbl>
              <c:idx val="2"/>
              <c:tx>
                <c:rich>
                  <a:bodyPr/>
                  <a:lstStyle/>
                  <a:p>
                    <a:fld id="{FF58B2BD-2A5E-4370-90C4-586AA1304F8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F99-4130-BDB7-77D5B1FD8AE9}"/>
                </c:ext>
              </c:extLst>
            </c:dLbl>
            <c:dLbl>
              <c:idx val="3"/>
              <c:tx>
                <c:rich>
                  <a:bodyPr/>
                  <a:lstStyle/>
                  <a:p>
                    <a:fld id="{7B49D62E-AF6A-43AA-9303-B5F07F6DBAA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F99-4130-BDB7-77D5B1FD8AE9}"/>
                </c:ext>
              </c:extLst>
            </c:dLbl>
            <c:dLbl>
              <c:idx val="4"/>
              <c:tx>
                <c:rich>
                  <a:bodyPr/>
                  <a:lstStyle/>
                  <a:p>
                    <a:fld id="{D8E31D55-B494-4BB6-9716-2190410813B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F99-4130-BDB7-77D5B1FD8AE9}"/>
                </c:ext>
              </c:extLst>
            </c:dLbl>
            <c:dLbl>
              <c:idx val="5"/>
              <c:tx>
                <c:rich>
                  <a:bodyPr/>
                  <a:lstStyle/>
                  <a:p>
                    <a:fld id="{C51A20E9-9EEA-4613-B8C1-E4B8213C99B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F99-4130-BDB7-77D5B1FD8AE9}"/>
                </c:ext>
              </c:extLst>
            </c:dLbl>
            <c:dLbl>
              <c:idx val="6"/>
              <c:tx>
                <c:rich>
                  <a:bodyPr/>
                  <a:lstStyle/>
                  <a:p>
                    <a:fld id="{F9AD98CC-0C69-413E-8741-9883A288E01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F99-4130-BDB7-77D5B1FD8AE9}"/>
                </c:ext>
              </c:extLst>
            </c:dLbl>
            <c:dLbl>
              <c:idx val="7"/>
              <c:tx>
                <c:rich>
                  <a:bodyPr/>
                  <a:lstStyle/>
                  <a:p>
                    <a:fld id="{518C35AC-CF2C-4B0B-8019-6FE0CAD5F9A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F99-4130-BDB7-77D5B1FD8AE9}"/>
                </c:ext>
              </c:extLst>
            </c:dLbl>
            <c:dLbl>
              <c:idx val="8"/>
              <c:tx>
                <c:rich>
                  <a:bodyPr/>
                  <a:lstStyle/>
                  <a:p>
                    <a:fld id="{638CC5BF-B445-4E7C-B698-FAAF49AC007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F99-4130-BDB7-77D5B1FD8AE9}"/>
                </c:ext>
              </c:extLst>
            </c:dLbl>
            <c:dLbl>
              <c:idx val="9"/>
              <c:tx>
                <c:rich>
                  <a:bodyPr/>
                  <a:lstStyle/>
                  <a:p>
                    <a:fld id="{2F886C93-7A0E-42FC-BE1C-264B41DEC980}"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F99-4130-BDB7-77D5B1FD8AE9}"/>
                </c:ext>
              </c:extLst>
            </c:dLbl>
            <c:dLbl>
              <c:idx val="10"/>
              <c:tx>
                <c:rich>
                  <a:bodyPr/>
                  <a:lstStyle/>
                  <a:p>
                    <a:fld id="{37B28FC1-0F7B-4E2C-85E6-038A1E6F9CF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F99-4130-BDB7-77D5B1FD8AE9}"/>
                </c:ext>
              </c:extLst>
            </c:dLbl>
            <c:dLbl>
              <c:idx val="11"/>
              <c:tx>
                <c:rich>
                  <a:bodyPr/>
                  <a:lstStyle/>
                  <a:p>
                    <a:fld id="{5FFD879F-A84C-4B2D-A3BB-34AFD12AC173}"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F99-4130-BDB7-77D5B1FD8A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Analysis!$K$5:$K$16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Analysis!$L$5:$L$16</c:f>
              <c:numCache>
                <c:formatCode>[$$-409]#,##0</c:formatCode>
                <c:ptCount val="12"/>
                <c:pt idx="0">
                  <c:v>2312432.0435000006</c:v>
                </c:pt>
                <c:pt idx="1">
                  <c:v>1684822.8135000004</c:v>
                </c:pt>
                <c:pt idx="2">
                  <c:v>3660508.959999999</c:v>
                </c:pt>
                <c:pt idx="3">
                  <c:v>1821974.0689999997</c:v>
                </c:pt>
                <c:pt idx="4">
                  <c:v>2769789.2946000006</c:v>
                </c:pt>
                <c:pt idx="5">
                  <c:v>1986652.4815000005</c:v>
                </c:pt>
                <c:pt idx="6">
                  <c:v>1864218.9699999997</c:v>
                </c:pt>
                <c:pt idx="7">
                  <c:v>1738239.464300001</c:v>
                </c:pt>
                <c:pt idx="8">
                  <c:v>1899458.2199999995</c:v>
                </c:pt>
                <c:pt idx="9">
                  <c:v>2112027.4188999985</c:v>
                </c:pt>
                <c:pt idx="10">
                  <c:v>2620826.1799999992</c:v>
                </c:pt>
                <c:pt idx="11">
                  <c:v>1726849.6668000014</c:v>
                </c:pt>
              </c:numCache>
            </c:numRef>
          </c:val>
          <c:extLst>
            <c:ext xmlns:c15="http://schemas.microsoft.com/office/drawing/2012/chart" uri="{02D57815-91ED-43cb-92C2-25804820EDAC}">
              <c15:datalabelsRange>
                <c15:f>Analysis!$N$5:$N$16</c15:f>
                <c15:dlblRangeCache>
                  <c:ptCount val="12"/>
                  <c:pt idx="0">
                    <c:v>-66%</c:v>
                  </c:pt>
                  <c:pt idx="1">
                    <c:v>-59%</c:v>
                  </c:pt>
                  <c:pt idx="2">
                    <c:v>-54%</c:v>
                  </c:pt>
                  <c:pt idx="3">
                    <c:v>-67%</c:v>
                  </c:pt>
                  <c:pt idx="4">
                    <c:v>-63%</c:v>
                  </c:pt>
                  <c:pt idx="5">
                    <c:v>-59%</c:v>
                  </c:pt>
                  <c:pt idx="6">
                    <c:v>-69%</c:v>
                  </c:pt>
                  <c:pt idx="7">
                    <c:v>-72%</c:v>
                  </c:pt>
                  <c:pt idx="8">
                    <c:v>-65%</c:v>
                  </c:pt>
                  <c:pt idx="9">
                    <c:v>-68%</c:v>
                  </c:pt>
                  <c:pt idx="10">
                    <c:v>-60%</c:v>
                  </c:pt>
                  <c:pt idx="11">
                    <c:v>-66%</c:v>
                  </c:pt>
                </c15:dlblRangeCache>
              </c15:datalabelsRange>
            </c:ext>
            <c:ext xmlns:c16="http://schemas.microsoft.com/office/drawing/2014/chart" uri="{C3380CC4-5D6E-409C-BE32-E72D297353CC}">
              <c16:uniqueId val="{00000000-EE03-4FB6-B592-ADA9934951D2}"/>
            </c:ext>
          </c:extLst>
        </c:ser>
        <c:ser>
          <c:idx val="1"/>
          <c:order val="1"/>
          <c:tx>
            <c:strRef>
              <c:f>Analysis!$M$4</c:f>
              <c:strCache>
                <c:ptCount val="1"/>
                <c:pt idx="0">
                  <c:v>Profit</c:v>
                </c:pt>
              </c:strCache>
            </c:strRef>
          </c:tx>
          <c:spPr>
            <a:solidFill>
              <a:schemeClr val="accent2"/>
            </a:solidFill>
            <a:ln>
              <a:noFill/>
            </a:ln>
            <a:effectLst/>
          </c:spPr>
          <c:invertIfNegative val="0"/>
          <c:cat>
            <c:strRef>
              <c:f>Analysis!$K$5:$K$16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Analysis!$M$5:$M$16</c:f>
              <c:numCache>
                <c:formatCode>[$$-409]#,##0</c:formatCode>
                <c:ptCount val="12"/>
                <c:pt idx="0">
                  <c:v>-4402505.9564999994</c:v>
                </c:pt>
                <c:pt idx="1">
                  <c:v>-2458233.4464999996</c:v>
                </c:pt>
                <c:pt idx="2">
                  <c:v>-4371603.040000001</c:v>
                </c:pt>
                <c:pt idx="3">
                  <c:v>-3660146.9310000003</c:v>
                </c:pt>
                <c:pt idx="4">
                  <c:v>-4721800.9453999996</c:v>
                </c:pt>
                <c:pt idx="5">
                  <c:v>-2860815.3984999992</c:v>
                </c:pt>
                <c:pt idx="6">
                  <c:v>-4076604.0300000003</c:v>
                </c:pt>
                <c:pt idx="7">
                  <c:v>-4386973.535699999</c:v>
                </c:pt>
                <c:pt idx="8">
                  <c:v>-3471705.7800000003</c:v>
                </c:pt>
                <c:pt idx="9">
                  <c:v>-4416587.5811000019</c:v>
                </c:pt>
                <c:pt idx="10">
                  <c:v>-3921388.8200000008</c:v>
                </c:pt>
                <c:pt idx="11">
                  <c:v>-3367355.3331999984</c:v>
                </c:pt>
              </c:numCache>
            </c:numRef>
          </c:val>
          <c:extLst>
            <c:ext xmlns:c16="http://schemas.microsoft.com/office/drawing/2014/chart" uri="{C3380CC4-5D6E-409C-BE32-E72D297353CC}">
              <c16:uniqueId val="{00000001-EE03-4FB6-B592-ADA9934951D2}"/>
            </c:ext>
          </c:extLst>
        </c:ser>
        <c:dLbls>
          <c:showLegendKey val="0"/>
          <c:showVal val="0"/>
          <c:showCatName val="0"/>
          <c:showSerName val="0"/>
          <c:showPercent val="0"/>
          <c:showBubbleSize val="0"/>
        </c:dLbls>
        <c:gapWidth val="50"/>
        <c:overlap val="12"/>
        <c:axId val="463039800"/>
        <c:axId val="613446648"/>
      </c:barChart>
      <c:catAx>
        <c:axId val="4630398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46648"/>
        <c:crosses val="autoZero"/>
        <c:auto val="1"/>
        <c:lblAlgn val="ctr"/>
        <c:lblOffset val="100"/>
        <c:noMultiLvlLbl val="0"/>
      </c:catAx>
      <c:valAx>
        <c:axId val="613446648"/>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0398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Analysis!$Y$4:$Y$13</c:f>
              <c:strCache>
                <c:ptCount val="10"/>
                <c:pt idx="0">
                  <c:v>Adapters</c:v>
                </c:pt>
                <c:pt idx="1">
                  <c:v>Adapters&amp;Multi-Outlets</c:v>
                </c:pt>
                <c:pt idx="2">
                  <c:v>AirFryers</c:v>
                </c:pt>
                <c:pt idx="3">
                  <c:v>AirPurifiers&amp;Ionizers</c:v>
                </c:pt>
                <c:pt idx="4">
                  <c:v>AutomobileChargers</c:v>
                </c:pt>
                <c:pt idx="5">
                  <c:v>Basic</c:v>
                </c:pt>
                <c:pt idx="6">
                  <c:v>BasicCases</c:v>
                </c:pt>
                <c:pt idx="7">
                  <c:v>BatteryChargers</c:v>
                </c:pt>
                <c:pt idx="8">
                  <c:v>Bedstand&amp;DeskMounts</c:v>
                </c:pt>
                <c:pt idx="9">
                  <c:v>BluetoothAdapters</c:v>
                </c:pt>
              </c:strCache>
            </c:strRef>
          </c:cat>
          <c:val>
            <c:numRef>
              <c:f>Analysis!$Z$4:$Z$13</c:f>
              <c:numCache>
                <c:formatCode>General</c:formatCode>
                <c:ptCount val="10"/>
                <c:pt idx="0">
                  <c:v>1243.55</c:v>
                </c:pt>
                <c:pt idx="1">
                  <c:v>1096.5000000000002</c:v>
                </c:pt>
                <c:pt idx="2">
                  <c:v>143836.19</c:v>
                </c:pt>
                <c:pt idx="3">
                  <c:v>8139.7200000000012</c:v>
                </c:pt>
                <c:pt idx="4">
                  <c:v>6870.03</c:v>
                </c:pt>
                <c:pt idx="5">
                  <c:v>4840</c:v>
                </c:pt>
                <c:pt idx="6">
                  <c:v>6035.7199999999993</c:v>
                </c:pt>
                <c:pt idx="7">
                  <c:v>1569.75</c:v>
                </c:pt>
                <c:pt idx="8">
                  <c:v>1477.17</c:v>
                </c:pt>
                <c:pt idx="9">
                  <c:v>2809.3099999999995</c:v>
                </c:pt>
              </c:numCache>
            </c:numRef>
          </c:val>
          <c:extLst>
            <c:ext xmlns:c16="http://schemas.microsoft.com/office/drawing/2014/chart" uri="{C3380CC4-5D6E-409C-BE32-E72D297353CC}">
              <c16:uniqueId val="{00000000-84D5-47B0-9EAA-A3C3A8DD3B45}"/>
            </c:ext>
          </c:extLst>
        </c:ser>
        <c:dLbls>
          <c:showLegendKey val="0"/>
          <c:showVal val="0"/>
          <c:showCatName val="0"/>
          <c:showSerName val="0"/>
          <c:showPercent val="0"/>
          <c:showBubbleSize val="0"/>
        </c:dLbls>
        <c:gapWidth val="22"/>
        <c:axId val="302313920"/>
        <c:axId val="302317520"/>
      </c:barChart>
      <c:catAx>
        <c:axId val="302313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02317520"/>
        <c:crosses val="autoZero"/>
        <c:auto val="1"/>
        <c:lblAlgn val="ctr"/>
        <c:lblOffset val="100"/>
        <c:noMultiLvlLbl val="0"/>
      </c:catAx>
      <c:valAx>
        <c:axId val="302317520"/>
        <c:scaling>
          <c:orientation val="minMax"/>
        </c:scaling>
        <c:delete val="1"/>
        <c:axPos val="b"/>
        <c:numFmt formatCode="General" sourceLinked="1"/>
        <c:majorTickMark val="none"/>
        <c:minorTickMark val="none"/>
        <c:tickLblPos val="nextTo"/>
        <c:crossAx val="30231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[Sales_Analysis_Workfile.xlsx]Analysis!Sale-Channel</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Analysis!$AD$3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84-46A6-874F-F314CE169E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84-46A6-874F-F314CE169E81}"/>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Analysis!$AC$4:$AC$5</c:f>
              <c:strCache>
                <c:ptCount val="2"/>
                <c:pt idx="0">
                  <c:v>Direct Sales</c:v>
                </c:pt>
                <c:pt idx="1">
                  <c:v>Online </c:v>
                </c:pt>
              </c:strCache>
            </c:strRef>
          </c:cat>
          <c:val>
            <c:numRef>
              <c:f>Analysis!$AD$4:$AD$5</c:f>
              <c:numCache>
                <c:formatCode>General</c:formatCode>
                <c:ptCount val="2"/>
                <c:pt idx="0">
                  <c:v>10474921.495099997</c:v>
                </c:pt>
                <c:pt idx="1">
                  <c:v>15722878.086999994</c:v>
                </c:pt>
              </c:numCache>
            </c:numRef>
          </c:val>
          <c:extLst>
            <c:ext xmlns:c16="http://schemas.microsoft.com/office/drawing/2014/chart" uri="{C3380CC4-5D6E-409C-BE32-E72D297353CC}">
              <c16:uniqueId val="{00000000-8797-4DDC-8C0D-36090A21A0C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[Sales_Analysis_Workfile.xlsx]Analysis!PaymentMode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Analysis!$AD$9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92-421E-92E4-35D1CF6D44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92-421E-92E4-35D1CF6D44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92-421E-92E4-35D1CF6D441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92-421E-92E4-35D1CF6D441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392-421E-92E4-35D1CF6D4417}"/>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Analysis!$AC$10:$AC$14</c:f>
              <c:strCache>
                <c:ptCount val="5"/>
                <c:pt idx="0">
                  <c:v>ApplePay</c:v>
                </c:pt>
                <c:pt idx="1">
                  <c:v>Card</c:v>
                </c:pt>
                <c:pt idx="2">
                  <c:v>Cash</c:v>
                </c:pt>
                <c:pt idx="3">
                  <c:v>GooglePay</c:v>
                </c:pt>
                <c:pt idx="4">
                  <c:v>Online</c:v>
                </c:pt>
              </c:strCache>
            </c:strRef>
          </c:cat>
          <c:val>
            <c:numRef>
              <c:f>Analysis!$AD$10:$AD$14</c:f>
              <c:numCache>
                <c:formatCode>General</c:formatCode>
                <c:ptCount val="5"/>
                <c:pt idx="0">
                  <c:v>6752609.755400002</c:v>
                </c:pt>
                <c:pt idx="1">
                  <c:v>763940.85</c:v>
                </c:pt>
                <c:pt idx="2">
                  <c:v>6307345.4366000006</c:v>
                </c:pt>
                <c:pt idx="3">
                  <c:v>8206327.4815999977</c:v>
                </c:pt>
                <c:pt idx="4">
                  <c:v>4167576.0585000017</c:v>
                </c:pt>
              </c:numCache>
            </c:numRef>
          </c:val>
          <c:extLst>
            <c:ext xmlns:c16="http://schemas.microsoft.com/office/drawing/2014/chart" uri="{C3380CC4-5D6E-409C-BE32-E72D297353CC}">
              <c16:uniqueId val="{00000000-F783-43B3-B3B2-386FAE82281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[Sales_Analysis_Workfile.xlsx]Analysis!Daily</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Analysis!$B$3</c:f>
              <c:strCache>
                <c:ptCount val="1"/>
                <c:pt idx="0">
                  <c:v>Total</c:v>
                </c:pt>
              </c:strCache>
            </c:strRef>
          </c:tx>
          <c:spPr>
            <a:solidFill>
              <a:srgbClr val="FF0000"/>
            </a:solidFill>
            <a:ln>
              <a:noFill/>
            </a:ln>
            <a:effectLst/>
          </c:spPr>
          <c:cat>
            <c:strRef>
              <c:f>Analysis!$A$4:$A$34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Analysis!$B$4:$B$34</c:f>
              <c:numCache>
                <c:formatCode>[$$-409]#,##0.00</c:formatCode>
                <c:ptCount val="31"/>
                <c:pt idx="0">
                  <c:v>424688.05399999995</c:v>
                </c:pt>
                <c:pt idx="1">
                  <c:v>1100257.5</c:v>
                </c:pt>
                <c:pt idx="2">
                  <c:v>885827.75</c:v>
                </c:pt>
                <c:pt idx="3">
                  <c:v>774880.37000000011</c:v>
                </c:pt>
                <c:pt idx="4">
                  <c:v>1350815.4599999995</c:v>
                </c:pt>
                <c:pt idx="5">
                  <c:v>1239899.6169999999</c:v>
                </c:pt>
                <c:pt idx="6">
                  <c:v>870897.02149999968</c:v>
                </c:pt>
                <c:pt idx="7">
                  <c:v>918705.5773999996</c:v>
                </c:pt>
                <c:pt idx="8">
                  <c:v>682048.1004</c:v>
                </c:pt>
                <c:pt idx="9">
                  <c:v>348070.94</c:v>
                </c:pt>
                <c:pt idx="10">
                  <c:v>1009705.43</c:v>
                </c:pt>
                <c:pt idx="11">
                  <c:v>936384.7845999999</c:v>
                </c:pt>
                <c:pt idx="12">
                  <c:v>978974.55999999994</c:v>
                </c:pt>
                <c:pt idx="13">
                  <c:v>845125.23999999987</c:v>
                </c:pt>
                <c:pt idx="14">
                  <c:v>1055224.4000000001</c:v>
                </c:pt>
                <c:pt idx="15">
                  <c:v>589769.69000000006</c:v>
                </c:pt>
                <c:pt idx="16">
                  <c:v>751249.20799999998</c:v>
                </c:pt>
                <c:pt idx="17">
                  <c:v>649449.88999999978</c:v>
                </c:pt>
                <c:pt idx="18">
                  <c:v>797123.55999999971</c:v>
                </c:pt>
                <c:pt idx="19">
                  <c:v>791224.7</c:v>
                </c:pt>
                <c:pt idx="20">
                  <c:v>763748.73349999997</c:v>
                </c:pt>
                <c:pt idx="21">
                  <c:v>1288852.9290000005</c:v>
                </c:pt>
                <c:pt idx="22">
                  <c:v>1633310.7252</c:v>
                </c:pt>
                <c:pt idx="23">
                  <c:v>378022.37000000005</c:v>
                </c:pt>
                <c:pt idx="24">
                  <c:v>665354.45000000007</c:v>
                </c:pt>
                <c:pt idx="25">
                  <c:v>369912.97000000009</c:v>
                </c:pt>
                <c:pt idx="26">
                  <c:v>1184592.9899999998</c:v>
                </c:pt>
                <c:pt idx="27">
                  <c:v>934330.11149999988</c:v>
                </c:pt>
                <c:pt idx="28">
                  <c:v>982398.71</c:v>
                </c:pt>
                <c:pt idx="29">
                  <c:v>743660.29000000015</c:v>
                </c:pt>
                <c:pt idx="30">
                  <c:v>253293.45000000004</c:v>
                </c:pt>
              </c:numCache>
            </c:numRef>
          </c:val>
          <c:extLst>
            <c:ext xmlns:c16="http://schemas.microsoft.com/office/drawing/2014/chart" uri="{C3380CC4-5D6E-409C-BE32-E72D297353CC}">
              <c16:uniqueId val="{00000000-D616-4576-A934-A68C1DCB09AD}"/>
            </c:ext>
          </c:extLst>
        </c:ser>
        <c:dLbls>
          <c:showLegendKey val="0"/>
          <c:showVal val="0"/>
          <c:showCatName val="0"/>
          <c:showSerName val="0"/>
          <c:showPercent val="0"/>
          <c:showBubbleSize val="0"/>
        </c:dLbls>
        <c:axId val="463036200"/>
        <c:axId val="463032600"/>
      </c:areaChart>
      <c:catAx>
        <c:axId val="463036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3032600"/>
        <c:crosses val="autoZero"/>
        <c:auto val="1"/>
        <c:lblAlgn val="ctr"/>
        <c:lblOffset val="100"/>
        <c:noMultiLvlLbl val="0"/>
      </c:catAx>
      <c:valAx>
        <c:axId val="463032600"/>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30362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[Sales_Analysis_Workfile.xlsx]Analysis!Sale-Channel</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92D050"/>
          </a:solidFill>
          <a:ln w="19050">
            <a:solidFill>
              <a:schemeClr val="lt1"/>
            </a:solidFill>
          </a:ln>
          <a:effectLst/>
        </c:spPr>
        <c:dLbl>
          <c:idx val="0"/>
          <c:layout>
            <c:manualLayout>
              <c:x val="-3.5190187826068496E-2"/>
              <c:y val="4.087374204667874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32914421676840894"/>
                  <c:h val="0.14847716725136678"/>
                </c:manualLayout>
              </c15:layout>
            </c:ext>
          </c:extLst>
        </c:dLbl>
      </c:pivotFmt>
      <c:pivotFmt>
        <c:idx val="8"/>
        <c:spPr>
          <a:solidFill>
            <a:srgbClr val="FFC000"/>
          </a:solidFill>
          <a:ln w="19050">
            <a:solidFill>
              <a:schemeClr val="lt1"/>
            </a:solidFill>
          </a:ln>
          <a:effectLst/>
        </c:spPr>
        <c:dLbl>
          <c:idx val="0"/>
          <c:layout>
            <c:manualLayout>
              <c:x val="-5.8335285498399225E-2"/>
              <c:y val="1.976491331687339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31598279644966248"/>
                  <c:h val="0.14847716725136678"/>
                </c:manualLayout>
              </c15:layout>
            </c:ext>
          </c:extLst>
        </c:dLbl>
      </c:pivotFmt>
    </c:pivotFmts>
    <c:plotArea>
      <c:layout/>
      <c:pieChart>
        <c:varyColors val="1"/>
        <c:ser>
          <c:idx val="0"/>
          <c:order val="0"/>
          <c:tx>
            <c:strRef>
              <c:f>Analysis!$AD$3</c:f>
              <c:strCache>
                <c:ptCount val="1"/>
                <c:pt idx="0">
                  <c:v>Total</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1-46CD-40AE-86E7-9478F0352480}"/>
              </c:ext>
            </c:extLst>
          </c:dPt>
          <c:dPt>
            <c:idx val="1"/>
            <c:bubble3D val="0"/>
            <c:explosion val="3"/>
            <c:spPr>
              <a:solidFill>
                <a:srgbClr val="FFC000"/>
              </a:solidFill>
              <a:ln w="19050">
                <a:solidFill>
                  <a:schemeClr val="lt1"/>
                </a:solidFill>
              </a:ln>
              <a:effectLst/>
            </c:spPr>
            <c:extLst>
              <c:ext xmlns:c16="http://schemas.microsoft.com/office/drawing/2014/chart" uri="{C3380CC4-5D6E-409C-BE32-E72D297353CC}">
                <c16:uniqueId val="{00000003-46CD-40AE-86E7-9478F0352480}"/>
              </c:ext>
            </c:extLst>
          </c:dPt>
          <c:dLbls>
            <c:dLbl>
              <c:idx val="0"/>
              <c:layout>
                <c:manualLayout>
                  <c:x val="-3.5190187826068496E-2"/>
                  <c:y val="4.087374204667874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32914421676840894"/>
                      <c:h val="0.14847716725136678"/>
                    </c:manualLayout>
                  </c15:layout>
                </c:ext>
                <c:ext xmlns:c16="http://schemas.microsoft.com/office/drawing/2014/chart" uri="{C3380CC4-5D6E-409C-BE32-E72D297353CC}">
                  <c16:uniqueId val="{00000001-46CD-40AE-86E7-9478F0352480}"/>
                </c:ext>
              </c:extLst>
            </c:dLbl>
            <c:dLbl>
              <c:idx val="1"/>
              <c:layout>
                <c:manualLayout>
                  <c:x val="-5.8335285498399225E-2"/>
                  <c:y val="1.976491331687339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31598279644966248"/>
                      <c:h val="0.14847716725136678"/>
                    </c:manualLayout>
                  </c15:layout>
                </c:ext>
                <c:ext xmlns:c16="http://schemas.microsoft.com/office/drawing/2014/chart" uri="{C3380CC4-5D6E-409C-BE32-E72D297353CC}">
                  <c16:uniqueId val="{00000003-46CD-40AE-86E7-9478F035248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Analysis!$AC$4:$AC$5</c:f>
              <c:strCache>
                <c:ptCount val="2"/>
                <c:pt idx="0">
                  <c:v>Direct Sales</c:v>
                </c:pt>
                <c:pt idx="1">
                  <c:v>Online </c:v>
                </c:pt>
              </c:strCache>
            </c:strRef>
          </c:cat>
          <c:val>
            <c:numRef>
              <c:f>Analysis!$AD$4:$AD$5</c:f>
              <c:numCache>
                <c:formatCode>General</c:formatCode>
                <c:ptCount val="2"/>
                <c:pt idx="0">
                  <c:v>10474921.495099997</c:v>
                </c:pt>
                <c:pt idx="1">
                  <c:v>15722878.086999994</c:v>
                </c:pt>
              </c:numCache>
            </c:numRef>
          </c:val>
          <c:extLst>
            <c:ext xmlns:c16="http://schemas.microsoft.com/office/drawing/2014/chart" uri="{C3380CC4-5D6E-409C-BE32-E72D297353CC}">
              <c16:uniqueId val="{00000004-46CD-40AE-86E7-9478F035248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5.5938333019455812E-2"/>
          <c:y val="0.70713928795044356"/>
          <c:w val="0.88812333396108833"/>
          <c:h val="0.16088100782611933"/>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[Sales_Analysis_Workfile.xlsx]Analysis!PaymentMode</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FFC000"/>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rgbClr val="92D050"/>
          </a:solidFill>
          <a:ln w="19050">
            <a:solidFill>
              <a:schemeClr val="lt1"/>
            </a:solidFill>
          </a:ln>
          <a:effectLst/>
        </c:spPr>
      </c:pivotFmt>
      <c:pivotFmt>
        <c:idx val="16"/>
        <c:spPr>
          <a:solidFill>
            <a:srgbClr val="FF0000"/>
          </a:solidFill>
          <a:ln w="19050">
            <a:solidFill>
              <a:schemeClr val="lt1"/>
            </a:solidFill>
          </a:ln>
          <a:effectLst/>
        </c:spPr>
      </c:pivotFmt>
      <c:pivotFmt>
        <c:idx val="17"/>
        <c:spPr>
          <a:solidFill>
            <a:schemeClr val="tx2">
              <a:lumMod val="60000"/>
              <a:lumOff val="40000"/>
            </a:schemeClr>
          </a:solidFill>
          <a:ln w="19050">
            <a:solidFill>
              <a:schemeClr val="lt1"/>
            </a:solidFill>
          </a:ln>
          <a:effectLst/>
        </c:spPr>
      </c:pivotFmt>
    </c:pivotFmts>
    <c:plotArea>
      <c:layout>
        <c:manualLayout>
          <c:layoutTarget val="inner"/>
          <c:xMode val="edge"/>
          <c:yMode val="edge"/>
          <c:x val="0.42530036908831925"/>
          <c:y val="0.2448560321122665"/>
          <c:w val="0.45643060228962923"/>
          <c:h val="0.58327035965393692"/>
        </c:manualLayout>
      </c:layout>
      <c:doughnutChart>
        <c:varyColors val="1"/>
        <c:ser>
          <c:idx val="0"/>
          <c:order val="0"/>
          <c:tx>
            <c:strRef>
              <c:f>Analysis!$AD$9</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DF14-44BA-A8C5-81927ACAAD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14-44BA-A8C5-81927ACAAD59}"/>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DF14-44BA-A8C5-81927ACAAD59}"/>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DF14-44BA-A8C5-81927ACAAD59}"/>
              </c:ext>
            </c:extLst>
          </c:dPt>
          <c:dPt>
            <c:idx val="4"/>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9-DF14-44BA-A8C5-81927ACAAD59}"/>
              </c:ext>
            </c:extLst>
          </c:dPt>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Analysis!$AC$10:$AC$14</c:f>
              <c:strCache>
                <c:ptCount val="5"/>
                <c:pt idx="0">
                  <c:v>ApplePay</c:v>
                </c:pt>
                <c:pt idx="1">
                  <c:v>Card</c:v>
                </c:pt>
                <c:pt idx="2">
                  <c:v>Cash</c:v>
                </c:pt>
                <c:pt idx="3">
                  <c:v>GooglePay</c:v>
                </c:pt>
                <c:pt idx="4">
                  <c:v>Online</c:v>
                </c:pt>
              </c:strCache>
            </c:strRef>
          </c:cat>
          <c:val>
            <c:numRef>
              <c:f>Analysis!$AD$10:$AD$14</c:f>
              <c:numCache>
                <c:formatCode>General</c:formatCode>
                <c:ptCount val="5"/>
                <c:pt idx="0">
                  <c:v>6752609.755400002</c:v>
                </c:pt>
                <c:pt idx="1">
                  <c:v>763940.85</c:v>
                </c:pt>
                <c:pt idx="2">
                  <c:v>6307345.4366000006</c:v>
                </c:pt>
                <c:pt idx="3">
                  <c:v>8206327.4815999977</c:v>
                </c:pt>
                <c:pt idx="4">
                  <c:v>4167576.0585000017</c:v>
                </c:pt>
              </c:numCache>
            </c:numRef>
          </c:val>
          <c:extLst>
            <c:ext xmlns:c16="http://schemas.microsoft.com/office/drawing/2014/chart" uri="{C3380CC4-5D6E-409C-BE32-E72D297353CC}">
              <c16:uniqueId val="{0000000A-DF14-44BA-A8C5-81927ACAAD59}"/>
            </c:ext>
          </c:extLst>
        </c:ser>
        <c:dLbls>
          <c:showLegendKey val="0"/>
          <c:showVal val="1"/>
          <c:showCatName val="0"/>
          <c:showSerName val="0"/>
          <c:showPercent val="0"/>
          <c:showBubbleSize val="0"/>
          <c:showLeaderLines val="1"/>
        </c:dLbls>
        <c:firstSliceAng val="0"/>
        <c:holeSize val="56"/>
      </c:doughnutChart>
      <c:spPr>
        <a:noFill/>
        <a:ln>
          <a:noFill/>
        </a:ln>
        <a:effectLst/>
      </c:spPr>
    </c:plotArea>
    <c:legend>
      <c:legendPos val="l"/>
      <c:layout>
        <c:manualLayout>
          <c:xMode val="edge"/>
          <c:yMode val="edge"/>
          <c:x val="0.1224275960692038"/>
          <c:y val="0.22991847758118231"/>
          <c:w val="0.31417027079592891"/>
          <c:h val="0.7090105996914049"/>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88173665791776"/>
          <c:y val="7.6423519976669588E-2"/>
          <c:w val="0.80673818897637795"/>
          <c:h val="0.89814814814814814"/>
        </c:manualLayout>
      </c:layout>
      <c:barChart>
        <c:barDir val="col"/>
        <c:grouping val="clustered"/>
        <c:varyColors val="0"/>
        <c:ser>
          <c:idx val="0"/>
          <c:order val="0"/>
          <c:tx>
            <c:strRef>
              <c:f>Analysis!$L$4</c:f>
              <c:strCache>
                <c:ptCount val="1"/>
                <c:pt idx="0">
                  <c:v>Sales</c:v>
                </c:pt>
              </c:strCache>
            </c:strRef>
          </c:tx>
          <c:spPr>
            <a:solidFill>
              <a:srgbClr val="FFC000"/>
            </a:solidFill>
            <a:ln>
              <a:noFill/>
            </a:ln>
            <a:effectLst/>
          </c:spPr>
          <c:invertIfNegative val="0"/>
          <c:dLbls>
            <c:dLbl>
              <c:idx val="0"/>
              <c:tx>
                <c:rich>
                  <a:bodyPr/>
                  <a:lstStyle/>
                  <a:p>
                    <a:fld id="{83E96D12-A85F-4D2F-90C5-847B3A9771B2}" type="CELLRANGE">
                      <a:rPr lang="en-US"/>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212-47B4-8591-70DCE8E9D5EF}"/>
                </c:ext>
              </c:extLst>
            </c:dLbl>
            <c:dLbl>
              <c:idx val="1"/>
              <c:tx>
                <c:rich>
                  <a:bodyPr/>
                  <a:lstStyle/>
                  <a:p>
                    <a:fld id="{BCEEA42E-4AD0-417E-9551-DE39F905F5F4}"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212-47B4-8591-70DCE8E9D5EF}"/>
                </c:ext>
              </c:extLst>
            </c:dLbl>
            <c:dLbl>
              <c:idx val="2"/>
              <c:tx>
                <c:rich>
                  <a:bodyPr/>
                  <a:lstStyle/>
                  <a:p>
                    <a:fld id="{76C05B77-6D25-4C93-B902-2D5C4E954B46}"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212-47B4-8591-70DCE8E9D5EF}"/>
                </c:ext>
              </c:extLst>
            </c:dLbl>
            <c:dLbl>
              <c:idx val="3"/>
              <c:tx>
                <c:rich>
                  <a:bodyPr/>
                  <a:lstStyle/>
                  <a:p>
                    <a:fld id="{19F4C4A1-EFEF-4DBD-9E7B-26FA949ABBD0}"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212-47B4-8591-70DCE8E9D5EF}"/>
                </c:ext>
              </c:extLst>
            </c:dLbl>
            <c:dLbl>
              <c:idx val="4"/>
              <c:tx>
                <c:rich>
                  <a:bodyPr/>
                  <a:lstStyle/>
                  <a:p>
                    <a:fld id="{D65D673C-80B3-49A1-85BE-0E354177E4F6}"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212-47B4-8591-70DCE8E9D5EF}"/>
                </c:ext>
              </c:extLst>
            </c:dLbl>
            <c:dLbl>
              <c:idx val="5"/>
              <c:tx>
                <c:rich>
                  <a:bodyPr/>
                  <a:lstStyle/>
                  <a:p>
                    <a:fld id="{123F21D9-A3DF-4C69-A1B1-2C5085207F5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212-47B4-8591-70DCE8E9D5EF}"/>
                </c:ext>
              </c:extLst>
            </c:dLbl>
            <c:dLbl>
              <c:idx val="6"/>
              <c:tx>
                <c:rich>
                  <a:bodyPr/>
                  <a:lstStyle/>
                  <a:p>
                    <a:fld id="{85939502-3820-4C44-A8E3-95C34E3CA74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212-47B4-8591-70DCE8E9D5EF}"/>
                </c:ext>
              </c:extLst>
            </c:dLbl>
            <c:dLbl>
              <c:idx val="7"/>
              <c:tx>
                <c:rich>
                  <a:bodyPr/>
                  <a:lstStyle/>
                  <a:p>
                    <a:fld id="{7F0473A5-893A-42E0-AF3D-0444CD214A3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212-47B4-8591-70DCE8E9D5EF}"/>
                </c:ext>
              </c:extLst>
            </c:dLbl>
            <c:dLbl>
              <c:idx val="8"/>
              <c:tx>
                <c:rich>
                  <a:bodyPr/>
                  <a:lstStyle/>
                  <a:p>
                    <a:fld id="{51C89D29-37EF-4432-B265-C2409CEDEDC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212-47B4-8591-70DCE8E9D5EF}"/>
                </c:ext>
              </c:extLst>
            </c:dLbl>
            <c:dLbl>
              <c:idx val="9"/>
              <c:tx>
                <c:rich>
                  <a:bodyPr/>
                  <a:lstStyle/>
                  <a:p>
                    <a:fld id="{343729C0-A090-4415-B5CE-ADD4CE942F7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212-47B4-8591-70DCE8E9D5EF}"/>
                </c:ext>
              </c:extLst>
            </c:dLbl>
            <c:dLbl>
              <c:idx val="10"/>
              <c:tx>
                <c:rich>
                  <a:bodyPr/>
                  <a:lstStyle/>
                  <a:p>
                    <a:fld id="{EE7DDAF5-15CF-47F7-A26E-8333BE324B2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212-47B4-8591-70DCE8E9D5EF}"/>
                </c:ext>
              </c:extLst>
            </c:dLbl>
            <c:dLbl>
              <c:idx val="11"/>
              <c:tx>
                <c:rich>
                  <a:bodyPr/>
                  <a:lstStyle/>
                  <a:p>
                    <a:fld id="{E661267A-CD3A-42A2-AEC6-E1552152DA9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212-47B4-8591-70DCE8E9D5E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Analysis!$K$5:$K$16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Analysis!$L$5:$L$16</c:f>
              <c:numCache>
                <c:formatCode>[$$-409]#,##0</c:formatCode>
                <c:ptCount val="12"/>
                <c:pt idx="0">
                  <c:v>2312432.0435000006</c:v>
                </c:pt>
                <c:pt idx="1">
                  <c:v>1684822.8135000004</c:v>
                </c:pt>
                <c:pt idx="2">
                  <c:v>3660508.959999999</c:v>
                </c:pt>
                <c:pt idx="3">
                  <c:v>1821974.0689999997</c:v>
                </c:pt>
                <c:pt idx="4">
                  <c:v>2769789.2946000006</c:v>
                </c:pt>
                <c:pt idx="5">
                  <c:v>1986652.4815000005</c:v>
                </c:pt>
                <c:pt idx="6">
                  <c:v>1864218.9699999997</c:v>
                </c:pt>
                <c:pt idx="7">
                  <c:v>1738239.464300001</c:v>
                </c:pt>
                <c:pt idx="8">
                  <c:v>1899458.2199999995</c:v>
                </c:pt>
                <c:pt idx="9">
                  <c:v>2112027.4188999985</c:v>
                </c:pt>
                <c:pt idx="10">
                  <c:v>2620826.1799999992</c:v>
                </c:pt>
                <c:pt idx="11">
                  <c:v>1726849.6668000014</c:v>
                </c:pt>
              </c:numCache>
            </c:numRef>
          </c:val>
          <c:extLst>
            <c:ext xmlns:c15="http://schemas.microsoft.com/office/drawing/2012/chart" uri="{02D57815-91ED-43cb-92C2-25804820EDAC}">
              <c15:datalabelsRange>
                <c15:f>Analysis!$N$5:$N$16</c15:f>
                <c15:dlblRangeCache>
                  <c:ptCount val="12"/>
                  <c:pt idx="0">
                    <c:v>-66%</c:v>
                  </c:pt>
                  <c:pt idx="1">
                    <c:v>-59%</c:v>
                  </c:pt>
                  <c:pt idx="2">
                    <c:v>-54%</c:v>
                  </c:pt>
                  <c:pt idx="3">
                    <c:v>-67%</c:v>
                  </c:pt>
                  <c:pt idx="4">
                    <c:v>-63%</c:v>
                  </c:pt>
                  <c:pt idx="5">
                    <c:v>-59%</c:v>
                  </c:pt>
                  <c:pt idx="6">
                    <c:v>-69%</c:v>
                  </c:pt>
                  <c:pt idx="7">
                    <c:v>-72%</c:v>
                  </c:pt>
                  <c:pt idx="8">
                    <c:v>-65%</c:v>
                  </c:pt>
                  <c:pt idx="9">
                    <c:v>-68%</c:v>
                  </c:pt>
                  <c:pt idx="10">
                    <c:v>-60%</c:v>
                  </c:pt>
                  <c:pt idx="11">
                    <c:v>-66%</c:v>
                  </c:pt>
                </c15:dlblRangeCache>
              </c15:datalabelsRange>
            </c:ext>
            <c:ext xmlns:c16="http://schemas.microsoft.com/office/drawing/2014/chart" uri="{C3380CC4-5D6E-409C-BE32-E72D297353CC}">
              <c16:uniqueId val="{0000000C-8212-47B4-8591-70DCE8E9D5EF}"/>
            </c:ext>
          </c:extLst>
        </c:ser>
        <c:ser>
          <c:idx val="1"/>
          <c:order val="1"/>
          <c:tx>
            <c:strRef>
              <c:f>Analysis!$M$4</c:f>
              <c:strCache>
                <c:ptCount val="1"/>
                <c:pt idx="0">
                  <c:v>Profit</c:v>
                </c:pt>
              </c:strCache>
            </c:strRef>
          </c:tx>
          <c:spPr>
            <a:solidFill>
              <a:srgbClr val="92D050"/>
            </a:solidFill>
            <a:ln>
              <a:noFill/>
            </a:ln>
            <a:effectLst/>
          </c:spPr>
          <c:invertIfNegative val="0"/>
          <c:cat>
            <c:strRef>
              <c:f>Analysis!$K$5:$K$16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Analysis!$M$5:$M$16</c:f>
              <c:numCache>
                <c:formatCode>[$$-409]#,##0</c:formatCode>
                <c:ptCount val="12"/>
                <c:pt idx="0">
                  <c:v>-4402505.9564999994</c:v>
                </c:pt>
                <c:pt idx="1">
                  <c:v>-2458233.4464999996</c:v>
                </c:pt>
                <c:pt idx="2">
                  <c:v>-4371603.040000001</c:v>
                </c:pt>
                <c:pt idx="3">
                  <c:v>-3660146.9310000003</c:v>
                </c:pt>
                <c:pt idx="4">
                  <c:v>-4721800.9453999996</c:v>
                </c:pt>
                <c:pt idx="5">
                  <c:v>-2860815.3984999992</c:v>
                </c:pt>
                <c:pt idx="6">
                  <c:v>-4076604.0300000003</c:v>
                </c:pt>
                <c:pt idx="7">
                  <c:v>-4386973.535699999</c:v>
                </c:pt>
                <c:pt idx="8">
                  <c:v>-3471705.7800000003</c:v>
                </c:pt>
                <c:pt idx="9">
                  <c:v>-4416587.5811000019</c:v>
                </c:pt>
                <c:pt idx="10">
                  <c:v>-3921388.8200000008</c:v>
                </c:pt>
                <c:pt idx="11">
                  <c:v>-3367355.3331999984</c:v>
                </c:pt>
              </c:numCache>
            </c:numRef>
          </c:val>
          <c:extLst>
            <c:ext xmlns:c16="http://schemas.microsoft.com/office/drawing/2014/chart" uri="{C3380CC4-5D6E-409C-BE32-E72D297353CC}">
              <c16:uniqueId val="{0000000D-8212-47B4-8591-70DCE8E9D5EF}"/>
            </c:ext>
          </c:extLst>
        </c:ser>
        <c:dLbls>
          <c:showLegendKey val="0"/>
          <c:showVal val="0"/>
          <c:showCatName val="0"/>
          <c:showSerName val="0"/>
          <c:showPercent val="0"/>
          <c:showBubbleSize val="0"/>
        </c:dLbls>
        <c:gapWidth val="50"/>
        <c:overlap val="12"/>
        <c:axId val="463039800"/>
        <c:axId val="613446648"/>
      </c:barChart>
      <c:catAx>
        <c:axId val="463039800"/>
        <c:scaling>
          <c:orientation val="minMax"/>
        </c:scaling>
        <c:delete val="0"/>
        <c:axPos val="b"/>
        <c:numFmt formatCode="General" sourceLinked="1"/>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3446648"/>
        <c:crosses val="autoZero"/>
        <c:auto val="1"/>
        <c:lblAlgn val="ctr"/>
        <c:lblOffset val="100"/>
        <c:noMultiLvlLbl val="0"/>
      </c:catAx>
      <c:valAx>
        <c:axId val="613446648"/>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4630398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L$3" lockText="1" noThreeD="1"/>
</file>

<file path=xl/ctrlProps/ctrlProp2.xml><?xml version="1.0" encoding="utf-8"?>
<formControlPr xmlns="http://schemas.microsoft.com/office/spreadsheetml/2009/9/main" objectType="CheckBox" checked="Checked" fmlaLink="Analysis!$M$3" lockText="1" noThreeD="1"/>
</file>

<file path=xl/ctrlProps/ctrlProp3.xml><?xml version="1.0" encoding="utf-8"?>
<formControlPr xmlns="http://schemas.microsoft.com/office/spreadsheetml/2009/9/main" objectType="CheckBox" checked="Checked" fmlaLink="Analysis!$N$3" lockText="1" noThreeD="1"/>
</file>

<file path=xl/ctrlProps/ctrlProp4.xml><?xml version="1.0" encoding="utf-8"?>
<formControlPr xmlns="http://schemas.microsoft.com/office/spreadsheetml/2009/9/main" objectType="Scroll" dx="48" fmlaLink="Analysis!$Y$1" max="100" page="10"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2.svg"/><Relationship Id="rId3" Type="http://schemas.openxmlformats.org/officeDocument/2006/relationships/image" Target="../media/image3.png"/><Relationship Id="rId21" Type="http://schemas.openxmlformats.org/officeDocument/2006/relationships/chart" Target="../charts/chart6.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1.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chart" Target="../charts/chart9.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chart" Target="../charts/chart8.xml"/><Relationship Id="rId10" Type="http://schemas.openxmlformats.org/officeDocument/2006/relationships/image" Target="../media/image10.svg"/><Relationship Id="rId19" Type="http://schemas.openxmlformats.org/officeDocument/2006/relationships/image" Target="../media/image19.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3</xdr:col>
      <xdr:colOff>15240</xdr:colOff>
      <xdr:row>17</xdr:row>
      <xdr:rowOff>171451</xdr:rowOff>
    </xdr:from>
    <xdr:to>
      <xdr:col>3</xdr:col>
      <xdr:colOff>1367790</xdr:colOff>
      <xdr:row>23</xdr:row>
      <xdr:rowOff>22861</xdr:rowOff>
    </xdr:to>
    <mc:AlternateContent xmlns:mc="http://schemas.openxmlformats.org/markup-compatibility/2006" xmlns:a14="http://schemas.microsoft.com/office/drawing/2010/main">
      <mc:Choice Requires="a14">
        <xdr:graphicFrame macro="">
          <xdr:nvGraphicFramePr>
            <xdr:cNvPr id="2" name="Sale Type">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3333750" y="2914651"/>
              <a:ext cx="1352550" cy="9486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26670</xdr:colOff>
      <xdr:row>18</xdr:row>
      <xdr:rowOff>15241</xdr:rowOff>
    </xdr:from>
    <xdr:to>
      <xdr:col>4</xdr:col>
      <xdr:colOff>1443990</xdr:colOff>
      <xdr:row>23</xdr:row>
      <xdr:rowOff>3810</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5151120" y="2941321"/>
              <a:ext cx="1417320" cy="9029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22860</xdr:colOff>
      <xdr:row>17</xdr:row>
      <xdr:rowOff>175261</xdr:rowOff>
    </xdr:from>
    <xdr:to>
      <xdr:col>6</xdr:col>
      <xdr:colOff>701040</xdr:colOff>
      <xdr:row>22</xdr:row>
      <xdr:rowOff>171450</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086600" y="2918461"/>
              <a:ext cx="1318260" cy="9105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38100</xdr:colOff>
      <xdr:row>18</xdr:row>
      <xdr:rowOff>11431</xdr:rowOff>
    </xdr:from>
    <xdr:to>
      <xdr:col>7</xdr:col>
      <xdr:colOff>1318260</xdr:colOff>
      <xdr:row>22</xdr:row>
      <xdr:rowOff>160020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614410" y="2937511"/>
              <a:ext cx="1280160" cy="8801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34</xdr:row>
      <xdr:rowOff>85725</xdr:rowOff>
    </xdr:from>
    <xdr:to>
      <xdr:col>3</xdr:col>
      <xdr:colOff>1634490</xdr:colOff>
      <xdr:row>43</xdr:row>
      <xdr:rowOff>167640</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521970</xdr:colOff>
      <xdr:row>21</xdr:row>
      <xdr:rowOff>59055</xdr:rowOff>
    </xdr:from>
    <xdr:to>
      <xdr:col>13</xdr:col>
      <xdr:colOff>34290</xdr:colOff>
      <xdr:row>36</xdr:row>
      <xdr:rowOff>59055</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1356360</xdr:colOff>
          <xdr:row>19</xdr:row>
          <xdr:rowOff>15240</xdr:rowOff>
        </xdr:from>
        <xdr:to>
          <xdr:col>9</xdr:col>
          <xdr:colOff>331470</xdr:colOff>
          <xdr:row>20</xdr:row>
          <xdr:rowOff>60960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365760</xdr:colOff>
          <xdr:row>18</xdr:row>
          <xdr:rowOff>57150</xdr:rowOff>
        </xdr:from>
        <xdr:to>
          <xdr:col>9</xdr:col>
          <xdr:colOff>811530</xdr:colOff>
          <xdr:row>19</xdr:row>
          <xdr:rowOff>99060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365760</xdr:colOff>
          <xdr:row>18</xdr:row>
          <xdr:rowOff>57150</xdr:rowOff>
        </xdr:from>
        <xdr:to>
          <xdr:col>11</xdr:col>
          <xdr:colOff>373380</xdr:colOff>
          <xdr:row>19</xdr:row>
          <xdr:rowOff>99060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24</xdr:col>
      <xdr:colOff>76198</xdr:colOff>
      <xdr:row>16</xdr:row>
      <xdr:rowOff>16934</xdr:rowOff>
    </xdr:from>
    <xdr:to>
      <xdr:col>29</xdr:col>
      <xdr:colOff>1735666</xdr:colOff>
      <xdr:row>31</xdr:row>
      <xdr:rowOff>29634</xdr:rowOff>
    </xdr:to>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23</xdr:col>
          <xdr:colOff>445770</xdr:colOff>
          <xdr:row>16</xdr:row>
          <xdr:rowOff>80010</xdr:rowOff>
        </xdr:from>
        <xdr:to>
          <xdr:col>23</xdr:col>
          <xdr:colOff>674370</xdr:colOff>
          <xdr:row>31</xdr:row>
          <xdr:rowOff>11430</xdr:rowOff>
        </xdr:to>
        <xdr:sp macro="" textlink="">
          <xdr:nvSpPr>
            <xdr:cNvPr id="1028" name="Scroll Bar 4"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23</xdr:col>
      <xdr:colOff>338667</xdr:colOff>
      <xdr:row>32</xdr:row>
      <xdr:rowOff>12700</xdr:rowOff>
    </xdr:from>
    <xdr:to>
      <xdr:col>26</xdr:col>
      <xdr:colOff>702734</xdr:colOff>
      <xdr:row>47</xdr:row>
      <xdr:rowOff>25400</xdr:rowOff>
    </xdr:to>
    <xdr:graphicFrame macro="">
      <xdr:nvGraphicFramePr>
        <xdr:cNvPr id="10" name="Chart 9">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67734</xdr:colOff>
      <xdr:row>32</xdr:row>
      <xdr:rowOff>76200</xdr:rowOff>
    </xdr:from>
    <xdr:to>
      <xdr:col>30</xdr:col>
      <xdr:colOff>1320800</xdr:colOff>
      <xdr:row>47</xdr:row>
      <xdr:rowOff>88900</xdr:rowOff>
    </xdr:to>
    <xdr:graphicFrame macro="">
      <xdr:nvGraphicFramePr>
        <xdr:cNvPr id="11" name="Chart 10">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125730</xdr:colOff>
      <xdr:row>0</xdr:row>
      <xdr:rowOff>3810</xdr:rowOff>
    </xdr:from>
    <xdr:to>
      <xdr:col>12</xdr:col>
      <xdr:colOff>434340</xdr:colOff>
      <xdr:row>29</xdr:row>
      <xdr:rowOff>148590</xdr:rowOff>
    </xdr:to>
    <xdr:sp macro="" textlink="">
      <xdr:nvSpPr>
        <xdr:cNvPr id="119" name="Rectangle 118">
          <a:extLst>
            <a:ext uri="{FF2B5EF4-FFF2-40B4-BE49-F238E27FC236}">
              <a16:creationId xmlns:a16="http://schemas.microsoft.com/office/drawing/2014/main" id="{00000000-0008-0000-0500-000077000000}"/>
            </a:ext>
          </a:extLst>
        </xdr:cNvPr>
        <xdr:cNvSpPr/>
      </xdr:nvSpPr>
      <xdr:spPr>
        <a:xfrm>
          <a:off x="125730" y="3810"/>
          <a:ext cx="7989570" cy="544830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246185</xdr:colOff>
      <xdr:row>6</xdr:row>
      <xdr:rowOff>157382</xdr:rowOff>
    </xdr:from>
    <xdr:to>
      <xdr:col>12</xdr:col>
      <xdr:colOff>26377</xdr:colOff>
      <xdr:row>8</xdr:row>
      <xdr:rowOff>123091</xdr:rowOff>
    </xdr:to>
    <xdr:sp macro="" textlink="">
      <xdr:nvSpPr>
        <xdr:cNvPr id="17" name="Trapezoid 16">
          <a:extLst>
            <a:ext uri="{FF2B5EF4-FFF2-40B4-BE49-F238E27FC236}">
              <a16:creationId xmlns:a16="http://schemas.microsoft.com/office/drawing/2014/main" id="{00000000-0008-0000-0500-000011000000}"/>
            </a:ext>
          </a:extLst>
        </xdr:cNvPr>
        <xdr:cNvSpPr/>
      </xdr:nvSpPr>
      <xdr:spPr>
        <a:xfrm>
          <a:off x="6635262" y="1247628"/>
          <a:ext cx="1058007" cy="329125"/>
        </a:xfrm>
        <a:prstGeom prst="trapezoid">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53340</xdr:colOff>
      <xdr:row>0</xdr:row>
      <xdr:rowOff>160020</xdr:rowOff>
    </xdr:from>
    <xdr:to>
      <xdr:col>6</xdr:col>
      <xdr:colOff>26670</xdr:colOff>
      <xdr:row>3</xdr:row>
      <xdr:rowOff>114300</xdr:rowOff>
    </xdr:to>
    <xdr:sp macro="" textlink="">
      <xdr:nvSpPr>
        <xdr:cNvPr id="2" name="Rectangle: Rounded Corners 1">
          <a:extLst>
            <a:ext uri="{FF2B5EF4-FFF2-40B4-BE49-F238E27FC236}">
              <a16:creationId xmlns:a16="http://schemas.microsoft.com/office/drawing/2014/main" id="{00000000-0008-0000-0500-000002000000}"/>
            </a:ext>
          </a:extLst>
        </xdr:cNvPr>
        <xdr:cNvSpPr/>
      </xdr:nvSpPr>
      <xdr:spPr>
        <a:xfrm>
          <a:off x="53340" y="160020"/>
          <a:ext cx="3326130" cy="49149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91440</xdr:colOff>
      <xdr:row>0</xdr:row>
      <xdr:rowOff>163830</xdr:rowOff>
    </xdr:from>
    <xdr:to>
      <xdr:col>11</xdr:col>
      <xdr:colOff>598170</xdr:colOff>
      <xdr:row>3</xdr:row>
      <xdr:rowOff>118110</xdr:rowOff>
    </xdr:to>
    <xdr:sp macro="" textlink="">
      <xdr:nvSpPr>
        <xdr:cNvPr id="3" name="Rectangle: Rounded Corners 2">
          <a:extLst>
            <a:ext uri="{FF2B5EF4-FFF2-40B4-BE49-F238E27FC236}">
              <a16:creationId xmlns:a16="http://schemas.microsoft.com/office/drawing/2014/main" id="{00000000-0008-0000-0500-000003000000}"/>
            </a:ext>
          </a:extLst>
        </xdr:cNvPr>
        <xdr:cNvSpPr/>
      </xdr:nvSpPr>
      <xdr:spPr>
        <a:xfrm>
          <a:off x="3444240" y="163830"/>
          <a:ext cx="3859530" cy="49149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38100</xdr:colOff>
      <xdr:row>4</xdr:row>
      <xdr:rowOff>3810</xdr:rowOff>
    </xdr:from>
    <xdr:to>
      <xdr:col>2</xdr:col>
      <xdr:colOff>521970</xdr:colOff>
      <xdr:row>9</xdr:row>
      <xdr:rowOff>30480</xdr:rowOff>
    </xdr:to>
    <xdr:sp macro="" textlink="">
      <xdr:nvSpPr>
        <xdr:cNvPr id="4" name="Rectangle 3">
          <a:extLst>
            <a:ext uri="{FF2B5EF4-FFF2-40B4-BE49-F238E27FC236}">
              <a16:creationId xmlns:a16="http://schemas.microsoft.com/office/drawing/2014/main" id="{00000000-0008-0000-0500-000004000000}"/>
            </a:ext>
          </a:extLst>
        </xdr:cNvPr>
        <xdr:cNvSpPr/>
      </xdr:nvSpPr>
      <xdr:spPr>
        <a:xfrm>
          <a:off x="38100" y="720090"/>
          <a:ext cx="1154430" cy="92202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38100</xdr:colOff>
      <xdr:row>9</xdr:row>
      <xdr:rowOff>68580</xdr:rowOff>
    </xdr:from>
    <xdr:to>
      <xdr:col>2</xdr:col>
      <xdr:colOff>510540</xdr:colOff>
      <xdr:row>21</xdr:row>
      <xdr:rowOff>22860</xdr:rowOff>
    </xdr:to>
    <xdr:sp macro="" textlink="">
      <xdr:nvSpPr>
        <xdr:cNvPr id="5" name="Rectangle 4">
          <a:extLst>
            <a:ext uri="{FF2B5EF4-FFF2-40B4-BE49-F238E27FC236}">
              <a16:creationId xmlns:a16="http://schemas.microsoft.com/office/drawing/2014/main" id="{00000000-0008-0000-0500-000005000000}"/>
            </a:ext>
          </a:extLst>
        </xdr:cNvPr>
        <xdr:cNvSpPr/>
      </xdr:nvSpPr>
      <xdr:spPr>
        <a:xfrm>
          <a:off x="38100" y="1714500"/>
          <a:ext cx="1112520" cy="214884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57150</xdr:colOff>
      <xdr:row>21</xdr:row>
      <xdr:rowOff>72390</xdr:rowOff>
    </xdr:from>
    <xdr:to>
      <xdr:col>2</xdr:col>
      <xdr:colOff>510540</xdr:colOff>
      <xdr:row>28</xdr:row>
      <xdr:rowOff>60960</xdr:rowOff>
    </xdr:to>
    <xdr:sp macro="" textlink="">
      <xdr:nvSpPr>
        <xdr:cNvPr id="6" name="Oval 5">
          <a:extLst>
            <a:ext uri="{FF2B5EF4-FFF2-40B4-BE49-F238E27FC236}">
              <a16:creationId xmlns:a16="http://schemas.microsoft.com/office/drawing/2014/main" id="{00000000-0008-0000-0500-000006000000}"/>
            </a:ext>
          </a:extLst>
        </xdr:cNvPr>
        <xdr:cNvSpPr/>
      </xdr:nvSpPr>
      <xdr:spPr>
        <a:xfrm>
          <a:off x="57150" y="3912870"/>
          <a:ext cx="1093470" cy="1268730"/>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594360</xdr:colOff>
      <xdr:row>4</xdr:row>
      <xdr:rowOff>3810</xdr:rowOff>
    </xdr:from>
    <xdr:to>
      <xdr:col>5</xdr:col>
      <xdr:colOff>300990</xdr:colOff>
      <xdr:row>6</xdr:row>
      <xdr:rowOff>68580</xdr:rowOff>
    </xdr:to>
    <xdr:sp macro="" textlink="">
      <xdr:nvSpPr>
        <xdr:cNvPr id="7" name="Rectangle 6">
          <a:extLst>
            <a:ext uri="{FF2B5EF4-FFF2-40B4-BE49-F238E27FC236}">
              <a16:creationId xmlns:a16="http://schemas.microsoft.com/office/drawing/2014/main" id="{00000000-0008-0000-0500-000007000000}"/>
            </a:ext>
          </a:extLst>
        </xdr:cNvPr>
        <xdr:cNvSpPr/>
      </xdr:nvSpPr>
      <xdr:spPr>
        <a:xfrm>
          <a:off x="1264920" y="720090"/>
          <a:ext cx="1718310" cy="42291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339090</xdr:colOff>
      <xdr:row>4</xdr:row>
      <xdr:rowOff>11430</xdr:rowOff>
    </xdr:from>
    <xdr:to>
      <xdr:col>8</xdr:col>
      <xdr:colOff>266700</xdr:colOff>
      <xdr:row>6</xdr:row>
      <xdr:rowOff>76200</xdr:rowOff>
    </xdr:to>
    <xdr:sp macro="" textlink="">
      <xdr:nvSpPr>
        <xdr:cNvPr id="8" name="Rectangle 7">
          <a:extLst>
            <a:ext uri="{FF2B5EF4-FFF2-40B4-BE49-F238E27FC236}">
              <a16:creationId xmlns:a16="http://schemas.microsoft.com/office/drawing/2014/main" id="{00000000-0008-0000-0500-000008000000}"/>
            </a:ext>
          </a:extLst>
        </xdr:cNvPr>
        <xdr:cNvSpPr/>
      </xdr:nvSpPr>
      <xdr:spPr>
        <a:xfrm>
          <a:off x="3021330" y="727710"/>
          <a:ext cx="1939290" cy="42291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373380</xdr:colOff>
      <xdr:row>4</xdr:row>
      <xdr:rowOff>11430</xdr:rowOff>
    </xdr:from>
    <xdr:to>
      <xdr:col>11</xdr:col>
      <xdr:colOff>586740</xdr:colOff>
      <xdr:row>6</xdr:row>
      <xdr:rowOff>76200</xdr:rowOff>
    </xdr:to>
    <xdr:sp macro="" textlink="">
      <xdr:nvSpPr>
        <xdr:cNvPr id="9" name="Rectangle 8">
          <a:extLst>
            <a:ext uri="{FF2B5EF4-FFF2-40B4-BE49-F238E27FC236}">
              <a16:creationId xmlns:a16="http://schemas.microsoft.com/office/drawing/2014/main" id="{00000000-0008-0000-0500-000009000000}"/>
            </a:ext>
          </a:extLst>
        </xdr:cNvPr>
        <xdr:cNvSpPr/>
      </xdr:nvSpPr>
      <xdr:spPr>
        <a:xfrm>
          <a:off x="5067300" y="727710"/>
          <a:ext cx="2225040" cy="42291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575310</xdr:colOff>
      <xdr:row>6</xdr:row>
      <xdr:rowOff>160020</xdr:rowOff>
    </xdr:from>
    <xdr:to>
      <xdr:col>7</xdr:col>
      <xdr:colOff>615461</xdr:colOff>
      <xdr:row>21</xdr:row>
      <xdr:rowOff>11723</xdr:rowOff>
    </xdr:to>
    <xdr:sp macro="" textlink="">
      <xdr:nvSpPr>
        <xdr:cNvPr id="10" name="Rectangle 9">
          <a:extLst>
            <a:ext uri="{FF2B5EF4-FFF2-40B4-BE49-F238E27FC236}">
              <a16:creationId xmlns:a16="http://schemas.microsoft.com/office/drawing/2014/main" id="{00000000-0008-0000-0500-00000A000000}"/>
            </a:ext>
          </a:extLst>
        </xdr:cNvPr>
        <xdr:cNvSpPr/>
      </xdr:nvSpPr>
      <xdr:spPr>
        <a:xfrm>
          <a:off x="1246456" y="1232682"/>
          <a:ext cx="3395882" cy="253335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557726</xdr:colOff>
      <xdr:row>21</xdr:row>
      <xdr:rowOff>84407</xdr:rowOff>
    </xdr:from>
    <xdr:to>
      <xdr:col>11</xdr:col>
      <xdr:colOff>531056</xdr:colOff>
      <xdr:row>28</xdr:row>
      <xdr:rowOff>57736</xdr:rowOff>
    </xdr:to>
    <xdr:sp macro="" textlink="">
      <xdr:nvSpPr>
        <xdr:cNvPr id="12" name="Rectangle 11">
          <a:extLst>
            <a:ext uri="{FF2B5EF4-FFF2-40B4-BE49-F238E27FC236}">
              <a16:creationId xmlns:a16="http://schemas.microsoft.com/office/drawing/2014/main" id="{00000000-0008-0000-0500-00000C000000}"/>
            </a:ext>
          </a:extLst>
        </xdr:cNvPr>
        <xdr:cNvSpPr/>
      </xdr:nvSpPr>
      <xdr:spPr>
        <a:xfrm>
          <a:off x="1228872" y="3838722"/>
          <a:ext cx="6013646" cy="1224768"/>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11723</xdr:colOff>
      <xdr:row>14</xdr:row>
      <xdr:rowOff>117525</xdr:rowOff>
    </xdr:from>
    <xdr:to>
      <xdr:col>10</xdr:col>
      <xdr:colOff>211016</xdr:colOff>
      <xdr:row>21</xdr:row>
      <xdr:rowOff>26377</xdr:rowOff>
    </xdr:to>
    <xdr:sp macro="" textlink="">
      <xdr:nvSpPr>
        <xdr:cNvPr id="13" name="Rectangle 12">
          <a:extLst>
            <a:ext uri="{FF2B5EF4-FFF2-40B4-BE49-F238E27FC236}">
              <a16:creationId xmlns:a16="http://schemas.microsoft.com/office/drawing/2014/main" id="{00000000-0008-0000-0500-00000D000000}"/>
            </a:ext>
          </a:extLst>
        </xdr:cNvPr>
        <xdr:cNvSpPr/>
      </xdr:nvSpPr>
      <xdr:spPr>
        <a:xfrm>
          <a:off x="4709746" y="2620402"/>
          <a:ext cx="1541585" cy="116029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8794</xdr:colOff>
      <xdr:row>6</xdr:row>
      <xdr:rowOff>169104</xdr:rowOff>
    </xdr:from>
    <xdr:to>
      <xdr:col>10</xdr:col>
      <xdr:colOff>243840</xdr:colOff>
      <xdr:row>14</xdr:row>
      <xdr:rowOff>82061</xdr:rowOff>
    </xdr:to>
    <xdr:sp macro="" textlink="">
      <xdr:nvSpPr>
        <xdr:cNvPr id="14" name="Rectangle 13">
          <a:extLst>
            <a:ext uri="{FF2B5EF4-FFF2-40B4-BE49-F238E27FC236}">
              <a16:creationId xmlns:a16="http://schemas.microsoft.com/office/drawing/2014/main" id="{00000000-0008-0000-0500-00000E000000}"/>
            </a:ext>
          </a:extLst>
        </xdr:cNvPr>
        <xdr:cNvSpPr/>
      </xdr:nvSpPr>
      <xdr:spPr>
        <a:xfrm>
          <a:off x="4489354" y="1266384"/>
          <a:ext cx="1515206" cy="1375997"/>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359604</xdr:colOff>
      <xdr:row>8</xdr:row>
      <xdr:rowOff>27550</xdr:rowOff>
    </xdr:from>
    <xdr:to>
      <xdr:col>11</xdr:col>
      <xdr:colOff>556845</xdr:colOff>
      <xdr:row>21</xdr:row>
      <xdr:rowOff>29309</xdr:rowOff>
    </xdr:to>
    <xdr:sp macro="" textlink="">
      <xdr:nvSpPr>
        <xdr:cNvPr id="16" name="Flowchart: Manual Operation 15">
          <a:extLst>
            <a:ext uri="{FF2B5EF4-FFF2-40B4-BE49-F238E27FC236}">
              <a16:creationId xmlns:a16="http://schemas.microsoft.com/office/drawing/2014/main" id="{00000000-0008-0000-0500-000010000000}"/>
            </a:ext>
          </a:extLst>
        </xdr:cNvPr>
        <xdr:cNvSpPr/>
      </xdr:nvSpPr>
      <xdr:spPr>
        <a:xfrm>
          <a:off x="6748681" y="1481212"/>
          <a:ext cx="836149" cy="2363959"/>
        </a:xfrm>
        <a:prstGeom prst="flowChartManualOperation">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7</xdr:col>
      <xdr:colOff>521970</xdr:colOff>
      <xdr:row>4</xdr:row>
      <xdr:rowOff>80010</xdr:rowOff>
    </xdr:from>
    <xdr:to>
      <xdr:col>8</xdr:col>
      <xdr:colOff>213360</xdr:colOff>
      <xdr:row>6</xdr:row>
      <xdr:rowOff>57150</xdr:rowOff>
    </xdr:to>
    <xdr:pic>
      <xdr:nvPicPr>
        <xdr:cNvPr id="39" name="Graphic 38" descr="Bar graph with upward trend">
          <a:extLst>
            <a:ext uri="{FF2B5EF4-FFF2-40B4-BE49-F238E27FC236}">
              <a16:creationId xmlns:a16="http://schemas.microsoft.com/office/drawing/2014/main" id="{00000000-0008-0000-0500-00002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545330" y="796290"/>
          <a:ext cx="331470" cy="342900"/>
        </a:xfrm>
        <a:prstGeom prst="rect">
          <a:avLst/>
        </a:prstGeom>
      </xdr:spPr>
    </xdr:pic>
    <xdr:clientData/>
  </xdr:twoCellAnchor>
  <xdr:twoCellAnchor editAs="oneCell">
    <xdr:from>
      <xdr:col>1</xdr:col>
      <xdr:colOff>148590</xdr:colOff>
      <xdr:row>0</xdr:row>
      <xdr:rowOff>144780</xdr:rowOff>
    </xdr:from>
    <xdr:to>
      <xdr:col>2</xdr:col>
      <xdr:colOff>22860</xdr:colOff>
      <xdr:row>3</xdr:row>
      <xdr:rowOff>22860</xdr:rowOff>
    </xdr:to>
    <xdr:pic>
      <xdr:nvPicPr>
        <xdr:cNvPr id="41" name="Graphic 40" descr="Presentation with bar chart">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48590" y="144780"/>
          <a:ext cx="514350" cy="426720"/>
        </a:xfrm>
        <a:prstGeom prst="rect">
          <a:avLst/>
        </a:prstGeom>
      </xdr:spPr>
    </xdr:pic>
    <xdr:clientData/>
  </xdr:twoCellAnchor>
  <xdr:twoCellAnchor editAs="oneCell">
    <xdr:from>
      <xdr:col>10</xdr:col>
      <xdr:colOff>528711</xdr:colOff>
      <xdr:row>17</xdr:row>
      <xdr:rowOff>115765</xdr:rowOff>
    </xdr:from>
    <xdr:to>
      <xdr:col>11</xdr:col>
      <xdr:colOff>311541</xdr:colOff>
      <xdr:row>19</xdr:row>
      <xdr:rowOff>172623</xdr:rowOff>
    </xdr:to>
    <xdr:pic>
      <xdr:nvPicPr>
        <xdr:cNvPr id="45" name="Graphic 44" descr="Ribbon">
          <a:extLst>
            <a:ext uri="{FF2B5EF4-FFF2-40B4-BE49-F238E27FC236}">
              <a16:creationId xmlns:a16="http://schemas.microsoft.com/office/drawing/2014/main" id="{00000000-0008-0000-0500-00002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929511" y="3224725"/>
          <a:ext cx="422910" cy="422618"/>
        </a:xfrm>
        <a:prstGeom prst="rect">
          <a:avLst/>
        </a:prstGeom>
      </xdr:spPr>
    </xdr:pic>
    <xdr:clientData/>
  </xdr:twoCellAnchor>
  <xdr:twoCellAnchor editAs="oneCell">
    <xdr:from>
      <xdr:col>4</xdr:col>
      <xdr:colOff>495300</xdr:colOff>
      <xdr:row>4</xdr:row>
      <xdr:rowOff>49530</xdr:rowOff>
    </xdr:from>
    <xdr:to>
      <xdr:col>5</xdr:col>
      <xdr:colOff>213360</xdr:colOff>
      <xdr:row>6</xdr:row>
      <xdr:rowOff>41910</xdr:rowOff>
    </xdr:to>
    <xdr:pic>
      <xdr:nvPicPr>
        <xdr:cNvPr id="47" name="Graphic 46" descr="Money">
          <a:extLst>
            <a:ext uri="{FF2B5EF4-FFF2-40B4-BE49-F238E27FC236}">
              <a16:creationId xmlns:a16="http://schemas.microsoft.com/office/drawing/2014/main" id="{00000000-0008-0000-0500-00002F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506980" y="765810"/>
          <a:ext cx="358140" cy="358140"/>
        </a:xfrm>
        <a:prstGeom prst="rect">
          <a:avLst/>
        </a:prstGeom>
      </xdr:spPr>
    </xdr:pic>
    <xdr:clientData/>
  </xdr:twoCellAnchor>
  <xdr:twoCellAnchor editAs="oneCell">
    <xdr:from>
      <xdr:col>11</xdr:col>
      <xdr:colOff>26670</xdr:colOff>
      <xdr:row>3</xdr:row>
      <xdr:rowOff>144780</xdr:rowOff>
    </xdr:from>
    <xdr:to>
      <xdr:col>11</xdr:col>
      <xdr:colOff>552450</xdr:colOff>
      <xdr:row>6</xdr:row>
      <xdr:rowOff>121920</xdr:rowOff>
    </xdr:to>
    <xdr:pic>
      <xdr:nvPicPr>
        <xdr:cNvPr id="49" name="Graphic 48" descr="Piggy Bank">
          <a:extLst>
            <a:ext uri="{FF2B5EF4-FFF2-40B4-BE49-F238E27FC236}">
              <a16:creationId xmlns:a16="http://schemas.microsoft.com/office/drawing/2014/main" id="{00000000-0008-0000-0500-000031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732270" y="681990"/>
          <a:ext cx="525780" cy="525780"/>
        </a:xfrm>
        <a:prstGeom prst="rect">
          <a:avLst/>
        </a:prstGeom>
      </xdr:spPr>
    </xdr:pic>
    <xdr:clientData/>
  </xdr:twoCellAnchor>
  <xdr:twoCellAnchor editAs="oneCell">
    <xdr:from>
      <xdr:col>11</xdr:col>
      <xdr:colOff>133936</xdr:colOff>
      <xdr:row>21</xdr:row>
      <xdr:rowOff>49238</xdr:rowOff>
    </xdr:from>
    <xdr:to>
      <xdr:col>11</xdr:col>
      <xdr:colOff>503506</xdr:colOff>
      <xdr:row>23</xdr:row>
      <xdr:rowOff>53047</xdr:rowOff>
    </xdr:to>
    <xdr:pic>
      <xdr:nvPicPr>
        <xdr:cNvPr id="51" name="Graphic 50" descr="Daily calendar">
          <a:extLst>
            <a:ext uri="{FF2B5EF4-FFF2-40B4-BE49-F238E27FC236}">
              <a16:creationId xmlns:a16="http://schemas.microsoft.com/office/drawing/2014/main" id="{00000000-0008-0000-0500-000033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845398" y="3803553"/>
          <a:ext cx="369570" cy="368983"/>
        </a:xfrm>
        <a:prstGeom prst="rect">
          <a:avLst/>
        </a:prstGeom>
      </xdr:spPr>
    </xdr:pic>
    <xdr:clientData/>
  </xdr:twoCellAnchor>
  <xdr:twoCellAnchor editAs="oneCell">
    <xdr:from>
      <xdr:col>1</xdr:col>
      <xdr:colOff>278130</xdr:colOff>
      <xdr:row>22</xdr:row>
      <xdr:rowOff>140970</xdr:rowOff>
    </xdr:from>
    <xdr:to>
      <xdr:col>2</xdr:col>
      <xdr:colOff>266700</xdr:colOff>
      <xdr:row>26</xdr:row>
      <xdr:rowOff>125730</xdr:rowOff>
    </xdr:to>
    <xdr:pic>
      <xdr:nvPicPr>
        <xdr:cNvPr id="53" name="Graphic 52" descr="Shopping cart">
          <a:extLst>
            <a:ext uri="{FF2B5EF4-FFF2-40B4-BE49-F238E27FC236}">
              <a16:creationId xmlns:a16="http://schemas.microsoft.com/office/drawing/2014/main" id="{00000000-0008-0000-0500-000035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78130" y="4164330"/>
          <a:ext cx="628650" cy="716280"/>
        </a:xfrm>
        <a:prstGeom prst="rect">
          <a:avLst/>
        </a:prstGeom>
      </xdr:spPr>
    </xdr:pic>
    <xdr:clientData/>
  </xdr:twoCellAnchor>
  <xdr:twoCellAnchor editAs="oneCell">
    <xdr:from>
      <xdr:col>8</xdr:col>
      <xdr:colOff>47772</xdr:colOff>
      <xdr:row>6</xdr:row>
      <xdr:rowOff>174381</xdr:rowOff>
    </xdr:from>
    <xdr:to>
      <xdr:col>8</xdr:col>
      <xdr:colOff>318869</xdr:colOff>
      <xdr:row>8</xdr:row>
      <xdr:rowOff>79132</xdr:rowOff>
    </xdr:to>
    <xdr:pic>
      <xdr:nvPicPr>
        <xdr:cNvPr id="55" name="Graphic 54" descr="Coins">
          <a:extLst>
            <a:ext uri="{FF2B5EF4-FFF2-40B4-BE49-F238E27FC236}">
              <a16:creationId xmlns:a16="http://schemas.microsoft.com/office/drawing/2014/main" id="{00000000-0008-0000-0500-000037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5168412" y="1271661"/>
          <a:ext cx="271097" cy="270511"/>
        </a:xfrm>
        <a:prstGeom prst="rect">
          <a:avLst/>
        </a:prstGeom>
      </xdr:spPr>
    </xdr:pic>
    <xdr:clientData/>
  </xdr:twoCellAnchor>
  <xdr:twoCellAnchor editAs="oneCell">
    <xdr:from>
      <xdr:col>8</xdr:col>
      <xdr:colOff>68286</xdr:colOff>
      <xdr:row>14</xdr:row>
      <xdr:rowOff>117524</xdr:rowOff>
    </xdr:from>
    <xdr:to>
      <xdr:col>8</xdr:col>
      <xdr:colOff>336745</xdr:colOff>
      <xdr:row>16</xdr:row>
      <xdr:rowOff>41324</xdr:rowOff>
    </xdr:to>
    <xdr:pic>
      <xdr:nvPicPr>
        <xdr:cNvPr id="57" name="Graphic 56" descr="Flowchart">
          <a:extLst>
            <a:ext uri="{FF2B5EF4-FFF2-40B4-BE49-F238E27FC236}">
              <a16:creationId xmlns:a16="http://schemas.microsoft.com/office/drawing/2014/main" id="{00000000-0008-0000-0500-000039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4766309" y="2620401"/>
          <a:ext cx="268459" cy="288974"/>
        </a:xfrm>
        <a:prstGeom prst="rect">
          <a:avLst/>
        </a:prstGeom>
      </xdr:spPr>
    </xdr:pic>
    <xdr:clientData/>
  </xdr:twoCellAnchor>
  <xdr:twoCellAnchor editAs="oneCell">
    <xdr:from>
      <xdr:col>2</xdr:col>
      <xdr:colOff>544830</xdr:colOff>
      <xdr:row>6</xdr:row>
      <xdr:rowOff>118110</xdr:rowOff>
    </xdr:from>
    <xdr:to>
      <xdr:col>3</xdr:col>
      <xdr:colOff>304800</xdr:colOff>
      <xdr:row>8</xdr:row>
      <xdr:rowOff>152400</xdr:rowOff>
    </xdr:to>
    <xdr:pic>
      <xdr:nvPicPr>
        <xdr:cNvPr id="61" name="Graphic 60" descr="Flip calendar">
          <a:extLst>
            <a:ext uri="{FF2B5EF4-FFF2-40B4-BE49-F238E27FC236}">
              <a16:creationId xmlns:a16="http://schemas.microsoft.com/office/drawing/2014/main" id="{00000000-0008-0000-0500-00003D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215390" y="1192530"/>
          <a:ext cx="400050" cy="400050"/>
        </a:xfrm>
        <a:prstGeom prst="rect">
          <a:avLst/>
        </a:prstGeom>
      </xdr:spPr>
    </xdr:pic>
    <xdr:clientData/>
  </xdr:twoCellAnchor>
  <xdr:twoCellAnchor>
    <xdr:from>
      <xdr:col>2</xdr:col>
      <xdr:colOff>312420</xdr:colOff>
      <xdr:row>0</xdr:row>
      <xdr:rowOff>129540</xdr:rowOff>
    </xdr:from>
    <xdr:to>
      <xdr:col>5</xdr:col>
      <xdr:colOff>529590</xdr:colOff>
      <xdr:row>2</xdr:row>
      <xdr:rowOff>45720</xdr:rowOff>
    </xdr:to>
    <xdr:sp macro="" textlink="">
      <xdr:nvSpPr>
        <xdr:cNvPr id="62" name="TextBox 61">
          <a:extLst>
            <a:ext uri="{FF2B5EF4-FFF2-40B4-BE49-F238E27FC236}">
              <a16:creationId xmlns:a16="http://schemas.microsoft.com/office/drawing/2014/main" id="{00000000-0008-0000-0500-00003E000000}"/>
            </a:ext>
          </a:extLst>
        </xdr:cNvPr>
        <xdr:cNvSpPr txBox="1"/>
      </xdr:nvSpPr>
      <xdr:spPr>
        <a:xfrm>
          <a:off x="982980" y="129540"/>
          <a:ext cx="222885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bg1"/>
              </a:solidFill>
            </a:rPr>
            <a:t>SALES DASHBOARD</a:t>
          </a:r>
        </a:p>
      </xdr:txBody>
    </xdr:sp>
    <xdr:clientData/>
  </xdr:twoCellAnchor>
  <xdr:twoCellAnchor>
    <xdr:from>
      <xdr:col>3</xdr:col>
      <xdr:colOff>165296</xdr:colOff>
      <xdr:row>21</xdr:row>
      <xdr:rowOff>84408</xdr:rowOff>
    </xdr:from>
    <xdr:to>
      <xdr:col>11</xdr:col>
      <xdr:colOff>603446</xdr:colOff>
      <xdr:row>28</xdr:row>
      <xdr:rowOff>34877</xdr:rowOff>
    </xdr:to>
    <xdr:graphicFrame macro="">
      <xdr:nvGraphicFramePr>
        <xdr:cNvPr id="63" name="Chart 62">
          <a:extLst>
            <a:ext uri="{FF2B5EF4-FFF2-40B4-BE49-F238E27FC236}">
              <a16:creationId xmlns:a16="http://schemas.microsoft.com/office/drawing/2014/main" id="{00000000-0008-0000-0500-00003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10</xdr:col>
      <xdr:colOff>231824</xdr:colOff>
      <xdr:row>23</xdr:row>
      <xdr:rowOff>293</xdr:rowOff>
    </xdr:from>
    <xdr:to>
      <xdr:col>11</xdr:col>
      <xdr:colOff>128954</xdr:colOff>
      <xdr:row>23</xdr:row>
      <xdr:rowOff>293</xdr:rowOff>
    </xdr:to>
    <xdr:cxnSp macro="">
      <xdr:nvCxnSpPr>
        <xdr:cNvPr id="65" name="Straight Connector 64">
          <a:extLst>
            <a:ext uri="{FF2B5EF4-FFF2-40B4-BE49-F238E27FC236}">
              <a16:creationId xmlns:a16="http://schemas.microsoft.com/office/drawing/2014/main" id="{00000000-0008-0000-0500-000041000000}"/>
            </a:ext>
          </a:extLst>
        </xdr:cNvPr>
        <xdr:cNvCxnSpPr/>
      </xdr:nvCxnSpPr>
      <xdr:spPr>
        <a:xfrm flipH="1">
          <a:off x="6272139" y="4112162"/>
          <a:ext cx="568277" cy="0"/>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xdr:colOff>
      <xdr:row>2</xdr:row>
      <xdr:rowOff>60960</xdr:rowOff>
    </xdr:from>
    <xdr:to>
      <xdr:col>4</xdr:col>
      <xdr:colOff>53340</xdr:colOff>
      <xdr:row>3</xdr:row>
      <xdr:rowOff>99060</xdr:rowOff>
    </xdr:to>
    <xdr:sp macro="" textlink="">
      <xdr:nvSpPr>
        <xdr:cNvPr id="67" name="TextBox 66">
          <a:extLst>
            <a:ext uri="{FF2B5EF4-FFF2-40B4-BE49-F238E27FC236}">
              <a16:creationId xmlns:a16="http://schemas.microsoft.com/office/drawing/2014/main" id="{00000000-0008-0000-0500-000043000000}"/>
            </a:ext>
          </a:extLst>
        </xdr:cNvPr>
        <xdr:cNvSpPr txBox="1"/>
      </xdr:nvSpPr>
      <xdr:spPr>
        <a:xfrm>
          <a:off x="708660" y="419100"/>
          <a:ext cx="1356360" cy="217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rgbClr val="FFC000"/>
              </a:solidFill>
            </a:rPr>
            <a:t>AMAZON SALES</a:t>
          </a:r>
        </a:p>
      </xdr:txBody>
    </xdr:sp>
    <xdr:clientData/>
  </xdr:twoCellAnchor>
  <xdr:twoCellAnchor editAs="oneCell">
    <xdr:from>
      <xdr:col>6</xdr:col>
      <xdr:colOff>220980</xdr:colOff>
      <xdr:row>1</xdr:row>
      <xdr:rowOff>60960</xdr:rowOff>
    </xdr:from>
    <xdr:to>
      <xdr:col>8</xdr:col>
      <xdr:colOff>293370</xdr:colOff>
      <xdr:row>3</xdr:row>
      <xdr:rowOff>7620</xdr:rowOff>
    </xdr:to>
    <mc:AlternateContent xmlns:mc="http://schemas.openxmlformats.org/markup-compatibility/2006" xmlns:a14="http://schemas.microsoft.com/office/drawing/2010/main">
      <mc:Choice Requires="a14">
        <xdr:graphicFrame macro="">
          <xdr:nvGraphicFramePr>
            <xdr:cNvPr id="68" name="Sale Type 1">
              <a:extLst>
                <a:ext uri="{FF2B5EF4-FFF2-40B4-BE49-F238E27FC236}">
                  <a16:creationId xmlns:a16="http://schemas.microsoft.com/office/drawing/2014/main" id="{00000000-0008-0000-0500-000044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4054426" y="242668"/>
              <a:ext cx="1350206" cy="310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525780</xdr:colOff>
      <xdr:row>1</xdr:row>
      <xdr:rowOff>53340</xdr:rowOff>
    </xdr:from>
    <xdr:to>
      <xdr:col>11</xdr:col>
      <xdr:colOff>22860</xdr:colOff>
      <xdr:row>3</xdr:row>
      <xdr:rowOff>3810</xdr:rowOff>
    </xdr:to>
    <mc:AlternateContent xmlns:mc="http://schemas.openxmlformats.org/markup-compatibility/2006" xmlns:a14="http://schemas.microsoft.com/office/drawing/2010/main">
      <mc:Choice Requires="a14">
        <xdr:graphicFrame macro="">
          <xdr:nvGraphicFramePr>
            <xdr:cNvPr id="69" name="Payment mode 1">
              <a:extLst>
                <a:ext uri="{FF2B5EF4-FFF2-40B4-BE49-F238E27FC236}">
                  <a16:creationId xmlns:a16="http://schemas.microsoft.com/office/drawing/2014/main" id="{00000000-0008-0000-0500-000045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5637042" y="235048"/>
              <a:ext cx="1413803" cy="3138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57150</xdr:colOff>
      <xdr:row>9</xdr:row>
      <xdr:rowOff>99060</xdr:rowOff>
    </xdr:from>
    <xdr:to>
      <xdr:col>2</xdr:col>
      <xdr:colOff>499109</xdr:colOff>
      <xdr:row>21</xdr:row>
      <xdr:rowOff>3810</xdr:rowOff>
    </xdr:to>
    <mc:AlternateContent xmlns:mc="http://schemas.openxmlformats.org/markup-compatibility/2006" xmlns:a14="http://schemas.microsoft.com/office/drawing/2010/main">
      <mc:Choice Requires="a14">
        <xdr:graphicFrame macro="">
          <xdr:nvGraphicFramePr>
            <xdr:cNvPr id="70" name="Month 1">
              <a:extLst>
                <a:ext uri="{FF2B5EF4-FFF2-40B4-BE49-F238E27FC236}">
                  <a16:creationId xmlns:a16="http://schemas.microsoft.com/office/drawing/2014/main" id="{00000000-0008-0000-0500-000046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96058" y="1734429"/>
              <a:ext cx="1080866" cy="20852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76200</xdr:colOff>
      <xdr:row>4</xdr:row>
      <xdr:rowOff>38100</xdr:rowOff>
    </xdr:from>
    <xdr:to>
      <xdr:col>2</xdr:col>
      <xdr:colOff>514350</xdr:colOff>
      <xdr:row>9</xdr:row>
      <xdr:rowOff>11430</xdr:rowOff>
    </xdr:to>
    <mc:AlternateContent xmlns:mc="http://schemas.openxmlformats.org/markup-compatibility/2006" xmlns:a14="http://schemas.microsoft.com/office/drawing/2010/main">
      <mc:Choice Requires="a14">
        <xdr:graphicFrame macro="">
          <xdr:nvGraphicFramePr>
            <xdr:cNvPr id="71" name="Year 1">
              <a:extLst>
                <a:ext uri="{FF2B5EF4-FFF2-40B4-BE49-F238E27FC236}">
                  <a16:creationId xmlns:a16="http://schemas.microsoft.com/office/drawing/2014/main" id="{00000000-0008-0000-0500-000047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15108" y="764931"/>
              <a:ext cx="1077057" cy="8818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228307</xdr:colOff>
      <xdr:row>21</xdr:row>
      <xdr:rowOff>90854</xdr:rowOff>
    </xdr:from>
    <xdr:to>
      <xdr:col>11</xdr:col>
      <xdr:colOff>159727</xdr:colOff>
      <xdr:row>22</xdr:row>
      <xdr:rowOff>140384</xdr:rowOff>
    </xdr:to>
    <xdr:sp macro="" textlink="">
      <xdr:nvSpPr>
        <xdr:cNvPr id="72" name="TextBox 71">
          <a:extLst>
            <a:ext uri="{FF2B5EF4-FFF2-40B4-BE49-F238E27FC236}">
              <a16:creationId xmlns:a16="http://schemas.microsoft.com/office/drawing/2014/main" id="{00000000-0008-0000-0500-000048000000}"/>
            </a:ext>
          </a:extLst>
        </xdr:cNvPr>
        <xdr:cNvSpPr txBox="1"/>
      </xdr:nvSpPr>
      <xdr:spPr>
        <a:xfrm>
          <a:off x="6268622" y="3845169"/>
          <a:ext cx="602567" cy="228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solidFill>
            </a:rPr>
            <a:t>DAILY</a:t>
          </a:r>
        </a:p>
      </xdr:txBody>
    </xdr:sp>
    <xdr:clientData/>
  </xdr:twoCellAnchor>
  <xdr:twoCellAnchor>
    <xdr:from>
      <xdr:col>2</xdr:col>
      <xdr:colOff>556260</xdr:colOff>
      <xdr:row>3</xdr:row>
      <xdr:rowOff>163830</xdr:rowOff>
    </xdr:from>
    <xdr:to>
      <xdr:col>4</xdr:col>
      <xdr:colOff>274320</xdr:colOff>
      <xdr:row>5</xdr:row>
      <xdr:rowOff>0</xdr:rowOff>
    </xdr:to>
    <xdr:sp macro="" textlink="">
      <xdr:nvSpPr>
        <xdr:cNvPr id="74" name="TextBox 73">
          <a:extLst>
            <a:ext uri="{FF2B5EF4-FFF2-40B4-BE49-F238E27FC236}">
              <a16:creationId xmlns:a16="http://schemas.microsoft.com/office/drawing/2014/main" id="{00000000-0008-0000-0500-00004A000000}"/>
            </a:ext>
          </a:extLst>
        </xdr:cNvPr>
        <xdr:cNvSpPr txBox="1"/>
      </xdr:nvSpPr>
      <xdr:spPr>
        <a:xfrm>
          <a:off x="1226820" y="701040"/>
          <a:ext cx="1059180" cy="194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TOTAL SALES</a:t>
          </a:r>
        </a:p>
      </xdr:txBody>
    </xdr:sp>
    <xdr:clientData/>
  </xdr:twoCellAnchor>
  <xdr:twoCellAnchor>
    <xdr:from>
      <xdr:col>3</xdr:col>
      <xdr:colOff>91440</xdr:colOff>
      <xdr:row>5</xdr:row>
      <xdr:rowOff>11430</xdr:rowOff>
    </xdr:from>
    <xdr:to>
      <xdr:col>4</xdr:col>
      <xdr:colOff>556260</xdr:colOff>
      <xdr:row>6</xdr:row>
      <xdr:rowOff>41910</xdr:rowOff>
    </xdr:to>
    <xdr:sp macro="" textlink="">
      <xdr:nvSpPr>
        <xdr:cNvPr id="75" name="TextBox 74">
          <a:extLst>
            <a:ext uri="{FF2B5EF4-FFF2-40B4-BE49-F238E27FC236}">
              <a16:creationId xmlns:a16="http://schemas.microsoft.com/office/drawing/2014/main" id="{00000000-0008-0000-0500-00004B000000}"/>
            </a:ext>
          </a:extLst>
        </xdr:cNvPr>
        <xdr:cNvSpPr txBox="1"/>
      </xdr:nvSpPr>
      <xdr:spPr>
        <a:xfrm>
          <a:off x="1432560" y="906780"/>
          <a:ext cx="113538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$26,197,800</a:t>
          </a:r>
        </a:p>
      </xdr:txBody>
    </xdr:sp>
    <xdr:clientData/>
  </xdr:twoCellAnchor>
  <xdr:twoCellAnchor>
    <xdr:from>
      <xdr:col>5</xdr:col>
      <xdr:colOff>323850</xdr:colOff>
      <xdr:row>3</xdr:row>
      <xdr:rowOff>167640</xdr:rowOff>
    </xdr:from>
    <xdr:to>
      <xdr:col>7</xdr:col>
      <xdr:colOff>274320</xdr:colOff>
      <xdr:row>5</xdr:row>
      <xdr:rowOff>34290</xdr:rowOff>
    </xdr:to>
    <xdr:sp macro="" textlink="">
      <xdr:nvSpPr>
        <xdr:cNvPr id="77" name="TextBox 76">
          <a:extLst>
            <a:ext uri="{FF2B5EF4-FFF2-40B4-BE49-F238E27FC236}">
              <a16:creationId xmlns:a16="http://schemas.microsoft.com/office/drawing/2014/main" id="{00000000-0008-0000-0500-00004D000000}"/>
            </a:ext>
          </a:extLst>
        </xdr:cNvPr>
        <xdr:cNvSpPr txBox="1"/>
      </xdr:nvSpPr>
      <xdr:spPr>
        <a:xfrm>
          <a:off x="3524250" y="716280"/>
          <a:ext cx="1230630" cy="232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TOTAL PROFIT</a:t>
          </a:r>
        </a:p>
      </xdr:txBody>
    </xdr:sp>
    <xdr:clientData/>
  </xdr:twoCellAnchor>
  <xdr:twoCellAnchor>
    <xdr:from>
      <xdr:col>8</xdr:col>
      <xdr:colOff>327660</xdr:colOff>
      <xdr:row>3</xdr:row>
      <xdr:rowOff>152400</xdr:rowOff>
    </xdr:from>
    <xdr:to>
      <xdr:col>10</xdr:col>
      <xdr:colOff>495300</xdr:colOff>
      <xdr:row>5</xdr:row>
      <xdr:rowOff>15240</xdr:rowOff>
    </xdr:to>
    <xdr:sp macro="" textlink="">
      <xdr:nvSpPr>
        <xdr:cNvPr id="78" name="TextBox 77">
          <a:extLst>
            <a:ext uri="{FF2B5EF4-FFF2-40B4-BE49-F238E27FC236}">
              <a16:creationId xmlns:a16="http://schemas.microsoft.com/office/drawing/2014/main" id="{00000000-0008-0000-0500-00004E000000}"/>
            </a:ext>
          </a:extLst>
        </xdr:cNvPr>
        <xdr:cNvSpPr txBox="1"/>
      </xdr:nvSpPr>
      <xdr:spPr>
        <a:xfrm>
          <a:off x="5448300" y="701040"/>
          <a:ext cx="14478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PROFIT</a:t>
          </a:r>
          <a:r>
            <a:rPr lang="en-GB" sz="1100" b="1" baseline="0">
              <a:solidFill>
                <a:schemeClr val="bg1"/>
              </a:solidFill>
            </a:rPr>
            <a:t> PERCENTAGE</a:t>
          </a:r>
          <a:endParaRPr lang="en-GB" sz="1100" b="1">
            <a:solidFill>
              <a:schemeClr val="bg1"/>
            </a:solidFill>
          </a:endParaRPr>
        </a:p>
      </xdr:txBody>
    </xdr:sp>
    <xdr:clientData/>
  </xdr:twoCellAnchor>
  <xdr:twoCellAnchor>
    <xdr:from>
      <xdr:col>6</xdr:col>
      <xdr:colOff>137160</xdr:colOff>
      <xdr:row>5</xdr:row>
      <xdr:rowOff>0</xdr:rowOff>
    </xdr:from>
    <xdr:to>
      <xdr:col>7</xdr:col>
      <xdr:colOff>601980</xdr:colOff>
      <xdr:row>6</xdr:row>
      <xdr:rowOff>30480</xdr:rowOff>
    </xdr:to>
    <xdr:sp macro="" textlink="">
      <xdr:nvSpPr>
        <xdr:cNvPr id="79" name="TextBox 78">
          <a:extLst>
            <a:ext uri="{FF2B5EF4-FFF2-40B4-BE49-F238E27FC236}">
              <a16:creationId xmlns:a16="http://schemas.microsoft.com/office/drawing/2014/main" id="{00000000-0008-0000-0500-00004F000000}"/>
            </a:ext>
          </a:extLst>
        </xdr:cNvPr>
        <xdr:cNvSpPr txBox="1"/>
      </xdr:nvSpPr>
      <xdr:spPr>
        <a:xfrm>
          <a:off x="3489960" y="895350"/>
          <a:ext cx="113538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-$46,115,721</a:t>
          </a:r>
        </a:p>
      </xdr:txBody>
    </xdr:sp>
    <xdr:clientData/>
  </xdr:twoCellAnchor>
  <xdr:twoCellAnchor>
    <xdr:from>
      <xdr:col>10</xdr:col>
      <xdr:colOff>240030</xdr:colOff>
      <xdr:row>4</xdr:row>
      <xdr:rowOff>167640</xdr:rowOff>
    </xdr:from>
    <xdr:to>
      <xdr:col>11</xdr:col>
      <xdr:colOff>289560</xdr:colOff>
      <xdr:row>6</xdr:row>
      <xdr:rowOff>34290</xdr:rowOff>
    </xdr:to>
    <xdr:sp macro="" textlink="">
      <xdr:nvSpPr>
        <xdr:cNvPr id="80" name="TextBox 79">
          <a:extLst>
            <a:ext uri="{FF2B5EF4-FFF2-40B4-BE49-F238E27FC236}">
              <a16:creationId xmlns:a16="http://schemas.microsoft.com/office/drawing/2014/main" id="{00000000-0008-0000-0500-000050000000}"/>
            </a:ext>
          </a:extLst>
        </xdr:cNvPr>
        <xdr:cNvSpPr txBox="1"/>
      </xdr:nvSpPr>
      <xdr:spPr>
        <a:xfrm>
          <a:off x="6275070" y="883920"/>
          <a:ext cx="720090" cy="224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-64%</a:t>
          </a:r>
        </a:p>
      </xdr:txBody>
    </xdr:sp>
    <xdr:clientData/>
  </xdr:twoCellAnchor>
  <xdr:twoCellAnchor>
    <xdr:from>
      <xdr:col>3</xdr:col>
      <xdr:colOff>293077</xdr:colOff>
      <xdr:row>7</xdr:row>
      <xdr:rowOff>158262</xdr:rowOff>
    </xdr:from>
    <xdr:to>
      <xdr:col>4</xdr:col>
      <xdr:colOff>120162</xdr:colOff>
      <xdr:row>7</xdr:row>
      <xdr:rowOff>158262</xdr:rowOff>
    </xdr:to>
    <xdr:cxnSp macro="">
      <xdr:nvCxnSpPr>
        <xdr:cNvPr id="84" name="Straight Connector 83">
          <a:extLst>
            <a:ext uri="{FF2B5EF4-FFF2-40B4-BE49-F238E27FC236}">
              <a16:creationId xmlns:a16="http://schemas.microsoft.com/office/drawing/2014/main" id="{00000000-0008-0000-0500-000054000000}"/>
            </a:ext>
          </a:extLst>
        </xdr:cNvPr>
        <xdr:cNvCxnSpPr/>
      </xdr:nvCxnSpPr>
      <xdr:spPr>
        <a:xfrm flipH="1">
          <a:off x="1635369" y="1409700"/>
          <a:ext cx="498231" cy="0"/>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380414</xdr:colOff>
      <xdr:row>15</xdr:row>
      <xdr:rowOff>134815</xdr:rowOff>
    </xdr:from>
    <xdr:to>
      <xdr:col>9</xdr:col>
      <xdr:colOff>296009</xdr:colOff>
      <xdr:row>15</xdr:row>
      <xdr:rowOff>140676</xdr:rowOff>
    </xdr:to>
    <xdr:cxnSp macro="">
      <xdr:nvCxnSpPr>
        <xdr:cNvPr id="85" name="Straight Connector 84">
          <a:extLst>
            <a:ext uri="{FF2B5EF4-FFF2-40B4-BE49-F238E27FC236}">
              <a16:creationId xmlns:a16="http://schemas.microsoft.com/office/drawing/2014/main" id="{00000000-0008-0000-0500-000055000000}"/>
            </a:ext>
          </a:extLst>
        </xdr:cNvPr>
        <xdr:cNvCxnSpPr/>
      </xdr:nvCxnSpPr>
      <xdr:spPr>
        <a:xfrm flipH="1">
          <a:off x="5078437" y="2816469"/>
          <a:ext cx="586741" cy="5861"/>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318575</xdr:colOff>
      <xdr:row>7</xdr:row>
      <xdr:rowOff>161192</xdr:rowOff>
    </xdr:from>
    <xdr:to>
      <xdr:col>9</xdr:col>
      <xdr:colOff>395655</xdr:colOff>
      <xdr:row>7</xdr:row>
      <xdr:rowOff>162952</xdr:rowOff>
    </xdr:to>
    <xdr:cxnSp macro="">
      <xdr:nvCxnSpPr>
        <xdr:cNvPr id="86" name="Straight Connector 85">
          <a:extLst>
            <a:ext uri="{FF2B5EF4-FFF2-40B4-BE49-F238E27FC236}">
              <a16:creationId xmlns:a16="http://schemas.microsoft.com/office/drawing/2014/main" id="{00000000-0008-0000-0500-000056000000}"/>
            </a:ext>
          </a:extLst>
        </xdr:cNvPr>
        <xdr:cNvCxnSpPr/>
      </xdr:nvCxnSpPr>
      <xdr:spPr>
        <a:xfrm flipH="1">
          <a:off x="5016598" y="1412630"/>
          <a:ext cx="748226" cy="1760"/>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188448</xdr:colOff>
      <xdr:row>6</xdr:row>
      <xdr:rowOff>149469</xdr:rowOff>
    </xdr:from>
    <xdr:to>
      <xdr:col>4</xdr:col>
      <xdr:colOff>367518</xdr:colOff>
      <xdr:row>8</xdr:row>
      <xdr:rowOff>20223</xdr:rowOff>
    </xdr:to>
    <xdr:sp macro="" textlink="">
      <xdr:nvSpPr>
        <xdr:cNvPr id="91" name="TextBox 90">
          <a:extLst>
            <a:ext uri="{FF2B5EF4-FFF2-40B4-BE49-F238E27FC236}">
              <a16:creationId xmlns:a16="http://schemas.microsoft.com/office/drawing/2014/main" id="{00000000-0008-0000-0500-00005B000000}"/>
            </a:ext>
          </a:extLst>
        </xdr:cNvPr>
        <xdr:cNvSpPr txBox="1"/>
      </xdr:nvSpPr>
      <xdr:spPr>
        <a:xfrm>
          <a:off x="1530740" y="1222131"/>
          <a:ext cx="850216" cy="228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1">
              <a:solidFill>
                <a:schemeClr val="bg1"/>
              </a:solidFill>
            </a:rPr>
            <a:t>MONTHLY</a:t>
          </a:r>
        </a:p>
      </xdr:txBody>
    </xdr:sp>
    <xdr:clientData/>
  </xdr:twoCellAnchor>
  <xdr:twoCellAnchor>
    <xdr:from>
      <xdr:col>8</xdr:col>
      <xdr:colOff>316522</xdr:colOff>
      <xdr:row>14</xdr:row>
      <xdr:rowOff>98474</xdr:rowOff>
    </xdr:from>
    <xdr:to>
      <xdr:col>9</xdr:col>
      <xdr:colOff>433168</xdr:colOff>
      <xdr:row>15</xdr:row>
      <xdr:rowOff>148004</xdr:rowOff>
    </xdr:to>
    <xdr:sp macro="" textlink="">
      <xdr:nvSpPr>
        <xdr:cNvPr id="92" name="TextBox 91">
          <a:extLst>
            <a:ext uri="{FF2B5EF4-FFF2-40B4-BE49-F238E27FC236}">
              <a16:creationId xmlns:a16="http://schemas.microsoft.com/office/drawing/2014/main" id="{00000000-0008-0000-0500-00005C000000}"/>
            </a:ext>
          </a:extLst>
        </xdr:cNvPr>
        <xdr:cNvSpPr txBox="1"/>
      </xdr:nvSpPr>
      <xdr:spPr>
        <a:xfrm>
          <a:off x="5437162" y="2658794"/>
          <a:ext cx="756726" cy="232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1">
              <a:solidFill>
                <a:schemeClr val="bg1"/>
              </a:solidFill>
            </a:rPr>
            <a:t>SALE</a:t>
          </a:r>
          <a:r>
            <a:rPr lang="en-GB" sz="900" b="1" baseline="0">
              <a:solidFill>
                <a:schemeClr val="bg1"/>
              </a:solidFill>
            </a:rPr>
            <a:t> TYPE</a:t>
          </a:r>
          <a:endParaRPr lang="en-GB" sz="900" b="1">
            <a:solidFill>
              <a:schemeClr val="bg1"/>
            </a:solidFill>
          </a:endParaRPr>
        </a:p>
      </xdr:txBody>
    </xdr:sp>
    <xdr:clientData/>
  </xdr:twoCellAnchor>
  <xdr:twoCellAnchor>
    <xdr:from>
      <xdr:col>8</xdr:col>
      <xdr:colOff>216292</xdr:colOff>
      <xdr:row>6</xdr:row>
      <xdr:rowOff>149177</xdr:rowOff>
    </xdr:from>
    <xdr:to>
      <xdr:col>10</xdr:col>
      <xdr:colOff>73270</xdr:colOff>
      <xdr:row>7</xdr:row>
      <xdr:rowOff>149471</xdr:rowOff>
    </xdr:to>
    <xdr:sp macro="" textlink="">
      <xdr:nvSpPr>
        <xdr:cNvPr id="93" name="TextBox 92">
          <a:extLst>
            <a:ext uri="{FF2B5EF4-FFF2-40B4-BE49-F238E27FC236}">
              <a16:creationId xmlns:a16="http://schemas.microsoft.com/office/drawing/2014/main" id="{00000000-0008-0000-0500-00005D000000}"/>
            </a:ext>
          </a:extLst>
        </xdr:cNvPr>
        <xdr:cNvSpPr txBox="1"/>
      </xdr:nvSpPr>
      <xdr:spPr>
        <a:xfrm>
          <a:off x="4914315" y="1221839"/>
          <a:ext cx="1199270" cy="179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1">
              <a:solidFill>
                <a:schemeClr val="bg1"/>
              </a:solidFill>
            </a:rPr>
            <a:t>PAYMENT TYPE</a:t>
          </a:r>
        </a:p>
      </xdr:txBody>
    </xdr:sp>
    <xdr:clientData/>
  </xdr:twoCellAnchor>
  <xdr:twoCellAnchor>
    <xdr:from>
      <xdr:col>10</xdr:col>
      <xdr:colOff>349641</xdr:colOff>
      <xdr:row>7</xdr:row>
      <xdr:rowOff>65063</xdr:rowOff>
    </xdr:from>
    <xdr:to>
      <xdr:col>11</xdr:col>
      <xdr:colOff>517281</xdr:colOff>
      <xdr:row>9</xdr:row>
      <xdr:rowOff>167933</xdr:rowOff>
    </xdr:to>
    <xdr:sp macro="" textlink="">
      <xdr:nvSpPr>
        <xdr:cNvPr id="94" name="TextBox 93">
          <a:extLst>
            <a:ext uri="{FF2B5EF4-FFF2-40B4-BE49-F238E27FC236}">
              <a16:creationId xmlns:a16="http://schemas.microsoft.com/office/drawing/2014/main" id="{00000000-0008-0000-0500-00005E000000}"/>
            </a:ext>
          </a:extLst>
        </xdr:cNvPr>
        <xdr:cNvSpPr txBox="1"/>
      </xdr:nvSpPr>
      <xdr:spPr>
        <a:xfrm>
          <a:off x="6389956" y="1316501"/>
          <a:ext cx="838787" cy="460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solidFill>
                <a:schemeClr val="bg1"/>
              </a:solidFill>
            </a:rPr>
            <a:t>TOP</a:t>
          </a:r>
        </a:p>
        <a:p>
          <a:pPr algn="ctr"/>
          <a:r>
            <a:rPr lang="en-GB" sz="1200" b="1">
              <a:solidFill>
                <a:schemeClr val="bg1"/>
              </a:solidFill>
            </a:rPr>
            <a:t>PRODUCT</a:t>
          </a:r>
        </a:p>
      </xdr:txBody>
    </xdr:sp>
    <xdr:clientData/>
  </xdr:twoCellAnchor>
  <xdr:twoCellAnchor>
    <xdr:from>
      <xdr:col>7</xdr:col>
      <xdr:colOff>473320</xdr:colOff>
      <xdr:row>15</xdr:row>
      <xdr:rowOff>15825</xdr:rowOff>
    </xdr:from>
    <xdr:to>
      <xdr:col>10</xdr:col>
      <xdr:colOff>437270</xdr:colOff>
      <xdr:row>22</xdr:row>
      <xdr:rowOff>50996</xdr:rowOff>
    </xdr:to>
    <xdr:graphicFrame macro="">
      <xdr:nvGraphicFramePr>
        <xdr:cNvPr id="109" name="Chart 108">
          <a:extLst>
            <a:ext uri="{FF2B5EF4-FFF2-40B4-BE49-F238E27FC236}">
              <a16:creationId xmlns:a16="http://schemas.microsoft.com/office/drawing/2014/main" id="{00000000-0008-0000-0500-00006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505849</xdr:colOff>
      <xdr:row>6</xdr:row>
      <xdr:rowOff>136281</xdr:rowOff>
    </xdr:from>
    <xdr:to>
      <xdr:col>10</xdr:col>
      <xdr:colOff>331470</xdr:colOff>
      <xdr:row>14</xdr:row>
      <xdr:rowOff>104042</xdr:rowOff>
    </xdr:to>
    <xdr:graphicFrame macro="">
      <xdr:nvGraphicFramePr>
        <xdr:cNvPr id="110" name="Chart 109">
          <a:extLst>
            <a:ext uri="{FF2B5EF4-FFF2-40B4-BE49-F238E27FC236}">
              <a16:creationId xmlns:a16="http://schemas.microsoft.com/office/drawing/2014/main" id="{00000000-0008-0000-0500-00006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xdr:col>
      <xdr:colOff>619272</xdr:colOff>
      <xdr:row>8</xdr:row>
      <xdr:rowOff>148297</xdr:rowOff>
    </xdr:from>
    <xdr:to>
      <xdr:col>7</xdr:col>
      <xdr:colOff>559777</xdr:colOff>
      <xdr:row>20</xdr:row>
      <xdr:rowOff>158262</xdr:rowOff>
    </xdr:to>
    <xdr:graphicFrame macro="">
      <xdr:nvGraphicFramePr>
        <xdr:cNvPr id="113" name="Chart 112">
          <a:extLst>
            <a:ext uri="{FF2B5EF4-FFF2-40B4-BE49-F238E27FC236}">
              <a16:creationId xmlns:a16="http://schemas.microsoft.com/office/drawing/2014/main" id="{00000000-0008-0000-0500-00007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10</xdr:col>
      <xdr:colOff>328246</xdr:colOff>
      <xdr:row>10</xdr:row>
      <xdr:rowOff>70339</xdr:rowOff>
    </xdr:from>
    <xdr:to>
      <xdr:col>11</xdr:col>
      <xdr:colOff>559777</xdr:colOff>
      <xdr:row>13</xdr:row>
      <xdr:rowOff>181707</xdr:rowOff>
    </xdr:to>
    <xdr:sp macro="" textlink="">
      <xdr:nvSpPr>
        <xdr:cNvPr id="114" name="TextBox 113">
          <a:extLst>
            <a:ext uri="{FF2B5EF4-FFF2-40B4-BE49-F238E27FC236}">
              <a16:creationId xmlns:a16="http://schemas.microsoft.com/office/drawing/2014/main" id="{00000000-0008-0000-0500-000072000000}"/>
            </a:ext>
          </a:extLst>
        </xdr:cNvPr>
        <xdr:cNvSpPr txBox="1"/>
      </xdr:nvSpPr>
      <xdr:spPr>
        <a:xfrm>
          <a:off x="6717323" y="1887416"/>
          <a:ext cx="870439" cy="656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00" b="1">
              <a:solidFill>
                <a:srgbClr val="FFC000"/>
              </a:solidFill>
            </a:rPr>
            <a:t>USB</a:t>
          </a:r>
        </a:p>
        <a:p>
          <a:pPr algn="ctr"/>
          <a:r>
            <a:rPr lang="en-GB" sz="1000" b="1">
              <a:solidFill>
                <a:srgbClr val="FFC000"/>
              </a:solidFill>
            </a:rPr>
            <a:t>SMART</a:t>
          </a:r>
        </a:p>
        <a:p>
          <a:pPr algn="ctr"/>
          <a:r>
            <a:rPr lang="en-GB" sz="1000" b="1">
              <a:solidFill>
                <a:srgbClr val="FFC000"/>
              </a:solidFill>
            </a:rPr>
            <a:t>TELEVISION</a:t>
          </a:r>
        </a:p>
      </xdr:txBody>
    </xdr:sp>
    <xdr:clientData/>
  </xdr:twoCellAnchor>
  <xdr:twoCellAnchor>
    <xdr:from>
      <xdr:col>10</xdr:col>
      <xdr:colOff>342900</xdr:colOff>
      <xdr:row>14</xdr:row>
      <xdr:rowOff>87630</xdr:rowOff>
    </xdr:from>
    <xdr:to>
      <xdr:col>12</xdr:col>
      <xdr:colOff>68580</xdr:colOff>
      <xdr:row>15</xdr:row>
      <xdr:rowOff>137745</xdr:rowOff>
    </xdr:to>
    <xdr:sp macro="" textlink="">
      <xdr:nvSpPr>
        <xdr:cNvPr id="115" name="TextBox 114">
          <a:extLst>
            <a:ext uri="{FF2B5EF4-FFF2-40B4-BE49-F238E27FC236}">
              <a16:creationId xmlns:a16="http://schemas.microsoft.com/office/drawing/2014/main" id="{00000000-0008-0000-0500-000073000000}"/>
            </a:ext>
          </a:extLst>
        </xdr:cNvPr>
        <xdr:cNvSpPr txBox="1"/>
      </xdr:nvSpPr>
      <xdr:spPr>
        <a:xfrm>
          <a:off x="6103620" y="2647950"/>
          <a:ext cx="1005840" cy="2329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$8,642,206</a:t>
          </a:r>
        </a:p>
      </xdr:txBody>
    </xdr:sp>
    <xdr:clientData/>
  </xdr:twoCellAnchor>
  <xdr:twoCellAnchor editAs="oneCell">
    <xdr:from>
      <xdr:col>11</xdr:col>
      <xdr:colOff>84992</xdr:colOff>
      <xdr:row>1</xdr:row>
      <xdr:rowOff>8793</xdr:rowOff>
    </xdr:from>
    <xdr:to>
      <xdr:col>11</xdr:col>
      <xdr:colOff>530469</xdr:colOff>
      <xdr:row>3</xdr:row>
      <xdr:rowOff>59787</xdr:rowOff>
    </xdr:to>
    <xdr:pic>
      <xdr:nvPicPr>
        <xdr:cNvPr id="117" name="Graphic 116" descr="Gear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6796454" y="187570"/>
          <a:ext cx="445477" cy="416168"/>
        </a:xfrm>
        <a:prstGeom prst="rect">
          <a:avLst/>
        </a:prstGeom>
      </xdr:spPr>
    </xdr:pic>
    <xdr:clientData/>
  </xdr:twoCellAnchor>
  <xdr:twoCellAnchor>
    <xdr:from>
      <xdr:col>5</xdr:col>
      <xdr:colOff>381000</xdr:colOff>
      <xdr:row>5</xdr:row>
      <xdr:rowOff>26377</xdr:rowOff>
    </xdr:from>
    <xdr:to>
      <xdr:col>6</xdr:col>
      <xdr:colOff>577362</xdr:colOff>
      <xdr:row>5</xdr:row>
      <xdr:rowOff>26670</xdr:rowOff>
    </xdr:to>
    <xdr:cxnSp macro="">
      <xdr:nvCxnSpPr>
        <xdr:cNvPr id="120" name="Straight Connector 119">
          <a:extLst>
            <a:ext uri="{FF2B5EF4-FFF2-40B4-BE49-F238E27FC236}">
              <a16:creationId xmlns:a16="http://schemas.microsoft.com/office/drawing/2014/main" id="{00000000-0008-0000-0500-000078000000}"/>
            </a:ext>
          </a:extLst>
        </xdr:cNvPr>
        <xdr:cNvCxnSpPr/>
      </xdr:nvCxnSpPr>
      <xdr:spPr>
        <a:xfrm flipH="1">
          <a:off x="3575538" y="934915"/>
          <a:ext cx="835270" cy="293"/>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27549</xdr:colOff>
      <xdr:row>5</xdr:row>
      <xdr:rowOff>30480</xdr:rowOff>
    </xdr:from>
    <xdr:to>
      <xdr:col>4</xdr:col>
      <xdr:colOff>129540</xdr:colOff>
      <xdr:row>5</xdr:row>
      <xdr:rowOff>35462</xdr:rowOff>
    </xdr:to>
    <xdr:cxnSp macro="">
      <xdr:nvCxnSpPr>
        <xdr:cNvPr id="121" name="Straight Connector 120">
          <a:extLst>
            <a:ext uri="{FF2B5EF4-FFF2-40B4-BE49-F238E27FC236}">
              <a16:creationId xmlns:a16="http://schemas.microsoft.com/office/drawing/2014/main" id="{00000000-0008-0000-0500-000079000000}"/>
            </a:ext>
          </a:extLst>
        </xdr:cNvPr>
        <xdr:cNvCxnSpPr/>
      </xdr:nvCxnSpPr>
      <xdr:spPr>
        <a:xfrm flipH="1">
          <a:off x="1947789" y="944880"/>
          <a:ext cx="742071" cy="4982"/>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408549</xdr:colOff>
      <xdr:row>5</xdr:row>
      <xdr:rowOff>20222</xdr:rowOff>
    </xdr:from>
    <xdr:to>
      <xdr:col>10</xdr:col>
      <xdr:colOff>377190</xdr:colOff>
      <xdr:row>5</xdr:row>
      <xdr:rowOff>22860</xdr:rowOff>
    </xdr:to>
    <xdr:cxnSp macro="">
      <xdr:nvCxnSpPr>
        <xdr:cNvPr id="126" name="Straight Connector 125">
          <a:extLst>
            <a:ext uri="{FF2B5EF4-FFF2-40B4-BE49-F238E27FC236}">
              <a16:creationId xmlns:a16="http://schemas.microsoft.com/office/drawing/2014/main" id="{00000000-0008-0000-0500-00007E000000}"/>
            </a:ext>
          </a:extLst>
        </xdr:cNvPr>
        <xdr:cNvCxnSpPr/>
      </xdr:nvCxnSpPr>
      <xdr:spPr>
        <a:xfrm flipH="1" flipV="1">
          <a:off x="5529189" y="934622"/>
          <a:ext cx="1248801" cy="2638"/>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gdha bajpai" refreshedDate="45001.606013425924" createdVersion="8" refreshedVersion="8" minRefreshableVersion="3" recordCount="1465" xr:uid="{00000000-000A-0000-FFFF-FFFF1D000000}">
  <cacheSource type="worksheet">
    <worksheetSource ref="A3:O1468" sheet="Data_for_Analysis"/>
  </cacheSource>
  <cacheFields count="15">
    <cacheField name="Date" numFmtId="14">
      <sharedItems containsSemiMixedTypes="0" containsNonDate="0" containsDate="1" containsString="0" minDate="2021-01-01T00:00:00" maxDate="2023-01-27T00:00:00"/>
    </cacheField>
    <cacheField name="Product_id" numFmtId="0">
      <sharedItems/>
    </cacheField>
    <cacheField name="Quantity" numFmtId="0">
      <sharedItems containsSemiMixedTypes="0" containsString="0" containsNumber="1" containsInteger="1" minValue="2" maxValue="23"/>
    </cacheField>
    <cacheField name="Sale Type" numFmtId="0">
      <sharedItems count="2">
        <s v="Direct Sales"/>
        <s v="Online "/>
      </sharedItems>
    </cacheField>
    <cacheField name="Payment mode" numFmtId="0">
      <sharedItems count="5">
        <s v="Cash"/>
        <s v="Online"/>
        <s v="Card"/>
        <s v="GooglePay"/>
        <s v="ApplePay"/>
      </sharedItems>
    </cacheField>
    <cacheField name="product_id2" numFmtId="0">
      <sharedItems/>
    </cacheField>
    <cacheField name="category" numFmtId="0">
      <sharedItems count="180">
        <s v="USBCables"/>
        <s v="WirelessUSBAdapters"/>
        <s v="HDMICables"/>
        <s v="SmartTelevisions"/>
        <s v="USBSmartTelevisions"/>
        <s v="USBRemoteControls"/>
        <s v="USBStandardTelevisions"/>
        <s v="TVWall&amp;CeilingMounts"/>
        <s v="RCACables"/>
        <s v="Mounts"/>
        <s v="OpticalCables"/>
        <s v="USB"/>
        <s v="Adapters"/>
        <s v="USBSatelliteReceivers"/>
        <s v="DVICables"/>
        <s v="SpeakerCables"/>
        <s v="StreamingClients"/>
        <s v="TowerSpeakers"/>
        <s v="USB3DGlasses"/>
        <s v="SmartWatches"/>
        <s v="PowerBanks"/>
        <s v="USBSmartphones"/>
        <s v="MicroSD"/>
        <s v="USBBasicMobiles"/>
        <s v="USBIn-Ear"/>
        <s v="AutomobileChargers"/>
        <s v="Cradles"/>
        <s v="WallChargers"/>
        <s v="OTGAdapters"/>
        <s v="Tripods"/>
        <s v="SelfieSticks"/>
        <s v="USBStands"/>
        <s v="USBCableConnectionProtectors"/>
        <s v="USBDÃ©cor"/>
        <s v="ScreenProtectors"/>
        <s v="USBStylusPens"/>
        <s v="Bedstand&amp;DeskMounts"/>
        <s v="BasicCases"/>
        <s v="HandlebarMounts"/>
        <s v="USBOn-Ear"/>
        <s v="USBCameraPrivacyCovers"/>
        <s v="PhoneCharms"/>
        <s v="Shower&amp;WallMounts"/>
        <s v="USBMice"/>
        <s v="USBGraphicTablets"/>
        <s v="USBLapdesks"/>
        <s v="USBNotebookComputerStands"/>
        <s v="USBKeyboards"/>
        <s v="Condenser"/>
        <s v="Pens,Pencils&amp;WritingSupplies"/>
        <s v="Tape"/>
        <s v="USBKeyboard&amp;MouseSets"/>
        <s v="Tabletop&amp;TravelTripods"/>
        <s v="Scientific"/>
        <s v="Repeaters&amp;Extenders"/>
        <s v="TripodLegs"/>
        <s v="USBInkjetInkCartridges"/>
        <s v="DustCovers"/>
        <s v="USBGamingMice"/>
        <s v="Paints"/>
        <s v="MousePads"/>
        <s v="USBMacro&amp;RinglightFlashes"/>
        <s v="NetworkingDevices"/>
        <s v="Routers"/>
        <s v="USBOver-Ear"/>
        <s v="BluetoothSpeakers"/>
        <s v="Notebooks,WritingPads&amp;Diaries"/>
        <s v="BluetoothAdapters"/>
        <s v="USBUSBtoUSBAdapters"/>
        <s v="CompleteTripodUnits"/>
        <s v="USBFilm"/>
        <s v="Monitors"/>
        <s v="USBLamps"/>
        <s v="CleaningKits"/>
        <s v="USBDomeCameras"/>
        <s v="USBScreenProtectors"/>
        <s v="USBGamepads"/>
        <s v="Basic"/>
        <s v="USBPCMicrophones"/>
        <s v="OutdoorSpeakers"/>
        <s v="LaptopSleeves&amp;Slipcases"/>
        <s v="EthernetCables"/>
        <s v="Memory"/>
        <s v="SecureDigitalCards"/>
        <s v="Flashes&amp;SelfieLights"/>
        <s v="Webcams"/>
        <s v="USBCoolingPads"/>
        <s v="Adapters&amp;Multi-Outlets"/>
        <s v="ColouredPaper"/>
        <s v="InternalSolidStateDrives"/>
        <s v="MultimediaSpeakerSystems"/>
        <s v="DataCards&amp;Dongles"/>
        <s v="USBLaptopChargers&amp;PowerSupplies"/>
        <s v="USBPCSpeakers"/>
        <s v="BatteryChargers"/>
        <s v="Cases"/>
        <s v="Pencils"/>
        <s v="InternalHardDrives"/>
        <s v="Pens"/>
        <s v="SATACables"/>
        <s v="USBPCHeadsets"/>
        <s v="USBGamingKeyboards"/>
        <s v="SoundbarSpeakers"/>
        <s v="USBInkjetPrinters"/>
        <s v="USBColouringPens&amp;Markers"/>
        <s v="USBHeadsets"/>
        <s v="PowerLANAdapters"/>
        <s v="USBInkjetInkRefills&amp;Kits"/>
        <s v="PhotoBackgroundAccessories"/>
        <s v="Financial&amp;Business"/>
        <s v="SurgeProtectors"/>
        <s v="Tablets"/>
        <s v="CordManagement"/>
        <s v="PaintingMaterials"/>
        <s v="USBTonerCartridges"/>
        <s v="USBCaddies"/>
        <s v="SolidStateDrivers"/>
        <s v="Traditional Laptops"/>
        <s v="ElectricKettles"/>
        <s v="USBElectricHeaters"/>
        <s v="USBFanHeaters"/>
        <s v="LintShavers"/>
        <s v="USBDigitalKitchenScales"/>
        <s v="Choppers"/>
        <s v="USBInductionCooktop"/>
        <s v="USBHandBlenders"/>
        <s v="Irons"/>
        <s v="USBMixerGrinders"/>
        <s v="USBInstantWaterHeaters"/>
        <s v="Kettle&amp;ToasterSets"/>
        <s v="USBStorageWaterHeaters"/>
        <s v="USBImmersionRods"/>
        <s v="AirFryers"/>
        <s v="USBLaundryBaskets"/>
        <s v="USBJuicerMixerGrinders"/>
        <s v="Vacuums"/>
        <s v="USBEggBoilers"/>
        <s v="USBSandwichMakers"/>
        <s v="USBMiniFoodProcessors&amp;Choppers"/>
        <s v="DigitalScales"/>
        <s v="USBVacuumSealers"/>
        <s v="USBCeilingFans"/>
        <s v="USBPressureWashers,Steam&amp;WindowCleaners"/>
        <s v="USBHalogenHeaters"/>
        <s v="USBPop-upToasters"/>
        <s v="USBHeatConvectors"/>
        <s v="ElectricGrinders"/>
        <s v="USBExhaustFans"/>
        <s v="USBDripCoffeeMachines"/>
        <s v="USBWaterPurifierAccessories"/>
        <s v="USBWaterCartridges"/>
        <s v="USBRice&amp;PastaCookers"/>
        <s v="AirPurifiers&amp;Ionizers"/>
        <s v="USBHEPAAirPurifiers"/>
        <s v="USBWaterFilters&amp;Purifiers"/>
        <s v="USBLaundryBags"/>
        <s v="USBSewing&amp;EmbroideryMachines"/>
        <s v="SprayBottles"/>
        <s v="USBHandMixers"/>
        <s v="WetGrinders"/>
        <s v="USBOvenToasterGrills"/>
        <s v="USBJuicers"/>
        <s v="DigitalBathroomScales"/>
        <s v="USBEspressoMachines"/>
        <s v="USBTableFans"/>
        <s v="USBMilkFrothers"/>
        <s v="StandMixerAccessories"/>
        <s v="USBYogurtMakers"/>
        <s v="ColdPressJuicers"/>
        <s v="USBSplit-SystemAirConditioners"/>
        <s v="USBSmallApplianceParts&amp;Accessories"/>
        <s v="USBWaffleMakers&amp;Irons"/>
        <s v="USBStovetopEspressoPots"/>
        <s v="MeasuringSpoons"/>
        <s v="USBCoffeePresses"/>
        <s v="USBRotiMakers"/>
        <s v="USBFanParts&amp;Accessories"/>
        <s v="USBStandMixers"/>
        <s v="USBPedestalFans"/>
        <s v="VacuumAccessories"/>
      </sharedItems>
    </cacheField>
    <cacheField name="Selling Value" numFmtId="1">
      <sharedItems containsSemiMixedTypes="0" containsString="0" containsNumber="1" minValue="39" maxValue="77990"/>
    </cacheField>
    <cacheField name="Buying Value" numFmtId="1">
      <sharedItems containsSemiMixedTypes="0" containsString="0" containsNumber="1" minValue="39" maxValue="139900"/>
    </cacheField>
    <cacheField name="discount_percentage" numFmtId="9">
      <sharedItems containsSemiMixedTypes="0" containsString="0" containsNumber="1" minValue="0" maxValue="0.94"/>
    </cacheField>
    <cacheField name="TOTAL BUYING VALUE" numFmtId="1">
      <sharedItems containsSemiMixedTypes="0" containsString="0" containsNumber="1" minValue="200" maxValue="1124985"/>
    </cacheField>
    <cacheField name="TOTAL SELLING VALUE" numFmtId="1">
      <sharedItems containsSemiMixedTypes="0" containsString="0" containsNumber="1" minValue="50.7" maxValue="827686.65"/>
    </cacheField>
    <cacheField name="Date2" numFmtId="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
      <sharedItems count="12">
        <s v="Jan"/>
        <s v="Feb"/>
        <s v="Mar"/>
        <s v="Apr"/>
        <s v="May"/>
        <s v="Jun"/>
        <s v="Jul"/>
        <s v="Aug"/>
        <s v="Sep"/>
        <s v="Oct"/>
        <s v="Nov"/>
        <s v="Dec"/>
      </sharedItems>
    </cacheField>
    <cacheField name="Year" numFmtId="1">
      <sharedItems containsSemiMixedTypes="0" containsString="0" containsNumber="1" containsInteger="1" minValue="2021" maxValue="2023" count="3">
        <n v="2021"/>
        <n v="2022"/>
        <n v="2023"/>
      </sharedItems>
    </cacheField>
  </cacheFields>
  <extLst>
    <ext xmlns:x14="http://schemas.microsoft.com/office/spreadsheetml/2009/9/main" uri="{725AE2AE-9491-48be-B2B4-4EB974FC3084}">
      <x14:pivotCacheDefinition pivotCacheId="1185489963"/>
    </ext>
  </extLst>
</pivotCacheDefinition>
</file>

<file path=xl/pivotCache/pivotCacheRecords1.xml><?xml version="1.0" encoding="utf-8"?>
<pivotCacheRecords xmlns="http://schemas.openxmlformats.org/spreadsheetml/2006/main" xmlns:r="http://schemas.openxmlformats.org/officeDocument/2006/relationships" count="1465">
  <r>
    <d v="2021-01-01T00:00:00"/>
    <s v="B07JW9H4J1"/>
    <n v="9"/>
    <x v="0"/>
    <x v="0"/>
    <s v="B07JW9H4J1"/>
    <x v="0"/>
    <n v="399"/>
    <n v="1099"/>
    <n v="0.64"/>
    <n v="9891"/>
    <n v="1292.76"/>
    <x v="0"/>
    <x v="0"/>
    <x v="0"/>
  </r>
  <r>
    <d v="2021-01-02T00:00:00"/>
    <s v="B098NS6PVG"/>
    <n v="5"/>
    <x v="0"/>
    <x v="1"/>
    <s v="B098NS6PVG"/>
    <x v="0"/>
    <n v="199"/>
    <n v="349"/>
    <n v="0.43"/>
    <n v="1745"/>
    <n v="567.15000000000009"/>
    <x v="1"/>
    <x v="0"/>
    <x v="0"/>
  </r>
  <r>
    <d v="2021-01-03T00:00:00"/>
    <s v="B096MSW6CT"/>
    <n v="8"/>
    <x v="0"/>
    <x v="0"/>
    <s v="B096MSW6CT"/>
    <x v="0"/>
    <n v="199"/>
    <n v="1899"/>
    <n v="0.9"/>
    <n v="15192"/>
    <n v="159.19999999999996"/>
    <x v="2"/>
    <x v="0"/>
    <x v="0"/>
  </r>
  <r>
    <d v="2021-01-04T00:00:00"/>
    <s v="B08HDJ86NZ"/>
    <n v="7"/>
    <x v="0"/>
    <x v="0"/>
    <s v="B08HDJ86NZ"/>
    <x v="0"/>
    <n v="329"/>
    <n v="699"/>
    <n v="0.53"/>
    <n v="4893"/>
    <n v="1082.4099999999999"/>
    <x v="3"/>
    <x v="0"/>
    <x v="0"/>
  </r>
  <r>
    <d v="2021-01-05T00:00:00"/>
    <s v="B08CF3B7N1"/>
    <n v="6"/>
    <x v="0"/>
    <x v="0"/>
    <s v="B08CF3B7N1"/>
    <x v="0"/>
    <n v="154"/>
    <n v="399"/>
    <n v="0.61"/>
    <n v="2394"/>
    <n v="360.36"/>
    <x v="4"/>
    <x v="0"/>
    <x v="0"/>
  </r>
  <r>
    <d v="2021-01-06T00:00:00"/>
    <s v="B08Y1TFSP6"/>
    <n v="15"/>
    <x v="0"/>
    <x v="0"/>
    <s v="B08Y1TFSP6"/>
    <x v="0"/>
    <n v="149"/>
    <n v="1000"/>
    <n v="0.85"/>
    <n v="15000"/>
    <n v="335.25000000000006"/>
    <x v="5"/>
    <x v="0"/>
    <x v="0"/>
  </r>
  <r>
    <d v="2021-01-07T00:00:00"/>
    <s v="B08WRWPM22"/>
    <n v="23"/>
    <x v="0"/>
    <x v="0"/>
    <s v="B08WRWPM22"/>
    <x v="0"/>
    <n v="176.63"/>
    <n v="499"/>
    <n v="0.65"/>
    <n v="11477"/>
    <n v="1421.8714999999997"/>
    <x v="6"/>
    <x v="0"/>
    <x v="0"/>
  </r>
  <r>
    <d v="2021-01-08T00:00:00"/>
    <s v="B08DDRGWTJ"/>
    <n v="14"/>
    <x v="0"/>
    <x v="0"/>
    <s v="B08DDRGWTJ"/>
    <x v="0"/>
    <n v="229"/>
    <n v="299"/>
    <n v="0.23"/>
    <n v="4186"/>
    <n v="2468.62"/>
    <x v="7"/>
    <x v="0"/>
    <x v="0"/>
  </r>
  <r>
    <d v="2021-01-09T00:00:00"/>
    <s v="B008IFXQFU"/>
    <n v="9"/>
    <x v="0"/>
    <x v="0"/>
    <s v="B008IFXQFU"/>
    <x v="1"/>
    <n v="499"/>
    <n v="999"/>
    <n v="0.5"/>
    <n v="8991"/>
    <n v="2245.5"/>
    <x v="8"/>
    <x v="0"/>
    <x v="0"/>
  </r>
  <r>
    <d v="2021-01-10T00:00:00"/>
    <s v="B082LZGK39"/>
    <n v="4"/>
    <x v="0"/>
    <x v="0"/>
    <s v="B082LZGK39"/>
    <x v="0"/>
    <n v="199"/>
    <n v="299"/>
    <n v="0.33"/>
    <n v="1196"/>
    <n v="533.31999999999994"/>
    <x v="9"/>
    <x v="0"/>
    <x v="0"/>
  </r>
  <r>
    <d v="2021-01-11T00:00:00"/>
    <s v="B08CF3D7QR"/>
    <n v="3"/>
    <x v="0"/>
    <x v="0"/>
    <s v="B08CF3D7QR"/>
    <x v="0"/>
    <n v="154"/>
    <n v="339"/>
    <n v="0.55000000000000004"/>
    <n v="1017"/>
    <n v="207.89999999999998"/>
    <x v="10"/>
    <x v="0"/>
    <x v="0"/>
  </r>
  <r>
    <d v="2021-01-12T00:00:00"/>
    <s v="B0789LZTCJ"/>
    <n v="8"/>
    <x v="0"/>
    <x v="0"/>
    <s v="B0789LZTCJ"/>
    <x v="0"/>
    <n v="299"/>
    <n v="799"/>
    <n v="0.63"/>
    <n v="6392"/>
    <n v="885.04"/>
    <x v="11"/>
    <x v="0"/>
    <x v="0"/>
  </r>
  <r>
    <d v="2021-01-13T00:00:00"/>
    <s v="B07KSMBL2H"/>
    <n v="12"/>
    <x v="1"/>
    <x v="2"/>
    <s v="B07KSMBL2H"/>
    <x v="2"/>
    <n v="219"/>
    <n v="700"/>
    <n v="0.69"/>
    <n v="8400"/>
    <n v="814.68000000000018"/>
    <x v="12"/>
    <x v="0"/>
    <x v="0"/>
  </r>
  <r>
    <d v="2021-01-14T00:00:00"/>
    <s v="B085DTN6R2"/>
    <n v="15"/>
    <x v="1"/>
    <x v="2"/>
    <s v="B085DTN6R2"/>
    <x v="0"/>
    <n v="350"/>
    <n v="899"/>
    <n v="0.61"/>
    <n v="13485"/>
    <n v="2047.5"/>
    <x v="13"/>
    <x v="0"/>
    <x v="0"/>
  </r>
  <r>
    <d v="2021-01-15T00:00:00"/>
    <s v="B09KLVMZ3B"/>
    <n v="17"/>
    <x v="1"/>
    <x v="2"/>
    <s v="B09KLVMZ3B"/>
    <x v="0"/>
    <n v="159"/>
    <n v="399"/>
    <n v="0.6"/>
    <n v="6783"/>
    <n v="1081.2"/>
    <x v="14"/>
    <x v="0"/>
    <x v="0"/>
  </r>
  <r>
    <d v="2021-01-16T00:00:00"/>
    <s v="B083342NKJ"/>
    <n v="3"/>
    <x v="1"/>
    <x v="2"/>
    <s v="B083342NKJ"/>
    <x v="0"/>
    <n v="349"/>
    <n v="399"/>
    <n v="0.13"/>
    <n v="1197"/>
    <n v="910.89"/>
    <x v="15"/>
    <x v="0"/>
    <x v="0"/>
  </r>
  <r>
    <d v="2021-01-17T00:00:00"/>
    <s v="B0B6F7LX4C"/>
    <n v="2"/>
    <x v="1"/>
    <x v="2"/>
    <s v="B0B6F7LX4C"/>
    <x v="3"/>
    <n v="13999"/>
    <n v="24999"/>
    <n v="0.44"/>
    <n v="49998"/>
    <n v="15678.880000000001"/>
    <x v="16"/>
    <x v="0"/>
    <x v="0"/>
  </r>
  <r>
    <d v="2021-01-18T00:00:00"/>
    <s v="B082LSVT4B"/>
    <n v="9"/>
    <x v="1"/>
    <x v="2"/>
    <s v="B082LSVT4B"/>
    <x v="0"/>
    <n v="249"/>
    <n v="399"/>
    <n v="0.38"/>
    <n v="3591"/>
    <n v="1389.42"/>
    <x v="17"/>
    <x v="0"/>
    <x v="0"/>
  </r>
  <r>
    <d v="2021-01-19T00:00:00"/>
    <s v="B08WRBG3XW"/>
    <n v="5"/>
    <x v="1"/>
    <x v="2"/>
    <s v="B08WRBG3XW"/>
    <x v="0"/>
    <n v="199"/>
    <n v="499"/>
    <n v="0.6"/>
    <n v="2495"/>
    <n v="398"/>
    <x v="18"/>
    <x v="0"/>
    <x v="0"/>
  </r>
  <r>
    <d v="2021-01-20T00:00:00"/>
    <s v="B08DPLCM6T"/>
    <n v="6"/>
    <x v="1"/>
    <x v="2"/>
    <s v="B08DPLCM6T"/>
    <x v="3"/>
    <n v="13490"/>
    <n v="21990"/>
    <n v="0.39"/>
    <n v="131940"/>
    <n v="49373.4"/>
    <x v="19"/>
    <x v="0"/>
    <x v="0"/>
  </r>
  <r>
    <d v="2021-01-21T00:00:00"/>
    <s v="B09C6HXFC1"/>
    <n v="8"/>
    <x v="1"/>
    <x v="2"/>
    <s v="B09C6HXFC1"/>
    <x v="0"/>
    <n v="970"/>
    <n v="1799"/>
    <n v="0.46"/>
    <n v="14392"/>
    <n v="4190.4000000000005"/>
    <x v="20"/>
    <x v="0"/>
    <x v="0"/>
  </r>
  <r>
    <d v="2021-01-22T00:00:00"/>
    <s v="B085194JFL"/>
    <n v="10"/>
    <x v="1"/>
    <x v="2"/>
    <s v="B085194JFL"/>
    <x v="2"/>
    <n v="279"/>
    <n v="499"/>
    <n v="0.44"/>
    <n v="4990"/>
    <n v="1562.4"/>
    <x v="21"/>
    <x v="0"/>
    <x v="0"/>
  </r>
  <r>
    <d v="2021-01-23T00:00:00"/>
    <s v="B09F6S8BT6"/>
    <n v="15"/>
    <x v="1"/>
    <x v="2"/>
    <s v="B09F6S8BT6"/>
    <x v="3"/>
    <n v="13490"/>
    <n v="22900"/>
    <n v="0.41"/>
    <n v="343500"/>
    <n v="119386.50000000001"/>
    <x v="22"/>
    <x v="0"/>
    <x v="0"/>
  </r>
  <r>
    <d v="2021-01-24T00:00:00"/>
    <s v="B09NHVCHS9"/>
    <n v="17"/>
    <x v="1"/>
    <x v="2"/>
    <s v="B09NHVCHS9"/>
    <x v="0"/>
    <n v="59"/>
    <n v="199"/>
    <n v="0.7"/>
    <n v="3383"/>
    <n v="300.90000000000003"/>
    <x v="23"/>
    <x v="0"/>
    <x v="0"/>
  </r>
  <r>
    <d v="2021-01-25T00:00:00"/>
    <s v="B0B1YVCJ2Y"/>
    <n v="18"/>
    <x v="1"/>
    <x v="2"/>
    <s v="B0B1YVCJ2Y"/>
    <x v="3"/>
    <n v="11499"/>
    <n v="19990"/>
    <n v="0.42"/>
    <n v="359820"/>
    <n v="120049.56000000001"/>
    <x v="24"/>
    <x v="0"/>
    <x v="0"/>
  </r>
  <r>
    <d v="2021-01-26T00:00:00"/>
    <s v="B01M4GGIVU"/>
    <n v="6"/>
    <x v="1"/>
    <x v="2"/>
    <s v="B01M4GGIVU"/>
    <x v="2"/>
    <n v="199"/>
    <n v="699"/>
    <n v="0.72"/>
    <n v="4194"/>
    <n v="334.32000000000005"/>
    <x v="25"/>
    <x v="0"/>
    <x v="0"/>
  </r>
  <r>
    <d v="2021-01-27T00:00:00"/>
    <s v="B08B42LWKN"/>
    <n v="6"/>
    <x v="1"/>
    <x v="2"/>
    <s v="B08B42LWKN"/>
    <x v="3"/>
    <n v="14999"/>
    <n v="19999"/>
    <n v="0.25"/>
    <n v="119994"/>
    <n v="67495.5"/>
    <x v="26"/>
    <x v="0"/>
    <x v="0"/>
  </r>
  <r>
    <d v="2021-01-28T00:00:00"/>
    <s v="B094JNXNPV"/>
    <n v="6"/>
    <x v="1"/>
    <x v="2"/>
    <s v="B094JNXNPV"/>
    <x v="0"/>
    <n v="299"/>
    <n v="399"/>
    <n v="0.25"/>
    <n v="2394"/>
    <n v="1345.5"/>
    <x v="27"/>
    <x v="0"/>
    <x v="0"/>
  </r>
  <r>
    <d v="2021-01-29T00:00:00"/>
    <s v="B09W5XR9RT"/>
    <n v="7"/>
    <x v="1"/>
    <x v="2"/>
    <s v="B09W5XR9RT"/>
    <x v="0"/>
    <n v="970"/>
    <n v="1999"/>
    <n v="0.51"/>
    <n v="13993"/>
    <n v="3327.1"/>
    <x v="28"/>
    <x v="0"/>
    <x v="0"/>
  </r>
  <r>
    <d v="2021-01-30T00:00:00"/>
    <s v="B077Z65HSD"/>
    <n v="7"/>
    <x v="1"/>
    <x v="2"/>
    <s v="B077Z65HSD"/>
    <x v="0"/>
    <n v="299"/>
    <n v="999"/>
    <n v="0.7"/>
    <n v="6993"/>
    <n v="627.90000000000009"/>
    <x v="29"/>
    <x v="0"/>
    <x v="0"/>
  </r>
  <r>
    <d v="2021-01-31T00:00:00"/>
    <s v="B00NH11PEY"/>
    <n v="7"/>
    <x v="1"/>
    <x v="2"/>
    <s v="B00NH11PEY"/>
    <x v="0"/>
    <n v="199"/>
    <n v="750"/>
    <n v="0.73"/>
    <n v="5250"/>
    <n v="376.11"/>
    <x v="30"/>
    <x v="0"/>
    <x v="0"/>
  </r>
  <r>
    <d v="2021-02-01T00:00:00"/>
    <s v="B09CMM3VGK"/>
    <n v="7"/>
    <x v="1"/>
    <x v="2"/>
    <s v="B09CMM3VGK"/>
    <x v="0"/>
    <n v="179"/>
    <n v="499"/>
    <n v="0.64"/>
    <n v="3493"/>
    <n v="451.08"/>
    <x v="0"/>
    <x v="1"/>
    <x v="0"/>
  </r>
  <r>
    <d v="2021-02-02T00:00:00"/>
    <s v="B08QSC1XY8"/>
    <n v="7"/>
    <x v="1"/>
    <x v="2"/>
    <s v="B08QSC1XY8"/>
    <x v="0"/>
    <n v="389"/>
    <n v="1099"/>
    <n v="0.65"/>
    <n v="7693"/>
    <n v="953.05"/>
    <x v="1"/>
    <x v="1"/>
    <x v="0"/>
  </r>
  <r>
    <d v="2021-02-03T00:00:00"/>
    <s v="B008FWZGSG"/>
    <n v="7"/>
    <x v="1"/>
    <x v="2"/>
    <s v="B008FWZGSG"/>
    <x v="0"/>
    <n v="599"/>
    <n v="599"/>
    <n v="0"/>
    <n v="4193"/>
    <n v="4193"/>
    <x v="2"/>
    <x v="1"/>
    <x v="0"/>
  </r>
  <r>
    <d v="2021-02-04T00:00:00"/>
    <s v="B0B4HJNPV4"/>
    <n v="7"/>
    <x v="1"/>
    <x v="2"/>
    <s v="B0B4HJNPV4"/>
    <x v="0"/>
    <n v="199"/>
    <n v="999"/>
    <n v="0.8"/>
    <n v="6993"/>
    <n v="278.59999999999997"/>
    <x v="3"/>
    <x v="1"/>
    <x v="0"/>
  </r>
  <r>
    <d v="2021-02-05T00:00:00"/>
    <s v="B08Y1SJVV5"/>
    <n v="11"/>
    <x v="1"/>
    <x v="2"/>
    <s v="B08Y1SJVV5"/>
    <x v="0"/>
    <n v="99"/>
    <n v="666.66"/>
    <n v="0.85"/>
    <n v="7333.2599999999993"/>
    <n v="163.35000000000002"/>
    <x v="4"/>
    <x v="1"/>
    <x v="0"/>
  </r>
  <r>
    <d v="2021-02-06T00:00:00"/>
    <s v="B07XLCFSSN"/>
    <n v="11"/>
    <x v="1"/>
    <x v="2"/>
    <s v="B07XLCFSSN"/>
    <x v="0"/>
    <n v="899"/>
    <n v="1900"/>
    <n v="0.53"/>
    <n v="20900"/>
    <n v="4647.83"/>
    <x v="5"/>
    <x v="1"/>
    <x v="0"/>
  </r>
  <r>
    <d v="2021-02-07T00:00:00"/>
    <s v="B09RZS1NQT"/>
    <n v="11"/>
    <x v="1"/>
    <x v="2"/>
    <s v="B09RZS1NQT"/>
    <x v="0"/>
    <n v="199"/>
    <n v="999"/>
    <n v="0.8"/>
    <n v="10989"/>
    <n v="437.7999999999999"/>
    <x v="6"/>
    <x v="1"/>
    <x v="0"/>
  </r>
  <r>
    <d v="2021-02-08T00:00:00"/>
    <s v="B0B3MMYHYW"/>
    <n v="11"/>
    <x v="1"/>
    <x v="2"/>
    <s v="B0B3MMYHYW"/>
    <x v="3"/>
    <n v="32999"/>
    <n v="45999"/>
    <n v="0.28000000000000003"/>
    <n v="505989"/>
    <n v="261352.08"/>
    <x v="7"/>
    <x v="1"/>
    <x v="0"/>
  </r>
  <r>
    <d v="2021-02-09T00:00:00"/>
    <s v="B09C6HWG18"/>
    <n v="9"/>
    <x v="1"/>
    <x v="2"/>
    <s v="B09C6HWG18"/>
    <x v="0"/>
    <n v="970"/>
    <n v="1999"/>
    <n v="0.51"/>
    <n v="17991"/>
    <n v="4277.7"/>
    <x v="8"/>
    <x v="1"/>
    <x v="0"/>
  </r>
  <r>
    <d v="2021-02-10T00:00:00"/>
    <s v="B00NH11KIK"/>
    <n v="5"/>
    <x v="1"/>
    <x v="2"/>
    <s v="B00NH11KIK"/>
    <x v="0"/>
    <n v="209"/>
    <n v="695"/>
    <n v="0.7"/>
    <n v="3475"/>
    <n v="313.50000000000006"/>
    <x v="9"/>
    <x v="1"/>
    <x v="0"/>
  </r>
  <r>
    <d v="2021-02-11T00:00:00"/>
    <s v="B09JPC82QC"/>
    <n v="8"/>
    <x v="1"/>
    <x v="2"/>
    <s v="B09JPC82QC"/>
    <x v="4"/>
    <n v="19999"/>
    <n v="34999"/>
    <n v="0.43"/>
    <n v="279992"/>
    <n v="91195.440000000017"/>
    <x v="10"/>
    <x v="1"/>
    <x v="0"/>
  </r>
  <r>
    <d v="2021-02-12T00:00:00"/>
    <s v="B07JW1Y6XV"/>
    <n v="7"/>
    <x v="1"/>
    <x v="2"/>
    <s v="B07JW1Y6XV"/>
    <x v="0"/>
    <n v="399"/>
    <n v="1099"/>
    <n v="0.64"/>
    <n v="7693"/>
    <n v="1005.48"/>
    <x v="11"/>
    <x v="1"/>
    <x v="0"/>
  </r>
  <r>
    <d v="2021-02-13T00:00:00"/>
    <s v="B07KRCW6LZ"/>
    <n v="6"/>
    <x v="1"/>
    <x v="2"/>
    <s v="B07KRCW6LZ"/>
    <x v="1"/>
    <n v="999"/>
    <n v="1599"/>
    <n v="0.38"/>
    <n v="9594"/>
    <n v="3716.28"/>
    <x v="12"/>
    <x v="1"/>
    <x v="0"/>
  </r>
  <r>
    <d v="2021-02-14T00:00:00"/>
    <s v="B09NJN8L25"/>
    <n v="15"/>
    <x v="1"/>
    <x v="2"/>
    <s v="B09NJN8L25"/>
    <x v="0"/>
    <n v="59"/>
    <n v="199"/>
    <n v="0.7"/>
    <n v="2985"/>
    <n v="265.50000000000006"/>
    <x v="13"/>
    <x v="1"/>
    <x v="0"/>
  </r>
  <r>
    <d v="2021-02-15T00:00:00"/>
    <s v="B07XJYYH7L"/>
    <n v="23"/>
    <x v="1"/>
    <x v="3"/>
    <s v="B07XJYYH7L"/>
    <x v="0"/>
    <n v="333"/>
    <n v="999"/>
    <n v="0.67"/>
    <n v="22977"/>
    <n v="2527.4699999999998"/>
    <x v="14"/>
    <x v="1"/>
    <x v="0"/>
  </r>
  <r>
    <d v="2021-02-16T00:00:00"/>
    <s v="B002PD61Y4"/>
    <n v="14"/>
    <x v="1"/>
    <x v="3"/>
    <s v="B002PD61Y4"/>
    <x v="1"/>
    <n v="507"/>
    <n v="1208"/>
    <n v="0.57999999999999996"/>
    <n v="16912"/>
    <n v="2981.1600000000003"/>
    <x v="15"/>
    <x v="1"/>
    <x v="0"/>
  </r>
  <r>
    <d v="2021-02-17T00:00:00"/>
    <s v="B014I8SSD0"/>
    <n v="9"/>
    <x v="1"/>
    <x v="3"/>
    <s v="B014I8SSD0"/>
    <x v="2"/>
    <n v="309"/>
    <n v="475"/>
    <n v="0.35"/>
    <n v="4275"/>
    <n v="1807.65"/>
    <x v="16"/>
    <x v="1"/>
    <x v="0"/>
  </r>
  <r>
    <d v="2021-02-18T00:00:00"/>
    <s v="B09L8DSSFH"/>
    <n v="4"/>
    <x v="1"/>
    <x v="3"/>
    <s v="B09L8DSSFH"/>
    <x v="5"/>
    <n v="399"/>
    <n v="999"/>
    <n v="0.6"/>
    <n v="3996"/>
    <n v="638.40000000000009"/>
    <x v="17"/>
    <x v="1"/>
    <x v="0"/>
  </r>
  <r>
    <d v="2021-02-19T00:00:00"/>
    <s v="B07232M876"/>
    <n v="3"/>
    <x v="1"/>
    <x v="3"/>
    <s v="B07232M876"/>
    <x v="0"/>
    <n v="199"/>
    <n v="395"/>
    <n v="0.5"/>
    <n v="1185"/>
    <n v="298.5"/>
    <x v="18"/>
    <x v="1"/>
    <x v="0"/>
  </r>
  <r>
    <d v="2021-02-20T00:00:00"/>
    <s v="B07P681N66"/>
    <n v="8"/>
    <x v="1"/>
    <x v="3"/>
    <s v="B07P681N66"/>
    <x v="1"/>
    <n v="1199"/>
    <n v="2199"/>
    <n v="0.45"/>
    <n v="17592"/>
    <n v="5275.6"/>
    <x v="19"/>
    <x v="1"/>
    <x v="0"/>
  </r>
  <r>
    <d v="2021-02-21T00:00:00"/>
    <s v="B0711PVX6Z"/>
    <n v="12"/>
    <x v="1"/>
    <x v="3"/>
    <s v="B0711PVX6Z"/>
    <x v="0"/>
    <n v="179"/>
    <n v="500"/>
    <n v="0.64"/>
    <n v="6000"/>
    <n v="773.28"/>
    <x v="20"/>
    <x v="1"/>
    <x v="0"/>
  </r>
  <r>
    <d v="2021-02-22T00:00:00"/>
    <s v="B082T6V3DT"/>
    <n v="15"/>
    <x v="1"/>
    <x v="3"/>
    <s v="B082T6V3DT"/>
    <x v="0"/>
    <n v="799"/>
    <n v="2100"/>
    <n v="0.62"/>
    <n v="31500"/>
    <n v="4554.3"/>
    <x v="21"/>
    <x v="1"/>
    <x v="0"/>
  </r>
  <r>
    <d v="2021-02-23T00:00:00"/>
    <s v="B07MKFNHKG"/>
    <n v="17"/>
    <x v="1"/>
    <x v="3"/>
    <s v="B07MKFNHKG"/>
    <x v="6"/>
    <n v="6999"/>
    <n v="12999"/>
    <n v="0.46"/>
    <n v="220983"/>
    <n v="64250.820000000007"/>
    <x v="22"/>
    <x v="1"/>
    <x v="0"/>
  </r>
  <r>
    <d v="2021-02-24T00:00:00"/>
    <s v="B0BFWGBX61"/>
    <n v="3"/>
    <x v="1"/>
    <x v="3"/>
    <s v="B0BFWGBX61"/>
    <x v="0"/>
    <n v="199"/>
    <n v="349"/>
    <n v="0.43"/>
    <n v="1047"/>
    <n v="340.29"/>
    <x v="23"/>
    <x v="1"/>
    <x v="0"/>
  </r>
  <r>
    <d v="2021-02-25T00:00:00"/>
    <s v="B01N90RZ4M"/>
    <n v="2"/>
    <x v="1"/>
    <x v="3"/>
    <s v="B01N90RZ4M"/>
    <x v="5"/>
    <n v="230"/>
    <n v="499"/>
    <n v="0.54"/>
    <n v="998"/>
    <n v="211.6"/>
    <x v="24"/>
    <x v="1"/>
    <x v="0"/>
  </r>
  <r>
    <d v="2021-02-26T00:00:00"/>
    <s v="B0088TKTY2"/>
    <n v="9"/>
    <x v="1"/>
    <x v="3"/>
    <s v="B0088TKTY2"/>
    <x v="1"/>
    <n v="649"/>
    <n v="1399"/>
    <n v="0.54"/>
    <n v="12591"/>
    <n v="2686.8599999999997"/>
    <x v="25"/>
    <x v="1"/>
    <x v="0"/>
  </r>
  <r>
    <d v="2021-02-27T00:00:00"/>
    <s v="B09Q5SWVBJ"/>
    <n v="5"/>
    <x v="1"/>
    <x v="3"/>
    <s v="B09Q5SWVBJ"/>
    <x v="4"/>
    <n v="15999"/>
    <n v="21999"/>
    <n v="0.27"/>
    <n v="109995"/>
    <n v="58396.35"/>
    <x v="26"/>
    <x v="1"/>
    <x v="0"/>
  </r>
  <r>
    <d v="2021-02-28T00:00:00"/>
    <s v="B0B4DT8MKT"/>
    <n v="6"/>
    <x v="1"/>
    <x v="3"/>
    <s v="B0B4DT8MKT"/>
    <x v="0"/>
    <n v="348"/>
    <n v="1499"/>
    <n v="0.77"/>
    <n v="8994"/>
    <n v="480.23999999999995"/>
    <x v="27"/>
    <x v="1"/>
    <x v="0"/>
  </r>
  <r>
    <d v="2021-03-01T00:00:00"/>
    <s v="B08CDKQ8T6"/>
    <n v="8"/>
    <x v="1"/>
    <x v="3"/>
    <s v="B08CDKQ8T6"/>
    <x v="0"/>
    <n v="154"/>
    <n v="349"/>
    <n v="0.56000000000000005"/>
    <n v="2792"/>
    <n v="542.07999999999993"/>
    <x v="0"/>
    <x v="2"/>
    <x v="0"/>
  </r>
  <r>
    <d v="2021-03-02T00:00:00"/>
    <s v="B07B275VN9"/>
    <n v="10"/>
    <x v="1"/>
    <x v="3"/>
    <s v="B07B275VN9"/>
    <x v="5"/>
    <n v="179"/>
    <n v="799"/>
    <n v="0.78"/>
    <n v="7990"/>
    <n v="393.79999999999995"/>
    <x v="1"/>
    <x v="2"/>
    <x v="0"/>
  </r>
  <r>
    <d v="2021-03-03T00:00:00"/>
    <s v="B0B15CPR37"/>
    <n v="15"/>
    <x v="1"/>
    <x v="3"/>
    <s v="B0B15CPR37"/>
    <x v="4"/>
    <n v="32990"/>
    <n v="47900"/>
    <n v="0.31"/>
    <n v="718500"/>
    <n v="341446.5"/>
    <x v="2"/>
    <x v="2"/>
    <x v="0"/>
  </r>
  <r>
    <d v="2021-03-04T00:00:00"/>
    <s v="B0994GFWBH"/>
    <n v="17"/>
    <x v="1"/>
    <x v="3"/>
    <s v="B0994GFWBH"/>
    <x v="0"/>
    <n v="139"/>
    <n v="999"/>
    <n v="0.86"/>
    <n v="16983"/>
    <n v="330.82000000000005"/>
    <x v="3"/>
    <x v="2"/>
    <x v="0"/>
  </r>
  <r>
    <d v="2021-03-05T00:00:00"/>
    <s v="B01GGKZ0V6"/>
    <n v="18"/>
    <x v="1"/>
    <x v="3"/>
    <s v="B01GGKZ0V6"/>
    <x v="0"/>
    <n v="329"/>
    <n v="845"/>
    <n v="0.61"/>
    <n v="15210"/>
    <n v="2309.58"/>
    <x v="4"/>
    <x v="2"/>
    <x v="0"/>
  </r>
  <r>
    <d v="2021-03-06T00:00:00"/>
    <s v="B09F9YQQ7B"/>
    <n v="6"/>
    <x v="1"/>
    <x v="3"/>
    <s v="B09F9YQQ7B"/>
    <x v="4"/>
    <n v="13999"/>
    <n v="24999"/>
    <n v="0.44"/>
    <n v="149994"/>
    <n v="47036.640000000007"/>
    <x v="5"/>
    <x v="2"/>
    <x v="0"/>
  </r>
  <r>
    <d v="2021-03-07T00:00:00"/>
    <s v="B014I8SX4Y"/>
    <n v="6"/>
    <x v="1"/>
    <x v="3"/>
    <s v="B014I8SX4Y"/>
    <x v="2"/>
    <n v="309"/>
    <n v="1400"/>
    <n v="0.78"/>
    <n v="8400"/>
    <n v="407.87999999999994"/>
    <x v="6"/>
    <x v="2"/>
    <x v="0"/>
  </r>
  <r>
    <d v="2021-03-08T00:00:00"/>
    <s v="B09Q8HMKZX"/>
    <n v="6"/>
    <x v="1"/>
    <x v="3"/>
    <s v="B09Q8HMKZX"/>
    <x v="0"/>
    <n v="263"/>
    <n v="699"/>
    <n v="0.62"/>
    <n v="4194"/>
    <n v="599.64"/>
    <x v="7"/>
    <x v="2"/>
    <x v="0"/>
  </r>
  <r>
    <d v="2021-03-09T00:00:00"/>
    <s v="B0B9XN9S3W"/>
    <n v="7"/>
    <x v="1"/>
    <x v="3"/>
    <s v="B0B9XN9S3W"/>
    <x v="6"/>
    <n v="7999"/>
    <n v="14990"/>
    <n v="0.47"/>
    <n v="104930"/>
    <n v="29676.29"/>
    <x v="8"/>
    <x v="2"/>
    <x v="0"/>
  </r>
  <r>
    <d v="2021-03-10T00:00:00"/>
    <s v="B07966M8XH"/>
    <n v="7"/>
    <x v="1"/>
    <x v="3"/>
    <s v="B07966M8XH"/>
    <x v="7"/>
    <n v="1599"/>
    <n v="2999"/>
    <n v="0.47"/>
    <n v="20993"/>
    <n v="5932.29"/>
    <x v="9"/>
    <x v="2"/>
    <x v="0"/>
  </r>
  <r>
    <d v="2021-03-11T00:00:00"/>
    <s v="B01GGKYKQM"/>
    <n v="7"/>
    <x v="1"/>
    <x v="3"/>
    <s v="B01GGKYKQM"/>
    <x v="0"/>
    <n v="219"/>
    <n v="700"/>
    <n v="0.69"/>
    <n v="4900"/>
    <n v="475.23000000000008"/>
    <x v="10"/>
    <x v="2"/>
    <x v="0"/>
  </r>
  <r>
    <d v="2021-03-12T00:00:00"/>
    <s v="B0B86CDHL1"/>
    <n v="7"/>
    <x v="1"/>
    <x v="3"/>
    <s v="B0B86CDHL1"/>
    <x v="0"/>
    <n v="349"/>
    <n v="899"/>
    <n v="0.61"/>
    <n v="6293"/>
    <n v="952.77"/>
    <x v="11"/>
    <x v="2"/>
    <x v="0"/>
  </r>
  <r>
    <d v="2021-03-13T00:00:00"/>
    <s v="B0B5ZF3NRK"/>
    <n v="7"/>
    <x v="1"/>
    <x v="3"/>
    <s v="B0B5ZF3NRK"/>
    <x v="0"/>
    <n v="349"/>
    <n v="599"/>
    <n v="0.42"/>
    <n v="4193"/>
    <n v="1416.9400000000003"/>
    <x v="12"/>
    <x v="2"/>
    <x v="0"/>
  </r>
  <r>
    <d v="2021-03-14T00:00:00"/>
    <s v="B09RFC46VP"/>
    <n v="7"/>
    <x v="1"/>
    <x v="3"/>
    <s v="B09RFC46VP"/>
    <x v="4"/>
    <n v="26999"/>
    <n v="42999"/>
    <n v="0.37"/>
    <n v="300993"/>
    <n v="119065.59"/>
    <x v="13"/>
    <x v="2"/>
    <x v="0"/>
  </r>
  <r>
    <d v="2021-03-15T00:00:00"/>
    <s v="B08R69VDHT"/>
    <n v="7"/>
    <x v="1"/>
    <x v="3"/>
    <s v="B08R69VDHT"/>
    <x v="0"/>
    <n v="115"/>
    <n v="499"/>
    <n v="0.77"/>
    <n v="3493"/>
    <n v="185.14999999999998"/>
    <x v="14"/>
    <x v="2"/>
    <x v="0"/>
  </r>
  <r>
    <d v="2021-03-16T00:00:00"/>
    <s v="B09RWZRCP1"/>
    <n v="11"/>
    <x v="1"/>
    <x v="3"/>
    <s v="B09RWZRCP1"/>
    <x v="0"/>
    <n v="399"/>
    <n v="999"/>
    <n v="0.6"/>
    <n v="10989"/>
    <n v="1755.6000000000001"/>
    <x v="15"/>
    <x v="2"/>
    <x v="0"/>
  </r>
  <r>
    <d v="2021-03-17T00:00:00"/>
    <s v="B09CMP1SC8"/>
    <n v="11"/>
    <x v="1"/>
    <x v="3"/>
    <s v="B09CMP1SC8"/>
    <x v="0"/>
    <n v="199"/>
    <n v="499"/>
    <n v="0.6"/>
    <n v="5489"/>
    <n v="875.6"/>
    <x v="16"/>
    <x v="2"/>
    <x v="0"/>
  </r>
  <r>
    <d v="2021-03-18T00:00:00"/>
    <s v="B09YLXYP7Y"/>
    <n v="11"/>
    <x v="1"/>
    <x v="3"/>
    <s v="B09YLXYP7Y"/>
    <x v="0"/>
    <n v="179"/>
    <n v="399"/>
    <n v="0.55000000000000004"/>
    <n v="4389"/>
    <n v="886.05"/>
    <x v="17"/>
    <x v="2"/>
    <x v="0"/>
  </r>
  <r>
    <d v="2021-03-19T00:00:00"/>
    <s v="B09ZPM4C2C"/>
    <n v="11"/>
    <x v="1"/>
    <x v="3"/>
    <s v="B09ZPM4C2C"/>
    <x v="4"/>
    <n v="10901"/>
    <n v="30990"/>
    <n v="0.65"/>
    <n v="340890"/>
    <n v="41968.85"/>
    <x v="18"/>
    <x v="2"/>
    <x v="0"/>
  </r>
  <r>
    <d v="2021-03-20T00:00:00"/>
    <s v="B0B2DJDCPX"/>
    <n v="9"/>
    <x v="1"/>
    <x v="3"/>
    <s v="B0B2DJDCPX"/>
    <x v="0"/>
    <n v="209"/>
    <n v="499"/>
    <n v="0.57999999999999996"/>
    <n v="4491"/>
    <n v="790.0200000000001"/>
    <x v="19"/>
    <x v="2"/>
    <x v="0"/>
  </r>
  <r>
    <d v="2021-03-21T00:00:00"/>
    <s v="B0BCZCQTJX"/>
    <n v="5"/>
    <x v="1"/>
    <x v="3"/>
    <s v="B0BCZCQTJX"/>
    <x v="5"/>
    <n v="1434"/>
    <n v="3999"/>
    <n v="0.64"/>
    <n v="19995"/>
    <n v="2581.1999999999998"/>
    <x v="20"/>
    <x v="2"/>
    <x v="0"/>
  </r>
  <r>
    <d v="2021-03-22T00:00:00"/>
    <s v="B07LGT55SJ"/>
    <n v="8"/>
    <x v="1"/>
    <x v="3"/>
    <s v="B07LGT55SJ"/>
    <x v="0"/>
    <n v="399"/>
    <n v="1099"/>
    <n v="0.64"/>
    <n v="8792"/>
    <n v="1149.1199999999999"/>
    <x v="21"/>
    <x v="2"/>
    <x v="0"/>
  </r>
  <r>
    <d v="2021-03-23T00:00:00"/>
    <s v="B09NKZXMWJ"/>
    <n v="7"/>
    <x v="1"/>
    <x v="3"/>
    <s v="B09NKZXMWJ"/>
    <x v="0"/>
    <n v="139"/>
    <n v="249"/>
    <n v="0.44"/>
    <n v="1743"/>
    <n v="544.88"/>
    <x v="22"/>
    <x v="2"/>
    <x v="0"/>
  </r>
  <r>
    <d v="2021-03-24T00:00:00"/>
    <s v="B08QX1CC14"/>
    <n v="6"/>
    <x v="1"/>
    <x v="3"/>
    <s v="B08QX1CC14"/>
    <x v="4"/>
    <n v="7299"/>
    <n v="19125"/>
    <n v="0.62"/>
    <n v="114750"/>
    <n v="16641.72"/>
    <x v="23"/>
    <x v="2"/>
    <x v="0"/>
  </r>
  <r>
    <d v="2021-03-25T00:00:00"/>
    <s v="B0974H97TJ"/>
    <n v="15"/>
    <x v="1"/>
    <x v="3"/>
    <s v="B0974H97TJ"/>
    <x v="0"/>
    <n v="299"/>
    <n v="799"/>
    <n v="0.63"/>
    <n v="11985"/>
    <n v="1659.45"/>
    <x v="24"/>
    <x v="2"/>
    <x v="0"/>
  </r>
  <r>
    <d v="2021-03-26T00:00:00"/>
    <s v="B07GVGTSLN"/>
    <n v="23"/>
    <x v="1"/>
    <x v="3"/>
    <s v="B07GVGTSLN"/>
    <x v="0"/>
    <n v="325"/>
    <n v="1299"/>
    <n v="0.75"/>
    <n v="29877"/>
    <n v="1868.75"/>
    <x v="25"/>
    <x v="2"/>
    <x v="0"/>
  </r>
  <r>
    <d v="2021-03-27T00:00:00"/>
    <s v="B09VCHLSJF"/>
    <n v="14"/>
    <x v="1"/>
    <x v="3"/>
    <s v="B09VCHLSJF"/>
    <x v="4"/>
    <n v="29999"/>
    <n v="39999"/>
    <n v="0.25"/>
    <n v="559986"/>
    <n v="314989.5"/>
    <x v="26"/>
    <x v="2"/>
    <x v="0"/>
  </r>
  <r>
    <d v="2021-03-28T00:00:00"/>
    <s v="B0B1YZX72F"/>
    <n v="9"/>
    <x v="1"/>
    <x v="3"/>
    <s v="B0B1YZX72F"/>
    <x v="4"/>
    <n v="27999"/>
    <n v="40990"/>
    <n v="0.32"/>
    <n v="368910"/>
    <n v="171353.87999999998"/>
    <x v="27"/>
    <x v="2"/>
    <x v="0"/>
  </r>
  <r>
    <d v="2021-03-29T00:00:00"/>
    <s v="B092BJMT8Q"/>
    <n v="4"/>
    <x v="1"/>
    <x v="3"/>
    <s v="B092BJMT8Q"/>
    <x v="4"/>
    <n v="30990"/>
    <n v="52900"/>
    <n v="0.41"/>
    <n v="211600"/>
    <n v="73136.400000000009"/>
    <x v="28"/>
    <x v="2"/>
    <x v="0"/>
  </r>
  <r>
    <d v="2021-03-30T00:00:00"/>
    <s v="B0BMXMLSMM"/>
    <n v="3"/>
    <x v="1"/>
    <x v="3"/>
    <s v="B0BMXMLSMM"/>
    <x v="0"/>
    <n v="199"/>
    <n v="999"/>
    <n v="0.8"/>
    <n v="2997"/>
    <n v="119.39999999999998"/>
    <x v="29"/>
    <x v="2"/>
    <x v="0"/>
  </r>
  <r>
    <d v="2021-03-31T00:00:00"/>
    <s v="B07JH1C41D"/>
    <n v="8"/>
    <x v="1"/>
    <x v="3"/>
    <s v="B07JH1C41D"/>
    <x v="0"/>
    <n v="649"/>
    <n v="1999"/>
    <n v="0.68"/>
    <n v="15992"/>
    <n v="1661.4399999999998"/>
    <x v="30"/>
    <x v="2"/>
    <x v="0"/>
  </r>
  <r>
    <d v="2021-04-01T00:00:00"/>
    <s v="B0141EZMAI"/>
    <n v="12"/>
    <x v="1"/>
    <x v="3"/>
    <s v="B0141EZMAI"/>
    <x v="1"/>
    <n v="269"/>
    <n v="800"/>
    <n v="0.66"/>
    <n v="9600"/>
    <n v="1097.52"/>
    <x v="0"/>
    <x v="3"/>
    <x v="0"/>
  </r>
  <r>
    <d v="2021-04-02T00:00:00"/>
    <s v="B09Q5P2MT3"/>
    <n v="15"/>
    <x v="1"/>
    <x v="3"/>
    <s v="B09Q5P2MT3"/>
    <x v="4"/>
    <n v="24999"/>
    <n v="31999"/>
    <n v="0.22"/>
    <n v="479985"/>
    <n v="292488.3"/>
    <x v="1"/>
    <x v="3"/>
    <x v="0"/>
  </r>
  <r>
    <d v="2021-04-03T00:00:00"/>
    <s v="B08HDH26JX"/>
    <n v="17"/>
    <x v="1"/>
    <x v="3"/>
    <s v="B08HDH26JX"/>
    <x v="0"/>
    <n v="299"/>
    <n v="699"/>
    <n v="0.56999999999999995"/>
    <n v="11883"/>
    <n v="2185.69"/>
    <x v="2"/>
    <x v="3"/>
    <x v="0"/>
  </r>
  <r>
    <d v="2021-04-04T00:00:00"/>
    <s v="B09VT6JKRP"/>
    <n v="3"/>
    <x v="1"/>
    <x v="3"/>
    <s v="B09VT6JKRP"/>
    <x v="0"/>
    <n v="199"/>
    <n v="999"/>
    <n v="0.8"/>
    <n v="2997"/>
    <n v="119.39999999999998"/>
    <x v="3"/>
    <x v="3"/>
    <x v="0"/>
  </r>
  <r>
    <d v="2021-04-05T00:00:00"/>
    <s v="B09T3KB6JZ"/>
    <n v="2"/>
    <x v="1"/>
    <x v="3"/>
    <s v="B09T3KB6JZ"/>
    <x v="4"/>
    <n v="18990"/>
    <n v="40990"/>
    <n v="0.54"/>
    <n v="81980"/>
    <n v="17470.8"/>
    <x v="4"/>
    <x v="3"/>
    <x v="0"/>
  </r>
  <r>
    <d v="2021-04-06T00:00:00"/>
    <s v="B093QCY6YJ"/>
    <n v="9"/>
    <x v="1"/>
    <x v="3"/>
    <s v="B093QCY6YJ"/>
    <x v="1"/>
    <n v="290"/>
    <n v="349"/>
    <n v="0.17"/>
    <n v="3141"/>
    <n v="2166.2999999999997"/>
    <x v="5"/>
    <x v="3"/>
    <x v="0"/>
  </r>
  <r>
    <d v="2021-04-07T00:00:00"/>
    <s v="B093ZNQZ2Y"/>
    <n v="5"/>
    <x v="1"/>
    <x v="3"/>
    <s v="B093ZNQZ2Y"/>
    <x v="5"/>
    <n v="249"/>
    <n v="799"/>
    <n v="0.69"/>
    <n v="3995"/>
    <n v="385.95000000000005"/>
    <x v="6"/>
    <x v="3"/>
    <x v="0"/>
  </r>
  <r>
    <d v="2021-04-08T00:00:00"/>
    <s v="B08LKS3LSP"/>
    <n v="6"/>
    <x v="1"/>
    <x v="3"/>
    <s v="B08LKS3LSP"/>
    <x v="0"/>
    <n v="345"/>
    <n v="999"/>
    <n v="0.65"/>
    <n v="5994"/>
    <n v="724.5"/>
    <x v="7"/>
    <x v="3"/>
    <x v="0"/>
  </r>
  <r>
    <d v="2021-04-09T00:00:00"/>
    <s v="B00V4BGDKU"/>
    <n v="8"/>
    <x v="1"/>
    <x v="3"/>
    <s v="B00V4BGDKU"/>
    <x v="1"/>
    <n v="1099"/>
    <n v="1899"/>
    <n v="0.42"/>
    <n v="15192"/>
    <n v="5099.3600000000006"/>
    <x v="8"/>
    <x v="3"/>
    <x v="0"/>
  </r>
  <r>
    <d v="2021-04-10T00:00:00"/>
    <s v="B08CHKQ8D4"/>
    <n v="10"/>
    <x v="1"/>
    <x v="3"/>
    <s v="B08CHKQ8D4"/>
    <x v="0"/>
    <n v="719"/>
    <n v="1499"/>
    <n v="0.52"/>
    <n v="14990"/>
    <n v="3451.2"/>
    <x v="9"/>
    <x v="3"/>
    <x v="0"/>
  </r>
  <r>
    <d v="2021-04-11T00:00:00"/>
    <s v="B09BW334ML"/>
    <n v="15"/>
    <x v="1"/>
    <x v="3"/>
    <s v="B09BW334ML"/>
    <x v="5"/>
    <n v="349"/>
    <n v="1499"/>
    <n v="0.77"/>
    <n v="22485"/>
    <n v="1204.05"/>
    <x v="10"/>
    <x v="3"/>
    <x v="0"/>
  </r>
  <r>
    <d v="2021-04-12T00:00:00"/>
    <s v="B082T6GVLJ"/>
    <n v="17"/>
    <x v="1"/>
    <x v="3"/>
    <s v="B082T6GVLJ"/>
    <x v="0"/>
    <n v="849"/>
    <n v="1809"/>
    <n v="0.53"/>
    <n v="30753"/>
    <n v="6783.5099999999993"/>
    <x v="11"/>
    <x v="3"/>
    <x v="0"/>
  </r>
  <r>
    <d v="2021-04-13T00:00:00"/>
    <s v="B07DL1KC3H"/>
    <n v="18"/>
    <x v="1"/>
    <x v="3"/>
    <s v="B07DL1KC3H"/>
    <x v="5"/>
    <n v="299"/>
    <n v="899"/>
    <n v="0.67"/>
    <n v="16182"/>
    <n v="1776.0599999999997"/>
    <x v="12"/>
    <x v="3"/>
    <x v="0"/>
  </r>
  <r>
    <d v="2021-04-14T00:00:00"/>
    <s v="B0B6F98KJJ"/>
    <n v="6"/>
    <x v="1"/>
    <x v="3"/>
    <s v="B0B6F98KJJ"/>
    <x v="4"/>
    <n v="21999"/>
    <n v="29999"/>
    <n v="0.27"/>
    <n v="179994"/>
    <n v="96355.62"/>
    <x v="13"/>
    <x v="3"/>
    <x v="0"/>
  </r>
  <r>
    <d v="2021-04-15T00:00:00"/>
    <s v="B07JNVF678"/>
    <n v="6"/>
    <x v="1"/>
    <x v="3"/>
    <s v="B07JNVF678"/>
    <x v="0"/>
    <n v="349"/>
    <n v="999"/>
    <n v="0.65"/>
    <n v="5994"/>
    <n v="732.9"/>
    <x v="14"/>
    <x v="3"/>
    <x v="0"/>
  </r>
  <r>
    <d v="2021-04-16T00:00:00"/>
    <s v="B09QGZFBPM"/>
    <n v="6"/>
    <x v="1"/>
    <x v="3"/>
    <s v="B09QGZFBPM"/>
    <x v="0"/>
    <n v="399"/>
    <n v="999"/>
    <n v="0.6"/>
    <n v="5994"/>
    <n v="957.6"/>
    <x v="15"/>
    <x v="3"/>
    <x v="0"/>
  </r>
  <r>
    <d v="2021-04-17T00:00:00"/>
    <s v="B07JGDB5M1"/>
    <n v="7"/>
    <x v="1"/>
    <x v="3"/>
    <s v="B07JGDB5M1"/>
    <x v="0"/>
    <n v="449"/>
    <n v="1299"/>
    <n v="0.65"/>
    <n v="9093"/>
    <n v="1100.05"/>
    <x v="16"/>
    <x v="3"/>
    <x v="0"/>
  </r>
  <r>
    <d v="2021-04-18T00:00:00"/>
    <s v="B0981XSZJ7"/>
    <n v="7"/>
    <x v="1"/>
    <x v="3"/>
    <s v="B0981XSZJ7"/>
    <x v="0"/>
    <n v="299"/>
    <n v="999"/>
    <n v="0.7"/>
    <n v="6993"/>
    <n v="627.90000000000009"/>
    <x v="17"/>
    <x v="3"/>
    <x v="0"/>
  </r>
  <r>
    <d v="2021-04-19T00:00:00"/>
    <s v="B0B9XLX8VR"/>
    <n v="7"/>
    <x v="1"/>
    <x v="3"/>
    <s v="B0B9XLX8VR"/>
    <x v="4"/>
    <n v="37999"/>
    <n v="65000"/>
    <n v="0.42"/>
    <n v="455000"/>
    <n v="154275.94000000003"/>
    <x v="18"/>
    <x v="3"/>
    <x v="0"/>
  </r>
  <r>
    <d v="2021-04-20T00:00:00"/>
    <s v="B08Y5KXR6Z"/>
    <n v="7"/>
    <x v="1"/>
    <x v="3"/>
    <s v="B08Y5KXR6Z"/>
    <x v="0"/>
    <n v="99"/>
    <n v="800"/>
    <n v="0.88"/>
    <n v="5600"/>
    <n v="83.16"/>
    <x v="19"/>
    <x v="3"/>
    <x v="0"/>
  </r>
  <r>
    <d v="2021-04-21T00:00:00"/>
    <s v="B09F6VHQXB"/>
    <n v="7"/>
    <x v="1"/>
    <x v="3"/>
    <s v="B09F6VHQXB"/>
    <x v="6"/>
    <n v="7390"/>
    <n v="20000"/>
    <n v="0.63"/>
    <n v="140000"/>
    <n v="19140.099999999999"/>
    <x v="20"/>
    <x v="3"/>
    <x v="0"/>
  </r>
  <r>
    <d v="2021-04-22T00:00:00"/>
    <s v="B0974G5Q2Y"/>
    <n v="7"/>
    <x v="1"/>
    <x v="3"/>
    <s v="B0974G5Q2Y"/>
    <x v="0"/>
    <n v="273.10000000000002"/>
    <n v="999"/>
    <n v="0.73"/>
    <n v="6993"/>
    <n v="516.15900000000011"/>
    <x v="21"/>
    <x v="3"/>
    <x v="0"/>
  </r>
  <r>
    <d v="2021-04-23T00:00:00"/>
    <s v="B09YL9SN9B"/>
    <n v="7"/>
    <x v="1"/>
    <x v="3"/>
    <s v="B09YL9SN9B"/>
    <x v="4"/>
    <n v="15990"/>
    <n v="23990"/>
    <n v="0.33"/>
    <n v="167930"/>
    <n v="74993.099999999991"/>
    <x v="22"/>
    <x v="3"/>
    <x v="0"/>
  </r>
  <r>
    <d v="2021-04-24T00:00:00"/>
    <s v="B09RX1FK54"/>
    <n v="11"/>
    <x v="1"/>
    <x v="3"/>
    <s v="B09RX1FK54"/>
    <x v="0"/>
    <n v="399"/>
    <n v="999"/>
    <n v="0.6"/>
    <n v="10989"/>
    <n v="1755.6000000000001"/>
    <x v="23"/>
    <x v="3"/>
    <x v="0"/>
  </r>
  <r>
    <d v="2021-04-25T00:00:00"/>
    <s v="B09TT6BFDX"/>
    <n v="11"/>
    <x v="1"/>
    <x v="3"/>
    <s v="B09TT6BFDX"/>
    <x v="5"/>
    <n v="399"/>
    <n v="1999"/>
    <n v="0.8"/>
    <n v="21989"/>
    <n v="877.79999999999984"/>
    <x v="24"/>
    <x v="3"/>
    <x v="0"/>
  </r>
  <r>
    <d v="2021-04-26T00:00:00"/>
    <s v="B09KH58JZR"/>
    <n v="11"/>
    <x v="1"/>
    <x v="3"/>
    <s v="B09KH58JZR"/>
    <x v="0"/>
    <n v="210"/>
    <n v="399"/>
    <n v="0.47"/>
    <n v="4389"/>
    <n v="1224.3"/>
    <x v="25"/>
    <x v="3"/>
    <x v="0"/>
  </r>
  <r>
    <d v="2021-04-27T00:00:00"/>
    <s v="B09DDCQFMT"/>
    <n v="11"/>
    <x v="1"/>
    <x v="3"/>
    <s v="B09DDCQFMT"/>
    <x v="5"/>
    <n v="1299"/>
    <n v="1999"/>
    <n v="0.35"/>
    <n v="21989"/>
    <n v="9287.85"/>
    <x v="26"/>
    <x v="3"/>
    <x v="0"/>
  </r>
  <r>
    <d v="2021-04-28T00:00:00"/>
    <s v="B08RP2L2NL"/>
    <n v="9"/>
    <x v="1"/>
    <x v="3"/>
    <s v="B08RP2L2NL"/>
    <x v="0"/>
    <n v="347"/>
    <n v="999"/>
    <n v="0.65"/>
    <n v="8991"/>
    <n v="1093.05"/>
    <x v="27"/>
    <x v="3"/>
    <x v="0"/>
  </r>
  <r>
    <d v="2021-04-29T00:00:00"/>
    <s v="B0B4G2MWSB"/>
    <n v="5"/>
    <x v="1"/>
    <x v="3"/>
    <s v="B0B4G2MWSB"/>
    <x v="0"/>
    <n v="149"/>
    <n v="999"/>
    <n v="0.85"/>
    <n v="4995"/>
    <n v="111.75000000000001"/>
    <x v="28"/>
    <x v="3"/>
    <x v="0"/>
  </r>
  <r>
    <d v="2021-04-30T00:00:00"/>
    <s v="B0B21C4BMX"/>
    <n v="8"/>
    <x v="1"/>
    <x v="3"/>
    <s v="B0B21C4BMX"/>
    <x v="0"/>
    <n v="228"/>
    <n v="899"/>
    <n v="0.75"/>
    <n v="7192"/>
    <n v="456"/>
    <x v="29"/>
    <x v="3"/>
    <x v="0"/>
  </r>
  <r>
    <d v="2021-05-01T00:00:00"/>
    <s v="B084MZXJNK"/>
    <n v="7"/>
    <x v="1"/>
    <x v="3"/>
    <s v="B084MZXJNK"/>
    <x v="0"/>
    <n v="1599"/>
    <n v="1999"/>
    <n v="0.2"/>
    <n v="13993"/>
    <n v="8954.4"/>
    <x v="0"/>
    <x v="4"/>
    <x v="0"/>
  </r>
  <r>
    <d v="2021-05-02T00:00:00"/>
    <s v="B0BHZCNC4P"/>
    <n v="6"/>
    <x v="1"/>
    <x v="3"/>
    <s v="B0BHZCNC4P"/>
    <x v="5"/>
    <n v="1499"/>
    <n v="3999"/>
    <n v="0.63"/>
    <n v="23994"/>
    <n v="3327.7799999999997"/>
    <x v="1"/>
    <x v="4"/>
    <x v="0"/>
  </r>
  <r>
    <d v="2021-05-03T00:00:00"/>
    <s v="B0B16KD737"/>
    <n v="15"/>
    <x v="1"/>
    <x v="3"/>
    <s v="B0B16KD737"/>
    <x v="4"/>
    <n v="8499"/>
    <n v="15999"/>
    <n v="0.47"/>
    <n v="239985"/>
    <n v="67567.05"/>
    <x v="2"/>
    <x v="4"/>
    <x v="0"/>
  </r>
  <r>
    <d v="2021-05-04T00:00:00"/>
    <s v="B099K9ZX65"/>
    <n v="23"/>
    <x v="1"/>
    <x v="3"/>
    <s v="B099K9ZX65"/>
    <x v="4"/>
    <n v="20990"/>
    <n v="44990"/>
    <n v="0.53"/>
    <n v="1034770"/>
    <n v="226901.9"/>
    <x v="3"/>
    <x v="4"/>
    <x v="0"/>
  </r>
  <r>
    <d v="2021-05-05T00:00:00"/>
    <s v="B08Y55LPBF"/>
    <n v="14"/>
    <x v="1"/>
    <x v="3"/>
    <s v="B08Y55LPBF"/>
    <x v="4"/>
    <n v="32999"/>
    <n v="44999"/>
    <n v="0.27"/>
    <n v="629986"/>
    <n v="337249.77999999997"/>
    <x v="4"/>
    <x v="4"/>
    <x v="0"/>
  </r>
  <r>
    <d v="2021-05-06T00:00:00"/>
    <s v="B015OW3M1W"/>
    <n v="9"/>
    <x v="1"/>
    <x v="3"/>
    <s v="B015OW3M1W"/>
    <x v="2"/>
    <n v="799"/>
    <n v="1700"/>
    <n v="0.53"/>
    <n v="15300"/>
    <n v="3379.77"/>
    <x v="5"/>
    <x v="4"/>
    <x v="0"/>
  </r>
  <r>
    <d v="2021-05-07T00:00:00"/>
    <s v="B01D5H8ZI8"/>
    <n v="4"/>
    <x v="1"/>
    <x v="3"/>
    <s v="B01D5H8ZI8"/>
    <x v="2"/>
    <n v="229"/>
    <n v="595"/>
    <n v="0.62"/>
    <n v="2380"/>
    <n v="348.08"/>
    <x v="6"/>
    <x v="4"/>
    <x v="0"/>
  </r>
  <r>
    <d v="2021-05-08T00:00:00"/>
    <s v="B09X1M3DHX"/>
    <n v="3"/>
    <x v="1"/>
    <x v="3"/>
    <s v="B09X1M3DHX"/>
    <x v="4"/>
    <n v="9999"/>
    <n v="27990"/>
    <n v="0.64"/>
    <n v="83970"/>
    <n v="10798.92"/>
    <x v="7"/>
    <x v="4"/>
    <x v="0"/>
  </r>
  <r>
    <d v="2021-05-09T00:00:00"/>
    <s v="B09MM6P76N"/>
    <n v="8"/>
    <x v="1"/>
    <x v="3"/>
    <s v="B09MM6P76N"/>
    <x v="5"/>
    <n v="349"/>
    <n v="599"/>
    <n v="0.42"/>
    <n v="4792"/>
    <n v="1619.3600000000001"/>
    <x v="8"/>
    <x v="4"/>
    <x v="0"/>
  </r>
  <r>
    <d v="2021-05-10T00:00:00"/>
    <s v="B01D5H8LDM"/>
    <n v="12"/>
    <x v="1"/>
    <x v="3"/>
    <s v="B01D5H8LDM"/>
    <x v="8"/>
    <n v="489"/>
    <n v="1200"/>
    <n v="0.59"/>
    <n v="14400"/>
    <n v="2405.88"/>
    <x v="9"/>
    <x v="4"/>
    <x v="0"/>
  </r>
  <r>
    <d v="2021-05-11T00:00:00"/>
    <s v="B0B1YY6JJL"/>
    <n v="15"/>
    <x v="1"/>
    <x v="3"/>
    <s v="B0B1YY6JJL"/>
    <x v="4"/>
    <n v="23999"/>
    <n v="34990"/>
    <n v="0.31"/>
    <n v="524850"/>
    <n v="248389.65"/>
    <x v="10"/>
    <x v="4"/>
    <x v="0"/>
  </r>
  <r>
    <d v="2021-05-12T00:00:00"/>
    <s v="B09QGZM8QB"/>
    <n v="17"/>
    <x v="1"/>
    <x v="3"/>
    <s v="B09QGZM8QB"/>
    <x v="0"/>
    <n v="399"/>
    <n v="999"/>
    <n v="0.6"/>
    <n v="16983"/>
    <n v="2713.2000000000003"/>
    <x v="11"/>
    <x v="4"/>
    <x v="0"/>
  </r>
  <r>
    <d v="2021-05-13T00:00:00"/>
    <s v="B08L4SBJRY"/>
    <n v="3"/>
    <x v="1"/>
    <x v="3"/>
    <s v="B08L4SBJRY"/>
    <x v="9"/>
    <n v="349"/>
    <n v="1299"/>
    <n v="0.73"/>
    <n v="3897"/>
    <n v="282.69"/>
    <x v="12"/>
    <x v="4"/>
    <x v="0"/>
  </r>
  <r>
    <d v="2021-05-14T00:00:00"/>
    <s v="B09X79PP8F"/>
    <n v="2"/>
    <x v="1"/>
    <x v="3"/>
    <s v="B09X79PP8F"/>
    <x v="0"/>
    <n v="179"/>
    <n v="299"/>
    <n v="0.4"/>
    <n v="598"/>
    <n v="214.79999999999998"/>
    <x v="13"/>
    <x v="4"/>
    <x v="0"/>
  </r>
  <r>
    <d v="2021-05-15T00:00:00"/>
    <s v="B082T6GVG9"/>
    <n v="9"/>
    <x v="1"/>
    <x v="3"/>
    <s v="B082T6GVG9"/>
    <x v="0"/>
    <n v="689"/>
    <n v="1500"/>
    <n v="0.54"/>
    <n v="13500"/>
    <n v="2852.4599999999996"/>
    <x v="14"/>
    <x v="4"/>
    <x v="0"/>
  </r>
  <r>
    <d v="2021-05-16T00:00:00"/>
    <s v="B0B3XY5YT4"/>
    <n v="5"/>
    <x v="1"/>
    <x v="3"/>
    <s v="B0B3XY5YT4"/>
    <x v="4"/>
    <n v="30990"/>
    <n v="49990"/>
    <n v="0.38"/>
    <n v="249950"/>
    <n v="96069"/>
    <x v="15"/>
    <x v="4"/>
    <x v="0"/>
  </r>
  <r>
    <d v="2021-05-17T00:00:00"/>
    <s v="B0B4HKH19N"/>
    <n v="6"/>
    <x v="1"/>
    <x v="3"/>
    <s v="B0B4HKH19N"/>
    <x v="0"/>
    <n v="249"/>
    <n v="931"/>
    <n v="0.73"/>
    <n v="5586"/>
    <n v="403.38000000000005"/>
    <x v="16"/>
    <x v="4"/>
    <x v="0"/>
  </r>
  <r>
    <d v="2021-05-18T00:00:00"/>
    <s v="B08TGG316Z"/>
    <n v="8"/>
    <x v="1"/>
    <x v="3"/>
    <s v="B08TGG316Z"/>
    <x v="2"/>
    <n v="999"/>
    <n v="2399"/>
    <n v="0.57999999999999996"/>
    <n v="19192"/>
    <n v="3356.6400000000003"/>
    <x v="17"/>
    <x v="4"/>
    <x v="0"/>
  </r>
  <r>
    <d v="2021-05-19T00:00:00"/>
    <s v="B071VMP1Z4"/>
    <n v="10"/>
    <x v="1"/>
    <x v="3"/>
    <s v="B071VMP1Z4"/>
    <x v="5"/>
    <n v="399"/>
    <n v="399"/>
    <n v="0"/>
    <n v="3990"/>
    <n v="3990"/>
    <x v="18"/>
    <x v="4"/>
    <x v="0"/>
  </r>
  <r>
    <d v="2021-05-20T00:00:00"/>
    <s v="B071SDRGWL"/>
    <n v="15"/>
    <x v="1"/>
    <x v="3"/>
    <s v="B071SDRGWL"/>
    <x v="0"/>
    <n v="349"/>
    <n v="699"/>
    <n v="0.5"/>
    <n v="10485"/>
    <n v="2617.5"/>
    <x v="19"/>
    <x v="4"/>
    <x v="0"/>
  </r>
  <r>
    <d v="2021-05-21T00:00:00"/>
    <s v="B08PSQRW2T"/>
    <n v="17"/>
    <x v="1"/>
    <x v="3"/>
    <s v="B08PSQRW2T"/>
    <x v="0"/>
    <n v="399"/>
    <n v="1099"/>
    <n v="0.64"/>
    <n v="18683"/>
    <n v="2441.88"/>
    <x v="20"/>
    <x v="4"/>
    <x v="0"/>
  </r>
  <r>
    <d v="2021-05-22T00:00:00"/>
    <s v="B0859M539M"/>
    <n v="18"/>
    <x v="1"/>
    <x v="3"/>
    <s v="B0859M539M"/>
    <x v="1"/>
    <n v="1699"/>
    <n v="2999"/>
    <n v="0.43"/>
    <n v="53982"/>
    <n v="17431.740000000002"/>
    <x v="21"/>
    <x v="4"/>
    <x v="0"/>
  </r>
  <r>
    <d v="2021-05-23T00:00:00"/>
    <s v="B08RX8G496"/>
    <n v="6"/>
    <x v="1"/>
    <x v="3"/>
    <s v="B08RX8G496"/>
    <x v="5"/>
    <n v="655"/>
    <n v="1099"/>
    <n v="0.4"/>
    <n v="6594"/>
    <n v="2358"/>
    <x v="22"/>
    <x v="4"/>
    <x v="0"/>
  </r>
  <r>
    <d v="2021-05-24T00:00:00"/>
    <s v="B002SZEOLG"/>
    <n v="6"/>
    <x v="1"/>
    <x v="3"/>
    <s v="B002SZEOLG"/>
    <x v="1"/>
    <n v="749"/>
    <n v="1339"/>
    <n v="0.44"/>
    <n v="8034"/>
    <n v="2516.6400000000003"/>
    <x v="23"/>
    <x v="4"/>
    <x v="0"/>
  </r>
  <r>
    <d v="2021-05-25T00:00:00"/>
    <s v="B08CS3BT4L"/>
    <n v="6"/>
    <x v="0"/>
    <x v="0"/>
    <s v="B08CS3BT4L"/>
    <x v="4"/>
    <n v="9999"/>
    <n v="12999"/>
    <n v="0.23"/>
    <n v="77994"/>
    <n v="46195.380000000005"/>
    <x v="24"/>
    <x v="4"/>
    <x v="0"/>
  </r>
  <r>
    <d v="2021-05-26T00:00:00"/>
    <s v="B00RFWNJMC"/>
    <n v="7"/>
    <x v="1"/>
    <x v="3"/>
    <s v="B00RFWNJMC"/>
    <x v="5"/>
    <n v="195"/>
    <n v="499"/>
    <n v="0.61"/>
    <n v="3493"/>
    <n v="532.35"/>
    <x v="25"/>
    <x v="4"/>
    <x v="0"/>
  </r>
  <r>
    <d v="2021-05-27T00:00:00"/>
    <s v="B082T6GXS5"/>
    <n v="7"/>
    <x v="0"/>
    <x v="0"/>
    <s v="B082T6GXS5"/>
    <x v="0"/>
    <n v="999"/>
    <n v="2100"/>
    <n v="0.52"/>
    <n v="14700"/>
    <n v="3356.64"/>
    <x v="26"/>
    <x v="4"/>
    <x v="0"/>
  </r>
  <r>
    <d v="2021-05-28T00:00:00"/>
    <s v="B09CMQRQM6"/>
    <n v="7"/>
    <x v="1"/>
    <x v="3"/>
    <s v="B09CMQRQM6"/>
    <x v="0"/>
    <n v="499"/>
    <n v="899"/>
    <n v="0.44"/>
    <n v="6293"/>
    <n v="1956.0800000000002"/>
    <x v="27"/>
    <x v="4"/>
    <x v="0"/>
  </r>
  <r>
    <d v="2021-05-29T00:00:00"/>
    <s v="B005LJQMCK"/>
    <n v="7"/>
    <x v="0"/>
    <x v="0"/>
    <s v="B005LJQMCK"/>
    <x v="10"/>
    <n v="416"/>
    <n v="599"/>
    <n v="0.31"/>
    <n v="4193"/>
    <n v="2009.2799999999997"/>
    <x v="28"/>
    <x v="4"/>
    <x v="0"/>
  </r>
  <r>
    <d v="2021-05-30T00:00:00"/>
    <s v="B09C6H53KH"/>
    <n v="7"/>
    <x v="1"/>
    <x v="3"/>
    <s v="B09C6H53KH"/>
    <x v="0"/>
    <n v="368"/>
    <n v="699"/>
    <n v="0.47"/>
    <n v="4893"/>
    <n v="1365.28"/>
    <x v="29"/>
    <x v="4"/>
    <x v="0"/>
  </r>
  <r>
    <d v="2021-05-31T00:00:00"/>
    <s v="B0BB3CBFBM"/>
    <n v="7"/>
    <x v="0"/>
    <x v="0"/>
    <s v="B0BB3CBFBM"/>
    <x v="4"/>
    <n v="29990"/>
    <n v="65000"/>
    <n v="0.54"/>
    <n v="455000"/>
    <n v="96567.799999999988"/>
    <x v="30"/>
    <x v="4"/>
    <x v="0"/>
  </r>
  <r>
    <d v="2021-06-01T00:00:00"/>
    <s v="B08QSDKFGQ"/>
    <n v="7"/>
    <x v="1"/>
    <x v="3"/>
    <s v="B08QSDKFGQ"/>
    <x v="0"/>
    <n v="339"/>
    <n v="1099"/>
    <n v="0.69"/>
    <n v="7693"/>
    <n v="735.63000000000011"/>
    <x v="0"/>
    <x v="5"/>
    <x v="0"/>
  </r>
  <r>
    <d v="2021-06-02T00:00:00"/>
    <s v="B08PV1X771"/>
    <n v="11"/>
    <x v="0"/>
    <x v="0"/>
    <s v="B08PV1X771"/>
    <x v="4"/>
    <n v="15490"/>
    <n v="20900"/>
    <n v="0.26"/>
    <n v="229900"/>
    <n v="126088.59999999999"/>
    <x v="1"/>
    <x v="5"/>
    <x v="0"/>
  </r>
  <r>
    <d v="2021-06-03T00:00:00"/>
    <s v="B07YTNKVJQ"/>
    <n v="11"/>
    <x v="1"/>
    <x v="3"/>
    <s v="B07YTNKVJQ"/>
    <x v="0"/>
    <n v="499"/>
    <n v="1299"/>
    <n v="0.62"/>
    <n v="14289"/>
    <n v="2085.8200000000002"/>
    <x v="2"/>
    <x v="5"/>
    <x v="0"/>
  </r>
  <r>
    <d v="2021-06-04T00:00:00"/>
    <s v="B0117H7GZ6"/>
    <n v="11"/>
    <x v="0"/>
    <x v="0"/>
    <s v="B0117H7GZ6"/>
    <x v="1"/>
    <n v="249"/>
    <n v="399"/>
    <n v="0.38"/>
    <n v="4389"/>
    <n v="1698.18"/>
    <x v="3"/>
    <x v="5"/>
    <x v="0"/>
  </r>
  <r>
    <d v="2021-06-05T00:00:00"/>
    <s v="B09XJ1LM7R"/>
    <n v="11"/>
    <x v="1"/>
    <x v="3"/>
    <s v="B09XJ1LM7R"/>
    <x v="5"/>
    <n v="399"/>
    <n v="799"/>
    <n v="0.5"/>
    <n v="8789"/>
    <n v="2194.5"/>
    <x v="4"/>
    <x v="5"/>
    <x v="0"/>
  </r>
  <r>
    <d v="2021-06-06T00:00:00"/>
    <s v="B084N133Y7"/>
    <n v="9"/>
    <x v="0"/>
    <x v="0"/>
    <s v="B084N133Y7"/>
    <x v="0"/>
    <n v="1499"/>
    <n v="1999"/>
    <n v="0.25"/>
    <n v="17991"/>
    <n v="10118.25"/>
    <x v="5"/>
    <x v="5"/>
    <x v="0"/>
  </r>
  <r>
    <d v="2021-06-07T00:00:00"/>
    <s v="B088Z1YWBC"/>
    <n v="5"/>
    <x v="1"/>
    <x v="3"/>
    <s v="B088Z1YWBC"/>
    <x v="11"/>
    <n v="9490"/>
    <n v="15990"/>
    <n v="0.41"/>
    <n v="79950"/>
    <n v="27995.500000000004"/>
    <x v="6"/>
    <x v="5"/>
    <x v="0"/>
  </r>
  <r>
    <d v="2021-06-08T00:00:00"/>
    <s v="B07VSG5SXZ"/>
    <n v="8"/>
    <x v="0"/>
    <x v="0"/>
    <s v="B07VSG5SXZ"/>
    <x v="2"/>
    <n v="637"/>
    <n v="1499"/>
    <n v="0.57999999999999996"/>
    <n v="11992"/>
    <n v="2140.3200000000002"/>
    <x v="7"/>
    <x v="5"/>
    <x v="0"/>
  </r>
  <r>
    <d v="2021-06-09T00:00:00"/>
    <s v="B08RWCZ6SY"/>
    <n v="7"/>
    <x v="1"/>
    <x v="3"/>
    <s v="B08RWCZ6SY"/>
    <x v="5"/>
    <n v="399"/>
    <n v="899"/>
    <n v="0.56000000000000005"/>
    <n v="6293"/>
    <n v="1228.9199999999998"/>
    <x v="8"/>
    <x v="5"/>
    <x v="0"/>
  </r>
  <r>
    <d v="2021-06-10T00:00:00"/>
    <s v="B07KSB1MLX"/>
    <n v="6"/>
    <x v="0"/>
    <x v="0"/>
    <s v="B07KSB1MLX"/>
    <x v="10"/>
    <n v="1089"/>
    <n v="1600"/>
    <n v="0.32"/>
    <n v="9600"/>
    <n v="4443.12"/>
    <x v="9"/>
    <x v="5"/>
    <x v="0"/>
  </r>
  <r>
    <d v="2021-06-11T00:00:00"/>
    <s v="B081FG1QYX"/>
    <n v="15"/>
    <x v="1"/>
    <x v="3"/>
    <s v="B081FG1QYX"/>
    <x v="0"/>
    <n v="339"/>
    <n v="999"/>
    <n v="0.66"/>
    <n v="14985"/>
    <n v="1728.8999999999999"/>
    <x v="10"/>
    <x v="5"/>
    <x v="0"/>
  </r>
  <r>
    <d v="2021-06-12T00:00:00"/>
    <s v="B08R69WBN7"/>
    <n v="23"/>
    <x v="0"/>
    <x v="0"/>
    <s v="B08R69WBN7"/>
    <x v="0"/>
    <n v="149"/>
    <n v="499"/>
    <n v="0.7"/>
    <n v="11477"/>
    <n v="1028.1000000000001"/>
    <x v="11"/>
    <x v="5"/>
    <x v="0"/>
  </r>
  <r>
    <d v="2021-06-13T00:00:00"/>
    <s v="B0B3RHX6B6"/>
    <n v="14"/>
    <x v="1"/>
    <x v="3"/>
    <s v="B0B3RHX6B6"/>
    <x v="0"/>
    <n v="149"/>
    <n v="399"/>
    <n v="0.63"/>
    <n v="5586"/>
    <n v="771.81999999999994"/>
    <x v="12"/>
    <x v="5"/>
    <x v="0"/>
  </r>
  <r>
    <d v="2021-06-14T00:00:00"/>
    <s v="B084N18QZY"/>
    <n v="9"/>
    <x v="0"/>
    <x v="1"/>
    <s v="B084N18QZY"/>
    <x v="0"/>
    <n v="599"/>
    <n v="849"/>
    <n v="0.28999999999999998"/>
    <n v="7641"/>
    <n v="3827.6099999999997"/>
    <x v="13"/>
    <x v="5"/>
    <x v="0"/>
  </r>
  <r>
    <d v="2021-06-15T00:00:00"/>
    <s v="B081NHWT6Z"/>
    <n v="4"/>
    <x v="1"/>
    <x v="3"/>
    <s v="B081NHWT6Z"/>
    <x v="5"/>
    <n v="299"/>
    <n v="1199"/>
    <n v="0.75"/>
    <n v="4796"/>
    <n v="299"/>
    <x v="14"/>
    <x v="5"/>
    <x v="0"/>
  </r>
  <r>
    <d v="2021-06-16T00:00:00"/>
    <s v="B07JPJJZ2H"/>
    <n v="3"/>
    <x v="0"/>
    <x v="1"/>
    <s v="B07JPJJZ2H"/>
    <x v="0"/>
    <n v="399"/>
    <n v="1299"/>
    <n v="0.69"/>
    <n v="3897"/>
    <n v="371.07000000000005"/>
    <x v="15"/>
    <x v="5"/>
    <x v="0"/>
  </r>
  <r>
    <d v="2021-06-17T00:00:00"/>
    <s v="B09JKNF147"/>
    <n v="8"/>
    <x v="1"/>
    <x v="3"/>
    <s v="B09JKNF147"/>
    <x v="5"/>
    <n v="339"/>
    <n v="1999"/>
    <n v="0.83"/>
    <n v="15992"/>
    <n v="461.04000000000013"/>
    <x v="16"/>
    <x v="5"/>
    <x v="0"/>
  </r>
  <r>
    <d v="2021-06-18T00:00:00"/>
    <s v="B0B9959XF3"/>
    <n v="12"/>
    <x v="0"/>
    <x v="1"/>
    <s v="B0B9959XF3"/>
    <x v="4"/>
    <n v="12499"/>
    <n v="22990"/>
    <n v="0.46"/>
    <n v="275880"/>
    <n v="80993.52"/>
    <x v="17"/>
    <x v="5"/>
    <x v="0"/>
  </r>
  <r>
    <d v="2021-06-19T00:00:00"/>
    <s v="B09PNR6F8Q"/>
    <n v="15"/>
    <x v="1"/>
    <x v="3"/>
    <s v="B09PNR6F8Q"/>
    <x v="0"/>
    <n v="249"/>
    <n v="399"/>
    <n v="0.38"/>
    <n v="5985"/>
    <n v="2315.6999999999998"/>
    <x v="18"/>
    <x v="5"/>
    <x v="0"/>
  </r>
  <r>
    <d v="2021-06-20T00:00:00"/>
    <s v="B07M69276N"/>
    <n v="17"/>
    <x v="0"/>
    <x v="1"/>
    <s v="B07M69276N"/>
    <x v="1"/>
    <n v="1399"/>
    <n v="2499"/>
    <n v="0.44"/>
    <n v="42483"/>
    <n v="13318.480000000001"/>
    <x v="19"/>
    <x v="5"/>
    <x v="0"/>
  </r>
  <r>
    <d v="2021-06-21T00:00:00"/>
    <s v="B0B1YZ9CB8"/>
    <n v="3"/>
    <x v="1"/>
    <x v="3"/>
    <s v="B0B1YZ9CB8"/>
    <x v="4"/>
    <n v="32999"/>
    <n v="47990"/>
    <n v="0.31"/>
    <n v="143970"/>
    <n v="68307.929999999993"/>
    <x v="20"/>
    <x v="5"/>
    <x v="0"/>
  </r>
  <r>
    <d v="2021-06-22T00:00:00"/>
    <s v="B09YLYB9PB"/>
    <n v="2"/>
    <x v="0"/>
    <x v="1"/>
    <s v="B09YLYB9PB"/>
    <x v="0"/>
    <n v="149"/>
    <n v="399"/>
    <n v="0.63"/>
    <n v="798"/>
    <n v="110.26"/>
    <x v="21"/>
    <x v="5"/>
    <x v="0"/>
  </r>
  <r>
    <d v="2021-06-23T00:00:00"/>
    <s v="B08CTNJ985"/>
    <n v="9"/>
    <x v="1"/>
    <x v="3"/>
    <s v="B08CTNJ985"/>
    <x v="0"/>
    <n v="325"/>
    <n v="999"/>
    <n v="0.67"/>
    <n v="8991"/>
    <n v="965.24999999999989"/>
    <x v="22"/>
    <x v="5"/>
    <x v="0"/>
  </r>
  <r>
    <d v="2021-06-24T00:00:00"/>
    <s v="B0BP7XLX48"/>
    <n v="5"/>
    <x v="0"/>
    <x v="1"/>
    <s v="B0BP7XLX48"/>
    <x v="0"/>
    <n v="399"/>
    <n v="1999"/>
    <n v="0.8"/>
    <n v="9995"/>
    <n v="398.99999999999989"/>
    <x v="23"/>
    <x v="5"/>
    <x v="0"/>
  </r>
  <r>
    <d v="2021-06-25T00:00:00"/>
    <s v="B09LHXNZLR"/>
    <n v="6"/>
    <x v="1"/>
    <x v="3"/>
    <s v="B09LHXNZLR"/>
    <x v="1"/>
    <n v="199"/>
    <n v="499"/>
    <n v="0.6"/>
    <n v="2994"/>
    <n v="477.6"/>
    <x v="24"/>
    <x v="5"/>
    <x v="0"/>
  </r>
  <r>
    <d v="2021-06-26T00:00:00"/>
    <s v="B0B3N8VG24"/>
    <n v="8"/>
    <x v="0"/>
    <x v="1"/>
    <s v="B0B3N8VG24"/>
    <x v="0"/>
    <n v="88"/>
    <n v="299"/>
    <n v="0.71"/>
    <n v="2392"/>
    <n v="204.16000000000003"/>
    <x v="25"/>
    <x v="5"/>
    <x v="0"/>
  </r>
  <r>
    <d v="2021-06-27T00:00:00"/>
    <s v="B08PSVBB2X"/>
    <n v="10"/>
    <x v="1"/>
    <x v="3"/>
    <s v="B08PSVBB2X"/>
    <x v="0"/>
    <n v="399"/>
    <n v="1099"/>
    <n v="0.64"/>
    <n v="10990"/>
    <n v="1436.3999999999999"/>
    <x v="26"/>
    <x v="5"/>
    <x v="0"/>
  </r>
  <r>
    <d v="2021-06-28T00:00:00"/>
    <s v="B0B3MQXNFB"/>
    <n v="15"/>
    <x v="0"/>
    <x v="1"/>
    <s v="B0B3MQXNFB"/>
    <x v="0"/>
    <n v="57.89"/>
    <n v="199"/>
    <n v="0.71"/>
    <n v="2985"/>
    <n v="251.82150000000004"/>
    <x v="27"/>
    <x v="5"/>
    <x v="0"/>
  </r>
  <r>
    <d v="2021-06-29T00:00:00"/>
    <s v="B08XMSKKMM"/>
    <n v="17"/>
    <x v="1"/>
    <x v="3"/>
    <s v="B08XMSKKMM"/>
    <x v="5"/>
    <n v="799"/>
    <n v="1999"/>
    <n v="0.6"/>
    <n v="33983"/>
    <n v="5433.2000000000007"/>
    <x v="28"/>
    <x v="5"/>
    <x v="0"/>
  </r>
  <r>
    <d v="2021-06-30T00:00:00"/>
    <s v="B09L8DT7D6"/>
    <n v="18"/>
    <x v="0"/>
    <x v="1"/>
    <s v="B09L8DT7D6"/>
    <x v="5"/>
    <n v="205"/>
    <n v="499"/>
    <n v="0.59"/>
    <n v="8982"/>
    <n v="1512.9"/>
    <x v="29"/>
    <x v="5"/>
    <x v="0"/>
  </r>
  <r>
    <d v="2021-07-01T00:00:00"/>
    <s v="B00GE55L22"/>
    <n v="6"/>
    <x v="1"/>
    <x v="3"/>
    <s v="B00GE55L22"/>
    <x v="0"/>
    <n v="299"/>
    <n v="699"/>
    <n v="0.56999999999999995"/>
    <n v="4194"/>
    <n v="771.42000000000007"/>
    <x v="0"/>
    <x v="6"/>
    <x v="0"/>
  </r>
  <r>
    <d v="2021-07-02T00:00:00"/>
    <s v="B0162K34H2"/>
    <n v="6"/>
    <x v="0"/>
    <x v="1"/>
    <s v="B0162K34H2"/>
    <x v="0"/>
    <n v="849"/>
    <n v="999"/>
    <n v="0.15"/>
    <n v="5994"/>
    <n v="4329.8999999999996"/>
    <x v="1"/>
    <x v="6"/>
    <x v="0"/>
  </r>
  <r>
    <d v="2021-07-03T00:00:00"/>
    <s v="B0B8SRZ5SV"/>
    <n v="6"/>
    <x v="1"/>
    <x v="3"/>
    <s v="B0B8SRZ5SV"/>
    <x v="0"/>
    <n v="949"/>
    <n v="1999"/>
    <n v="0.53"/>
    <n v="11994"/>
    <n v="2676.18"/>
    <x v="2"/>
    <x v="6"/>
    <x v="0"/>
  </r>
  <r>
    <d v="2021-07-04T00:00:00"/>
    <s v="B07CWNJLPC"/>
    <n v="7"/>
    <x v="0"/>
    <x v="1"/>
    <s v="B07CWNJLPC"/>
    <x v="0"/>
    <n v="499"/>
    <n v="1200"/>
    <n v="0.57999999999999996"/>
    <n v="8400"/>
    <n v="1467.0600000000002"/>
    <x v="3"/>
    <x v="6"/>
    <x v="0"/>
  </r>
  <r>
    <d v="2021-07-05T00:00:00"/>
    <s v="B00NH12R1O"/>
    <n v="7"/>
    <x v="1"/>
    <x v="3"/>
    <s v="B00NH12R1O"/>
    <x v="0"/>
    <n v="299"/>
    <n v="485"/>
    <n v="0.38"/>
    <n v="3395"/>
    <n v="1297.6600000000001"/>
    <x v="4"/>
    <x v="6"/>
    <x v="0"/>
  </r>
  <r>
    <d v="2021-07-06T00:00:00"/>
    <s v="B0B8SSC5D9"/>
    <n v="7"/>
    <x v="0"/>
    <x v="1"/>
    <s v="B0B8SSC5D9"/>
    <x v="0"/>
    <n v="949"/>
    <n v="1999"/>
    <n v="0.53"/>
    <n v="13993"/>
    <n v="3122.21"/>
    <x v="5"/>
    <x v="6"/>
    <x v="0"/>
  </r>
  <r>
    <d v="2021-07-07T00:00:00"/>
    <s v="B08WKG2MWT"/>
    <n v="7"/>
    <x v="1"/>
    <x v="3"/>
    <s v="B08WKG2MWT"/>
    <x v="0"/>
    <n v="379"/>
    <n v="1099"/>
    <n v="0.66"/>
    <n v="7693"/>
    <n v="902.01999999999987"/>
    <x v="6"/>
    <x v="6"/>
    <x v="0"/>
  </r>
  <r>
    <d v="2021-07-08T00:00:00"/>
    <s v="B0B466C3G4"/>
    <n v="7"/>
    <x v="0"/>
    <x v="1"/>
    <s v="B0B466C3G4"/>
    <x v="4"/>
    <n v="8990"/>
    <n v="18990"/>
    <n v="0.53"/>
    <n v="132930"/>
    <n v="29577.1"/>
    <x v="7"/>
    <x v="6"/>
    <x v="0"/>
  </r>
  <r>
    <d v="2021-07-09T00:00:00"/>
    <s v="B005LJQMZC"/>
    <n v="7"/>
    <x v="1"/>
    <x v="3"/>
    <s v="B005LJQMZC"/>
    <x v="10"/>
    <n v="486"/>
    <n v="1999"/>
    <n v="0.76"/>
    <n v="13993"/>
    <n v="816.48"/>
    <x v="8"/>
    <x v="6"/>
    <x v="0"/>
  </r>
  <r>
    <d v="2021-07-10T00:00:00"/>
    <s v="B07MDRGHWQ"/>
    <n v="7"/>
    <x v="0"/>
    <x v="1"/>
    <s v="B07MDRGHWQ"/>
    <x v="6"/>
    <n v="5699"/>
    <n v="11000"/>
    <n v="0.48"/>
    <n v="77000"/>
    <n v="20744.36"/>
    <x v="9"/>
    <x v="6"/>
    <x v="0"/>
  </r>
  <r>
    <d v="2021-07-11T00:00:00"/>
    <s v="B07DC4RZPY"/>
    <n v="11"/>
    <x v="1"/>
    <x v="3"/>
    <s v="B07DC4RZPY"/>
    <x v="0"/>
    <n v="709"/>
    <n v="1999"/>
    <n v="0.65"/>
    <n v="21989"/>
    <n v="2729.6499999999996"/>
    <x v="10"/>
    <x v="6"/>
    <x v="0"/>
  </r>
  <r>
    <d v="2021-07-12T00:00:00"/>
    <s v="B0B15GSPQW"/>
    <n v="11"/>
    <x v="0"/>
    <x v="1"/>
    <s v="B0B15GSPQW"/>
    <x v="4"/>
    <n v="47990"/>
    <n v="70900"/>
    <n v="0.32"/>
    <n v="779900"/>
    <n v="358965.19999999995"/>
    <x v="11"/>
    <x v="6"/>
    <x v="0"/>
  </r>
  <r>
    <d v="2021-07-13T00:00:00"/>
    <s v="B08GJNM9N7"/>
    <n v="11"/>
    <x v="1"/>
    <x v="3"/>
    <s v="B08GJNM9N7"/>
    <x v="5"/>
    <n v="299"/>
    <n v="1199"/>
    <n v="0.75"/>
    <n v="13189"/>
    <n v="822.25"/>
    <x v="12"/>
    <x v="6"/>
    <x v="0"/>
  </r>
  <r>
    <d v="2021-07-14T00:00:00"/>
    <s v="B09C6FML9B"/>
    <n v="11"/>
    <x v="0"/>
    <x v="1"/>
    <s v="B09C6FML9B"/>
    <x v="0"/>
    <n v="320"/>
    <n v="599"/>
    <n v="0.47"/>
    <n v="6589"/>
    <n v="1865.6000000000001"/>
    <x v="13"/>
    <x v="6"/>
    <x v="0"/>
  </r>
  <r>
    <d v="2021-07-15T00:00:00"/>
    <s v="B0B65MJ45G"/>
    <n v="9"/>
    <x v="1"/>
    <x v="3"/>
    <s v="B0B65MJ45G"/>
    <x v="0"/>
    <n v="139"/>
    <n v="549"/>
    <n v="0.75"/>
    <n v="4941"/>
    <n v="312.75"/>
    <x v="14"/>
    <x v="6"/>
    <x v="0"/>
  </r>
  <r>
    <d v="2021-07-16T00:00:00"/>
    <s v="B08P9RYPLR"/>
    <n v="5"/>
    <x v="0"/>
    <x v="1"/>
    <s v="B08P9RYPLR"/>
    <x v="0"/>
    <n v="129"/>
    <n v="249"/>
    <n v="0.48"/>
    <n v="1245"/>
    <n v="335.40000000000003"/>
    <x v="15"/>
    <x v="6"/>
    <x v="0"/>
  </r>
  <r>
    <d v="2021-07-17T00:00:00"/>
    <s v="B0B6F8HHR6"/>
    <n v="8"/>
    <x v="1"/>
    <x v="3"/>
    <s v="B0B6F8HHR6"/>
    <x v="4"/>
    <n v="24999"/>
    <n v="35999"/>
    <n v="0.31"/>
    <n v="287992"/>
    <n v="137994.47999999998"/>
    <x v="16"/>
    <x v="6"/>
    <x v="0"/>
  </r>
  <r>
    <d v="2021-07-18T00:00:00"/>
    <s v="B084MZXJN6"/>
    <n v="7"/>
    <x v="0"/>
    <x v="1"/>
    <s v="B084MZXJN6"/>
    <x v="0"/>
    <n v="999"/>
    <n v="1699"/>
    <n v="0.41"/>
    <n v="11893"/>
    <n v="4125.8700000000008"/>
    <x v="17"/>
    <x v="6"/>
    <x v="0"/>
  </r>
  <r>
    <d v="2021-07-19T00:00:00"/>
    <s v="B08XMG618K"/>
    <n v="6"/>
    <x v="1"/>
    <x v="3"/>
    <s v="B08XMG618K"/>
    <x v="0"/>
    <n v="225"/>
    <n v="499"/>
    <n v="0.55000000000000004"/>
    <n v="2994"/>
    <n v="607.49999999999989"/>
    <x v="18"/>
    <x v="6"/>
    <x v="0"/>
  </r>
  <r>
    <d v="2021-07-20T00:00:00"/>
    <s v="B0BCKWZ884"/>
    <n v="15"/>
    <x v="0"/>
    <x v="1"/>
    <s v="B0BCKWZ884"/>
    <x v="5"/>
    <n v="547"/>
    <n v="2999"/>
    <n v="0.82"/>
    <n v="44985"/>
    <n v="1476.9000000000003"/>
    <x v="19"/>
    <x v="6"/>
    <x v="0"/>
  </r>
  <r>
    <d v="2021-07-21T00:00:00"/>
    <s v="B00GGGOYEK"/>
    <n v="23"/>
    <x v="1"/>
    <x v="3"/>
    <s v="B00GGGOYEK"/>
    <x v="0"/>
    <n v="259"/>
    <n v="699"/>
    <n v="0.63"/>
    <n v="16077"/>
    <n v="2204.09"/>
    <x v="20"/>
    <x v="6"/>
    <x v="0"/>
  </r>
  <r>
    <d v="2021-07-22T00:00:00"/>
    <s v="B07ZR4S1G4"/>
    <n v="14"/>
    <x v="0"/>
    <x v="1"/>
    <s v="B07ZR4S1G4"/>
    <x v="5"/>
    <n v="239"/>
    <n v="699"/>
    <n v="0.66"/>
    <n v="9786"/>
    <n v="1137.6399999999999"/>
    <x v="21"/>
    <x v="6"/>
    <x v="0"/>
  </r>
  <r>
    <d v="2021-07-23T00:00:00"/>
    <s v="B09C635BMM"/>
    <n v="9"/>
    <x v="1"/>
    <x v="3"/>
    <s v="B09C635BMM"/>
    <x v="5"/>
    <n v="349"/>
    <n v="999"/>
    <n v="0.65"/>
    <n v="8991"/>
    <n v="1099.3499999999999"/>
    <x v="22"/>
    <x v="6"/>
    <x v="0"/>
  </r>
  <r>
    <d v="2021-07-24T00:00:00"/>
    <s v="B00GG59HU2"/>
    <n v="4"/>
    <x v="0"/>
    <x v="1"/>
    <s v="B00GG59HU2"/>
    <x v="2"/>
    <n v="467"/>
    <n v="599"/>
    <n v="0.22"/>
    <n v="2396"/>
    <n v="1457.04"/>
    <x v="23"/>
    <x v="6"/>
    <x v="0"/>
  </r>
  <r>
    <d v="2021-07-25T00:00:00"/>
    <s v="B00RGLI0ZS"/>
    <n v="3"/>
    <x v="1"/>
    <x v="3"/>
    <s v="B00RGLI0ZS"/>
    <x v="0"/>
    <n v="449"/>
    <n v="599"/>
    <n v="0.25"/>
    <n v="1797"/>
    <n v="1010.25"/>
    <x v="24"/>
    <x v="6"/>
    <x v="0"/>
  </r>
  <r>
    <d v="2021-07-26T00:00:00"/>
    <s v="B09ZPJT8B2"/>
    <n v="8"/>
    <x v="0"/>
    <x v="1"/>
    <s v="B09ZPJT8B2"/>
    <x v="4"/>
    <n v="11990"/>
    <n v="31990"/>
    <n v="0.63"/>
    <n v="255920"/>
    <n v="35490.400000000001"/>
    <x v="25"/>
    <x v="6"/>
    <x v="0"/>
  </r>
  <r>
    <d v="2021-07-27T00:00:00"/>
    <s v="B07HZ2QCGR"/>
    <n v="12"/>
    <x v="1"/>
    <x v="3"/>
    <s v="B07HZ2QCGR"/>
    <x v="0"/>
    <n v="350"/>
    <n v="599"/>
    <n v="0.42"/>
    <n v="7188"/>
    <n v="2436.0000000000005"/>
    <x v="26"/>
    <x v="6"/>
    <x v="0"/>
  </r>
  <r>
    <d v="2021-07-28T00:00:00"/>
    <s v="B095244Q22"/>
    <n v="15"/>
    <x v="0"/>
    <x v="1"/>
    <s v="B095244Q22"/>
    <x v="0"/>
    <n v="252"/>
    <n v="999"/>
    <n v="0.75"/>
    <n v="14985"/>
    <n v="945"/>
    <x v="27"/>
    <x v="6"/>
    <x v="0"/>
  </r>
  <r>
    <d v="2021-07-29T00:00:00"/>
    <s v="B08CKW1KH9"/>
    <n v="17"/>
    <x v="1"/>
    <x v="3"/>
    <s v="B08CKW1KH9"/>
    <x v="5"/>
    <n v="204"/>
    <n v="599"/>
    <n v="0.66"/>
    <n v="10183"/>
    <n v="1179.1199999999999"/>
    <x v="28"/>
    <x v="6"/>
    <x v="0"/>
  </r>
  <r>
    <d v="2021-07-30T00:00:00"/>
    <s v="B0BLV1GNLN"/>
    <n v="3"/>
    <x v="0"/>
    <x v="1"/>
    <s v="B0BLV1GNLN"/>
    <x v="11"/>
    <n v="6490"/>
    <n v="9990"/>
    <n v="0.35"/>
    <n v="29970"/>
    <n v="12655.5"/>
    <x v="29"/>
    <x v="6"/>
    <x v="0"/>
  </r>
  <r>
    <d v="2021-07-31T00:00:00"/>
    <s v="B08RHPDNVV"/>
    <n v="2"/>
    <x v="1"/>
    <x v="3"/>
    <s v="B08RHPDNVV"/>
    <x v="5"/>
    <n v="235"/>
    <n v="599"/>
    <n v="0.61"/>
    <n v="1198"/>
    <n v="183.3"/>
    <x v="30"/>
    <x v="6"/>
    <x v="0"/>
  </r>
  <r>
    <d v="2021-08-01T00:00:00"/>
    <s v="B00NH13Q8W"/>
    <n v="9"/>
    <x v="0"/>
    <x v="1"/>
    <s v="B00NH13Q8W"/>
    <x v="0"/>
    <n v="299"/>
    <n v="800"/>
    <n v="0.63"/>
    <n v="7200"/>
    <n v="995.67"/>
    <x v="0"/>
    <x v="7"/>
    <x v="0"/>
  </r>
  <r>
    <d v="2021-08-02T00:00:00"/>
    <s v="B0B8SSZ76F"/>
    <n v="5"/>
    <x v="1"/>
    <x v="3"/>
    <s v="B0B8SSZ76F"/>
    <x v="0"/>
    <n v="799"/>
    <n v="1999"/>
    <n v="0.6"/>
    <n v="9995"/>
    <n v="1598"/>
    <x v="1"/>
    <x v="7"/>
    <x v="0"/>
  </r>
  <r>
    <d v="2021-08-03T00:00:00"/>
    <s v="B0841KQR1Z"/>
    <n v="6"/>
    <x v="0"/>
    <x v="1"/>
    <s v="B0841KQR1Z"/>
    <x v="5"/>
    <n v="299"/>
    <n v="999"/>
    <n v="0.7"/>
    <n v="5994"/>
    <n v="538.20000000000005"/>
    <x v="2"/>
    <x v="7"/>
    <x v="0"/>
  </r>
  <r>
    <d v="2021-08-04T00:00:00"/>
    <s v="B0B467CCB9"/>
    <n v="8"/>
    <x v="1"/>
    <x v="3"/>
    <s v="B0B467CCB9"/>
    <x v="6"/>
    <n v="6999"/>
    <n v="16990"/>
    <n v="0.59"/>
    <n v="135920"/>
    <n v="22956.720000000001"/>
    <x v="3"/>
    <x v="7"/>
    <x v="0"/>
  </r>
  <r>
    <d v="2021-08-05T00:00:00"/>
    <s v="B095JQVC7N"/>
    <n v="10"/>
    <x v="0"/>
    <x v="0"/>
    <s v="B095JQVC7N"/>
    <x v="4"/>
    <n v="42999"/>
    <n v="59999"/>
    <n v="0.28000000000000003"/>
    <n v="599990"/>
    <n v="309592.8"/>
    <x v="4"/>
    <x v="7"/>
    <x v="0"/>
  </r>
  <r>
    <d v="2021-08-06T00:00:00"/>
    <s v="B08PPHFXG3"/>
    <n v="15"/>
    <x v="1"/>
    <x v="3"/>
    <s v="B08PPHFXG3"/>
    <x v="2"/>
    <n v="173"/>
    <n v="999"/>
    <n v="0.83"/>
    <n v="14985"/>
    <n v="441.15000000000009"/>
    <x v="5"/>
    <x v="7"/>
    <x v="0"/>
  </r>
  <r>
    <d v="2021-08-07T00:00:00"/>
    <s v="B06XR9PR5X"/>
    <n v="17"/>
    <x v="0"/>
    <x v="0"/>
    <s v="B06XR9PR5X"/>
    <x v="12"/>
    <n v="209"/>
    <n v="600"/>
    <n v="0.65"/>
    <n v="10200"/>
    <n v="1243.55"/>
    <x v="6"/>
    <x v="7"/>
    <x v="0"/>
  </r>
  <r>
    <d v="2021-08-08T00:00:00"/>
    <s v="B09JSW16QD"/>
    <n v="18"/>
    <x v="1"/>
    <x v="3"/>
    <s v="B09JSW16QD"/>
    <x v="0"/>
    <n v="848.99"/>
    <n v="1490"/>
    <n v="0.43"/>
    <n v="26820"/>
    <n v="8710.6374000000014"/>
    <x v="7"/>
    <x v="7"/>
    <x v="0"/>
  </r>
  <r>
    <d v="2021-08-09T00:00:00"/>
    <s v="B07JH1CBGW"/>
    <n v="6"/>
    <x v="0"/>
    <x v="0"/>
    <s v="B07JH1CBGW"/>
    <x v="0"/>
    <n v="649"/>
    <n v="1999"/>
    <n v="0.68"/>
    <n v="11994"/>
    <n v="1246.0799999999997"/>
    <x v="8"/>
    <x v="7"/>
    <x v="0"/>
  </r>
  <r>
    <d v="2021-08-10T00:00:00"/>
    <s v="B09127FZCK"/>
    <n v="6"/>
    <x v="1"/>
    <x v="3"/>
    <s v="B09127FZCK"/>
    <x v="5"/>
    <n v="299"/>
    <n v="899"/>
    <n v="0.67"/>
    <n v="5394"/>
    <n v="592.02"/>
    <x v="9"/>
    <x v="7"/>
    <x v="0"/>
  </r>
  <r>
    <d v="2021-08-11T00:00:00"/>
    <s v="B083GQGT3Z"/>
    <n v="6"/>
    <x v="0"/>
    <x v="0"/>
    <s v="B083GQGT3Z"/>
    <x v="7"/>
    <n v="399"/>
    <n v="799"/>
    <n v="0.5"/>
    <n v="4794"/>
    <n v="1197"/>
    <x v="10"/>
    <x v="7"/>
    <x v="0"/>
  </r>
  <r>
    <d v="2021-08-12T00:00:00"/>
    <s v="B09Q8WQ5QJ"/>
    <n v="7"/>
    <x v="1"/>
    <x v="3"/>
    <s v="B09Q8WQ5QJ"/>
    <x v="0"/>
    <n v="249"/>
    <n v="499"/>
    <n v="0.5"/>
    <n v="3493"/>
    <n v="871.5"/>
    <x v="11"/>
    <x v="7"/>
    <x v="0"/>
  </r>
  <r>
    <d v="2021-08-13T00:00:00"/>
    <s v="B07YZG8PPY"/>
    <n v="7"/>
    <x v="0"/>
    <x v="0"/>
    <s v="B07YZG8PPY"/>
    <x v="13"/>
    <n v="1249"/>
    <n v="2299"/>
    <n v="0.46"/>
    <n v="16093"/>
    <n v="4721.22"/>
    <x v="12"/>
    <x v="7"/>
    <x v="0"/>
  </r>
  <r>
    <d v="2021-08-14T00:00:00"/>
    <s v="B09H39KTTB"/>
    <n v="7"/>
    <x v="1"/>
    <x v="3"/>
    <s v="B09H39KTTB"/>
    <x v="5"/>
    <n v="213"/>
    <n v="499"/>
    <n v="0.56999999999999995"/>
    <n v="3493"/>
    <n v="641.13000000000011"/>
    <x v="13"/>
    <x v="7"/>
    <x v="0"/>
  </r>
  <r>
    <d v="2021-08-15T00:00:00"/>
    <s v="B08DCVRW98"/>
    <n v="7"/>
    <x v="0"/>
    <x v="0"/>
    <s v="B08DCVRW98"/>
    <x v="5"/>
    <n v="209"/>
    <n v="499"/>
    <n v="0.57999999999999996"/>
    <n v="3493"/>
    <n v="614.46"/>
    <x v="14"/>
    <x v="7"/>
    <x v="0"/>
  </r>
  <r>
    <d v="2021-08-16T00:00:00"/>
    <s v="B0718ZN31Q"/>
    <n v="7"/>
    <x v="1"/>
    <x v="3"/>
    <s v="B0718ZN31Q"/>
    <x v="2"/>
    <n v="598"/>
    <n v="4999"/>
    <n v="0.88"/>
    <n v="34993"/>
    <n v="502.32"/>
    <x v="15"/>
    <x v="7"/>
    <x v="0"/>
  </r>
  <r>
    <d v="2021-08-17T00:00:00"/>
    <s v="B0162LYSFS"/>
    <n v="7"/>
    <x v="0"/>
    <x v="0"/>
    <s v="B0162LYSFS"/>
    <x v="0"/>
    <n v="799"/>
    <n v="1749"/>
    <n v="0.54"/>
    <n v="12243"/>
    <n v="2572.7799999999997"/>
    <x v="16"/>
    <x v="7"/>
    <x v="0"/>
  </r>
  <r>
    <d v="2021-08-18T00:00:00"/>
    <s v="B07PFJ5VQD"/>
    <n v="7"/>
    <x v="1"/>
    <x v="3"/>
    <s v="B07PFJ5VQD"/>
    <x v="0"/>
    <n v="159"/>
    <n v="595"/>
    <n v="0.73"/>
    <n v="4165"/>
    <n v="300.51000000000005"/>
    <x v="17"/>
    <x v="7"/>
    <x v="0"/>
  </r>
  <r>
    <d v="2021-08-19T00:00:00"/>
    <s v="B01J8S6X2I"/>
    <n v="11"/>
    <x v="0"/>
    <x v="0"/>
    <s v="B01J8S6X2I"/>
    <x v="14"/>
    <n v="499"/>
    <n v="1100"/>
    <n v="0.55000000000000004"/>
    <n v="12100"/>
    <n v="2470.0499999999997"/>
    <x v="18"/>
    <x v="7"/>
    <x v="0"/>
  </r>
  <r>
    <d v="2021-08-20T00:00:00"/>
    <s v="B09MJ77786"/>
    <n v="11"/>
    <x v="1"/>
    <x v="3"/>
    <s v="B09MJ77786"/>
    <x v="4"/>
    <n v="31999"/>
    <n v="49999"/>
    <n v="0.36"/>
    <n v="549989"/>
    <n v="225272.95999999999"/>
    <x v="19"/>
    <x v="7"/>
    <x v="0"/>
  </r>
  <r>
    <d v="2021-08-21T00:00:00"/>
    <s v="B09NNGHG22"/>
    <n v="11"/>
    <x v="0"/>
    <x v="0"/>
    <s v="B09NNGHG22"/>
    <x v="4"/>
    <n v="32990"/>
    <n v="56790"/>
    <n v="0.42"/>
    <n v="624690"/>
    <n v="210476.2"/>
    <x v="20"/>
    <x v="7"/>
    <x v="0"/>
  </r>
  <r>
    <d v="2021-08-22T00:00:00"/>
    <s v="B07V5YF4ND"/>
    <n v="11"/>
    <x v="1"/>
    <x v="3"/>
    <s v="B07V5YF4ND"/>
    <x v="5"/>
    <n v="299"/>
    <n v="1199"/>
    <n v="0.75"/>
    <n v="13189"/>
    <n v="822.25"/>
    <x v="21"/>
    <x v="7"/>
    <x v="0"/>
  </r>
  <r>
    <d v="2021-08-23T00:00:00"/>
    <s v="B0B65P827P"/>
    <n v="9"/>
    <x v="0"/>
    <x v="0"/>
    <s v="B0B65P827P"/>
    <x v="0"/>
    <n v="128.31"/>
    <n v="549"/>
    <n v="0.77"/>
    <n v="4941"/>
    <n v="265.60169999999999"/>
    <x v="22"/>
    <x v="7"/>
    <x v="0"/>
  </r>
  <r>
    <d v="2021-08-24T00:00:00"/>
    <s v="B084MZYBTV"/>
    <n v="5"/>
    <x v="1"/>
    <x v="3"/>
    <s v="B084MZYBTV"/>
    <x v="0"/>
    <n v="599"/>
    <n v="849"/>
    <n v="0.28999999999999998"/>
    <n v="4245"/>
    <n v="2126.4499999999998"/>
    <x v="23"/>
    <x v="7"/>
    <x v="0"/>
  </r>
  <r>
    <d v="2021-08-25T00:00:00"/>
    <s v="B097ZQTDVZ"/>
    <n v="8"/>
    <x v="0"/>
    <x v="0"/>
    <s v="B097ZQTDVZ"/>
    <x v="5"/>
    <n v="399"/>
    <n v="899"/>
    <n v="0.56000000000000005"/>
    <n v="7192"/>
    <n v="1404.4799999999998"/>
    <x v="24"/>
    <x v="7"/>
    <x v="0"/>
  </r>
  <r>
    <d v="2021-08-26T00:00:00"/>
    <s v="B0B5F3YZY4"/>
    <n v="7"/>
    <x v="1"/>
    <x v="3"/>
    <s v="B0B5F3YZY4"/>
    <x v="0"/>
    <n v="449"/>
    <n v="1099"/>
    <n v="0.59"/>
    <n v="7693"/>
    <n v="1288.6300000000001"/>
    <x v="25"/>
    <x v="7"/>
    <x v="0"/>
  </r>
  <r>
    <d v="2021-08-27T00:00:00"/>
    <s v="B09G5TSGXV"/>
    <n v="6"/>
    <x v="0"/>
    <x v="0"/>
    <s v="B09G5TSGXV"/>
    <x v="0"/>
    <n v="254"/>
    <n v="799"/>
    <n v="0.68"/>
    <n v="4794"/>
    <n v="487.67999999999995"/>
    <x v="26"/>
    <x v="7"/>
    <x v="0"/>
  </r>
  <r>
    <d v="2021-08-28T00:00:00"/>
    <s v="B006LW0WDQ"/>
    <n v="15"/>
    <x v="1"/>
    <x v="3"/>
    <s v="B006LW0WDQ"/>
    <x v="15"/>
    <n v="399"/>
    <n v="795"/>
    <n v="0.5"/>
    <n v="11925"/>
    <n v="2992.5"/>
    <x v="27"/>
    <x v="7"/>
    <x v="0"/>
  </r>
  <r>
    <d v="2021-08-29T00:00:00"/>
    <s v="B09YLX91QR"/>
    <n v="23"/>
    <x v="0"/>
    <x v="0"/>
    <s v="B09YLX91QR"/>
    <x v="0"/>
    <n v="179"/>
    <n v="399"/>
    <n v="0.55000000000000004"/>
    <n v="9177"/>
    <n v="1852.6499999999999"/>
    <x v="28"/>
    <x v="7"/>
    <x v="0"/>
  </r>
  <r>
    <d v="2021-08-30T00:00:00"/>
    <s v="B081FJWN52"/>
    <n v="14"/>
    <x v="1"/>
    <x v="3"/>
    <s v="B081FJWN52"/>
    <x v="0"/>
    <n v="339"/>
    <n v="999"/>
    <n v="0.66"/>
    <n v="13986"/>
    <n v="1613.6399999999999"/>
    <x v="29"/>
    <x v="7"/>
    <x v="0"/>
  </r>
  <r>
    <d v="2021-08-31T00:00:00"/>
    <s v="B0758F7KK7"/>
    <n v="9"/>
    <x v="0"/>
    <x v="0"/>
    <s v="B0758F7KK7"/>
    <x v="7"/>
    <n v="399"/>
    <n v="999"/>
    <n v="0.6"/>
    <n v="8991"/>
    <n v="1436.4"/>
    <x v="30"/>
    <x v="7"/>
    <x v="0"/>
  </r>
  <r>
    <d v="2021-09-01T00:00:00"/>
    <s v="B09L835C3V"/>
    <n v="4"/>
    <x v="1"/>
    <x v="3"/>
    <s v="B09L835C3V"/>
    <x v="5"/>
    <n v="199"/>
    <n v="399"/>
    <n v="0.5"/>
    <n v="1596"/>
    <n v="398"/>
    <x v="0"/>
    <x v="8"/>
    <x v="0"/>
  </r>
  <r>
    <d v="2021-09-02T00:00:00"/>
    <s v="B098TV3L96"/>
    <n v="3"/>
    <x v="0"/>
    <x v="0"/>
    <s v="B098TV3L96"/>
    <x v="5"/>
    <n v="349"/>
    <n v="1999"/>
    <n v="0.83"/>
    <n v="5997"/>
    <n v="177.99000000000004"/>
    <x v="1"/>
    <x v="8"/>
    <x v="0"/>
  </r>
  <r>
    <d v="2021-09-03T00:00:00"/>
    <s v="B08NCKT9FG"/>
    <n v="8"/>
    <x v="1"/>
    <x v="3"/>
    <s v="B08NCKT9FG"/>
    <x v="0"/>
    <n v="299"/>
    <n v="798"/>
    <n v="0.63"/>
    <n v="6384"/>
    <n v="885.04"/>
    <x v="2"/>
    <x v="8"/>
    <x v="0"/>
  </r>
  <r>
    <d v="2021-09-04T00:00:00"/>
    <s v="B0B4T6MR8N"/>
    <n v="12"/>
    <x v="0"/>
    <x v="0"/>
    <s v="B0B4T6MR8N"/>
    <x v="0"/>
    <n v="89"/>
    <n v="800"/>
    <n v="0.89"/>
    <n v="9600"/>
    <n v="117.47999999999999"/>
    <x v="3"/>
    <x v="8"/>
    <x v="0"/>
  </r>
  <r>
    <d v="2021-09-05T00:00:00"/>
    <s v="B01GGKZ4NU"/>
    <n v="15"/>
    <x v="1"/>
    <x v="3"/>
    <s v="B01GGKZ4NU"/>
    <x v="0"/>
    <n v="549"/>
    <n v="995"/>
    <n v="0.45"/>
    <n v="14925"/>
    <n v="4529.25"/>
    <x v="4"/>
    <x v="8"/>
    <x v="0"/>
  </r>
  <r>
    <d v="2021-09-06T00:00:00"/>
    <s v="B09BW2GP18"/>
    <n v="17"/>
    <x v="0"/>
    <x v="0"/>
    <s v="B09BW2GP18"/>
    <x v="0"/>
    <n v="129"/>
    <n v="1000"/>
    <n v="0.87"/>
    <n v="17000"/>
    <n v="285.09000000000003"/>
    <x v="5"/>
    <x v="8"/>
    <x v="0"/>
  </r>
  <r>
    <d v="2021-09-07T00:00:00"/>
    <s v="B09WN3SRC7"/>
    <n v="3"/>
    <x v="1"/>
    <x v="3"/>
    <s v="B09WN3SRC7"/>
    <x v="4"/>
    <n v="77990"/>
    <n v="139900"/>
    <n v="0.44"/>
    <n v="419700"/>
    <n v="131023.20000000001"/>
    <x v="6"/>
    <x v="8"/>
    <x v="0"/>
  </r>
  <r>
    <d v="2021-09-08T00:00:00"/>
    <s v="B09B125CFJ"/>
    <n v="2"/>
    <x v="0"/>
    <x v="0"/>
    <s v="B09B125CFJ"/>
    <x v="5"/>
    <n v="349"/>
    <n v="799"/>
    <n v="0.56000000000000005"/>
    <n v="1598"/>
    <n v="307.11999999999995"/>
    <x v="7"/>
    <x v="8"/>
    <x v="0"/>
  </r>
  <r>
    <d v="2021-09-09T00:00:00"/>
    <s v="B09RQRZW2X"/>
    <n v="9"/>
    <x v="1"/>
    <x v="3"/>
    <s v="B09RQRZW2X"/>
    <x v="5"/>
    <n v="499"/>
    <n v="899"/>
    <n v="0.44"/>
    <n v="8091"/>
    <n v="2514.96"/>
    <x v="8"/>
    <x v="8"/>
    <x v="0"/>
  </r>
  <r>
    <d v="2021-09-10T00:00:00"/>
    <s v="B07924P3C5"/>
    <n v="5"/>
    <x v="0"/>
    <x v="0"/>
    <s v="B07924P3C5"/>
    <x v="0"/>
    <n v="299"/>
    <n v="799"/>
    <n v="0.63"/>
    <n v="3995"/>
    <n v="553.15"/>
    <x v="9"/>
    <x v="8"/>
    <x v="0"/>
  </r>
  <r>
    <d v="2021-09-11T00:00:00"/>
    <s v="B08N1WL9XW"/>
    <n v="6"/>
    <x v="1"/>
    <x v="3"/>
    <s v="B08N1WL9XW"/>
    <x v="0"/>
    <n v="182"/>
    <n v="599"/>
    <n v="0.7"/>
    <n v="3594"/>
    <n v="327.60000000000002"/>
    <x v="10"/>
    <x v="8"/>
    <x v="0"/>
  </r>
  <r>
    <d v="2021-09-12T00:00:00"/>
    <s v="B07VVXJ2P5"/>
    <n v="8"/>
    <x v="0"/>
    <x v="0"/>
    <s v="B07VVXJ2P5"/>
    <x v="7"/>
    <n v="96"/>
    <n v="399"/>
    <n v="0.76"/>
    <n v="3192"/>
    <n v="184.32"/>
    <x v="11"/>
    <x v="8"/>
    <x v="0"/>
  </r>
  <r>
    <d v="2021-09-13T00:00:00"/>
    <s v="B0BC8BQ432"/>
    <n v="10"/>
    <x v="1"/>
    <x v="3"/>
    <s v="B0BC8BQ432"/>
    <x v="4"/>
    <n v="54990"/>
    <n v="85000"/>
    <n v="0.35"/>
    <n v="850000"/>
    <n v="357435"/>
    <x v="12"/>
    <x v="8"/>
    <x v="0"/>
  </r>
  <r>
    <d v="2021-09-14T00:00:00"/>
    <s v="B06XFTHCNY"/>
    <n v="15"/>
    <x v="0"/>
    <x v="0"/>
    <s v="B06XFTHCNY"/>
    <x v="8"/>
    <n v="439"/>
    <n v="758"/>
    <n v="0.42"/>
    <n v="11370"/>
    <n v="3819.3000000000006"/>
    <x v="13"/>
    <x v="8"/>
    <x v="0"/>
  </r>
  <r>
    <d v="2021-09-15T00:00:00"/>
    <s v="B08CT62BM1"/>
    <n v="17"/>
    <x v="1"/>
    <x v="3"/>
    <s v="B08CT62BM1"/>
    <x v="0"/>
    <n v="299"/>
    <n v="999"/>
    <n v="0.7"/>
    <n v="16983"/>
    <n v="1524.9000000000003"/>
    <x v="14"/>
    <x v="8"/>
    <x v="0"/>
  </r>
  <r>
    <d v="2021-09-16T00:00:00"/>
    <s v="B07CRL2GY6"/>
    <n v="18"/>
    <x v="0"/>
    <x v="0"/>
    <s v="B07CRL2GY6"/>
    <x v="0"/>
    <n v="299"/>
    <n v="799"/>
    <n v="0.63"/>
    <n v="14382"/>
    <n v="1991.34"/>
    <x v="15"/>
    <x v="8"/>
    <x v="0"/>
  </r>
  <r>
    <d v="2021-09-17T00:00:00"/>
    <s v="B07DWFX9YS"/>
    <n v="6"/>
    <x v="1"/>
    <x v="3"/>
    <s v="B07DWFX9YS"/>
    <x v="0"/>
    <n v="789"/>
    <n v="1999"/>
    <n v="0.61"/>
    <n v="11994"/>
    <n v="1846.26"/>
    <x v="16"/>
    <x v="8"/>
    <x v="0"/>
  </r>
  <r>
    <d v="2021-09-18T00:00:00"/>
    <s v="B01D5H90L4"/>
    <n v="6"/>
    <x v="0"/>
    <x v="0"/>
    <s v="B01D5H90L4"/>
    <x v="2"/>
    <n v="299"/>
    <n v="700"/>
    <n v="0.56999999999999995"/>
    <n v="4200"/>
    <n v="771.42000000000007"/>
    <x v="17"/>
    <x v="8"/>
    <x v="0"/>
  </r>
  <r>
    <d v="2021-09-19T00:00:00"/>
    <s v="B07F1P8KNV"/>
    <n v="6"/>
    <x v="1"/>
    <x v="3"/>
    <s v="B07F1P8KNV"/>
    <x v="0"/>
    <n v="325"/>
    <n v="1099"/>
    <n v="0.7"/>
    <n v="6594"/>
    <n v="585.00000000000011"/>
    <x v="18"/>
    <x v="8"/>
    <x v="0"/>
  </r>
  <r>
    <d v="2021-09-20T00:00:00"/>
    <s v="B084N1BM9L"/>
    <n v="7"/>
    <x v="0"/>
    <x v="0"/>
    <s v="B084N1BM9L"/>
    <x v="0"/>
    <n v="1299"/>
    <n v="1999"/>
    <n v="0.35"/>
    <n v="13993"/>
    <n v="5910.45"/>
    <x v="19"/>
    <x v="8"/>
    <x v="0"/>
  </r>
  <r>
    <d v="2021-09-21T00:00:00"/>
    <s v="B09F6D21BY"/>
    <n v="7"/>
    <x v="1"/>
    <x v="3"/>
    <s v="B09F6D21BY"/>
    <x v="5"/>
    <n v="790"/>
    <n v="1999"/>
    <n v="0.6"/>
    <n v="13993"/>
    <n v="2212"/>
    <x v="20"/>
    <x v="8"/>
    <x v="0"/>
  </r>
  <r>
    <d v="2021-09-22T00:00:00"/>
    <s v="B09LQQYNZQ"/>
    <n v="7"/>
    <x v="0"/>
    <x v="0"/>
    <s v="B09LQQYNZQ"/>
    <x v="16"/>
    <n v="4699"/>
    <n v="4699"/>
    <n v="0"/>
    <n v="32893"/>
    <n v="32893"/>
    <x v="21"/>
    <x v="8"/>
    <x v="0"/>
  </r>
  <r>
    <d v="2021-09-23T00:00:00"/>
    <s v="B0BC9BW512"/>
    <n v="7"/>
    <x v="1"/>
    <x v="3"/>
    <s v="B0BC9BW512"/>
    <x v="4"/>
    <n v="18999"/>
    <n v="24990"/>
    <n v="0.24"/>
    <n v="174930"/>
    <n v="101074.68000000001"/>
    <x v="22"/>
    <x v="8"/>
    <x v="0"/>
  </r>
  <r>
    <d v="2021-09-24T00:00:00"/>
    <s v="B0B61HYR92"/>
    <n v="7"/>
    <x v="0"/>
    <x v="0"/>
    <s v="B0B61HYR92"/>
    <x v="0"/>
    <n v="199"/>
    <n v="999"/>
    <n v="0.8"/>
    <n v="6993"/>
    <n v="278.59999999999997"/>
    <x v="23"/>
    <x v="8"/>
    <x v="0"/>
  </r>
  <r>
    <d v="2021-09-25T00:00:00"/>
    <s v="B075ZTJ9XR"/>
    <n v="7"/>
    <x v="1"/>
    <x v="3"/>
    <s v="B075ZTJ9XR"/>
    <x v="2"/>
    <n v="269"/>
    <n v="650"/>
    <n v="0.59"/>
    <n v="4550"/>
    <n v="772.03000000000009"/>
    <x v="24"/>
    <x v="8"/>
    <x v="0"/>
  </r>
  <r>
    <d v="2021-09-26T00:00:00"/>
    <s v="B0978V2CP6"/>
    <n v="7"/>
    <x v="0"/>
    <x v="0"/>
    <s v="B0978V2CP6"/>
    <x v="11"/>
    <n v="1990"/>
    <n v="3100"/>
    <n v="0.36"/>
    <n v="21700"/>
    <n v="8915.2000000000007"/>
    <x v="25"/>
    <x v="8"/>
    <x v="0"/>
  </r>
  <r>
    <d v="2021-09-27T00:00:00"/>
    <s v="B09LRZYBH1"/>
    <n v="11"/>
    <x v="1"/>
    <x v="3"/>
    <s v="B09LRZYBH1"/>
    <x v="17"/>
    <n v="2299"/>
    <n v="3999"/>
    <n v="0.43"/>
    <n v="43989"/>
    <n v="14414.730000000001"/>
    <x v="26"/>
    <x v="8"/>
    <x v="0"/>
  </r>
  <r>
    <d v="2021-09-28T00:00:00"/>
    <s v="B0B997FBZT"/>
    <n v="11"/>
    <x v="0"/>
    <x v="0"/>
    <s v="B0B997FBZT"/>
    <x v="4"/>
    <n v="35999"/>
    <n v="49990"/>
    <n v="0.28000000000000003"/>
    <n v="549890"/>
    <n v="285112.08"/>
    <x v="27"/>
    <x v="8"/>
    <x v="0"/>
  </r>
  <r>
    <d v="2021-09-29T00:00:00"/>
    <s v="B098LCVYPW"/>
    <n v="11"/>
    <x v="1"/>
    <x v="3"/>
    <s v="B098LCVYPW"/>
    <x v="5"/>
    <n v="349"/>
    <n v="999"/>
    <n v="0.65"/>
    <n v="10989"/>
    <n v="1343.6499999999999"/>
    <x v="28"/>
    <x v="8"/>
    <x v="0"/>
  </r>
  <r>
    <d v="2021-09-30T00:00:00"/>
    <s v="B09HV71RL1"/>
    <n v="11"/>
    <x v="0"/>
    <x v="0"/>
    <s v="B09HV71RL1"/>
    <x v="0"/>
    <n v="719"/>
    <n v="1499"/>
    <n v="0.52"/>
    <n v="16489"/>
    <n v="3796.3199999999997"/>
    <x v="29"/>
    <x v="8"/>
    <x v="0"/>
  </r>
  <r>
    <d v="2021-10-01T00:00:00"/>
    <s v="B08PZ6HZLT"/>
    <n v="9"/>
    <x v="1"/>
    <x v="3"/>
    <s v="B08PZ6HZLT"/>
    <x v="4"/>
    <n v="8999"/>
    <n v="18999"/>
    <n v="0.53"/>
    <n v="170991"/>
    <n v="38065.769999999997"/>
    <x v="0"/>
    <x v="9"/>
    <x v="0"/>
  </r>
  <r>
    <d v="2021-10-02T00:00:00"/>
    <s v="B075TJHWVC"/>
    <n v="5"/>
    <x v="0"/>
    <x v="0"/>
    <s v="B075TJHWVC"/>
    <x v="13"/>
    <n v="917"/>
    <n v="2299"/>
    <n v="0.6"/>
    <n v="11495"/>
    <n v="1834"/>
    <x v="1"/>
    <x v="9"/>
    <x v="0"/>
  </r>
  <r>
    <d v="2021-10-03T00:00:00"/>
    <s v="B09LV13JFB"/>
    <n v="8"/>
    <x v="1"/>
    <x v="3"/>
    <s v="B09LV13JFB"/>
    <x v="5"/>
    <n v="399"/>
    <n v="999"/>
    <n v="0.6"/>
    <n v="7992"/>
    <n v="1276.8000000000002"/>
    <x v="2"/>
    <x v="9"/>
    <x v="0"/>
  </r>
  <r>
    <d v="2021-10-04T00:00:00"/>
    <s v="B092BL5DCX"/>
    <n v="7"/>
    <x v="0"/>
    <x v="0"/>
    <s v="B092BL5DCX"/>
    <x v="4"/>
    <n v="45999"/>
    <n v="69900"/>
    <n v="0.34"/>
    <n v="489300"/>
    <n v="212515.37999999998"/>
    <x v="3"/>
    <x v="9"/>
    <x v="0"/>
  </r>
  <r>
    <d v="2021-10-05T00:00:00"/>
    <s v="B09VH568H7"/>
    <n v="6"/>
    <x v="1"/>
    <x v="3"/>
    <s v="B09VH568H7"/>
    <x v="0"/>
    <n v="119"/>
    <n v="299"/>
    <n v="0.6"/>
    <n v="1794"/>
    <n v="285.60000000000002"/>
    <x v="4"/>
    <x v="9"/>
    <x v="0"/>
  </r>
  <r>
    <d v="2021-10-06T00:00:00"/>
    <s v="B09HQSV46W"/>
    <n v="15"/>
    <x v="0"/>
    <x v="0"/>
    <s v="B09HQSV46W"/>
    <x v="4"/>
    <n v="21999"/>
    <n v="29999"/>
    <n v="0.27"/>
    <n v="449985"/>
    <n v="240889.05"/>
    <x v="5"/>
    <x v="9"/>
    <x v="0"/>
  </r>
  <r>
    <d v="2021-10-07T00:00:00"/>
    <s v="B08TZD7FQN"/>
    <n v="23"/>
    <x v="1"/>
    <x v="3"/>
    <s v="B08TZD7FQN"/>
    <x v="5"/>
    <n v="299"/>
    <n v="599"/>
    <n v="0.5"/>
    <n v="13777"/>
    <n v="3438.5"/>
    <x v="6"/>
    <x v="9"/>
    <x v="0"/>
  </r>
  <r>
    <d v="2021-10-08T00:00:00"/>
    <s v="B0B21XL94T"/>
    <n v="14"/>
    <x v="0"/>
    <x v="0"/>
    <s v="B0B21XL94T"/>
    <x v="4"/>
    <n v="21990"/>
    <n v="34990"/>
    <n v="0.37"/>
    <n v="489860"/>
    <n v="193951.8"/>
    <x v="7"/>
    <x v="9"/>
    <x v="0"/>
  </r>
  <r>
    <d v="2021-10-09T00:00:00"/>
    <s v="B09PTT8DZF"/>
    <n v="9"/>
    <x v="1"/>
    <x v="3"/>
    <s v="B09PTT8DZF"/>
    <x v="0"/>
    <n v="417.44"/>
    <n v="670"/>
    <n v="0.38"/>
    <n v="6030"/>
    <n v="2329.3152"/>
    <x v="8"/>
    <x v="9"/>
    <x v="0"/>
  </r>
  <r>
    <d v="2021-10-10T00:00:00"/>
    <s v="B0B94JPY2N"/>
    <n v="4"/>
    <x v="0"/>
    <x v="0"/>
    <s v="B0B94JPY2N"/>
    <x v="0"/>
    <n v="199"/>
    <n v="999"/>
    <n v="0.8"/>
    <n v="3996"/>
    <n v="159.19999999999996"/>
    <x v="9"/>
    <x v="9"/>
    <x v="0"/>
  </r>
  <r>
    <d v="2021-10-11T00:00:00"/>
    <s v="B0B3XXSB1K"/>
    <n v="3"/>
    <x v="1"/>
    <x v="3"/>
    <s v="B0B3XXSB1K"/>
    <x v="4"/>
    <n v="47990"/>
    <n v="79990"/>
    <n v="0.4"/>
    <n v="239970"/>
    <n v="86382"/>
    <x v="10"/>
    <x v="9"/>
    <x v="0"/>
  </r>
  <r>
    <d v="2021-10-12T00:00:00"/>
    <s v="B08RZ12GKR"/>
    <n v="8"/>
    <x v="0"/>
    <x v="0"/>
    <s v="B08RZ12GKR"/>
    <x v="5"/>
    <n v="215"/>
    <n v="499"/>
    <n v="0.56999999999999995"/>
    <n v="3992"/>
    <n v="739.60000000000014"/>
    <x v="11"/>
    <x v="9"/>
    <x v="0"/>
  </r>
  <r>
    <d v="2021-10-13T00:00:00"/>
    <s v="B0B4T8RSJ1"/>
    <n v="12"/>
    <x v="1"/>
    <x v="3"/>
    <s v="B0B4T8RSJ1"/>
    <x v="0"/>
    <n v="99"/>
    <n v="800"/>
    <n v="0.88"/>
    <n v="9600"/>
    <n v="142.56"/>
    <x v="12"/>
    <x v="9"/>
    <x v="0"/>
  </r>
  <r>
    <d v="2021-10-14T00:00:00"/>
    <s v="B0B7B9V9QP"/>
    <n v="15"/>
    <x v="0"/>
    <x v="0"/>
    <s v="B0B7B9V9QP"/>
    <x v="4"/>
    <n v="18999"/>
    <n v="35000"/>
    <n v="0.46"/>
    <n v="525000"/>
    <n v="153891.90000000002"/>
    <x v="13"/>
    <x v="9"/>
    <x v="0"/>
  </r>
  <r>
    <d v="2021-10-15T00:00:00"/>
    <s v="B08XXVXP3J"/>
    <n v="17"/>
    <x v="1"/>
    <x v="3"/>
    <s v="B08XXVXP3J"/>
    <x v="0"/>
    <n v="249"/>
    <n v="999"/>
    <n v="0.75"/>
    <n v="16983"/>
    <n v="1058.25"/>
    <x v="14"/>
    <x v="9"/>
    <x v="0"/>
  </r>
  <r>
    <d v="2021-10-16T00:00:00"/>
    <s v="B06XGWRKYT"/>
    <n v="3"/>
    <x v="0"/>
    <x v="0"/>
    <s v="B06XGWRKYT"/>
    <x v="6"/>
    <n v="7999"/>
    <n v="15999"/>
    <n v="0.5"/>
    <n v="47997"/>
    <n v="11998.5"/>
    <x v="15"/>
    <x v="9"/>
    <x v="0"/>
  </r>
  <r>
    <d v="2021-10-17T00:00:00"/>
    <s v="B07CWDX49D"/>
    <n v="2"/>
    <x v="1"/>
    <x v="3"/>
    <s v="B07CWDX49D"/>
    <x v="0"/>
    <n v="649"/>
    <n v="1600"/>
    <n v="0.59"/>
    <n v="3200"/>
    <n v="532.18000000000006"/>
    <x v="16"/>
    <x v="9"/>
    <x v="0"/>
  </r>
  <r>
    <d v="2021-10-18T00:00:00"/>
    <s v="B09TY4MSH3"/>
    <n v="9"/>
    <x v="0"/>
    <x v="0"/>
    <s v="B09TY4MSH3"/>
    <x v="5"/>
    <n v="1289"/>
    <n v="2499"/>
    <n v="0.48"/>
    <n v="22491"/>
    <n v="6032.52"/>
    <x v="17"/>
    <x v="9"/>
    <x v="0"/>
  </r>
  <r>
    <d v="2021-10-19T00:00:00"/>
    <s v="B07RY2X9MP"/>
    <n v="5"/>
    <x v="1"/>
    <x v="3"/>
    <s v="B07RY2X9MP"/>
    <x v="2"/>
    <n v="609"/>
    <n v="1500"/>
    <n v="0.59"/>
    <n v="7500"/>
    <n v="1248.45"/>
    <x v="18"/>
    <x v="9"/>
    <x v="0"/>
  </r>
  <r>
    <d v="2021-10-20T00:00:00"/>
    <s v="B0B2C5MJN6"/>
    <n v="6"/>
    <x v="0"/>
    <x v="0"/>
    <s v="B0B2C5MJN6"/>
    <x v="4"/>
    <n v="32990"/>
    <n v="54990"/>
    <n v="0.4"/>
    <n v="329940"/>
    <n v="118764"/>
    <x v="19"/>
    <x v="9"/>
    <x v="0"/>
  </r>
  <r>
    <d v="2021-10-21T00:00:00"/>
    <s v="B0BBMGLQDW"/>
    <n v="8"/>
    <x v="1"/>
    <x v="3"/>
    <s v="B0BBMGLQDW"/>
    <x v="2"/>
    <n v="599"/>
    <n v="1999"/>
    <n v="0.7"/>
    <n v="15992"/>
    <n v="1437.6000000000001"/>
    <x v="20"/>
    <x v="9"/>
    <x v="0"/>
  </r>
  <r>
    <d v="2021-10-22T00:00:00"/>
    <s v="B01LONQBDG"/>
    <n v="10"/>
    <x v="0"/>
    <x v="0"/>
    <s v="B01LONQBDG"/>
    <x v="0"/>
    <n v="349"/>
    <n v="899"/>
    <n v="0.61"/>
    <n v="8990"/>
    <n v="1361.1000000000001"/>
    <x v="21"/>
    <x v="9"/>
    <x v="0"/>
  </r>
  <r>
    <d v="2021-10-23T00:00:00"/>
    <s v="B08XXF5V6G"/>
    <n v="15"/>
    <x v="1"/>
    <x v="3"/>
    <s v="B08XXF5V6G"/>
    <x v="4"/>
    <n v="29999"/>
    <n v="50999"/>
    <n v="0.41"/>
    <n v="764985"/>
    <n v="265491.15000000002"/>
    <x v="22"/>
    <x v="9"/>
    <x v="0"/>
  </r>
  <r>
    <d v="2021-10-24T00:00:00"/>
    <s v="B09HK9JH4F"/>
    <n v="17"/>
    <x v="0"/>
    <x v="0"/>
    <s v="B09HK9JH4F"/>
    <x v="5"/>
    <n v="199"/>
    <n v="399"/>
    <n v="0.5"/>
    <n v="6783"/>
    <n v="1691.5"/>
    <x v="23"/>
    <x v="9"/>
    <x v="0"/>
  </r>
  <r>
    <d v="2021-10-25T00:00:00"/>
    <s v="B09MMD1FDN"/>
    <n v="18"/>
    <x v="1"/>
    <x v="3"/>
    <s v="B09MMD1FDN"/>
    <x v="5"/>
    <n v="349"/>
    <n v="699"/>
    <n v="0.5"/>
    <n v="12582"/>
    <n v="3141"/>
    <x v="24"/>
    <x v="9"/>
    <x v="0"/>
  </r>
  <r>
    <d v="2021-10-26T00:00:00"/>
    <s v="B09HN7LD5L"/>
    <n v="6"/>
    <x v="0"/>
    <x v="0"/>
    <s v="B09HN7LD5L"/>
    <x v="7"/>
    <n v="1850"/>
    <n v="4500"/>
    <n v="0.59"/>
    <n v="27000"/>
    <n v="4551"/>
    <x v="25"/>
    <x v="9"/>
    <x v="0"/>
  </r>
  <r>
    <d v="2021-10-27T00:00:00"/>
    <s v="B0BNDD9TN6"/>
    <n v="6"/>
    <x v="1"/>
    <x v="3"/>
    <s v="B0BNDD9TN6"/>
    <x v="11"/>
    <n v="13990"/>
    <n v="28900"/>
    <n v="0.52"/>
    <n v="173400"/>
    <n v="40291.199999999997"/>
    <x v="26"/>
    <x v="9"/>
    <x v="0"/>
  </r>
  <r>
    <d v="2021-10-28T00:00:00"/>
    <s v="B0941392C8"/>
    <n v="6"/>
    <x v="0"/>
    <x v="0"/>
    <s v="B0941392C8"/>
    <x v="0"/>
    <n v="129"/>
    <n v="449"/>
    <n v="0.71"/>
    <n v="2694"/>
    <n v="224.46000000000004"/>
    <x v="27"/>
    <x v="9"/>
    <x v="0"/>
  </r>
  <r>
    <d v="2021-10-29T00:00:00"/>
    <s v="B01M5967SY"/>
    <n v="7"/>
    <x v="1"/>
    <x v="3"/>
    <s v="B01M5967SY"/>
    <x v="2"/>
    <n v="379"/>
    <n v="999"/>
    <n v="0.62"/>
    <n v="6993"/>
    <n v="1008.14"/>
    <x v="28"/>
    <x v="9"/>
    <x v="0"/>
  </r>
  <r>
    <d v="2021-10-30T00:00:00"/>
    <s v="B016MDK4F4"/>
    <n v="7"/>
    <x v="0"/>
    <x v="0"/>
    <s v="B016MDK4F4"/>
    <x v="2"/>
    <n v="185"/>
    <n v="499"/>
    <n v="0.63"/>
    <n v="3493"/>
    <n v="479.15"/>
    <x v="29"/>
    <x v="9"/>
    <x v="0"/>
  </r>
  <r>
    <d v="2021-10-31T00:00:00"/>
    <s v="B08G43CCLC"/>
    <n v="7"/>
    <x v="1"/>
    <x v="3"/>
    <s v="B08G43CCLC"/>
    <x v="1"/>
    <n v="218"/>
    <n v="999"/>
    <n v="0.78"/>
    <n v="6993"/>
    <n v="335.71999999999997"/>
    <x v="30"/>
    <x v="9"/>
    <x v="0"/>
  </r>
  <r>
    <d v="2021-11-01T00:00:00"/>
    <s v="B0B61GCHC1"/>
    <n v="7"/>
    <x v="0"/>
    <x v="0"/>
    <s v="B0B61GCHC1"/>
    <x v="0"/>
    <n v="199"/>
    <n v="999"/>
    <n v="0.8"/>
    <n v="6993"/>
    <n v="278.59999999999997"/>
    <x v="0"/>
    <x v="10"/>
    <x v="0"/>
  </r>
  <r>
    <d v="2021-11-02T00:00:00"/>
    <s v="B07RX14W1Q"/>
    <n v="7"/>
    <x v="1"/>
    <x v="3"/>
    <s v="B07RX14W1Q"/>
    <x v="2"/>
    <n v="499"/>
    <n v="900"/>
    <n v="0.45"/>
    <n v="6300"/>
    <n v="1921.15"/>
    <x v="1"/>
    <x v="10"/>
    <x v="0"/>
  </r>
  <r>
    <d v="2021-11-03T00:00:00"/>
    <s v="B09PLD9TCD"/>
    <n v="7"/>
    <x v="0"/>
    <x v="0"/>
    <s v="B09PLD9TCD"/>
    <x v="4"/>
    <n v="26999"/>
    <n v="42999"/>
    <n v="0.37"/>
    <n v="300993"/>
    <n v="119065.59"/>
    <x v="2"/>
    <x v="10"/>
    <x v="0"/>
  </r>
  <r>
    <d v="2021-11-04T00:00:00"/>
    <s v="B0B8ZKWGKD"/>
    <n v="7"/>
    <x v="1"/>
    <x v="3"/>
    <s v="B0B8ZKWGKD"/>
    <x v="7"/>
    <n v="893"/>
    <n v="1052"/>
    <n v="0.15"/>
    <n v="7364"/>
    <n v="5313.3499999999995"/>
    <x v="3"/>
    <x v="10"/>
    <x v="0"/>
  </r>
  <r>
    <d v="2021-11-05T00:00:00"/>
    <s v="B09NNJ9WYM"/>
    <n v="11"/>
    <x v="0"/>
    <x v="0"/>
    <s v="B09NNJ9WYM"/>
    <x v="4"/>
    <n v="10990"/>
    <n v="19990"/>
    <n v="0.45"/>
    <n v="219890"/>
    <n v="66489.5"/>
    <x v="4"/>
    <x v="10"/>
    <x v="0"/>
  </r>
  <r>
    <d v="2021-11-06T00:00:00"/>
    <s v="B08H5L8V1L"/>
    <n v="11"/>
    <x v="1"/>
    <x v="3"/>
    <s v="B08H5L8V1L"/>
    <x v="0"/>
    <n v="379"/>
    <n v="1099"/>
    <n v="0.66"/>
    <n v="12089"/>
    <n v="1417.4599999999998"/>
    <x v="5"/>
    <x v="10"/>
    <x v="0"/>
  </r>
  <r>
    <d v="2021-11-07T00:00:00"/>
    <s v="B0B8CXTTG3"/>
    <n v="11"/>
    <x v="0"/>
    <x v="0"/>
    <s v="B0B8CXTTG3"/>
    <x v="4"/>
    <n v="16999"/>
    <n v="25999"/>
    <n v="0.35"/>
    <n v="285989"/>
    <n v="121542.85"/>
    <x v="6"/>
    <x v="10"/>
    <x v="0"/>
  </r>
  <r>
    <d v="2021-11-08T00:00:00"/>
    <s v="B09HCH3JZG"/>
    <n v="11"/>
    <x v="1"/>
    <x v="3"/>
    <s v="B09HCH3JZG"/>
    <x v="2"/>
    <n v="699"/>
    <n v="1899"/>
    <n v="0.63"/>
    <n v="20889"/>
    <n v="2844.93"/>
    <x v="7"/>
    <x v="10"/>
    <x v="0"/>
  </r>
  <r>
    <d v="2021-11-09T00:00:00"/>
    <s v="B097JVLW3L"/>
    <n v="9"/>
    <x v="0"/>
    <x v="0"/>
    <s v="B097JVLW3L"/>
    <x v="18"/>
    <n v="2699"/>
    <n v="3500"/>
    <n v="0.23"/>
    <n v="31500"/>
    <n v="18704.07"/>
    <x v="8"/>
    <x v="10"/>
    <x v="0"/>
  </r>
  <r>
    <d v="2021-11-10T00:00:00"/>
    <s v="B09SB6SJB4"/>
    <n v="5"/>
    <x v="1"/>
    <x v="3"/>
    <s v="B09SB6SJB4"/>
    <x v="0"/>
    <n v="129"/>
    <n v="599"/>
    <n v="0.78"/>
    <n v="2995"/>
    <n v="141.89999999999998"/>
    <x v="9"/>
    <x v="10"/>
    <x v="0"/>
  </r>
  <r>
    <d v="2021-11-11T00:00:00"/>
    <s v="B08NW8GHCJ"/>
    <n v="8"/>
    <x v="0"/>
    <x v="0"/>
    <s v="B08NW8GHCJ"/>
    <x v="0"/>
    <n v="389"/>
    <n v="999"/>
    <n v="0.61"/>
    <n v="7992"/>
    <n v="1213.68"/>
    <x v="10"/>
    <x v="10"/>
    <x v="0"/>
  </r>
  <r>
    <d v="2021-11-12T00:00:00"/>
    <s v="B09YHLPQYT"/>
    <n v="7"/>
    <x v="1"/>
    <x v="3"/>
    <s v="B09YHLPQYT"/>
    <x v="5"/>
    <n v="246"/>
    <n v="600"/>
    <n v="0.59"/>
    <n v="4200"/>
    <n v="706.0200000000001"/>
    <x v="11"/>
    <x v="10"/>
    <x v="0"/>
  </r>
  <r>
    <d v="2021-11-13T00:00:00"/>
    <s v="B08G1RW2Q3"/>
    <n v="6"/>
    <x v="0"/>
    <x v="0"/>
    <s v="B08G1RW2Q3"/>
    <x v="0"/>
    <n v="299"/>
    <n v="799"/>
    <n v="0.63"/>
    <n v="4794"/>
    <n v="663.78"/>
    <x v="12"/>
    <x v="10"/>
    <x v="0"/>
  </r>
  <r>
    <d v="2021-11-14T00:00:00"/>
    <s v="B08YXJJW8H"/>
    <n v="15"/>
    <x v="1"/>
    <x v="3"/>
    <s v="B08YXJJW8H"/>
    <x v="5"/>
    <n v="247"/>
    <n v="399"/>
    <n v="0.38"/>
    <n v="5985"/>
    <n v="2297.1"/>
    <x v="13"/>
    <x v="10"/>
    <x v="0"/>
  </r>
  <r>
    <d v="2021-11-15T00:00:00"/>
    <s v="B09P8M18QM"/>
    <n v="23"/>
    <x v="0"/>
    <x v="0"/>
    <s v="B09P8M18QM"/>
    <x v="5"/>
    <n v="1369"/>
    <n v="2999"/>
    <n v="0.54"/>
    <n v="68977"/>
    <n v="14484.019999999999"/>
    <x v="14"/>
    <x v="10"/>
    <x v="0"/>
  </r>
  <r>
    <d v="2021-11-16T00:00:00"/>
    <s v="B08BG4M4N7"/>
    <n v="14"/>
    <x v="1"/>
    <x v="3"/>
    <s v="B08BG4M4N7"/>
    <x v="5"/>
    <n v="199"/>
    <n v="499"/>
    <n v="0.6"/>
    <n v="6986"/>
    <n v="1114.4000000000001"/>
    <x v="15"/>
    <x v="10"/>
    <x v="0"/>
  </r>
  <r>
    <d v="2021-11-17T00:00:00"/>
    <s v="B07VJ9ZTXS"/>
    <n v="9"/>
    <x v="0"/>
    <x v="0"/>
    <s v="B07VJ9ZTXS"/>
    <x v="2"/>
    <n v="299"/>
    <n v="599"/>
    <n v="0.5"/>
    <n v="5391"/>
    <n v="1345.5"/>
    <x v="16"/>
    <x v="10"/>
    <x v="0"/>
  </r>
  <r>
    <d v="2021-11-18T00:00:00"/>
    <s v="B084872DQY"/>
    <n v="4"/>
    <x v="1"/>
    <x v="3"/>
    <s v="B084872DQY"/>
    <x v="4"/>
    <n v="14999"/>
    <n v="14999"/>
    <n v="0"/>
    <n v="59996"/>
    <n v="59996"/>
    <x v="17"/>
    <x v="10"/>
    <x v="0"/>
  </r>
  <r>
    <d v="2021-11-19T00:00:00"/>
    <s v="B00GGGOYEU"/>
    <n v="3"/>
    <x v="0"/>
    <x v="0"/>
    <s v="B00GGGOYEU"/>
    <x v="0"/>
    <n v="299"/>
    <n v="699"/>
    <n v="0.56999999999999995"/>
    <n v="2097"/>
    <n v="385.71000000000004"/>
    <x v="18"/>
    <x v="10"/>
    <x v="0"/>
  </r>
  <r>
    <d v="2021-11-20T00:00:00"/>
    <s v="B08FD2VSD9"/>
    <n v="8"/>
    <x v="1"/>
    <x v="3"/>
    <s v="B08FD2VSD9"/>
    <x v="4"/>
    <n v="24990"/>
    <n v="51990"/>
    <n v="0.52"/>
    <n v="415920"/>
    <n v="95961.599999999991"/>
    <x v="19"/>
    <x v="10"/>
    <x v="0"/>
  </r>
  <r>
    <d v="2021-11-21T00:00:00"/>
    <s v="B0BQRJ3C47"/>
    <n v="12"/>
    <x v="0"/>
    <x v="0"/>
    <s v="B0BQRJ3C47"/>
    <x v="0"/>
    <n v="249"/>
    <n v="999"/>
    <n v="0.75"/>
    <n v="11988"/>
    <n v="747"/>
    <x v="20"/>
    <x v="10"/>
    <x v="0"/>
  </r>
  <r>
    <d v="2021-11-22T00:00:00"/>
    <s v="B095JPKPH3"/>
    <n v="15"/>
    <x v="1"/>
    <x v="3"/>
    <s v="B095JPKPH3"/>
    <x v="4"/>
    <n v="61999"/>
    <n v="69999"/>
    <n v="0.11"/>
    <n v="1049985"/>
    <n v="827686.65"/>
    <x v="21"/>
    <x v="10"/>
    <x v="0"/>
  </r>
  <r>
    <d v="2021-11-23T00:00:00"/>
    <s v="B087JWLZ2K"/>
    <n v="17"/>
    <x v="0"/>
    <x v="0"/>
    <s v="B087JWLZ2K"/>
    <x v="4"/>
    <n v="24499"/>
    <n v="50000"/>
    <n v="0.51"/>
    <n v="850000"/>
    <n v="204076.66999999998"/>
    <x v="22"/>
    <x v="10"/>
    <x v="0"/>
  </r>
  <r>
    <d v="2021-11-24T00:00:00"/>
    <s v="B09DSXK8JX"/>
    <n v="3"/>
    <x v="1"/>
    <x v="3"/>
    <s v="B09DSXK8JX"/>
    <x v="4"/>
    <n v="10499"/>
    <n v="19499"/>
    <n v="0.46"/>
    <n v="58497"/>
    <n v="17008.38"/>
    <x v="23"/>
    <x v="10"/>
    <x v="0"/>
  </r>
  <r>
    <d v="2021-11-25T00:00:00"/>
    <s v="B08V9C4B1J"/>
    <n v="2"/>
    <x v="0"/>
    <x v="0"/>
    <s v="B08V9C4B1J"/>
    <x v="0"/>
    <n v="349"/>
    <n v="999"/>
    <n v="0.65"/>
    <n v="1998"/>
    <n v="244.29999999999998"/>
    <x v="24"/>
    <x v="10"/>
    <x v="0"/>
  </r>
  <r>
    <d v="2021-11-26T00:00:00"/>
    <s v="B08PKBMJKS"/>
    <n v="9"/>
    <x v="1"/>
    <x v="3"/>
    <s v="B08PKBMJKS"/>
    <x v="5"/>
    <n v="197"/>
    <n v="499"/>
    <n v="0.61"/>
    <n v="4491"/>
    <n v="691.47"/>
    <x v="25"/>
    <x v="10"/>
    <x v="0"/>
  </r>
  <r>
    <d v="2021-11-27T00:00:00"/>
    <s v="B0B8VQ7KDS"/>
    <n v="5"/>
    <x v="0"/>
    <x v="0"/>
    <s v="B0B8VQ7KDS"/>
    <x v="13"/>
    <n v="1299"/>
    <n v="2499"/>
    <n v="0.48"/>
    <n v="12495"/>
    <n v="3377.4"/>
    <x v="26"/>
    <x v="10"/>
    <x v="0"/>
  </r>
  <r>
    <d v="2021-11-28T00:00:00"/>
    <s v="B086JTMRYL"/>
    <n v="6"/>
    <x v="1"/>
    <x v="3"/>
    <s v="B086JTMRYL"/>
    <x v="0"/>
    <n v="1519"/>
    <n v="1899"/>
    <n v="0.2"/>
    <n v="11394"/>
    <n v="7291.2000000000007"/>
    <x v="27"/>
    <x v="10"/>
    <x v="0"/>
  </r>
  <r>
    <d v="2021-11-29T00:00:00"/>
    <s v="B09RWQ7YR6"/>
    <n v="8"/>
    <x v="0"/>
    <x v="0"/>
    <s v="B09RWQ7YR6"/>
    <x v="4"/>
    <n v="46999"/>
    <n v="69999"/>
    <n v="0.33"/>
    <n v="559992"/>
    <n v="251914.63999999998"/>
    <x v="28"/>
    <x v="10"/>
    <x v="0"/>
  </r>
  <r>
    <d v="2021-11-30T00:00:00"/>
    <s v="B00OFM6PEO"/>
    <n v="10"/>
    <x v="1"/>
    <x v="3"/>
    <s v="B00OFM6PEO"/>
    <x v="0"/>
    <n v="299"/>
    <n v="799"/>
    <n v="0.63"/>
    <n v="7990"/>
    <n v="1106.3"/>
    <x v="29"/>
    <x v="10"/>
    <x v="0"/>
  </r>
  <r>
    <d v="2021-12-01T00:00:00"/>
    <s v="B0BF57RN3K"/>
    <n v="15"/>
    <x v="0"/>
    <x v="0"/>
    <s v="B0BF57RN3K"/>
    <x v="19"/>
    <n v="1799"/>
    <n v="19999"/>
    <n v="0.91"/>
    <n v="299985"/>
    <n v="2428.6499999999992"/>
    <x v="0"/>
    <x v="11"/>
    <x v="0"/>
  </r>
  <r>
    <d v="2021-12-02T00:00:00"/>
    <s v="B0B3RRWSF6"/>
    <n v="17"/>
    <x v="1"/>
    <x v="3"/>
    <s v="B0B3RRWSF6"/>
    <x v="19"/>
    <n v="1998"/>
    <n v="9999"/>
    <n v="0.8"/>
    <n v="169983"/>
    <n v="6793.1999999999989"/>
    <x v="1"/>
    <x v="11"/>
    <x v="0"/>
  </r>
  <r>
    <d v="2021-12-03T00:00:00"/>
    <s v="B0B5B6PQCT"/>
    <n v="18"/>
    <x v="0"/>
    <x v="0"/>
    <s v="B0B5B6PQCT"/>
    <x v="19"/>
    <n v="1999"/>
    <n v="7990"/>
    <n v="0.75"/>
    <n v="143820"/>
    <n v="8995.5"/>
    <x v="2"/>
    <x v="11"/>
    <x v="0"/>
  </r>
  <r>
    <d v="2021-12-04T00:00:00"/>
    <s v="B08HV83HL3"/>
    <n v="6"/>
    <x v="1"/>
    <x v="3"/>
    <s v="B08HV83HL3"/>
    <x v="20"/>
    <n v="2049"/>
    <n v="2199"/>
    <n v="7.0000000000000007E-2"/>
    <n v="13194"/>
    <n v="11433.42"/>
    <x v="3"/>
    <x v="11"/>
    <x v="0"/>
  </r>
  <r>
    <d v="2021-12-05T00:00:00"/>
    <s v="B0BBN4DZBD"/>
    <n v="6"/>
    <x v="0"/>
    <x v="0"/>
    <s v="B0BBN4DZBD"/>
    <x v="21"/>
    <n v="6499"/>
    <n v="8999"/>
    <n v="0.28000000000000003"/>
    <n v="53994"/>
    <n v="28075.68"/>
    <x v="4"/>
    <x v="11"/>
    <x v="0"/>
  </r>
  <r>
    <d v="2021-12-06T00:00:00"/>
    <s v="B0B3CPQ5PF"/>
    <n v="6"/>
    <x v="1"/>
    <x v="3"/>
    <s v="B0B3CPQ5PF"/>
    <x v="21"/>
    <n v="28999"/>
    <n v="28999"/>
    <n v="0"/>
    <n v="173994"/>
    <n v="173994"/>
    <x v="5"/>
    <x v="11"/>
    <x v="0"/>
  </r>
  <r>
    <d v="2021-12-07T00:00:00"/>
    <s v="B0B3CQBRB4"/>
    <n v="7"/>
    <x v="0"/>
    <x v="0"/>
    <s v="B0B3CQBRB4"/>
    <x v="21"/>
    <n v="28999"/>
    <n v="28999"/>
    <n v="0"/>
    <n v="202993"/>
    <n v="202993"/>
    <x v="6"/>
    <x v="11"/>
    <x v="0"/>
  </r>
  <r>
    <d v="2021-12-08T00:00:00"/>
    <s v="B0BBN56J5H"/>
    <n v="7"/>
    <x v="1"/>
    <x v="3"/>
    <s v="B0BBN56J5H"/>
    <x v="21"/>
    <n v="6499"/>
    <n v="8999"/>
    <n v="0.28000000000000003"/>
    <n v="62993"/>
    <n v="32754.959999999999"/>
    <x v="7"/>
    <x v="11"/>
    <x v="0"/>
  </r>
  <r>
    <d v="2021-12-09T00:00:00"/>
    <s v="B0BBN3WF7V"/>
    <n v="7"/>
    <x v="0"/>
    <x v="0"/>
    <s v="B0BBN3WF7V"/>
    <x v="21"/>
    <n v="6499"/>
    <n v="8999"/>
    <n v="0.28000000000000003"/>
    <n v="62993"/>
    <n v="32754.959999999999"/>
    <x v="8"/>
    <x v="11"/>
    <x v="0"/>
  </r>
  <r>
    <d v="2021-12-10T00:00:00"/>
    <s v="B0BDRVFDKP"/>
    <n v="7"/>
    <x v="1"/>
    <x v="3"/>
    <s v="B0BDRVFDKP"/>
    <x v="22"/>
    <n v="569"/>
    <n v="1000"/>
    <n v="0.43"/>
    <n v="7000"/>
    <n v="2270.3100000000004"/>
    <x v="9"/>
    <x v="11"/>
    <x v="0"/>
  </r>
  <r>
    <d v="2021-12-11T00:00:00"/>
    <s v="B0B5LVS732"/>
    <n v="7"/>
    <x v="0"/>
    <x v="0"/>
    <s v="B0B5LVS732"/>
    <x v="19"/>
    <n v="1898"/>
    <n v="4999"/>
    <n v="0.62"/>
    <n v="34993"/>
    <n v="5048.68"/>
    <x v="10"/>
    <x v="11"/>
    <x v="0"/>
  </r>
  <r>
    <d v="2021-12-12T00:00:00"/>
    <s v="B09V2Q4QVQ"/>
    <n v="7"/>
    <x v="1"/>
    <x v="3"/>
    <s v="B09V2Q4QVQ"/>
    <x v="23"/>
    <n v="1299"/>
    <n v="1599"/>
    <n v="0.19"/>
    <n v="11193"/>
    <n v="7365.3300000000008"/>
    <x v="11"/>
    <x v="11"/>
    <x v="0"/>
  </r>
  <r>
    <d v="2021-12-13T00:00:00"/>
    <s v="B09V12K8NT"/>
    <n v="7"/>
    <x v="0"/>
    <x v="0"/>
    <s v="B09V12K8NT"/>
    <x v="19"/>
    <n v="1499"/>
    <n v="6990"/>
    <n v="0.79"/>
    <n v="48930"/>
    <n v="2203.5299999999997"/>
    <x v="12"/>
    <x v="11"/>
    <x v="0"/>
  </r>
  <r>
    <d v="2021-12-14T00:00:00"/>
    <s v="B01DEWVZ2C"/>
    <n v="11"/>
    <x v="1"/>
    <x v="3"/>
    <s v="B01DEWVZ2C"/>
    <x v="24"/>
    <n v="599"/>
    <n v="999"/>
    <n v="0.4"/>
    <n v="10989"/>
    <n v="3953.3999999999996"/>
    <x v="13"/>
    <x v="11"/>
    <x v="0"/>
  </r>
  <r>
    <d v="2021-12-15T00:00:00"/>
    <s v="B0BMGB3CH9"/>
    <n v="11"/>
    <x v="0"/>
    <x v="0"/>
    <s v="B0BMGB3CH9"/>
    <x v="21"/>
    <n v="9499"/>
    <n v="11999"/>
    <n v="0.21"/>
    <n v="131989"/>
    <n v="82546.31"/>
    <x v="14"/>
    <x v="11"/>
    <x v="0"/>
  </r>
  <r>
    <d v="2021-12-16T00:00:00"/>
    <s v="B08D77XZX5"/>
    <n v="11"/>
    <x v="1"/>
    <x v="3"/>
    <s v="B08D77XZX5"/>
    <x v="24"/>
    <n v="599"/>
    <n v="2499"/>
    <n v="0.76"/>
    <n v="27489"/>
    <n v="1581.36"/>
    <x v="15"/>
    <x v="11"/>
    <x v="0"/>
  </r>
  <r>
    <d v="2021-12-17T00:00:00"/>
    <s v="B09XB8GFBQ"/>
    <n v="11"/>
    <x v="0"/>
    <x v="0"/>
    <s v="B09XB8GFBQ"/>
    <x v="21"/>
    <n v="8999"/>
    <n v="11999"/>
    <n v="0.25"/>
    <n v="131989"/>
    <n v="74241.75"/>
    <x v="16"/>
    <x v="11"/>
    <x v="0"/>
  </r>
  <r>
    <d v="2021-12-18T00:00:00"/>
    <s v="B07WG8PDCW"/>
    <n v="9"/>
    <x v="1"/>
    <x v="3"/>
    <s v="B07WG8PDCW"/>
    <x v="25"/>
    <n v="349"/>
    <n v="1299"/>
    <n v="0.73"/>
    <n v="11691"/>
    <n v="848.07"/>
    <x v="17"/>
    <x v="11"/>
    <x v="0"/>
  </r>
  <r>
    <d v="2021-12-19T00:00:00"/>
    <s v="B07GPXXNNG"/>
    <n v="5"/>
    <x v="0"/>
    <x v="1"/>
    <s v="B07GPXXNNG"/>
    <x v="24"/>
    <n v="349"/>
    <n v="999"/>
    <n v="0.65"/>
    <n v="4995"/>
    <n v="610.75"/>
    <x v="18"/>
    <x v="11"/>
    <x v="0"/>
  </r>
  <r>
    <d v="2021-12-20T00:00:00"/>
    <s v="B0BDYVC5TD"/>
    <n v="8"/>
    <x v="1"/>
    <x v="3"/>
    <s v="B0BDYVC5TD"/>
    <x v="22"/>
    <n v="959"/>
    <n v="1800"/>
    <n v="0.47"/>
    <n v="14400"/>
    <n v="4066.1600000000003"/>
    <x v="19"/>
    <x v="11"/>
    <x v="0"/>
  </r>
  <r>
    <d v="2021-12-21T00:00:00"/>
    <s v="B0BMGB2TPR"/>
    <n v="7"/>
    <x v="0"/>
    <x v="1"/>
    <s v="B0BMGB2TPR"/>
    <x v="21"/>
    <n v="9499"/>
    <n v="11999"/>
    <n v="0.21"/>
    <n v="83993"/>
    <n v="52529.47"/>
    <x v="20"/>
    <x v="11"/>
    <x v="0"/>
  </r>
  <r>
    <d v="2021-12-22T00:00:00"/>
    <s v="B08MC57J31"/>
    <n v="6"/>
    <x v="1"/>
    <x v="3"/>
    <s v="B08MC57J31"/>
    <x v="20"/>
    <n v="1499"/>
    <n v="2499"/>
    <n v="0.4"/>
    <n v="14994"/>
    <n v="5396.4"/>
    <x v="21"/>
    <x v="11"/>
    <x v="0"/>
  </r>
  <r>
    <d v="2021-12-23T00:00:00"/>
    <s v="B08HVL8QN3"/>
    <n v="15"/>
    <x v="0"/>
    <x v="1"/>
    <s v="B08HVL8QN3"/>
    <x v="20"/>
    <n v="1149"/>
    <n v="2199"/>
    <n v="0.48"/>
    <n v="32985"/>
    <n v="8962.2000000000007"/>
    <x v="22"/>
    <x v="11"/>
    <x v="0"/>
  </r>
  <r>
    <d v="2021-12-24T00:00:00"/>
    <s v="B0746JGVDS"/>
    <n v="23"/>
    <x v="1"/>
    <x v="3"/>
    <s v="B0746JGVDS"/>
    <x v="26"/>
    <n v="349"/>
    <n v="999"/>
    <n v="0.65"/>
    <n v="22977"/>
    <n v="2809.45"/>
    <x v="23"/>
    <x v="11"/>
    <x v="0"/>
  </r>
  <r>
    <d v="2021-12-25T00:00:00"/>
    <s v="B08VFF6JQ8"/>
    <n v="14"/>
    <x v="0"/>
    <x v="1"/>
    <s v="B08VFF6JQ8"/>
    <x v="27"/>
    <n v="1219"/>
    <n v="1699"/>
    <n v="0.28000000000000003"/>
    <n v="23786"/>
    <n v="12287.52"/>
    <x v="24"/>
    <x v="11"/>
    <x v="0"/>
  </r>
  <r>
    <d v="2021-12-26T00:00:00"/>
    <s v="B09NVPSCQT"/>
    <n v="9"/>
    <x v="1"/>
    <x v="3"/>
    <s v="B09NVPSCQT"/>
    <x v="19"/>
    <n v="1599"/>
    <n v="3999"/>
    <n v="0.6"/>
    <n v="35991"/>
    <n v="5756.4000000000005"/>
    <x v="25"/>
    <x v="11"/>
    <x v="0"/>
  </r>
  <r>
    <d v="2021-12-27T00:00:00"/>
    <s v="B09YV4RG4D"/>
    <n v="4"/>
    <x v="0"/>
    <x v="1"/>
    <s v="B09YV4RG4D"/>
    <x v="19"/>
    <n v="1499"/>
    <n v="7999"/>
    <n v="0.81"/>
    <n v="31996"/>
    <n v="1139.2399999999998"/>
    <x v="26"/>
    <x v="11"/>
    <x v="0"/>
  </r>
  <r>
    <d v="2021-12-28T00:00:00"/>
    <s v="B09TWHTBKQ"/>
    <n v="3"/>
    <x v="1"/>
    <x v="3"/>
    <s v="B09TWHTBKQ"/>
    <x v="21"/>
    <n v="18499"/>
    <n v="25999"/>
    <n v="0.28999999999999998"/>
    <n v="77997"/>
    <n v="39402.869999999995"/>
    <x v="27"/>
    <x v="11"/>
    <x v="0"/>
  </r>
  <r>
    <d v="2021-12-29T00:00:00"/>
    <s v="B08L5HMJVW"/>
    <n v="8"/>
    <x v="0"/>
    <x v="1"/>
    <s v="B08L5HMJVW"/>
    <x v="22"/>
    <n v="369"/>
    <n v="700"/>
    <n v="0.47"/>
    <n v="5600"/>
    <n v="1564.5600000000002"/>
    <x v="28"/>
    <x v="11"/>
    <x v="0"/>
  </r>
  <r>
    <d v="2021-12-30T00:00:00"/>
    <s v="B0B4F2XCK3"/>
    <n v="12"/>
    <x v="1"/>
    <x v="3"/>
    <s v="B0B4F2XCK3"/>
    <x v="21"/>
    <n v="12999"/>
    <n v="17999"/>
    <n v="0.28000000000000003"/>
    <n v="215988"/>
    <n v="112311.36"/>
    <x v="29"/>
    <x v="11"/>
    <x v="0"/>
  </r>
  <r>
    <d v="2021-12-31T00:00:00"/>
    <s v="B0BF54972T"/>
    <n v="15"/>
    <x v="0"/>
    <x v="1"/>
    <s v="B0BF54972T"/>
    <x v="19"/>
    <n v="1799"/>
    <n v="19999"/>
    <n v="0.91"/>
    <n v="299985"/>
    <n v="2428.6499999999992"/>
    <x v="30"/>
    <x v="11"/>
    <x v="0"/>
  </r>
  <r>
    <d v="2022-01-01T00:00:00"/>
    <s v="B09YV4MW2T"/>
    <n v="17"/>
    <x v="1"/>
    <x v="3"/>
    <s v="B09YV4MW2T"/>
    <x v="19"/>
    <n v="2199"/>
    <n v="9999"/>
    <n v="0.78"/>
    <n v="169983"/>
    <n v="8224.2599999999984"/>
    <x v="0"/>
    <x v="0"/>
    <x v="1"/>
  </r>
  <r>
    <d v="2022-01-02T00:00:00"/>
    <s v="B09TWH8YHM"/>
    <n v="3"/>
    <x v="0"/>
    <x v="1"/>
    <s v="B09TWH8YHM"/>
    <x v="21"/>
    <n v="16999"/>
    <n v="24999"/>
    <n v="0.32"/>
    <n v="74997"/>
    <n v="34677.96"/>
    <x v="1"/>
    <x v="0"/>
    <x v="1"/>
  </r>
  <r>
    <d v="2022-01-03T00:00:00"/>
    <s v="B07WGMMQGP"/>
    <n v="2"/>
    <x v="1"/>
    <x v="3"/>
    <s v="B07WGMMQGP"/>
    <x v="21"/>
    <n v="16499"/>
    <n v="20999"/>
    <n v="0.21"/>
    <n v="41998"/>
    <n v="26068.420000000002"/>
    <x v="2"/>
    <x v="0"/>
    <x v="1"/>
  </r>
  <r>
    <d v="2022-01-04T00:00:00"/>
    <s v="B0BF563HB4"/>
    <n v="9"/>
    <x v="0"/>
    <x v="1"/>
    <s v="B0BF563HB4"/>
    <x v="19"/>
    <n v="1799"/>
    <n v="19999"/>
    <n v="0.91"/>
    <n v="179991"/>
    <n v="1457.1899999999996"/>
    <x v="3"/>
    <x v="0"/>
    <x v="1"/>
  </r>
  <r>
    <d v="2022-01-05T00:00:00"/>
    <s v="B07JW9H4J1"/>
    <n v="5"/>
    <x v="1"/>
    <x v="3"/>
    <s v="B07JW9H4J1"/>
    <x v="0"/>
    <n v="399"/>
    <n v="1099"/>
    <n v="0.64"/>
    <n v="5495"/>
    <n v="718.19999999999993"/>
    <x v="4"/>
    <x v="0"/>
    <x v="1"/>
  </r>
  <r>
    <d v="2022-01-06T00:00:00"/>
    <s v="B09GFPVD9Y"/>
    <n v="6"/>
    <x v="0"/>
    <x v="1"/>
    <s v="B09GFPVD9Y"/>
    <x v="21"/>
    <n v="8499"/>
    <n v="10999"/>
    <n v="0.23"/>
    <n v="65994"/>
    <n v="39265.379999999997"/>
    <x v="5"/>
    <x v="0"/>
    <x v="1"/>
  </r>
  <r>
    <d v="2022-01-07T00:00:00"/>
    <s v="B09GFLXVH9"/>
    <n v="8"/>
    <x v="1"/>
    <x v="3"/>
    <s v="B09GFLXVH9"/>
    <x v="21"/>
    <n v="6499"/>
    <n v="8499"/>
    <n v="0.24"/>
    <n v="67992"/>
    <n v="39513.919999999998"/>
    <x v="6"/>
    <x v="0"/>
    <x v="1"/>
  </r>
  <r>
    <d v="2022-01-08T00:00:00"/>
    <s v="B0BF4YBLPX"/>
    <n v="10"/>
    <x v="0"/>
    <x v="1"/>
    <s v="B0BF4YBLPX"/>
    <x v="19"/>
    <n v="1799"/>
    <n v="19999"/>
    <n v="0.91"/>
    <n v="199990"/>
    <n v="1619.0999999999995"/>
    <x v="7"/>
    <x v="0"/>
    <x v="1"/>
  </r>
  <r>
    <d v="2022-01-09T00:00:00"/>
    <s v="B09XB7DPW1"/>
    <n v="15"/>
    <x v="1"/>
    <x v="3"/>
    <s v="B09XB7DPW1"/>
    <x v="21"/>
    <n v="8999"/>
    <n v="11999"/>
    <n v="0.25"/>
    <n v="179985"/>
    <n v="101238.75"/>
    <x v="8"/>
    <x v="0"/>
    <x v="1"/>
  </r>
  <r>
    <d v="2022-01-10T00:00:00"/>
    <s v="B07PFJ5W31"/>
    <n v="17"/>
    <x v="0"/>
    <x v="1"/>
    <s v="B07PFJ5W31"/>
    <x v="28"/>
    <n v="139"/>
    <n v="495"/>
    <n v="0.72"/>
    <n v="8415"/>
    <n v="661.6400000000001"/>
    <x v="9"/>
    <x v="0"/>
    <x v="1"/>
  </r>
  <r>
    <d v="2022-01-11T00:00:00"/>
    <s v="B0B3N7LR6K"/>
    <n v="18"/>
    <x v="1"/>
    <x v="3"/>
    <s v="B0B3N7LR6K"/>
    <x v="19"/>
    <n v="3999"/>
    <n v="16999"/>
    <n v="0.76"/>
    <n v="305982"/>
    <n v="17275.68"/>
    <x v="10"/>
    <x v="0"/>
    <x v="1"/>
  </r>
  <r>
    <d v="2022-01-12T00:00:00"/>
    <s v="B09ZQK9X8G"/>
    <n v="6"/>
    <x v="0"/>
    <x v="1"/>
    <s v="B09ZQK9X8G"/>
    <x v="19"/>
    <n v="2998"/>
    <n v="5999"/>
    <n v="0.5"/>
    <n v="35994"/>
    <n v="8994"/>
    <x v="11"/>
    <x v="0"/>
    <x v="1"/>
  </r>
  <r>
    <d v="2022-01-13T00:00:00"/>
    <s v="B098NS6PVG"/>
    <n v="6"/>
    <x v="1"/>
    <x v="3"/>
    <s v="B098NS6PVG"/>
    <x v="0"/>
    <n v="199"/>
    <n v="349"/>
    <n v="0.43"/>
    <n v="2094"/>
    <n v="680.58"/>
    <x v="12"/>
    <x v="0"/>
    <x v="1"/>
  </r>
  <r>
    <d v="2022-01-14T00:00:00"/>
    <s v="B07WJV6P1R"/>
    <n v="6"/>
    <x v="0"/>
    <x v="1"/>
    <s v="B07WJV6P1R"/>
    <x v="21"/>
    <n v="15499"/>
    <n v="18999"/>
    <n v="0.18"/>
    <n v="113994"/>
    <n v="76255.08"/>
    <x v="13"/>
    <x v="0"/>
    <x v="1"/>
  </r>
  <r>
    <d v="2022-01-15T00:00:00"/>
    <s v="B096MSW6CT"/>
    <n v="7"/>
    <x v="1"/>
    <x v="3"/>
    <s v="B096MSW6CT"/>
    <x v="0"/>
    <n v="199"/>
    <n v="1899"/>
    <n v="0.9"/>
    <n v="13293"/>
    <n v="139.29999999999998"/>
    <x v="14"/>
    <x v="0"/>
    <x v="1"/>
  </r>
  <r>
    <d v="2022-01-16T00:00:00"/>
    <s v="B0BF54LXW6"/>
    <n v="7"/>
    <x v="0"/>
    <x v="1"/>
    <s v="B0BF54LXW6"/>
    <x v="19"/>
    <n v="1799"/>
    <n v="19999"/>
    <n v="0.91"/>
    <n v="139993"/>
    <n v="1133.3699999999997"/>
    <x v="15"/>
    <x v="0"/>
    <x v="1"/>
  </r>
  <r>
    <d v="2022-01-17T00:00:00"/>
    <s v="B09XB7SRQ5"/>
    <n v="7"/>
    <x v="1"/>
    <x v="3"/>
    <s v="B09XB7SRQ5"/>
    <x v="21"/>
    <n v="8999"/>
    <n v="11999"/>
    <n v="0.25"/>
    <n v="83993"/>
    <n v="47244.75"/>
    <x v="16"/>
    <x v="0"/>
    <x v="1"/>
  </r>
  <r>
    <d v="2022-01-18T00:00:00"/>
    <s v="B09FFK1PQG"/>
    <n v="7"/>
    <x v="0"/>
    <x v="1"/>
    <s v="B09FFK1PQG"/>
    <x v="25"/>
    <n v="873"/>
    <n v="1699"/>
    <n v="0.49"/>
    <n v="11893"/>
    <n v="3116.61"/>
    <x v="17"/>
    <x v="0"/>
    <x v="1"/>
  </r>
  <r>
    <d v="2022-01-19T00:00:00"/>
    <s v="B09RMQYHLH"/>
    <n v="7"/>
    <x v="1"/>
    <x v="3"/>
    <s v="B09RMQYHLH"/>
    <x v="21"/>
    <n v="12999"/>
    <n v="15999"/>
    <n v="0.19"/>
    <n v="111993"/>
    <n v="73704.33"/>
    <x v="18"/>
    <x v="0"/>
    <x v="1"/>
  </r>
  <r>
    <d v="2022-01-20T00:00:00"/>
    <s v="B08ZN4B121"/>
    <n v="7"/>
    <x v="0"/>
    <x v="1"/>
    <s v="B08ZN4B121"/>
    <x v="29"/>
    <n v="539"/>
    <n v="1599"/>
    <n v="0.66"/>
    <n v="11193"/>
    <n v="1282.82"/>
    <x v="19"/>
    <x v="0"/>
    <x v="1"/>
  </r>
  <r>
    <d v="2022-01-21T00:00:00"/>
    <s v="B0B3RSDSZ3"/>
    <n v="7"/>
    <x v="1"/>
    <x v="3"/>
    <s v="B0B3RSDSZ3"/>
    <x v="19"/>
    <n v="1999"/>
    <n v="9999"/>
    <n v="0.8"/>
    <n v="69993"/>
    <n v="2798.5999999999995"/>
    <x v="20"/>
    <x v="0"/>
    <x v="1"/>
  </r>
  <r>
    <d v="2022-01-22T00:00:00"/>
    <s v="B08VB34KJ1"/>
    <n v="11"/>
    <x v="0"/>
    <x v="1"/>
    <s v="B08VB34KJ1"/>
    <x v="21"/>
    <n v="15490"/>
    <n v="20990"/>
    <n v="0.26"/>
    <n v="230890"/>
    <n v="126088.59999999999"/>
    <x v="21"/>
    <x v="0"/>
    <x v="1"/>
  </r>
  <r>
    <d v="2022-01-23T00:00:00"/>
    <s v="B09T39K9YL"/>
    <n v="11"/>
    <x v="1"/>
    <x v="3"/>
    <s v="B09T39K9YL"/>
    <x v="21"/>
    <n v="19999"/>
    <n v="24999"/>
    <n v="0.2"/>
    <n v="274989"/>
    <n v="175991.2"/>
    <x v="22"/>
    <x v="0"/>
    <x v="1"/>
  </r>
  <r>
    <d v="2022-01-24T00:00:00"/>
    <s v="B08VF8V79P"/>
    <n v="11"/>
    <x v="0"/>
    <x v="1"/>
    <s v="B08VF8V79P"/>
    <x v="27"/>
    <n v="1075"/>
    <n v="1699"/>
    <n v="0.37"/>
    <n v="18689"/>
    <n v="7449.75"/>
    <x v="23"/>
    <x v="0"/>
    <x v="1"/>
  </r>
  <r>
    <d v="2022-01-25T00:00:00"/>
    <s v="B08G28Z33M"/>
    <n v="11"/>
    <x v="1"/>
    <x v="3"/>
    <s v="B08G28Z33M"/>
    <x v="24"/>
    <n v="399"/>
    <n v="699"/>
    <n v="0.43"/>
    <n v="7689"/>
    <n v="2501.7300000000005"/>
    <x v="24"/>
    <x v="0"/>
    <x v="1"/>
  </r>
  <r>
    <d v="2022-01-26T00:00:00"/>
    <s v="B09PNKXSKF"/>
    <n v="9"/>
    <x v="0"/>
    <x v="1"/>
    <s v="B09PNKXSKF"/>
    <x v="19"/>
    <n v="1999"/>
    <n v="3990"/>
    <n v="0.5"/>
    <n v="35910"/>
    <n v="8995.5"/>
    <x v="25"/>
    <x v="0"/>
    <x v="1"/>
  </r>
  <r>
    <d v="2022-01-27T00:00:00"/>
    <s v="B0B5DDJNH4"/>
    <n v="5"/>
    <x v="1"/>
    <x v="3"/>
    <s v="B0B5DDJNH4"/>
    <x v="19"/>
    <n v="1999"/>
    <n v="7990"/>
    <n v="0.75"/>
    <n v="39950"/>
    <n v="2498.75"/>
    <x v="26"/>
    <x v="0"/>
    <x v="1"/>
  </r>
  <r>
    <d v="2022-01-28T00:00:00"/>
    <s v="B08HDJ86NZ"/>
    <n v="8"/>
    <x v="0"/>
    <x v="1"/>
    <s v="B08HDJ86NZ"/>
    <x v="0"/>
    <n v="329"/>
    <n v="699"/>
    <n v="0.53"/>
    <n v="5592"/>
    <n v="1237.04"/>
    <x v="27"/>
    <x v="0"/>
    <x v="1"/>
  </r>
  <r>
    <d v="2022-01-29T00:00:00"/>
    <s v="B08CF3B7N1"/>
    <n v="7"/>
    <x v="1"/>
    <x v="3"/>
    <s v="B08CF3B7N1"/>
    <x v="0"/>
    <n v="154"/>
    <n v="399"/>
    <n v="0.61"/>
    <n v="2793"/>
    <n v="420.42"/>
    <x v="28"/>
    <x v="0"/>
    <x v="1"/>
  </r>
  <r>
    <d v="2022-01-30T00:00:00"/>
    <s v="B07WDKLDRX"/>
    <n v="6"/>
    <x v="0"/>
    <x v="1"/>
    <s v="B07WDKLDRX"/>
    <x v="21"/>
    <n v="28999"/>
    <n v="34999"/>
    <n v="0.17"/>
    <n v="209994"/>
    <n v="144415.01999999999"/>
    <x v="29"/>
    <x v="0"/>
    <x v="1"/>
  </r>
  <r>
    <d v="2022-01-31T00:00:00"/>
    <s v="B09MQSCJQ1"/>
    <n v="15"/>
    <x v="1"/>
    <x v="3"/>
    <s v="B09MQSCJQ1"/>
    <x v="19"/>
    <n v="2299"/>
    <n v="7990"/>
    <n v="0.71"/>
    <n v="119850"/>
    <n v="10000.650000000001"/>
    <x v="30"/>
    <x v="0"/>
    <x v="1"/>
  </r>
  <r>
    <d v="2022-02-01T00:00:00"/>
    <s v="B094YFFSMY"/>
    <n v="23"/>
    <x v="0"/>
    <x v="1"/>
    <s v="B094YFFSMY"/>
    <x v="30"/>
    <n v="399"/>
    <n v="1999"/>
    <n v="0.8"/>
    <n v="45977"/>
    <n v="1835.3999999999996"/>
    <x v="0"/>
    <x v="1"/>
    <x v="1"/>
  </r>
  <r>
    <d v="2022-02-02T00:00:00"/>
    <s v="B09MT84WV5"/>
    <n v="14"/>
    <x v="1"/>
    <x v="3"/>
    <s v="B09MT84WV5"/>
    <x v="22"/>
    <n v="1149"/>
    <n v="3999"/>
    <n v="0.71"/>
    <n v="55986"/>
    <n v="4664.9400000000005"/>
    <x v="1"/>
    <x v="1"/>
    <x v="1"/>
  </r>
  <r>
    <d v="2022-02-03T00:00:00"/>
    <s v="B08VS3YLRK"/>
    <n v="9"/>
    <x v="0"/>
    <x v="1"/>
    <s v="B08VS3YLRK"/>
    <x v="27"/>
    <n v="529"/>
    <n v="1499"/>
    <n v="0.65"/>
    <n v="13491"/>
    <n v="1666.35"/>
    <x v="2"/>
    <x v="1"/>
    <x v="1"/>
  </r>
  <r>
    <d v="2022-02-04T00:00:00"/>
    <s v="B0B4F3QNDM"/>
    <n v="4"/>
    <x v="1"/>
    <x v="3"/>
    <s v="B0B4F3QNDM"/>
    <x v="21"/>
    <n v="13999"/>
    <n v="19499"/>
    <n v="0.28000000000000003"/>
    <n v="77996"/>
    <n v="40317.119999999995"/>
    <x v="3"/>
    <x v="1"/>
    <x v="1"/>
  </r>
  <r>
    <d v="2022-02-05T00:00:00"/>
    <s v="B07GQD4K6L"/>
    <n v="3"/>
    <x v="0"/>
    <x v="1"/>
    <s v="B07GQD4K6L"/>
    <x v="24"/>
    <n v="379"/>
    <n v="999"/>
    <n v="0.62"/>
    <n v="2997"/>
    <n v="432.06"/>
    <x v="4"/>
    <x v="1"/>
    <x v="1"/>
  </r>
  <r>
    <d v="2022-02-06T00:00:00"/>
    <s v="B07WDKLRM4"/>
    <n v="8"/>
    <x v="1"/>
    <x v="3"/>
    <s v="B07WDKLRM4"/>
    <x v="21"/>
    <n v="13999"/>
    <n v="19999"/>
    <n v="0.3"/>
    <n v="159992"/>
    <n v="78394.399999999994"/>
    <x v="5"/>
    <x v="1"/>
    <x v="1"/>
  </r>
  <r>
    <d v="2022-02-07T00:00:00"/>
    <s v="B0BP18W8TM"/>
    <n v="12"/>
    <x v="0"/>
    <x v="1"/>
    <s v="B0BP18W8TM"/>
    <x v="19"/>
    <n v="3999"/>
    <n v="9999"/>
    <n v="0.6"/>
    <n v="119988"/>
    <n v="19195.2"/>
    <x v="6"/>
    <x v="1"/>
    <x v="1"/>
  </r>
  <r>
    <d v="2022-02-08T00:00:00"/>
    <s v="B08Y1TFSP6"/>
    <n v="15"/>
    <x v="1"/>
    <x v="3"/>
    <s v="B08Y1TFSP6"/>
    <x v="0"/>
    <n v="149"/>
    <n v="1000"/>
    <n v="0.85"/>
    <n v="15000"/>
    <n v="335.25000000000006"/>
    <x v="7"/>
    <x v="1"/>
    <x v="1"/>
  </r>
  <r>
    <d v="2022-02-09T00:00:00"/>
    <s v="B07GXHC691"/>
    <n v="17"/>
    <x v="0"/>
    <x v="1"/>
    <s v="B07GXHC691"/>
    <x v="31"/>
    <n v="99"/>
    <n v="499"/>
    <n v="0.8"/>
    <n v="8483"/>
    <n v="336.59999999999991"/>
    <x v="8"/>
    <x v="1"/>
    <x v="1"/>
  </r>
  <r>
    <d v="2022-02-10T00:00:00"/>
    <s v="B08FN6WGDQ"/>
    <n v="3"/>
    <x v="1"/>
    <x v="3"/>
    <s v="B08FN6WGDQ"/>
    <x v="24"/>
    <n v="4790"/>
    <n v="15990"/>
    <n v="0.7"/>
    <n v="47970"/>
    <n v="4311.0000000000009"/>
    <x v="9"/>
    <x v="1"/>
    <x v="1"/>
  </r>
  <r>
    <d v="2022-02-11T00:00:00"/>
    <s v="B0B3D39RKV"/>
    <n v="2"/>
    <x v="0"/>
    <x v="1"/>
    <s v="B0B3D39RKV"/>
    <x v="21"/>
    <n v="33999"/>
    <n v="33999"/>
    <n v="0"/>
    <n v="67998"/>
    <n v="67998"/>
    <x v="10"/>
    <x v="1"/>
    <x v="1"/>
  </r>
  <r>
    <d v="2022-02-12T00:00:00"/>
    <s v="B085HY1DGR"/>
    <n v="9"/>
    <x v="1"/>
    <x v="3"/>
    <s v="B085HY1DGR"/>
    <x v="32"/>
    <n v="99"/>
    <n v="999"/>
    <n v="0.9"/>
    <n v="8991"/>
    <n v="89.09999999999998"/>
    <x v="11"/>
    <x v="1"/>
    <x v="1"/>
  </r>
  <r>
    <d v="2022-02-13T00:00:00"/>
    <s v="B08D75R3Z1"/>
    <n v="5"/>
    <x v="0"/>
    <x v="1"/>
    <s v="B08D75R3Z1"/>
    <x v="24"/>
    <n v="299"/>
    <n v="1900"/>
    <n v="0.84"/>
    <n v="9500"/>
    <n v="239.20000000000005"/>
    <x v="12"/>
    <x v="1"/>
    <x v="1"/>
  </r>
  <r>
    <d v="2022-02-14T00:00:00"/>
    <s v="B0B4F2TTTS"/>
    <n v="6"/>
    <x v="1"/>
    <x v="3"/>
    <s v="B0B4F2TTTS"/>
    <x v="21"/>
    <n v="10999"/>
    <n v="14999"/>
    <n v="0.27"/>
    <n v="89994"/>
    <n v="48175.619999999995"/>
    <x v="13"/>
    <x v="1"/>
    <x v="1"/>
  </r>
  <r>
    <d v="2022-02-15T00:00:00"/>
    <s v="B09WRMNJ9G"/>
    <n v="8"/>
    <x v="0"/>
    <x v="1"/>
    <s v="B09WRMNJ9G"/>
    <x v="21"/>
    <n v="34999"/>
    <n v="38999"/>
    <n v="0.1"/>
    <n v="311992"/>
    <n v="251992.80000000002"/>
    <x v="14"/>
    <x v="1"/>
    <x v="1"/>
  </r>
  <r>
    <d v="2022-02-16T00:00:00"/>
    <s v="B0B14MR9L1"/>
    <n v="10"/>
    <x v="1"/>
    <x v="3"/>
    <s v="B0B14MR9L1"/>
    <x v="21"/>
    <n v="16999"/>
    <n v="24999"/>
    <n v="0.32"/>
    <n v="249990"/>
    <n v="115593.19999999998"/>
    <x v="15"/>
    <x v="1"/>
    <x v="1"/>
  </r>
  <r>
    <d v="2022-02-17T00:00:00"/>
    <s v="B09ZPL5VYM"/>
    <n v="15"/>
    <x v="0"/>
    <x v="1"/>
    <s v="B09ZPL5VYM"/>
    <x v="31"/>
    <n v="199"/>
    <n v="499"/>
    <n v="0.6"/>
    <n v="7485"/>
    <n v="1194"/>
    <x v="16"/>
    <x v="1"/>
    <x v="1"/>
  </r>
  <r>
    <d v="2022-02-18T00:00:00"/>
    <s v="B0993BB11X"/>
    <n v="17"/>
    <x v="1"/>
    <x v="3"/>
    <s v="B0993BB11X"/>
    <x v="20"/>
    <n v="999"/>
    <n v="1599"/>
    <n v="0.38"/>
    <n v="27183"/>
    <n v="10529.46"/>
    <x v="17"/>
    <x v="1"/>
    <x v="1"/>
  </r>
  <r>
    <d v="2022-02-19T00:00:00"/>
    <s v="B09V2PZDX8"/>
    <n v="18"/>
    <x v="0"/>
    <x v="1"/>
    <s v="B09V2PZDX8"/>
    <x v="23"/>
    <n v="1299"/>
    <n v="1599"/>
    <n v="0.19"/>
    <n v="28782"/>
    <n v="18939.420000000002"/>
    <x v="18"/>
    <x v="1"/>
    <x v="1"/>
  </r>
  <r>
    <d v="2022-02-20T00:00:00"/>
    <s v="B085W8CFLH"/>
    <n v="6"/>
    <x v="1"/>
    <x v="3"/>
    <s v="B085W8CFLH"/>
    <x v="24"/>
    <n v="599"/>
    <n v="1800"/>
    <n v="0.67"/>
    <n v="10800"/>
    <n v="1186.0199999999998"/>
    <x v="19"/>
    <x v="1"/>
    <x v="1"/>
  </r>
  <r>
    <d v="2022-02-21T00:00:00"/>
    <s v="B09MT6XSFW"/>
    <n v="6"/>
    <x v="0"/>
    <x v="1"/>
    <s v="B09MT6XSFW"/>
    <x v="22"/>
    <n v="599"/>
    <n v="1899"/>
    <n v="0.68"/>
    <n v="11394"/>
    <n v="1150.08"/>
    <x v="20"/>
    <x v="1"/>
    <x v="1"/>
  </r>
  <r>
    <d v="2022-02-22T00:00:00"/>
    <s v="B07RD611Z8"/>
    <n v="6"/>
    <x v="1"/>
    <x v="3"/>
    <s v="B07RD611Z8"/>
    <x v="20"/>
    <n v="1799"/>
    <n v="2499"/>
    <n v="0.28000000000000003"/>
    <n v="14994"/>
    <n v="7771.6799999999994"/>
    <x v="21"/>
    <x v="1"/>
    <x v="1"/>
  </r>
  <r>
    <d v="2022-02-23T00:00:00"/>
    <s v="B08WRWPM22"/>
    <n v="7"/>
    <x v="0"/>
    <x v="1"/>
    <s v="B08WRWPM22"/>
    <x v="0"/>
    <n v="176.63"/>
    <n v="499"/>
    <n v="0.65"/>
    <n v="3493"/>
    <n v="432.74349999999993"/>
    <x v="22"/>
    <x v="1"/>
    <x v="1"/>
  </r>
  <r>
    <d v="2022-02-24T00:00:00"/>
    <s v="B0B4F52B5X"/>
    <n v="7"/>
    <x v="1"/>
    <x v="3"/>
    <s v="B0B4F52B5X"/>
    <x v="21"/>
    <n v="10999"/>
    <n v="14999"/>
    <n v="0.27"/>
    <n v="104993"/>
    <n v="56204.89"/>
    <x v="23"/>
    <x v="1"/>
    <x v="1"/>
  </r>
  <r>
    <d v="2022-02-25T00:00:00"/>
    <s v="B096VF5YYF"/>
    <n v="7"/>
    <x v="0"/>
    <x v="1"/>
    <s v="B096VF5YYF"/>
    <x v="19"/>
    <n v="2999"/>
    <n v="7990"/>
    <n v="0.62"/>
    <n v="55930"/>
    <n v="7977.34"/>
    <x v="24"/>
    <x v="1"/>
    <x v="1"/>
  </r>
  <r>
    <d v="2022-02-26T00:00:00"/>
    <s v="B0B5D39BCD"/>
    <n v="7"/>
    <x v="1"/>
    <x v="3"/>
    <s v="B0B5D39BCD"/>
    <x v="19"/>
    <n v="1999"/>
    <n v="7990"/>
    <n v="0.75"/>
    <n v="55930"/>
    <n v="3498.25"/>
    <x v="25"/>
    <x v="1"/>
    <x v="1"/>
  </r>
  <r>
    <d v="2022-02-27T00:00:00"/>
    <s v="B08DDRGWTJ"/>
    <n v="7"/>
    <x v="0"/>
    <x v="1"/>
    <s v="B08DDRGWTJ"/>
    <x v="0"/>
    <n v="229"/>
    <n v="299"/>
    <n v="0.23"/>
    <n v="2093"/>
    <n v="1234.31"/>
    <x v="26"/>
    <x v="1"/>
    <x v="1"/>
  </r>
  <r>
    <d v="2022-02-28T00:00:00"/>
    <s v="B082LZGK39"/>
    <n v="7"/>
    <x v="1"/>
    <x v="3"/>
    <s v="B082LZGK39"/>
    <x v="0"/>
    <n v="199"/>
    <n v="299"/>
    <n v="0.33"/>
    <n v="2093"/>
    <n v="933.31"/>
    <x v="27"/>
    <x v="1"/>
    <x v="1"/>
  </r>
  <r>
    <d v="2022-03-01T00:00:00"/>
    <s v="B09XBJ1CTN"/>
    <n v="7"/>
    <x v="0"/>
    <x v="1"/>
    <s v="B09XBJ1CTN"/>
    <x v="27"/>
    <n v="649"/>
    <n v="999"/>
    <n v="0.35"/>
    <n v="6993"/>
    <n v="2952.9500000000003"/>
    <x v="0"/>
    <x v="2"/>
    <x v="1"/>
  </r>
  <r>
    <d v="2022-03-02T00:00:00"/>
    <s v="B0B4F5L738"/>
    <n v="11"/>
    <x v="1"/>
    <x v="3"/>
    <s v="B0B4F5L738"/>
    <x v="21"/>
    <n v="13999"/>
    <n v="19499"/>
    <n v="0.28000000000000003"/>
    <n v="214489"/>
    <n v="110872.08"/>
    <x v="1"/>
    <x v="2"/>
    <x v="1"/>
  </r>
  <r>
    <d v="2022-03-03T00:00:00"/>
    <s v="B08MTCKDYN"/>
    <n v="11"/>
    <x v="0"/>
    <x v="1"/>
    <s v="B08MTCKDYN"/>
    <x v="33"/>
    <n v="119"/>
    <n v="299"/>
    <n v="0.6"/>
    <n v="3289"/>
    <n v="523.6"/>
    <x v="2"/>
    <x v="2"/>
    <x v="1"/>
  </r>
  <r>
    <d v="2022-03-04T00:00:00"/>
    <s v="B09QS8V5N8"/>
    <n v="11"/>
    <x v="1"/>
    <x v="3"/>
    <s v="B09QS8V5N8"/>
    <x v="21"/>
    <n v="12999"/>
    <n v="17999"/>
    <n v="0.28000000000000003"/>
    <n v="197989"/>
    <n v="102952.08"/>
    <x v="3"/>
    <x v="2"/>
    <x v="1"/>
  </r>
  <r>
    <d v="2022-03-05T00:00:00"/>
    <s v="B08CF3D7QR"/>
    <n v="11"/>
    <x v="0"/>
    <x v="1"/>
    <s v="B08CF3D7QR"/>
    <x v="0"/>
    <n v="154"/>
    <n v="339"/>
    <n v="0.55000000000000004"/>
    <n v="3729"/>
    <n v="762.3"/>
    <x v="4"/>
    <x v="2"/>
    <x v="1"/>
  </r>
  <r>
    <d v="2022-03-06T00:00:00"/>
    <s v="B09T2WRLJJ"/>
    <n v="9"/>
    <x v="1"/>
    <x v="3"/>
    <s v="B09T2WRLJJ"/>
    <x v="21"/>
    <n v="20999"/>
    <n v="26999"/>
    <n v="0.22"/>
    <n v="242991"/>
    <n v="147412.98000000001"/>
    <x v="5"/>
    <x v="2"/>
    <x v="1"/>
  </r>
  <r>
    <d v="2022-03-07T00:00:00"/>
    <s v="B089WB69Y1"/>
    <n v="5"/>
    <x v="0"/>
    <x v="1"/>
    <s v="B089WB69Y1"/>
    <x v="27"/>
    <n v="249"/>
    <n v="649"/>
    <n v="0.62"/>
    <n v="3245"/>
    <n v="473.1"/>
    <x v="6"/>
    <x v="2"/>
    <x v="1"/>
  </r>
  <r>
    <d v="2022-03-08T00:00:00"/>
    <s v="B0116MIKKC"/>
    <n v="8"/>
    <x v="1"/>
    <x v="3"/>
    <s v="B0116MIKKC"/>
    <x v="27"/>
    <n v="99"/>
    <n v="171"/>
    <n v="0.42"/>
    <n v="1368"/>
    <n v="459.36000000000007"/>
    <x v="7"/>
    <x v="2"/>
    <x v="1"/>
  </r>
  <r>
    <d v="2022-03-09T00:00:00"/>
    <s v="B09P858DK8"/>
    <n v="7"/>
    <x v="0"/>
    <x v="1"/>
    <s v="B09P858DK8"/>
    <x v="26"/>
    <n v="489"/>
    <n v="1999"/>
    <n v="0.76"/>
    <n v="13993"/>
    <n v="821.52"/>
    <x v="8"/>
    <x v="2"/>
    <x v="1"/>
  </r>
  <r>
    <d v="2022-03-10T00:00:00"/>
    <s v="B07DJLFMPS"/>
    <n v="6"/>
    <x v="1"/>
    <x v="3"/>
    <s v="B07DJLFMPS"/>
    <x v="22"/>
    <n v="369"/>
    <n v="1600"/>
    <n v="0.77"/>
    <n v="9600"/>
    <n v="509.21999999999997"/>
    <x v="9"/>
    <x v="2"/>
    <x v="1"/>
  </r>
  <r>
    <d v="2022-03-11T00:00:00"/>
    <s v="B07WHQWXL7"/>
    <n v="15"/>
    <x v="0"/>
    <x v="1"/>
    <s v="B07WHQWXL7"/>
    <x v="21"/>
    <n v="15499"/>
    <n v="20999"/>
    <n v="0.26"/>
    <n v="314985"/>
    <n v="172038.9"/>
    <x v="10"/>
    <x v="2"/>
    <x v="1"/>
  </r>
  <r>
    <d v="2022-03-12T00:00:00"/>
    <s v="B07WDK3ZS6"/>
    <n v="23"/>
    <x v="1"/>
    <x v="3"/>
    <s v="B07WDK3ZS6"/>
    <x v="21"/>
    <n v="15499"/>
    <n v="18999"/>
    <n v="0.18"/>
    <n v="436977"/>
    <n v="292311.14"/>
    <x v="11"/>
    <x v="2"/>
    <x v="1"/>
  </r>
  <r>
    <d v="2022-03-13T00:00:00"/>
    <s v="B09T2S8X9C"/>
    <n v="14"/>
    <x v="0"/>
    <x v="1"/>
    <s v="B09T2S8X9C"/>
    <x v="21"/>
    <n v="22999"/>
    <n v="28999"/>
    <n v="0.21"/>
    <n v="405986"/>
    <n v="254368.94"/>
    <x v="12"/>
    <x v="2"/>
    <x v="1"/>
  </r>
  <r>
    <d v="2022-03-14T00:00:00"/>
    <s v="B07S9S86BF"/>
    <n v="9"/>
    <x v="1"/>
    <x v="3"/>
    <s v="B07S9S86BF"/>
    <x v="24"/>
    <n v="599"/>
    <n v="1490"/>
    <n v="0.6"/>
    <n v="13410"/>
    <n v="2156.4"/>
    <x v="13"/>
    <x v="2"/>
    <x v="1"/>
  </r>
  <r>
    <d v="2022-03-15T00:00:00"/>
    <s v="B07N8RQ6W7"/>
    <n v="4"/>
    <x v="0"/>
    <x v="1"/>
    <s v="B07N8RQ6W7"/>
    <x v="31"/>
    <n v="134"/>
    <n v="699"/>
    <n v="0.81"/>
    <n v="2796"/>
    <n v="101.83999999999997"/>
    <x v="14"/>
    <x v="2"/>
    <x v="1"/>
  </r>
  <r>
    <d v="2022-03-16T00:00:00"/>
    <s v="B09FKDH6FS"/>
    <n v="3"/>
    <x v="1"/>
    <x v="3"/>
    <s v="B09FKDH6FS"/>
    <x v="21"/>
    <n v="7499"/>
    <n v="7999"/>
    <n v="0.06"/>
    <n v="23997"/>
    <n v="21147.18"/>
    <x v="15"/>
    <x v="2"/>
    <x v="1"/>
  </r>
  <r>
    <d v="2022-03-17T00:00:00"/>
    <s v="B08HVJCW95"/>
    <n v="8"/>
    <x v="0"/>
    <x v="1"/>
    <s v="B08HVJCW95"/>
    <x v="20"/>
    <n v="1149"/>
    <n v="2199"/>
    <n v="0.48"/>
    <n v="17592"/>
    <n v="4779.84"/>
    <x v="16"/>
    <x v="2"/>
    <x v="1"/>
  </r>
  <r>
    <d v="2022-03-18T00:00:00"/>
    <s v="B09YDFDVNS"/>
    <n v="12"/>
    <x v="1"/>
    <x v="3"/>
    <s v="B09YDFDVNS"/>
    <x v="23"/>
    <n v="1324"/>
    <n v="1699"/>
    <n v="0.22"/>
    <n v="20388"/>
    <n v="12392.640000000001"/>
    <x v="17"/>
    <x v="2"/>
    <x v="1"/>
  </r>
  <r>
    <d v="2022-03-19T00:00:00"/>
    <s v="B07WGPKTS4"/>
    <n v="15"/>
    <x v="0"/>
    <x v="1"/>
    <s v="B07WGPKTS4"/>
    <x v="21"/>
    <n v="13999"/>
    <n v="19999"/>
    <n v="0.3"/>
    <n v="299985"/>
    <n v="146989.5"/>
    <x v="18"/>
    <x v="2"/>
    <x v="1"/>
  </r>
  <r>
    <d v="2022-03-20T00:00:00"/>
    <s v="B0789LZTCJ"/>
    <n v="17"/>
    <x v="1"/>
    <x v="3"/>
    <s v="B0789LZTCJ"/>
    <x v="0"/>
    <n v="299"/>
    <n v="799"/>
    <n v="0.63"/>
    <n v="13583"/>
    <n v="1880.71"/>
    <x v="19"/>
    <x v="2"/>
    <x v="1"/>
  </r>
  <r>
    <d v="2022-03-21T00:00:00"/>
    <s v="B09MZCQYHZ"/>
    <n v="3"/>
    <x v="0"/>
    <x v="1"/>
    <s v="B09MZCQYHZ"/>
    <x v="20"/>
    <n v="999"/>
    <n v="1599"/>
    <n v="0.38"/>
    <n v="4797"/>
    <n v="1858.14"/>
    <x v="20"/>
    <x v="2"/>
    <x v="1"/>
  </r>
  <r>
    <d v="2022-03-22T00:00:00"/>
    <s v="B0B4F2ZWL3"/>
    <n v="2"/>
    <x v="1"/>
    <x v="3"/>
    <s v="B0B4F2ZWL3"/>
    <x v="21"/>
    <n v="12999"/>
    <n v="17999"/>
    <n v="0.28000000000000003"/>
    <n v="35998"/>
    <n v="18718.559999999998"/>
    <x v="21"/>
    <x v="2"/>
    <x v="1"/>
  </r>
  <r>
    <d v="2022-03-23T00:00:00"/>
    <s v="B08VB2CMR3"/>
    <n v="9"/>
    <x v="0"/>
    <x v="1"/>
    <s v="B08VB2CMR3"/>
    <x v="21"/>
    <n v="15490"/>
    <n v="20990"/>
    <n v="0.26"/>
    <n v="188910"/>
    <n v="103163.4"/>
    <x v="22"/>
    <x v="2"/>
    <x v="1"/>
  </r>
  <r>
    <d v="2022-03-24T00:00:00"/>
    <s v="B095RTJH1M"/>
    <n v="5"/>
    <x v="1"/>
    <x v="3"/>
    <s v="B095RTJH1M"/>
    <x v="34"/>
    <n v="999"/>
    <n v="2899"/>
    <n v="0.66"/>
    <n v="14495"/>
    <n v="1698.3"/>
    <x v="23"/>
    <x v="2"/>
    <x v="1"/>
  </r>
  <r>
    <d v="2022-03-25T00:00:00"/>
    <s v="B097R25DP7"/>
    <n v="6"/>
    <x v="0"/>
    <x v="1"/>
    <s v="B097R25DP7"/>
    <x v="19"/>
    <n v="1599"/>
    <n v="4999"/>
    <n v="0.68"/>
    <n v="29994"/>
    <n v="3070.0799999999995"/>
    <x v="24"/>
    <x v="2"/>
    <x v="1"/>
  </r>
  <r>
    <d v="2022-03-26T00:00:00"/>
    <s v="B09YDFKJF8"/>
    <n v="8"/>
    <x v="1"/>
    <x v="3"/>
    <s v="B09YDFKJF8"/>
    <x v="23"/>
    <n v="1324"/>
    <n v="1699"/>
    <n v="0.22"/>
    <n v="13592"/>
    <n v="8261.76"/>
    <x v="25"/>
    <x v="2"/>
    <x v="1"/>
  </r>
  <r>
    <d v="2022-03-27T00:00:00"/>
    <s v="B07WDK3ZS2"/>
    <n v="10"/>
    <x v="0"/>
    <x v="1"/>
    <s v="B07WDK3ZS2"/>
    <x v="21"/>
    <n v="20999"/>
    <n v="29990"/>
    <n v="0.3"/>
    <n v="299900"/>
    <n v="146993"/>
    <x v="26"/>
    <x v="2"/>
    <x v="1"/>
  </r>
  <r>
    <d v="2022-03-28T00:00:00"/>
    <s v="B08RZ5K9YH"/>
    <n v="15"/>
    <x v="1"/>
    <x v="3"/>
    <s v="B08RZ5K9YH"/>
    <x v="27"/>
    <n v="999"/>
    <n v="1999"/>
    <n v="0.5"/>
    <n v="29985"/>
    <n v="7492.5"/>
    <x v="27"/>
    <x v="2"/>
    <x v="1"/>
  </r>
  <r>
    <d v="2022-03-29T00:00:00"/>
    <s v="B08444S68L"/>
    <n v="17"/>
    <x v="0"/>
    <x v="1"/>
    <s v="B08444S68L"/>
    <x v="21"/>
    <n v="12490"/>
    <n v="15990"/>
    <n v="0.22"/>
    <n v="271830"/>
    <n v="165617.4"/>
    <x v="28"/>
    <x v="2"/>
    <x v="1"/>
  </r>
  <r>
    <d v="2022-03-30T00:00:00"/>
    <s v="B07WHQBZLS"/>
    <n v="18"/>
    <x v="1"/>
    <x v="3"/>
    <s v="B07WHQBZLS"/>
    <x v="21"/>
    <n v="17999"/>
    <n v="21990"/>
    <n v="0.18"/>
    <n v="395820"/>
    <n v="265665.24000000005"/>
    <x v="29"/>
    <x v="2"/>
    <x v="1"/>
  </r>
  <r>
    <d v="2022-03-31T00:00:00"/>
    <s v="B085DTN6R2"/>
    <n v="6"/>
    <x v="0"/>
    <x v="1"/>
    <s v="B085DTN6R2"/>
    <x v="0"/>
    <n v="350"/>
    <n v="899"/>
    <n v="0.61"/>
    <n v="5394"/>
    <n v="819"/>
    <x v="30"/>
    <x v="2"/>
    <x v="1"/>
  </r>
  <r>
    <d v="2022-04-01T00:00:00"/>
    <s v="B09JS562TP"/>
    <n v="6"/>
    <x v="1"/>
    <x v="3"/>
    <s v="B09JS562TP"/>
    <x v="23"/>
    <n v="1399"/>
    <n v="1630"/>
    <n v="0.14000000000000001"/>
    <n v="9780"/>
    <n v="7218.84"/>
    <x v="0"/>
    <x v="3"/>
    <x v="1"/>
  </r>
  <r>
    <d v="2022-04-02T00:00:00"/>
    <s v="B09KLVMZ3B"/>
    <n v="6"/>
    <x v="0"/>
    <x v="1"/>
    <s v="B09KLVMZ3B"/>
    <x v="0"/>
    <n v="159"/>
    <n v="399"/>
    <n v="0.6"/>
    <n v="2394"/>
    <n v="381.6"/>
    <x v="1"/>
    <x v="3"/>
    <x v="1"/>
  </r>
  <r>
    <d v="2022-04-03T00:00:00"/>
    <s v="B09V17S2BG"/>
    <n v="7"/>
    <x v="1"/>
    <x v="3"/>
    <s v="B09V17S2BG"/>
    <x v="19"/>
    <n v="1499"/>
    <n v="6990"/>
    <n v="0.79"/>
    <n v="48930"/>
    <n v="2203.5299999999997"/>
    <x v="2"/>
    <x v="3"/>
    <x v="1"/>
  </r>
  <r>
    <d v="2022-04-04T00:00:00"/>
    <s v="B0B5CGTBKV"/>
    <n v="7"/>
    <x v="0"/>
    <x v="1"/>
    <s v="B0B5CGTBKV"/>
    <x v="19"/>
    <n v="1999"/>
    <n v="7990"/>
    <n v="0.75"/>
    <n v="55930"/>
    <n v="3498.25"/>
    <x v="3"/>
    <x v="3"/>
    <x v="1"/>
  </r>
  <r>
    <d v="2022-04-05T00:00:00"/>
    <s v="B0B23LW7NV"/>
    <n v="7"/>
    <x v="1"/>
    <x v="3"/>
    <s v="B0B23LW7NV"/>
    <x v="34"/>
    <n v="999"/>
    <n v="2899"/>
    <n v="0.66"/>
    <n v="20293"/>
    <n v="2377.62"/>
    <x v="4"/>
    <x v="3"/>
    <x v="1"/>
  </r>
  <r>
    <d v="2022-04-06T00:00:00"/>
    <s v="B09KGV7WSV"/>
    <n v="7"/>
    <x v="0"/>
    <x v="1"/>
    <s v="B09KGV7WSV"/>
    <x v="35"/>
    <n v="2099"/>
    <n v="5999"/>
    <n v="0.65"/>
    <n v="41993"/>
    <n v="5142.5499999999993"/>
    <x v="5"/>
    <x v="3"/>
    <x v="1"/>
  </r>
  <r>
    <d v="2022-04-07T00:00:00"/>
    <s v="B0971DWFDT"/>
    <n v="7"/>
    <x v="1"/>
    <x v="3"/>
    <s v="B0971DWFDT"/>
    <x v="25"/>
    <n v="337"/>
    <n v="699"/>
    <n v="0.52"/>
    <n v="4893"/>
    <n v="1132.32"/>
    <x v="6"/>
    <x v="3"/>
    <x v="1"/>
  </r>
  <r>
    <d v="2022-04-08T00:00:00"/>
    <s v="B0BNV7JM5Y"/>
    <n v="7"/>
    <x v="0"/>
    <x v="1"/>
    <s v="B0BNV7JM5Y"/>
    <x v="19"/>
    <n v="2999"/>
    <n v="7990"/>
    <n v="0.62"/>
    <n v="55930"/>
    <n v="7977.34"/>
    <x v="7"/>
    <x v="3"/>
    <x v="1"/>
  </r>
  <r>
    <d v="2022-04-09T00:00:00"/>
    <s v="B0B53QFZPY"/>
    <n v="7"/>
    <x v="1"/>
    <x v="3"/>
    <s v="B0B53QFZPY"/>
    <x v="19"/>
    <n v="1299"/>
    <n v="5999"/>
    <n v="0.78"/>
    <n v="41993"/>
    <n v="2000.4599999999998"/>
    <x v="8"/>
    <x v="3"/>
    <x v="1"/>
  </r>
  <r>
    <d v="2022-04-10T00:00:00"/>
    <s v="B083342NKJ"/>
    <n v="11"/>
    <x v="0"/>
    <x v="1"/>
    <s v="B083342NKJ"/>
    <x v="0"/>
    <n v="349"/>
    <n v="399"/>
    <n v="0.13"/>
    <n v="4389"/>
    <n v="3339.93"/>
    <x v="9"/>
    <x v="3"/>
    <x v="1"/>
  </r>
  <r>
    <d v="2022-04-11T00:00:00"/>
    <s v="B07WJWRNVK"/>
    <n v="11"/>
    <x v="1"/>
    <x v="3"/>
    <s v="B07WJWRNVK"/>
    <x v="21"/>
    <n v="16499"/>
    <n v="20990"/>
    <n v="0.21"/>
    <n v="230890"/>
    <n v="143376.31"/>
    <x v="10"/>
    <x v="3"/>
    <x v="1"/>
  </r>
  <r>
    <d v="2022-04-12T00:00:00"/>
    <s v="B01F25X6RQ"/>
    <n v="11"/>
    <x v="0"/>
    <x v="1"/>
    <s v="B01F25X6RQ"/>
    <x v="24"/>
    <n v="499"/>
    <n v="499"/>
    <n v="0"/>
    <n v="5489"/>
    <n v="5489"/>
    <x v="11"/>
    <x v="3"/>
    <x v="1"/>
  </r>
  <r>
    <d v="2022-04-13T00:00:00"/>
    <s v="B09C6HXFC1"/>
    <n v="11"/>
    <x v="1"/>
    <x v="3"/>
    <s v="B09C6HXFC1"/>
    <x v="0"/>
    <n v="970"/>
    <n v="1799"/>
    <n v="0.46"/>
    <n v="19789"/>
    <n v="5761.8"/>
    <x v="12"/>
    <x v="3"/>
    <x v="1"/>
  </r>
  <r>
    <d v="2022-04-14T00:00:00"/>
    <s v="B0B244R4KB"/>
    <n v="9"/>
    <x v="0"/>
    <x v="1"/>
    <s v="B0B244R4KB"/>
    <x v="34"/>
    <n v="999"/>
    <n v="2899"/>
    <n v="0.66"/>
    <n v="26091"/>
    <n v="3056.9399999999996"/>
    <x v="13"/>
    <x v="3"/>
    <x v="1"/>
  </r>
  <r>
    <d v="2022-04-15T00:00:00"/>
    <s v="B0BMGG6NKT"/>
    <n v="5"/>
    <x v="1"/>
    <x v="3"/>
    <s v="B0BMGG6NKT"/>
    <x v="21"/>
    <n v="10499"/>
    <n v="13499"/>
    <n v="0.22"/>
    <n v="67495"/>
    <n v="40946.1"/>
    <x v="14"/>
    <x v="3"/>
    <x v="1"/>
  </r>
  <r>
    <d v="2022-04-16T00:00:00"/>
    <s v="B082LSVT4B"/>
    <n v="8"/>
    <x v="0"/>
    <x v="1"/>
    <s v="B082LSVT4B"/>
    <x v="0"/>
    <n v="249"/>
    <n v="399"/>
    <n v="0.38"/>
    <n v="3192"/>
    <n v="1235.04"/>
    <x v="15"/>
    <x v="3"/>
    <x v="1"/>
  </r>
  <r>
    <d v="2022-04-17T00:00:00"/>
    <s v="B092JHPL72"/>
    <n v="7"/>
    <x v="1"/>
    <x v="4"/>
    <s v="B092JHPL72"/>
    <x v="36"/>
    <n v="251"/>
    <n v="999"/>
    <n v="0.75"/>
    <n v="6993"/>
    <n v="439.25"/>
    <x v="16"/>
    <x v="3"/>
    <x v="1"/>
  </r>
  <r>
    <d v="2022-04-18T00:00:00"/>
    <s v="B08WRBG3XW"/>
    <n v="6"/>
    <x v="0"/>
    <x v="1"/>
    <s v="B08WRBG3XW"/>
    <x v="0"/>
    <n v="199"/>
    <n v="499"/>
    <n v="0.6"/>
    <n v="2994"/>
    <n v="477.6"/>
    <x v="17"/>
    <x v="3"/>
    <x v="1"/>
  </r>
  <r>
    <d v="2022-04-19T00:00:00"/>
    <s v="B09GFM8CGS"/>
    <n v="15"/>
    <x v="1"/>
    <x v="4"/>
    <s v="B09GFM8CGS"/>
    <x v="21"/>
    <n v="6499"/>
    <n v="7999"/>
    <n v="0.19"/>
    <n v="119985"/>
    <n v="78962.850000000006"/>
    <x v="18"/>
    <x v="3"/>
    <x v="1"/>
  </r>
  <r>
    <d v="2022-04-20T00:00:00"/>
    <s v="B0B3MWYCHQ"/>
    <n v="23"/>
    <x v="0"/>
    <x v="1"/>
    <s v="B0B3MWYCHQ"/>
    <x v="19"/>
    <n v="2999"/>
    <n v="9999"/>
    <n v="0.7"/>
    <n v="229977"/>
    <n v="20693.100000000002"/>
    <x v="19"/>
    <x v="3"/>
    <x v="1"/>
  </r>
  <r>
    <d v="2022-04-21T00:00:00"/>
    <s v="B09J2MM5C6"/>
    <n v="14"/>
    <x v="1"/>
    <x v="4"/>
    <s v="B09J2MM5C6"/>
    <x v="37"/>
    <n v="279"/>
    <n v="1499"/>
    <n v="0.81"/>
    <n v="20986"/>
    <n v="742.13999999999976"/>
    <x v="20"/>
    <x v="3"/>
    <x v="1"/>
  </r>
  <r>
    <d v="2022-04-22T00:00:00"/>
    <s v="B07Q4QV1DL"/>
    <n v="9"/>
    <x v="0"/>
    <x v="1"/>
    <s v="B07Q4QV1DL"/>
    <x v="31"/>
    <n v="269"/>
    <n v="1499"/>
    <n v="0.82"/>
    <n v="13491"/>
    <n v="435.78000000000014"/>
    <x v="21"/>
    <x v="3"/>
    <x v="1"/>
  </r>
  <r>
    <d v="2022-04-23T00:00:00"/>
    <s v="B0B56YRBNT"/>
    <n v="4"/>
    <x v="1"/>
    <x v="4"/>
    <s v="B0B56YRBNT"/>
    <x v="21"/>
    <n v="8999"/>
    <n v="13499"/>
    <n v="0.33"/>
    <n v="53996"/>
    <n v="24117.319999999996"/>
    <x v="22"/>
    <x v="3"/>
    <x v="1"/>
  </r>
  <r>
    <d v="2022-04-24T00:00:00"/>
    <s v="B09NHVCHS9"/>
    <n v="3"/>
    <x v="0"/>
    <x v="1"/>
    <s v="B09NHVCHS9"/>
    <x v="0"/>
    <n v="59"/>
    <n v="199"/>
    <n v="0.7"/>
    <n v="597"/>
    <n v="53.100000000000009"/>
    <x v="23"/>
    <x v="3"/>
    <x v="1"/>
  </r>
  <r>
    <d v="2022-04-25T00:00:00"/>
    <s v="B01DF26V7A"/>
    <n v="8"/>
    <x v="1"/>
    <x v="4"/>
    <s v="B01DF26V7A"/>
    <x v="24"/>
    <n v="599"/>
    <n v="1299"/>
    <n v="0.54"/>
    <n v="10392"/>
    <n v="2204.3199999999997"/>
    <x v="24"/>
    <x v="3"/>
    <x v="1"/>
  </r>
  <r>
    <d v="2022-04-26T00:00:00"/>
    <s v="B08K4PSZ3V"/>
    <n v="12"/>
    <x v="0"/>
    <x v="1"/>
    <s v="B08K4PSZ3V"/>
    <x v="35"/>
    <n v="349"/>
    <n v="999"/>
    <n v="0.65"/>
    <n v="11988"/>
    <n v="1465.8"/>
    <x v="25"/>
    <x v="3"/>
    <x v="1"/>
  </r>
  <r>
    <d v="2022-04-27T00:00:00"/>
    <s v="B0B4F1YC3J"/>
    <n v="15"/>
    <x v="1"/>
    <x v="4"/>
    <s v="B0B4F1YC3J"/>
    <x v="21"/>
    <n v="13999"/>
    <n v="19499"/>
    <n v="0.28000000000000003"/>
    <n v="292485"/>
    <n v="151189.19999999998"/>
    <x v="26"/>
    <x v="3"/>
    <x v="1"/>
  </r>
  <r>
    <d v="2022-04-28T00:00:00"/>
    <s v="B08K4RDQ71"/>
    <n v="17"/>
    <x v="0"/>
    <x v="1"/>
    <s v="B08K4RDQ71"/>
    <x v="35"/>
    <n v="349"/>
    <n v="999"/>
    <n v="0.65"/>
    <n v="16983"/>
    <n v="2076.5499999999997"/>
    <x v="27"/>
    <x v="3"/>
    <x v="1"/>
  </r>
  <r>
    <d v="2022-04-29T00:00:00"/>
    <s v="B085CZ3SR1"/>
    <n v="3"/>
    <x v="1"/>
    <x v="4"/>
    <s v="B085CZ3SR1"/>
    <x v="27"/>
    <n v="499"/>
    <n v="599"/>
    <n v="0.17"/>
    <n v="1797"/>
    <n v="1242.51"/>
    <x v="28"/>
    <x v="3"/>
    <x v="1"/>
  </r>
  <r>
    <d v="2022-04-30T00:00:00"/>
    <s v="B09YV3K34W"/>
    <n v="2"/>
    <x v="0"/>
    <x v="1"/>
    <s v="B09YV3K34W"/>
    <x v="19"/>
    <n v="2199"/>
    <n v="9999"/>
    <n v="0.78"/>
    <n v="19998"/>
    <n v="967.55999999999983"/>
    <x v="29"/>
    <x v="3"/>
    <x v="1"/>
  </r>
  <r>
    <d v="2022-05-01T00:00:00"/>
    <s v="B09Z6WH2N1"/>
    <n v="9"/>
    <x v="1"/>
    <x v="4"/>
    <s v="B09Z6WH2N1"/>
    <x v="33"/>
    <n v="95"/>
    <n v="499"/>
    <n v="0.81"/>
    <n v="4491"/>
    <n v="162.44999999999996"/>
    <x v="0"/>
    <x v="4"/>
    <x v="1"/>
  </r>
  <r>
    <d v="2022-05-02T00:00:00"/>
    <s v="B09NL4DJ2Z"/>
    <n v="5"/>
    <x v="0"/>
    <x v="1"/>
    <s v="B09NL4DJ2Z"/>
    <x v="0"/>
    <n v="139"/>
    <n v="249"/>
    <n v="0.44"/>
    <n v="1245"/>
    <n v="389.20000000000005"/>
    <x v="1"/>
    <x v="4"/>
    <x v="1"/>
  </r>
  <r>
    <d v="2022-05-03T00:00:00"/>
    <s v="B0BGSV43WY"/>
    <n v="6"/>
    <x v="1"/>
    <x v="4"/>
    <s v="B0BGSV43WY"/>
    <x v="19"/>
    <n v="4499"/>
    <n v="7999"/>
    <n v="0.44"/>
    <n v="47994"/>
    <n v="15116.640000000001"/>
    <x v="2"/>
    <x v="4"/>
    <x v="1"/>
  </r>
  <r>
    <d v="2022-05-04T00:00:00"/>
    <s v="B0926V9CTV"/>
    <n v="8"/>
    <x v="0"/>
    <x v="0"/>
    <s v="B0926V9CTV"/>
    <x v="31"/>
    <n v="89"/>
    <n v="599"/>
    <n v="0.85"/>
    <n v="4792"/>
    <n v="106.80000000000001"/>
    <x v="3"/>
    <x v="4"/>
    <x v="1"/>
  </r>
  <r>
    <d v="2022-05-05T00:00:00"/>
    <s v="B07WGPKMP5"/>
    <n v="10"/>
    <x v="1"/>
    <x v="4"/>
    <s v="B07WGPKMP5"/>
    <x v="21"/>
    <n v="15499"/>
    <n v="20999"/>
    <n v="0.26"/>
    <n v="209990"/>
    <n v="114692.6"/>
    <x v="4"/>
    <x v="4"/>
    <x v="1"/>
  </r>
  <r>
    <d v="2022-05-06T00:00:00"/>
    <s v="B0BBFJ9M3X"/>
    <n v="15"/>
    <x v="0"/>
    <x v="1"/>
    <s v="B0BBFJ9M3X"/>
    <x v="21"/>
    <n v="13999"/>
    <n v="15999"/>
    <n v="0.13"/>
    <n v="239985"/>
    <n v="182686.95"/>
    <x v="5"/>
    <x v="4"/>
    <x v="1"/>
  </r>
  <r>
    <d v="2022-05-07T00:00:00"/>
    <s v="B09PLFJ7ZW"/>
    <n v="17"/>
    <x v="1"/>
    <x v="4"/>
    <s v="B09PLFJ7ZW"/>
    <x v="19"/>
    <n v="1999"/>
    <n v="4999"/>
    <n v="0.6"/>
    <n v="84983"/>
    <n v="13593.2"/>
    <x v="6"/>
    <x v="4"/>
    <x v="1"/>
  </r>
  <r>
    <d v="2022-05-08T00:00:00"/>
    <s v="B0B53NXFFR"/>
    <n v="18"/>
    <x v="0"/>
    <x v="0"/>
    <s v="B0B53NXFFR"/>
    <x v="19"/>
    <n v="1399"/>
    <n v="5999"/>
    <n v="0.77"/>
    <n v="107982"/>
    <n v="5791.86"/>
    <x v="7"/>
    <x v="4"/>
    <x v="1"/>
  </r>
  <r>
    <d v="2022-05-09T00:00:00"/>
    <s v="B07GNC2592"/>
    <n v="6"/>
    <x v="1"/>
    <x v="4"/>
    <s v="B07GNC2592"/>
    <x v="26"/>
    <n v="599"/>
    <n v="999"/>
    <n v="0.4"/>
    <n v="5994"/>
    <n v="2156.4"/>
    <x v="8"/>
    <x v="4"/>
    <x v="1"/>
  </r>
  <r>
    <d v="2022-05-10T00:00:00"/>
    <s v="B09TP5KBN7"/>
    <n v="6"/>
    <x v="0"/>
    <x v="0"/>
    <s v="B09TP5KBN7"/>
    <x v="27"/>
    <n v="199"/>
    <n v="1099"/>
    <n v="0.82"/>
    <n v="6594"/>
    <n v="214.92000000000004"/>
    <x v="9"/>
    <x v="4"/>
    <x v="1"/>
  </r>
  <r>
    <d v="2022-05-11T00:00:00"/>
    <s v="B0949SBKMP"/>
    <n v="6"/>
    <x v="1"/>
    <x v="4"/>
    <s v="B0949SBKMP"/>
    <x v="19"/>
    <n v="1799"/>
    <n v="6990"/>
    <n v="0.74"/>
    <n v="41940"/>
    <n v="2806.44"/>
    <x v="10"/>
    <x v="4"/>
    <x v="1"/>
  </r>
  <r>
    <d v="2022-05-12T00:00:00"/>
    <s v="B09V175NP7"/>
    <n v="7"/>
    <x v="0"/>
    <x v="0"/>
    <s v="B09V175NP7"/>
    <x v="19"/>
    <n v="1499"/>
    <n v="6990"/>
    <n v="0.79"/>
    <n v="48930"/>
    <n v="2203.5299999999997"/>
    <x v="11"/>
    <x v="4"/>
    <x v="1"/>
  </r>
  <r>
    <d v="2022-05-13T00:00:00"/>
    <s v="B07WHSJXLF"/>
    <n v="7"/>
    <x v="1"/>
    <x v="4"/>
    <s v="B07WHSJXLF"/>
    <x v="21"/>
    <n v="20999"/>
    <n v="29990"/>
    <n v="0.3"/>
    <n v="209930"/>
    <n v="102895.09999999999"/>
    <x v="12"/>
    <x v="4"/>
    <x v="1"/>
  </r>
  <r>
    <d v="2022-05-14T00:00:00"/>
    <s v="B0BD3T6Z1D"/>
    <n v="7"/>
    <x v="0"/>
    <x v="0"/>
    <s v="B0BD3T6Z1D"/>
    <x v="21"/>
    <n v="12999"/>
    <n v="13499"/>
    <n v="0.04"/>
    <n v="94493"/>
    <n v="87353.279999999999"/>
    <x v="13"/>
    <x v="4"/>
    <x v="1"/>
  </r>
  <r>
    <d v="2022-05-15T00:00:00"/>
    <s v="B09LHYZ3GJ"/>
    <n v="7"/>
    <x v="1"/>
    <x v="4"/>
    <s v="B09LHYZ3GJ"/>
    <x v="21"/>
    <n v="16999"/>
    <n v="20999"/>
    <n v="0.19"/>
    <n v="146993"/>
    <n v="96384.33"/>
    <x v="14"/>
    <x v="4"/>
    <x v="1"/>
  </r>
  <r>
    <d v="2022-05-16T00:00:00"/>
    <s v="B07WFPMGQQ"/>
    <n v="7"/>
    <x v="0"/>
    <x v="0"/>
    <s v="B07WFPMGQQ"/>
    <x v="21"/>
    <n v="19999"/>
    <n v="27990"/>
    <n v="0.28999999999999998"/>
    <n v="195930"/>
    <n v="99395.03"/>
    <x v="15"/>
    <x v="4"/>
    <x v="1"/>
  </r>
  <r>
    <d v="2022-05-17T00:00:00"/>
    <s v="B09QS9X9L8"/>
    <n v="7"/>
    <x v="1"/>
    <x v="4"/>
    <s v="B09QS9X9L8"/>
    <x v="21"/>
    <n v="12999"/>
    <n v="18999"/>
    <n v="0.32"/>
    <n v="132993"/>
    <n v="61875.24"/>
    <x v="16"/>
    <x v="4"/>
    <x v="1"/>
  </r>
  <r>
    <d v="2022-05-18T00:00:00"/>
    <s v="B0B6BLTGTT"/>
    <n v="7"/>
    <x v="0"/>
    <x v="0"/>
    <s v="B0B6BLTGTT"/>
    <x v="19"/>
    <n v="2999"/>
    <n v="5999"/>
    <n v="0.5"/>
    <n v="41993"/>
    <n v="10496.5"/>
    <x v="17"/>
    <x v="4"/>
    <x v="1"/>
  </r>
  <r>
    <d v="2022-05-19T00:00:00"/>
    <s v="B077Z65HSD"/>
    <n v="11"/>
    <x v="1"/>
    <x v="4"/>
    <s v="B077Z65HSD"/>
    <x v="0"/>
    <n v="299"/>
    <n v="999"/>
    <n v="0.7"/>
    <n v="10989"/>
    <n v="986.70000000000016"/>
    <x v="18"/>
    <x v="4"/>
    <x v="1"/>
  </r>
  <r>
    <d v="2022-05-20T00:00:00"/>
    <s v="B09W5XR9RT"/>
    <n v="11"/>
    <x v="0"/>
    <x v="0"/>
    <s v="B09W5XR9RT"/>
    <x v="0"/>
    <n v="970"/>
    <n v="1999"/>
    <n v="0.51"/>
    <n v="21989"/>
    <n v="5228.3"/>
    <x v="19"/>
    <x v="4"/>
    <x v="1"/>
  </r>
  <r>
    <d v="2022-05-21T00:00:00"/>
    <s v="B084DTMYWK"/>
    <n v="11"/>
    <x v="1"/>
    <x v="4"/>
    <s v="B084DTMYWK"/>
    <x v="27"/>
    <n v="329"/>
    <n v="999"/>
    <n v="0.67"/>
    <n v="10989"/>
    <n v="1194.2699999999998"/>
    <x v="20"/>
    <x v="4"/>
    <x v="1"/>
  </r>
  <r>
    <d v="2022-05-22T00:00:00"/>
    <s v="B0B53QLB9H"/>
    <n v="11"/>
    <x v="0"/>
    <x v="0"/>
    <s v="B0B53QLB9H"/>
    <x v="19"/>
    <n v="1299"/>
    <n v="5999"/>
    <n v="0.78"/>
    <n v="65989"/>
    <n v="3143.5799999999995"/>
    <x v="21"/>
    <x v="4"/>
    <x v="1"/>
  </r>
  <r>
    <d v="2022-05-23T00:00:00"/>
    <s v="B0BDYW3RN3"/>
    <n v="9"/>
    <x v="1"/>
    <x v="4"/>
    <s v="B0BDYW3RN3"/>
    <x v="22"/>
    <n v="1989"/>
    <n v="3500"/>
    <n v="0.43"/>
    <n v="31500"/>
    <n v="10203.570000000002"/>
    <x v="22"/>
    <x v="4"/>
    <x v="1"/>
  </r>
  <r>
    <d v="2022-05-24T00:00:00"/>
    <s v="B0B3RS9DNF"/>
    <n v="5"/>
    <x v="0"/>
    <x v="0"/>
    <s v="B0B3RS9DNF"/>
    <x v="19"/>
    <n v="1999"/>
    <n v="9999"/>
    <n v="0.8"/>
    <n v="49995"/>
    <n v="1998.9999999999995"/>
    <x v="23"/>
    <x v="4"/>
    <x v="1"/>
  </r>
  <r>
    <d v="2022-05-25T00:00:00"/>
    <s v="B09QS9X16F"/>
    <n v="8"/>
    <x v="1"/>
    <x v="4"/>
    <s v="B09QS9X16F"/>
    <x v="21"/>
    <n v="12999"/>
    <n v="18999"/>
    <n v="0.32"/>
    <n v="151992"/>
    <n v="70714.559999999998"/>
    <x v="24"/>
    <x v="4"/>
    <x v="1"/>
  </r>
  <r>
    <d v="2022-05-26T00:00:00"/>
    <s v="B08HV25BBQ"/>
    <n v="7"/>
    <x v="0"/>
    <x v="0"/>
    <s v="B08HV25BBQ"/>
    <x v="19"/>
    <n v="1499"/>
    <n v="4999"/>
    <n v="0.7"/>
    <n v="34993"/>
    <n v="3147.9000000000005"/>
    <x v="25"/>
    <x v="4"/>
    <x v="1"/>
  </r>
  <r>
    <d v="2022-05-27T00:00:00"/>
    <s v="B09LJ116B5"/>
    <n v="6"/>
    <x v="1"/>
    <x v="4"/>
    <s v="B09LJ116B5"/>
    <x v="21"/>
    <n v="16999"/>
    <n v="20999"/>
    <n v="0.19"/>
    <n v="125994"/>
    <n v="82615.14"/>
    <x v="26"/>
    <x v="4"/>
    <x v="1"/>
  </r>
  <r>
    <d v="2022-05-28T00:00:00"/>
    <s v="B0BMVWKZ8G"/>
    <n v="15"/>
    <x v="0"/>
    <x v="0"/>
    <s v="B0BMVWKZ8G"/>
    <x v="19"/>
    <n v="1999"/>
    <n v="8499"/>
    <n v="0.76"/>
    <n v="127485"/>
    <n v="7196.4"/>
    <x v="27"/>
    <x v="4"/>
    <x v="1"/>
  </r>
  <r>
    <d v="2022-05-29T00:00:00"/>
    <s v="B0BD92GDQH"/>
    <n v="23"/>
    <x v="1"/>
    <x v="4"/>
    <s v="B0BD92GDQH"/>
    <x v="19"/>
    <n v="4999"/>
    <n v="6999"/>
    <n v="0.28999999999999998"/>
    <n v="160977"/>
    <n v="81633.67"/>
    <x v="28"/>
    <x v="4"/>
    <x v="1"/>
  </r>
  <r>
    <d v="2022-05-30T00:00:00"/>
    <s v="B08Y1SJVV5"/>
    <n v="14"/>
    <x v="0"/>
    <x v="0"/>
    <s v="B08Y1SJVV5"/>
    <x v="0"/>
    <n v="99"/>
    <n v="666.66"/>
    <n v="0.85"/>
    <n v="9333.24"/>
    <n v="207.90000000000003"/>
    <x v="29"/>
    <x v="4"/>
    <x v="1"/>
  </r>
  <r>
    <d v="2022-05-31T00:00:00"/>
    <s v="B0B5GF6DQD"/>
    <n v="9"/>
    <x v="1"/>
    <x v="4"/>
    <s v="B0B5GF6DQD"/>
    <x v="19"/>
    <n v="2499"/>
    <n v="5999"/>
    <n v="0.57999999999999996"/>
    <n v="53991"/>
    <n v="9446.2200000000012"/>
    <x v="30"/>
    <x v="4"/>
    <x v="1"/>
  </r>
  <r>
    <d v="2022-06-01T00:00:00"/>
    <s v="B09JS94MBV"/>
    <n v="4"/>
    <x v="0"/>
    <x v="0"/>
    <s v="B09JS94MBV"/>
    <x v="23"/>
    <n v="1399"/>
    <n v="1630"/>
    <n v="0.14000000000000001"/>
    <n v="6520"/>
    <n v="4812.5599999999995"/>
    <x v="0"/>
    <x v="5"/>
    <x v="1"/>
  </r>
  <r>
    <d v="2022-06-02T00:00:00"/>
    <s v="B09YV463SW"/>
    <n v="3"/>
    <x v="1"/>
    <x v="4"/>
    <s v="B09YV463SW"/>
    <x v="19"/>
    <n v="1499"/>
    <n v="9999"/>
    <n v="0.85"/>
    <n v="29997"/>
    <n v="674.55000000000007"/>
    <x v="1"/>
    <x v="5"/>
    <x v="1"/>
  </r>
  <r>
    <d v="2022-06-03T00:00:00"/>
    <s v="B07XLCFSSN"/>
    <n v="8"/>
    <x v="0"/>
    <x v="0"/>
    <s v="B07XLCFSSN"/>
    <x v="0"/>
    <n v="899"/>
    <n v="1900"/>
    <n v="0.53"/>
    <n v="15200"/>
    <n v="3380.24"/>
    <x v="2"/>
    <x v="5"/>
    <x v="1"/>
  </r>
  <r>
    <d v="2022-06-04T00:00:00"/>
    <s v="B09NL4DCXK"/>
    <n v="12"/>
    <x v="1"/>
    <x v="4"/>
    <s v="B09NL4DCXK"/>
    <x v="27"/>
    <n v="249"/>
    <n v="599"/>
    <n v="0.57999999999999996"/>
    <n v="7188"/>
    <n v="1254.96"/>
    <x v="3"/>
    <x v="5"/>
    <x v="1"/>
  </r>
  <r>
    <d v="2022-06-05T00:00:00"/>
    <s v="B0B8CHJLWJ"/>
    <n v="15"/>
    <x v="0"/>
    <x v="0"/>
    <s v="B0B8CHJLWJ"/>
    <x v="34"/>
    <n v="299"/>
    <n v="1199"/>
    <n v="0.75"/>
    <n v="17985"/>
    <n v="1121.25"/>
    <x v="4"/>
    <x v="5"/>
    <x v="1"/>
  </r>
  <r>
    <d v="2022-06-06T00:00:00"/>
    <s v="B0B8ZWNR5T"/>
    <n v="17"/>
    <x v="1"/>
    <x v="4"/>
    <s v="B0B8ZWNR5T"/>
    <x v="33"/>
    <n v="79"/>
    <n v="499"/>
    <n v="0.84"/>
    <n v="8483"/>
    <n v="214.88000000000005"/>
    <x v="5"/>
    <x v="5"/>
    <x v="1"/>
  </r>
  <r>
    <d v="2022-06-07T00:00:00"/>
    <s v="B0BBFJLP21"/>
    <n v="3"/>
    <x v="0"/>
    <x v="1"/>
    <s v="B0BBFJLP21"/>
    <x v="21"/>
    <n v="13999"/>
    <n v="15999"/>
    <n v="0.13"/>
    <n v="47997"/>
    <n v="36537.39"/>
    <x v="6"/>
    <x v="5"/>
    <x v="1"/>
  </r>
  <r>
    <d v="2022-06-08T00:00:00"/>
    <s v="B01F262EUU"/>
    <n v="2"/>
    <x v="1"/>
    <x v="4"/>
    <s v="B01F262EUU"/>
    <x v="24"/>
    <n v="949"/>
    <n v="999"/>
    <n v="0.05"/>
    <n v="1998"/>
    <n v="1803.1"/>
    <x v="7"/>
    <x v="5"/>
    <x v="1"/>
  </r>
  <r>
    <d v="2022-06-09T00:00:00"/>
    <s v="B09VZBGL1N"/>
    <n v="9"/>
    <x v="0"/>
    <x v="1"/>
    <s v="B09VZBGL1N"/>
    <x v="31"/>
    <n v="99"/>
    <n v="499"/>
    <n v="0.8"/>
    <n v="4491"/>
    <n v="178.19999999999996"/>
    <x v="8"/>
    <x v="5"/>
    <x v="1"/>
  </r>
  <r>
    <d v="2022-06-10T00:00:00"/>
    <s v="B0BNVBJW2S"/>
    <n v="5"/>
    <x v="1"/>
    <x v="4"/>
    <s v="B0BNVBJW2S"/>
    <x v="19"/>
    <n v="2499"/>
    <n v="7990"/>
    <n v="0.69"/>
    <n v="39950"/>
    <n v="3873.4500000000007"/>
    <x v="9"/>
    <x v="5"/>
    <x v="1"/>
  </r>
  <r>
    <d v="2022-06-11T00:00:00"/>
    <s v="B0B2DJ5RVQ"/>
    <n v="6"/>
    <x v="0"/>
    <x v="1"/>
    <s v="B0B2DJ5RVQ"/>
    <x v="38"/>
    <n v="689"/>
    <n v="1999"/>
    <n v="0.66"/>
    <n v="11994"/>
    <n v="1405.56"/>
    <x v="10"/>
    <x v="5"/>
    <x v="1"/>
  </r>
  <r>
    <d v="2022-06-12T00:00:00"/>
    <s v="B096TWZRJC"/>
    <n v="8"/>
    <x v="1"/>
    <x v="4"/>
    <s v="B096TWZRJC"/>
    <x v="36"/>
    <n v="499"/>
    <n v="1899"/>
    <n v="0.74"/>
    <n v="15192"/>
    <n v="1037.92"/>
    <x v="11"/>
    <x v="5"/>
    <x v="1"/>
  </r>
  <r>
    <d v="2022-06-13T00:00:00"/>
    <s v="B09GP6FBZT"/>
    <n v="10"/>
    <x v="0"/>
    <x v="1"/>
    <s v="B09GP6FBZT"/>
    <x v="34"/>
    <n v="299"/>
    <n v="999"/>
    <n v="0.7"/>
    <n v="9990"/>
    <n v="897.00000000000011"/>
    <x v="12"/>
    <x v="5"/>
    <x v="1"/>
  </r>
  <r>
    <d v="2022-06-14T00:00:00"/>
    <s v="B0B3DV7S9B"/>
    <n v="15"/>
    <x v="1"/>
    <x v="4"/>
    <s v="B0B3DV7S9B"/>
    <x v="31"/>
    <n v="209"/>
    <n v="499"/>
    <n v="0.57999999999999996"/>
    <n v="7485"/>
    <n v="1316.7"/>
    <x v="13"/>
    <x v="5"/>
    <x v="1"/>
  </r>
  <r>
    <d v="2022-06-15T00:00:00"/>
    <s v="B09MKP344P"/>
    <n v="17"/>
    <x v="0"/>
    <x v="1"/>
    <s v="B09MKP344P"/>
    <x v="21"/>
    <n v="8499"/>
    <n v="12999"/>
    <n v="0.35"/>
    <n v="220983"/>
    <n v="93913.95"/>
    <x v="14"/>
    <x v="5"/>
    <x v="1"/>
  </r>
  <r>
    <d v="2022-06-16T00:00:00"/>
    <s v="B08JW1GVS7"/>
    <n v="18"/>
    <x v="1"/>
    <x v="4"/>
    <s v="B08JW1GVS7"/>
    <x v="20"/>
    <n v="2179"/>
    <n v="3999"/>
    <n v="0.46"/>
    <n v="71982"/>
    <n v="21179.88"/>
    <x v="15"/>
    <x v="5"/>
    <x v="1"/>
  </r>
  <r>
    <d v="2022-06-17T00:00:00"/>
    <s v="B09LHZSMRR"/>
    <n v="6"/>
    <x v="0"/>
    <x v="1"/>
    <s v="B09LHZSMRR"/>
    <x v="21"/>
    <n v="16999"/>
    <n v="20999"/>
    <n v="0.19"/>
    <n v="125994"/>
    <n v="82615.14"/>
    <x v="16"/>
    <x v="5"/>
    <x v="1"/>
  </r>
  <r>
    <d v="2022-06-18T00:00:00"/>
    <s v="B0B5V47VK4"/>
    <n v="6"/>
    <x v="1"/>
    <x v="4"/>
    <s v="B0B5V47VK4"/>
    <x v="21"/>
    <n v="44999"/>
    <n v="49999"/>
    <n v="0.1"/>
    <n v="299994"/>
    <n v="242994.6"/>
    <x v="17"/>
    <x v="5"/>
    <x v="1"/>
  </r>
  <r>
    <d v="2022-06-19T00:00:00"/>
    <s v="B08H21B6V7"/>
    <n v="6"/>
    <x v="0"/>
    <x v="1"/>
    <s v="B08H21B6V7"/>
    <x v="23"/>
    <n v="2599"/>
    <n v="2999"/>
    <n v="0.13"/>
    <n v="17994"/>
    <n v="13566.78"/>
    <x v="18"/>
    <x v="5"/>
    <x v="1"/>
  </r>
  <r>
    <d v="2022-06-20T00:00:00"/>
    <s v="B09BNXQ6BR"/>
    <n v="7"/>
    <x v="1"/>
    <x v="4"/>
    <s v="B09BNXQ6BR"/>
    <x v="19"/>
    <n v="2799"/>
    <n v="6499"/>
    <n v="0.56999999999999995"/>
    <n v="45493"/>
    <n v="8424.9900000000016"/>
    <x v="19"/>
    <x v="5"/>
    <x v="1"/>
  </r>
  <r>
    <d v="2022-06-21T00:00:00"/>
    <s v="B01FSYQ2A4"/>
    <n v="7"/>
    <x v="0"/>
    <x v="1"/>
    <s v="B01FSYQ2A4"/>
    <x v="39"/>
    <n v="1399"/>
    <n v="2990"/>
    <n v="0.53"/>
    <n v="20930"/>
    <n v="4602.71"/>
    <x v="20"/>
    <x v="5"/>
    <x v="1"/>
  </r>
  <r>
    <d v="2022-06-22T00:00:00"/>
    <s v="B08L5FM4JC"/>
    <n v="7"/>
    <x v="1"/>
    <x v="4"/>
    <s v="B08L5FM4JC"/>
    <x v="22"/>
    <n v="649"/>
    <n v="2400"/>
    <n v="0.73"/>
    <n v="16800"/>
    <n v="1226.6100000000001"/>
    <x v="21"/>
    <x v="5"/>
    <x v="1"/>
  </r>
  <r>
    <d v="2022-06-23T00:00:00"/>
    <s v="B0B54Y2SNX"/>
    <n v="7"/>
    <x v="0"/>
    <x v="1"/>
    <s v="B0B54Y2SNX"/>
    <x v="27"/>
    <n v="799"/>
    <n v="3990"/>
    <n v="0.8"/>
    <n v="27930"/>
    <n v="1118.5999999999997"/>
    <x v="22"/>
    <x v="5"/>
    <x v="1"/>
  </r>
  <r>
    <d v="2022-06-24T00:00:00"/>
    <s v="B08BQ947H3"/>
    <n v="7"/>
    <x v="1"/>
    <x v="4"/>
    <s v="B08BQ947H3"/>
    <x v="40"/>
    <n v="149"/>
    <n v="149"/>
    <n v="0"/>
    <n v="1043"/>
    <n v="1043"/>
    <x v="23"/>
    <x v="5"/>
    <x v="1"/>
  </r>
  <r>
    <d v="2022-06-25T00:00:00"/>
    <s v="B082T6V3DT"/>
    <n v="7"/>
    <x v="0"/>
    <x v="1"/>
    <s v="B082T6V3DT"/>
    <x v="0"/>
    <n v="799"/>
    <n v="2100"/>
    <n v="0.62"/>
    <n v="14700"/>
    <n v="2125.34"/>
    <x v="24"/>
    <x v="5"/>
    <x v="1"/>
  </r>
  <r>
    <d v="2022-06-26T00:00:00"/>
    <s v="B0B7DHSKS7"/>
    <n v="7"/>
    <x v="1"/>
    <x v="4"/>
    <s v="B0B7DHSKS7"/>
    <x v="23"/>
    <n v="3799"/>
    <n v="5299"/>
    <n v="0.28000000000000003"/>
    <n v="37093"/>
    <n v="19146.96"/>
    <x v="25"/>
    <x v="5"/>
    <x v="1"/>
  </r>
  <r>
    <d v="2022-06-27T00:00:00"/>
    <s v="B09SJ1FTYV"/>
    <n v="11"/>
    <x v="0"/>
    <x v="1"/>
    <s v="B09SJ1FTYV"/>
    <x v="37"/>
    <n v="199"/>
    <n v="1899"/>
    <n v="0.9"/>
    <n v="20889"/>
    <n v="218.89999999999995"/>
    <x v="26"/>
    <x v="5"/>
    <x v="1"/>
  </r>
  <r>
    <d v="2022-06-28T00:00:00"/>
    <s v="B09XJ5LD6L"/>
    <n v="11"/>
    <x v="1"/>
    <x v="4"/>
    <s v="B09XJ5LD6L"/>
    <x v="21"/>
    <n v="23999"/>
    <n v="32999"/>
    <n v="0.27"/>
    <n v="362989"/>
    <n v="192711.97"/>
    <x v="27"/>
    <x v="5"/>
    <x v="1"/>
  </r>
  <r>
    <d v="2022-06-29T00:00:00"/>
    <s v="B07WHS7MZ1"/>
    <n v="11"/>
    <x v="0"/>
    <x v="1"/>
    <s v="B07WHS7MZ1"/>
    <x v="21"/>
    <n v="29990"/>
    <n v="39990"/>
    <n v="0.25"/>
    <n v="439890"/>
    <n v="247417.5"/>
    <x v="28"/>
    <x v="5"/>
    <x v="1"/>
  </r>
  <r>
    <d v="2022-06-30T00:00:00"/>
    <s v="B0BBVKRP7B"/>
    <n v="11"/>
    <x v="1"/>
    <x v="4"/>
    <s v="B0BBVKRP7B"/>
    <x v="19"/>
    <n v="281"/>
    <n v="1999"/>
    <n v="0.86"/>
    <n v="21989"/>
    <n v="432.74000000000007"/>
    <x v="29"/>
    <x v="5"/>
    <x v="1"/>
  </r>
  <r>
    <d v="2022-07-01T00:00:00"/>
    <s v="B09NY7W8YD"/>
    <n v="9"/>
    <x v="0"/>
    <x v="1"/>
    <s v="B09NY7W8YD"/>
    <x v="21"/>
    <n v="7998"/>
    <n v="11999"/>
    <n v="0.33"/>
    <n v="107991"/>
    <n v="48227.939999999995"/>
    <x v="0"/>
    <x v="6"/>
    <x v="1"/>
  </r>
  <r>
    <d v="2022-07-02T00:00:00"/>
    <s v="B0BMM7R92G"/>
    <n v="5"/>
    <x v="1"/>
    <x v="4"/>
    <s v="B0BMM7R92G"/>
    <x v="19"/>
    <n v="249"/>
    <n v="999"/>
    <n v="0.75"/>
    <n v="4995"/>
    <n v="311.25"/>
    <x v="1"/>
    <x v="6"/>
    <x v="1"/>
  </r>
  <r>
    <d v="2022-07-03T00:00:00"/>
    <s v="B08M66K48D"/>
    <n v="8"/>
    <x v="0"/>
    <x v="1"/>
    <s v="B08M66K48D"/>
    <x v="34"/>
    <n v="299"/>
    <n v="599"/>
    <n v="0.5"/>
    <n v="4792"/>
    <n v="1196"/>
    <x v="2"/>
    <x v="6"/>
    <x v="1"/>
  </r>
  <r>
    <d v="2022-07-04T00:00:00"/>
    <s v="B09RFB2SJQ"/>
    <n v="7"/>
    <x v="1"/>
    <x v="4"/>
    <s v="B09RFB2SJQ"/>
    <x v="19"/>
    <n v="499"/>
    <n v="1899"/>
    <n v="0.74"/>
    <n v="13293"/>
    <n v="908.18000000000006"/>
    <x v="3"/>
    <x v="6"/>
    <x v="1"/>
  </r>
  <r>
    <d v="2022-07-05T00:00:00"/>
    <s v="B0B82YGCF6"/>
    <n v="6"/>
    <x v="0"/>
    <x v="1"/>
    <s v="B0B82YGCF6"/>
    <x v="19"/>
    <n v="899"/>
    <n v="3499"/>
    <n v="0.74"/>
    <n v="20994"/>
    <n v="1402.44"/>
    <x v="4"/>
    <x v="6"/>
    <x v="1"/>
  </r>
  <r>
    <d v="2022-07-06T00:00:00"/>
    <s v="B08HF4W2CT"/>
    <n v="15"/>
    <x v="1"/>
    <x v="4"/>
    <s v="B08HF4W2CT"/>
    <x v="20"/>
    <n v="1599"/>
    <n v="3499"/>
    <n v="0.54"/>
    <n v="52485"/>
    <n v="11033.099999999999"/>
    <x v="5"/>
    <x v="6"/>
    <x v="1"/>
  </r>
  <r>
    <d v="2022-07-07T00:00:00"/>
    <s v="B08BCKN299"/>
    <n v="23"/>
    <x v="0"/>
    <x v="1"/>
    <s v="B08BCKN299"/>
    <x v="11"/>
    <n v="120"/>
    <n v="999"/>
    <n v="0.88"/>
    <n v="22977"/>
    <n v="331.2"/>
    <x v="6"/>
    <x v="6"/>
    <x v="1"/>
  </r>
  <r>
    <d v="2022-07-08T00:00:00"/>
    <s v="B0B2X35B1K"/>
    <n v="14"/>
    <x v="1"/>
    <x v="4"/>
    <s v="B0B2X35B1K"/>
    <x v="19"/>
    <n v="3999"/>
    <n v="6999"/>
    <n v="0.43"/>
    <n v="97986"/>
    <n v="31912.020000000004"/>
    <x v="7"/>
    <x v="6"/>
    <x v="1"/>
  </r>
  <r>
    <d v="2022-07-09T00:00:00"/>
    <s v="B09QS9CWLV"/>
    <n v="9"/>
    <x v="0"/>
    <x v="1"/>
    <s v="B09QS9CWLV"/>
    <x v="21"/>
    <n v="12999"/>
    <n v="18999"/>
    <n v="0.32"/>
    <n v="170991"/>
    <n v="79553.87999999999"/>
    <x v="8"/>
    <x v="6"/>
    <x v="1"/>
  </r>
  <r>
    <d v="2022-07-10T00:00:00"/>
    <s v="B0B1NX6JTN"/>
    <n v="4"/>
    <x v="1"/>
    <x v="4"/>
    <s v="B0B1NX6JTN"/>
    <x v="37"/>
    <n v="1599"/>
    <n v="2599"/>
    <n v="0.38"/>
    <n v="10396"/>
    <n v="3965.52"/>
    <x v="9"/>
    <x v="6"/>
    <x v="1"/>
  </r>
  <r>
    <d v="2022-07-11T00:00:00"/>
    <s v="B078G6ZF5Z"/>
    <n v="3"/>
    <x v="0"/>
    <x v="1"/>
    <s v="B078G6ZF5Z"/>
    <x v="27"/>
    <n v="699"/>
    <n v="1199"/>
    <n v="0.42"/>
    <n v="3597"/>
    <n v="1216.2600000000002"/>
    <x v="10"/>
    <x v="6"/>
    <x v="1"/>
  </r>
  <r>
    <d v="2022-07-12T00:00:00"/>
    <s v="B0BBW521YC"/>
    <n v="8"/>
    <x v="1"/>
    <x v="4"/>
    <s v="B0BBW521YC"/>
    <x v="41"/>
    <n v="99"/>
    <n v="999"/>
    <n v="0.9"/>
    <n v="7992"/>
    <n v="79.199999999999989"/>
    <x v="11"/>
    <x v="6"/>
    <x v="1"/>
  </r>
  <r>
    <d v="2022-07-13T00:00:00"/>
    <s v="B09HSKYMB3"/>
    <n v="12"/>
    <x v="0"/>
    <x v="1"/>
    <s v="B09HSKYMB3"/>
    <x v="21"/>
    <n v="7915"/>
    <n v="9999"/>
    <n v="0.21"/>
    <n v="119988"/>
    <n v="75034.2"/>
    <x v="12"/>
    <x v="6"/>
    <x v="1"/>
  </r>
  <r>
    <d v="2022-07-14T00:00:00"/>
    <s v="B09YV42QHZ"/>
    <n v="15"/>
    <x v="1"/>
    <x v="4"/>
    <s v="B09YV42QHZ"/>
    <x v="19"/>
    <n v="1499"/>
    <n v="7999"/>
    <n v="0.81"/>
    <n v="119985"/>
    <n v="4272.1499999999987"/>
    <x v="13"/>
    <x v="6"/>
    <x v="1"/>
  </r>
  <r>
    <d v="2022-07-15T00:00:00"/>
    <s v="B09BF8JBWX"/>
    <n v="17"/>
    <x v="0"/>
    <x v="1"/>
    <s v="B09BF8JBWX"/>
    <x v="23"/>
    <n v="1055"/>
    <n v="1249"/>
    <n v="0.16"/>
    <n v="21233"/>
    <n v="15065.4"/>
    <x v="14"/>
    <x v="6"/>
    <x v="1"/>
  </r>
  <r>
    <d v="2022-07-16T00:00:00"/>
    <s v="B0B5YBGCKD"/>
    <n v="3"/>
    <x v="1"/>
    <x v="4"/>
    <s v="B0B5YBGCKD"/>
    <x v="34"/>
    <n v="150"/>
    <n v="599"/>
    <n v="0.75"/>
    <n v="1797"/>
    <n v="112.5"/>
    <x v="15"/>
    <x v="6"/>
    <x v="1"/>
  </r>
  <r>
    <d v="2022-07-17T00:00:00"/>
    <s v="B01GGKYKQM"/>
    <n v="2"/>
    <x v="0"/>
    <x v="1"/>
    <s v="B01GGKYKQM"/>
    <x v="0"/>
    <n v="219"/>
    <n v="700"/>
    <n v="0.69"/>
    <n v="1400"/>
    <n v="135.78000000000003"/>
    <x v="16"/>
    <x v="6"/>
    <x v="1"/>
  </r>
  <r>
    <d v="2022-07-18T00:00:00"/>
    <s v="B09MY4W73Q"/>
    <n v="9"/>
    <x v="1"/>
    <x v="4"/>
    <s v="B09MY4W73Q"/>
    <x v="37"/>
    <n v="474"/>
    <n v="1799"/>
    <n v="0.74"/>
    <n v="16191"/>
    <n v="1109.1600000000001"/>
    <x v="17"/>
    <x v="6"/>
    <x v="1"/>
  </r>
  <r>
    <d v="2022-07-19T00:00:00"/>
    <s v="B08R69VDHT"/>
    <n v="5"/>
    <x v="0"/>
    <x v="1"/>
    <s v="B08R69VDHT"/>
    <x v="0"/>
    <n v="115"/>
    <n v="499"/>
    <n v="0.77"/>
    <n v="2495"/>
    <n v="132.25"/>
    <x v="18"/>
    <x v="6"/>
    <x v="1"/>
  </r>
  <r>
    <d v="2022-07-20T00:00:00"/>
    <s v="B09T37CKQ5"/>
    <n v="6"/>
    <x v="1"/>
    <x v="4"/>
    <s v="B09T37CKQ5"/>
    <x v="27"/>
    <n v="239"/>
    <n v="599"/>
    <n v="0.6"/>
    <n v="3594"/>
    <n v="573.6"/>
    <x v="19"/>
    <x v="6"/>
    <x v="1"/>
  </r>
  <r>
    <d v="2022-07-21T00:00:00"/>
    <s v="B09GFPN6TP"/>
    <n v="8"/>
    <x v="0"/>
    <x v="1"/>
    <s v="B09GFPN6TP"/>
    <x v="21"/>
    <n v="7499"/>
    <n v="9499"/>
    <n v="0.21"/>
    <n v="75992"/>
    <n v="47393.68"/>
    <x v="20"/>
    <x v="6"/>
    <x v="1"/>
  </r>
  <r>
    <d v="2022-07-22T00:00:00"/>
    <s v="B0B298D54H"/>
    <n v="10"/>
    <x v="1"/>
    <x v="4"/>
    <s v="B0B298D54H"/>
    <x v="19"/>
    <n v="265"/>
    <n v="999"/>
    <n v="0.73"/>
    <n v="9990"/>
    <n v="715.5"/>
    <x v="21"/>
    <x v="6"/>
    <x v="1"/>
  </r>
  <r>
    <d v="2022-07-23T00:00:00"/>
    <s v="B08VB57558"/>
    <n v="15"/>
    <x v="0"/>
    <x v="1"/>
    <s v="B08VB57558"/>
    <x v="21"/>
    <n v="37990"/>
    <n v="74999"/>
    <n v="0.49"/>
    <n v="1124985"/>
    <n v="290623.5"/>
    <x v="22"/>
    <x v="6"/>
    <x v="1"/>
  </r>
  <r>
    <d v="2022-07-24T00:00:00"/>
    <s v="B09CMP1SC8"/>
    <n v="17"/>
    <x v="1"/>
    <x v="4"/>
    <s v="B09CMP1SC8"/>
    <x v="0"/>
    <n v="199"/>
    <n v="499"/>
    <n v="0.6"/>
    <n v="8483"/>
    <n v="1353.2"/>
    <x v="23"/>
    <x v="6"/>
    <x v="1"/>
  </r>
  <r>
    <d v="2022-07-25T00:00:00"/>
    <s v="B09YLXYP7Y"/>
    <n v="18"/>
    <x v="0"/>
    <x v="1"/>
    <s v="B09YLXYP7Y"/>
    <x v="0"/>
    <n v="179"/>
    <n v="399"/>
    <n v="0.55000000000000004"/>
    <n v="7182"/>
    <n v="1449.8999999999999"/>
    <x v="24"/>
    <x v="6"/>
    <x v="1"/>
  </r>
  <r>
    <d v="2022-07-26T00:00:00"/>
    <s v="B0B9BXKBC7"/>
    <n v="6"/>
    <x v="1"/>
    <x v="4"/>
    <s v="B0B9BXKBC7"/>
    <x v="30"/>
    <n v="1799"/>
    <n v="3999"/>
    <n v="0.55000000000000004"/>
    <n v="23994"/>
    <n v="4857.2999999999993"/>
    <x v="25"/>
    <x v="6"/>
    <x v="1"/>
  </r>
  <r>
    <d v="2022-07-27T00:00:00"/>
    <s v="B09NY6TRXG"/>
    <n v="6"/>
    <x v="0"/>
    <x v="1"/>
    <s v="B09NY6TRXG"/>
    <x v="21"/>
    <n v="8499"/>
    <n v="11999"/>
    <n v="0.28999999999999998"/>
    <n v="71994"/>
    <n v="36205.74"/>
    <x v="26"/>
    <x v="6"/>
    <x v="1"/>
  </r>
  <r>
    <d v="2022-07-28T00:00:00"/>
    <s v="B09NVPJ3P4"/>
    <n v="6"/>
    <x v="1"/>
    <x v="4"/>
    <s v="B09NVPJ3P4"/>
    <x v="19"/>
    <n v="1999"/>
    <n v="3999"/>
    <n v="0.5"/>
    <n v="23994"/>
    <n v="5997"/>
    <x v="27"/>
    <x v="6"/>
    <x v="1"/>
  </r>
  <r>
    <d v="2022-07-29T00:00:00"/>
    <s v="B0B3NDPCS9"/>
    <n v="7"/>
    <x v="0"/>
    <x v="1"/>
    <s v="B0B3NDPCS9"/>
    <x v="19"/>
    <n v="3999"/>
    <n v="17999"/>
    <n v="0.78"/>
    <n v="125993"/>
    <n v="6158.4599999999991"/>
    <x v="28"/>
    <x v="6"/>
    <x v="1"/>
  </r>
  <r>
    <d v="2022-07-30T00:00:00"/>
    <s v="B09VGKFM7Y"/>
    <n v="7"/>
    <x v="1"/>
    <x v="4"/>
    <s v="B09VGKFM7Y"/>
    <x v="27"/>
    <n v="219"/>
    <n v="499"/>
    <n v="0.56000000000000005"/>
    <n v="3493"/>
    <n v="674.51999999999987"/>
    <x v="29"/>
    <x v="6"/>
    <x v="1"/>
  </r>
  <r>
    <d v="2022-07-31T00:00:00"/>
    <s v="B07QCWY5XV"/>
    <n v="7"/>
    <x v="0"/>
    <x v="1"/>
    <s v="B07QCWY5XV"/>
    <x v="30"/>
    <n v="599"/>
    <n v="1399"/>
    <n v="0.56999999999999995"/>
    <n v="9793"/>
    <n v="1802.9900000000002"/>
    <x v="30"/>
    <x v="6"/>
    <x v="1"/>
  </r>
  <r>
    <d v="2022-08-01T00:00:00"/>
    <s v="B098QXR9X2"/>
    <n v="7"/>
    <x v="1"/>
    <x v="4"/>
    <s v="B098QXR9X2"/>
    <x v="20"/>
    <n v="2499"/>
    <n v="2999"/>
    <n v="0.17"/>
    <n v="20993"/>
    <n v="14519.189999999999"/>
    <x v="0"/>
    <x v="7"/>
    <x v="1"/>
  </r>
  <r>
    <d v="2022-08-02T00:00:00"/>
    <s v="B07H1S7XW8"/>
    <n v="7"/>
    <x v="0"/>
    <x v="1"/>
    <s v="B07H1S7XW8"/>
    <x v="42"/>
    <n v="89"/>
    <n v="499"/>
    <n v="0.82"/>
    <n v="3493"/>
    <n v="112.14000000000003"/>
    <x v="1"/>
    <x v="7"/>
    <x v="1"/>
  </r>
  <r>
    <d v="2022-08-03T00:00:00"/>
    <s v="B0BNXFDTZ2"/>
    <n v="7"/>
    <x v="1"/>
    <x v="4"/>
    <s v="B0BNXFDTZ2"/>
    <x v="19"/>
    <n v="2999"/>
    <n v="11999"/>
    <n v="0.75"/>
    <n v="83993"/>
    <n v="5248.25"/>
    <x v="2"/>
    <x v="7"/>
    <x v="1"/>
  </r>
  <r>
    <d v="2022-08-04T00:00:00"/>
    <s v="B088ZFJY82"/>
    <n v="7"/>
    <x v="0"/>
    <x v="1"/>
    <s v="B088ZFJY82"/>
    <x v="31"/>
    <n v="314"/>
    <n v="1499"/>
    <n v="0.79"/>
    <n v="10493"/>
    <n v="461.57999999999993"/>
    <x v="3"/>
    <x v="7"/>
    <x v="1"/>
  </r>
  <r>
    <d v="2022-08-05T00:00:00"/>
    <s v="B0B4F4QZ1H"/>
    <n v="11"/>
    <x v="1"/>
    <x v="4"/>
    <s v="B0B4F4QZ1H"/>
    <x v="21"/>
    <n v="13999"/>
    <n v="19499"/>
    <n v="0.28000000000000003"/>
    <n v="214489"/>
    <n v="110872.08"/>
    <x v="4"/>
    <x v="7"/>
    <x v="1"/>
  </r>
  <r>
    <d v="2022-08-06T00:00:00"/>
    <s v="B09BCNQ9R2"/>
    <n v="11"/>
    <x v="0"/>
    <x v="1"/>
    <s v="B09BCNQ9R2"/>
    <x v="28"/>
    <n v="139"/>
    <n v="499"/>
    <n v="0.72"/>
    <n v="5489"/>
    <n v="428.12000000000006"/>
    <x v="5"/>
    <x v="7"/>
    <x v="1"/>
  </r>
  <r>
    <d v="2022-08-07T00:00:00"/>
    <s v="B0B9BD2YL4"/>
    <n v="11"/>
    <x v="1"/>
    <x v="4"/>
    <s v="B0B9BD2YL4"/>
    <x v="35"/>
    <n v="2599"/>
    <n v="6999"/>
    <n v="0.63"/>
    <n v="76989"/>
    <n v="10577.93"/>
    <x v="6"/>
    <x v="7"/>
    <x v="1"/>
  </r>
  <r>
    <d v="2022-08-08T00:00:00"/>
    <s v="B071Z8M4KX"/>
    <n v="11"/>
    <x v="0"/>
    <x v="1"/>
    <s v="B071Z8M4KX"/>
    <x v="24"/>
    <n v="365"/>
    <n v="999"/>
    <n v="0.63"/>
    <n v="10989"/>
    <n v="1485.55"/>
    <x v="7"/>
    <x v="7"/>
    <x v="1"/>
  </r>
  <r>
    <d v="2022-08-09T00:00:00"/>
    <s v="B09N3ZNHTY"/>
    <n v="9"/>
    <x v="1"/>
    <x v="4"/>
    <s v="B09N3ZNHTY"/>
    <x v="24"/>
    <n v="1499"/>
    <n v="4490"/>
    <n v="0.67"/>
    <n v="40410"/>
    <n v="4452.03"/>
    <x v="8"/>
    <x v="7"/>
    <x v="1"/>
  </r>
  <r>
    <d v="2022-08-10T00:00:00"/>
    <s v="B0B3RRWSF6"/>
    <n v="5"/>
    <x v="0"/>
    <x v="1"/>
    <s v="B0B3RRWSF6"/>
    <x v="19"/>
    <n v="1998"/>
    <n v="9999"/>
    <n v="0.8"/>
    <n v="49995"/>
    <n v="1997.9999999999995"/>
    <x v="9"/>
    <x v="7"/>
    <x v="1"/>
  </r>
  <r>
    <d v="2022-08-11T00:00:00"/>
    <s v="B0B5B6PQCT"/>
    <n v="8"/>
    <x v="1"/>
    <x v="4"/>
    <s v="B0B5B6PQCT"/>
    <x v="19"/>
    <n v="1999"/>
    <n v="7990"/>
    <n v="0.75"/>
    <n v="63920"/>
    <n v="3998"/>
    <x v="10"/>
    <x v="7"/>
    <x v="1"/>
  </r>
  <r>
    <d v="2022-08-12T00:00:00"/>
    <s v="B005FYNT3G"/>
    <n v="7"/>
    <x v="0"/>
    <x v="1"/>
    <s v="B005FYNT3G"/>
    <x v="11"/>
    <n v="289"/>
    <n v="650"/>
    <n v="0.56000000000000005"/>
    <n v="4550"/>
    <n v="890.11999999999989"/>
    <x v="11"/>
    <x v="7"/>
    <x v="1"/>
  </r>
  <r>
    <d v="2022-08-13T00:00:00"/>
    <s v="B01J0XWYKQ"/>
    <n v="6"/>
    <x v="1"/>
    <x v="4"/>
    <s v="B01J0XWYKQ"/>
    <x v="43"/>
    <n v="599"/>
    <n v="895"/>
    <n v="0.33"/>
    <n v="5370"/>
    <n v="2407.9799999999996"/>
    <x v="12"/>
    <x v="7"/>
    <x v="1"/>
  </r>
  <r>
    <d v="2022-08-14T00:00:00"/>
    <s v="B09CTRPSJR"/>
    <n v="15"/>
    <x v="0"/>
    <x v="1"/>
    <s v="B09CTRPSJR"/>
    <x v="44"/>
    <n v="217"/>
    <n v="237"/>
    <n v="0.08"/>
    <n v="3555"/>
    <n v="2994.6"/>
    <x v="13"/>
    <x v="7"/>
    <x v="1"/>
  </r>
  <r>
    <d v="2022-08-15T00:00:00"/>
    <s v="B08JQN8DGZ"/>
    <n v="23"/>
    <x v="1"/>
    <x v="4"/>
    <s v="B08JQN8DGZ"/>
    <x v="24"/>
    <n v="1299"/>
    <n v="2990"/>
    <n v="0.56999999999999995"/>
    <n v="68770"/>
    <n v="12847.11"/>
    <x v="14"/>
    <x v="7"/>
    <x v="1"/>
  </r>
  <r>
    <d v="2022-08-16T00:00:00"/>
    <s v="B0B72BSW7K"/>
    <n v="14"/>
    <x v="0"/>
    <x v="1"/>
    <s v="B0B72BSW7K"/>
    <x v="45"/>
    <n v="263"/>
    <n v="699"/>
    <n v="0.62"/>
    <n v="9786"/>
    <n v="1399.16"/>
    <x v="15"/>
    <x v="7"/>
    <x v="1"/>
  </r>
  <r>
    <d v="2022-08-17T00:00:00"/>
    <s v="B0BDRVFDKP"/>
    <n v="9"/>
    <x v="1"/>
    <x v="4"/>
    <s v="B0BDRVFDKP"/>
    <x v="22"/>
    <n v="569"/>
    <n v="1000"/>
    <n v="0.43"/>
    <n v="9000"/>
    <n v="2918.9700000000003"/>
    <x v="16"/>
    <x v="7"/>
    <x v="1"/>
  </r>
  <r>
    <d v="2022-08-18T00:00:00"/>
    <s v="B0B5LVS732"/>
    <n v="4"/>
    <x v="0"/>
    <x v="1"/>
    <s v="B0B5LVS732"/>
    <x v="19"/>
    <n v="1898"/>
    <n v="4999"/>
    <n v="0.62"/>
    <n v="19996"/>
    <n v="2884.96"/>
    <x v="17"/>
    <x v="7"/>
    <x v="1"/>
  </r>
  <r>
    <d v="2022-08-19T00:00:00"/>
    <s v="B08TV2P1N8"/>
    <n v="3"/>
    <x v="1"/>
    <x v="4"/>
    <s v="B08TV2P1N8"/>
    <x v="24"/>
    <n v="1399"/>
    <n v="3990"/>
    <n v="0.65"/>
    <n v="11970"/>
    <n v="1468.9499999999998"/>
    <x v="18"/>
    <x v="7"/>
    <x v="1"/>
  </r>
  <r>
    <d v="2022-08-20T00:00:00"/>
    <s v="B07XCM6T4N"/>
    <n v="8"/>
    <x v="0"/>
    <x v="1"/>
    <s v="B07XCM6T4N"/>
    <x v="46"/>
    <n v="349"/>
    <n v="1499"/>
    <n v="0.77"/>
    <n v="11992"/>
    <n v="642.16"/>
    <x v="19"/>
    <x v="7"/>
    <x v="1"/>
  </r>
  <r>
    <d v="2022-08-21T00:00:00"/>
    <s v="B07T5DKR5D"/>
    <n v="12"/>
    <x v="1"/>
    <x v="4"/>
    <s v="B07T5DKR5D"/>
    <x v="24"/>
    <n v="149"/>
    <n v="399"/>
    <n v="0.63"/>
    <n v="4788"/>
    <n v="661.56"/>
    <x v="20"/>
    <x v="7"/>
    <x v="1"/>
  </r>
  <r>
    <d v="2022-08-22T00:00:00"/>
    <s v="B01DEWVZ2C"/>
    <n v="15"/>
    <x v="0"/>
    <x v="1"/>
    <s v="B01DEWVZ2C"/>
    <x v="24"/>
    <n v="599"/>
    <n v="999"/>
    <n v="0.4"/>
    <n v="14985"/>
    <n v="5391"/>
    <x v="21"/>
    <x v="7"/>
    <x v="1"/>
  </r>
  <r>
    <d v="2022-08-23T00:00:00"/>
    <s v="B07PR1CL3S"/>
    <n v="17"/>
    <x v="1"/>
    <x v="4"/>
    <s v="B07PR1CL3S"/>
    <x v="39"/>
    <n v="1220"/>
    <n v="3990"/>
    <n v="0.69"/>
    <n v="67830"/>
    <n v="6429.4000000000015"/>
    <x v="22"/>
    <x v="7"/>
    <x v="1"/>
  </r>
  <r>
    <d v="2022-08-24T00:00:00"/>
    <s v="B09V12K8NT"/>
    <n v="3"/>
    <x v="0"/>
    <x v="1"/>
    <s v="B09V12K8NT"/>
    <x v="19"/>
    <n v="1499"/>
    <n v="6990"/>
    <n v="0.79"/>
    <n v="20970"/>
    <n v="944.36999999999989"/>
    <x v="23"/>
    <x v="7"/>
    <x v="1"/>
  </r>
  <r>
    <d v="2022-08-25T00:00:00"/>
    <s v="B07JQKQ91F"/>
    <n v="2"/>
    <x v="1"/>
    <x v="4"/>
    <s v="B07JQKQ91F"/>
    <x v="24"/>
    <n v="499"/>
    <n v="999"/>
    <n v="0.5"/>
    <n v="1998"/>
    <n v="499"/>
    <x v="24"/>
    <x v="7"/>
    <x v="1"/>
  </r>
  <r>
    <d v="2022-08-26T00:00:00"/>
    <s v="B08W56G1K9"/>
    <n v="9"/>
    <x v="0"/>
    <x v="1"/>
    <s v="B08W56G1K9"/>
    <x v="32"/>
    <n v="99"/>
    <n v="999"/>
    <n v="0.9"/>
    <n v="8991"/>
    <n v="89.09999999999998"/>
    <x v="25"/>
    <x v="7"/>
    <x v="1"/>
  </r>
  <r>
    <d v="2022-08-27T00:00:00"/>
    <s v="B07WG8PDCW"/>
    <n v="5"/>
    <x v="1"/>
    <x v="4"/>
    <s v="B07WG8PDCW"/>
    <x v="25"/>
    <n v="349"/>
    <n v="1299"/>
    <n v="0.73"/>
    <n v="6495"/>
    <n v="471.15000000000003"/>
    <x v="26"/>
    <x v="7"/>
    <x v="1"/>
  </r>
  <r>
    <d v="2022-08-28T00:00:00"/>
    <s v="B01L8ZNWN2"/>
    <n v="6"/>
    <x v="0"/>
    <x v="1"/>
    <s v="B01L8ZNWN2"/>
    <x v="11"/>
    <n v="475"/>
    <n v="1500"/>
    <n v="0.68"/>
    <n v="9000"/>
    <n v="911.99999999999989"/>
    <x v="27"/>
    <x v="7"/>
    <x v="1"/>
  </r>
  <r>
    <d v="2022-08-29T00:00:00"/>
    <s v="B009VCGPSY"/>
    <n v="8"/>
    <x v="1"/>
    <x v="4"/>
    <s v="B009VCGPSY"/>
    <x v="43"/>
    <n v="269"/>
    <n v="649"/>
    <n v="0.59"/>
    <n v="5192"/>
    <n v="882.32"/>
    <x v="28"/>
    <x v="7"/>
    <x v="1"/>
  </r>
  <r>
    <d v="2022-08-30T00:00:00"/>
    <s v="B0B296NTFV"/>
    <n v="10"/>
    <x v="0"/>
    <x v="1"/>
    <s v="B0B296NTFV"/>
    <x v="43"/>
    <n v="299"/>
    <n v="599"/>
    <n v="0.5"/>
    <n v="5990"/>
    <n v="1495"/>
    <x v="29"/>
    <x v="7"/>
    <x v="1"/>
  </r>
  <r>
    <d v="2022-08-31T00:00:00"/>
    <s v="B09NVPSCQT"/>
    <n v="15"/>
    <x v="1"/>
    <x v="4"/>
    <s v="B09NVPSCQT"/>
    <x v="19"/>
    <n v="1599"/>
    <n v="3999"/>
    <n v="0.6"/>
    <n v="59985"/>
    <n v="9594"/>
    <x v="30"/>
    <x v="7"/>
    <x v="1"/>
  </r>
  <r>
    <d v="2022-09-01T00:00:00"/>
    <s v="B09YV4RG4D"/>
    <n v="17"/>
    <x v="0"/>
    <x v="1"/>
    <s v="B09YV4RG4D"/>
    <x v="19"/>
    <n v="1499"/>
    <n v="7999"/>
    <n v="0.81"/>
    <n v="135983"/>
    <n v="4841.7699999999986"/>
    <x v="0"/>
    <x v="8"/>
    <x v="1"/>
  </r>
  <r>
    <d v="2022-09-02T00:00:00"/>
    <s v="B07TCN5VR9"/>
    <n v="18"/>
    <x v="1"/>
    <x v="4"/>
    <s v="B07TCN5VR9"/>
    <x v="24"/>
    <n v="329"/>
    <n v="999"/>
    <n v="0.67"/>
    <n v="17982"/>
    <n v="1954.2599999999998"/>
    <x v="1"/>
    <x v="8"/>
    <x v="1"/>
  </r>
  <r>
    <d v="2022-09-03T00:00:00"/>
    <s v="B00ZYLMQH0"/>
    <n v="6"/>
    <x v="0"/>
    <x v="1"/>
    <s v="B00ZYLMQH0"/>
    <x v="47"/>
    <n v="549"/>
    <n v="1799"/>
    <n v="0.69"/>
    <n v="10794"/>
    <n v="1021.1400000000002"/>
    <x v="2"/>
    <x v="8"/>
    <x v="1"/>
  </r>
  <r>
    <d v="2022-09-04T00:00:00"/>
    <s v="B09YV4MW2T"/>
    <n v="6"/>
    <x v="1"/>
    <x v="4"/>
    <s v="B09YV4MW2T"/>
    <x v="19"/>
    <n v="2199"/>
    <n v="9999"/>
    <n v="0.78"/>
    <n v="59994"/>
    <n v="2902.68"/>
    <x v="3"/>
    <x v="8"/>
    <x v="1"/>
  </r>
  <r>
    <d v="2022-09-05T00:00:00"/>
    <s v="B01HJI0FS2"/>
    <n v="6"/>
    <x v="0"/>
    <x v="1"/>
    <s v="B01HJI0FS2"/>
    <x v="43"/>
    <n v="299"/>
    <n v="650"/>
    <n v="0.54"/>
    <n v="3900"/>
    <n v="825.2399999999999"/>
    <x v="4"/>
    <x v="8"/>
    <x v="1"/>
  </r>
  <r>
    <d v="2022-09-06T00:00:00"/>
    <s v="B076B8G5D8"/>
    <n v="7"/>
    <x v="1"/>
    <x v="4"/>
    <s v="B076B8G5D8"/>
    <x v="48"/>
    <n v="798"/>
    <n v="1995"/>
    <n v="0.6"/>
    <n v="13965"/>
    <n v="2234.4"/>
    <x v="5"/>
    <x v="8"/>
    <x v="1"/>
  </r>
  <r>
    <d v="2022-09-07T00:00:00"/>
    <s v="B07JW9H4J1"/>
    <n v="7"/>
    <x v="0"/>
    <x v="1"/>
    <s v="B07JW9H4J1"/>
    <x v="0"/>
    <n v="399"/>
    <n v="1099"/>
    <n v="0.64"/>
    <n v="7693"/>
    <n v="1005.48"/>
    <x v="6"/>
    <x v="8"/>
    <x v="1"/>
  </r>
  <r>
    <d v="2022-09-08T00:00:00"/>
    <s v="B014SZO90Y"/>
    <n v="7"/>
    <x v="1"/>
    <x v="4"/>
    <s v="B014SZO90Y"/>
    <x v="11"/>
    <n v="266"/>
    <n v="315"/>
    <n v="0.16"/>
    <n v="2205"/>
    <n v="1564.08"/>
    <x v="7"/>
    <x v="8"/>
    <x v="1"/>
  </r>
  <r>
    <d v="2022-09-09T00:00:00"/>
    <s v="B07KCMR8D6"/>
    <n v="7"/>
    <x v="0"/>
    <x v="1"/>
    <s v="B07KCMR8D6"/>
    <x v="49"/>
    <n v="50"/>
    <n v="50"/>
    <n v="0"/>
    <n v="350"/>
    <n v="350"/>
    <x v="8"/>
    <x v="8"/>
    <x v="1"/>
  </r>
  <r>
    <d v="2022-09-10T00:00:00"/>
    <s v="B00N1U9AJS"/>
    <n v="7"/>
    <x v="1"/>
    <x v="4"/>
    <s v="B00N1U9AJS"/>
    <x v="50"/>
    <n v="130"/>
    <n v="165"/>
    <n v="0.21"/>
    <n v="1155"/>
    <n v="718.9"/>
    <x v="9"/>
    <x v="8"/>
    <x v="1"/>
  </r>
  <r>
    <d v="2022-09-11T00:00:00"/>
    <s v="B07KY3FNQP"/>
    <n v="7"/>
    <x v="0"/>
    <x v="1"/>
    <s v="B07KY3FNQP"/>
    <x v="24"/>
    <n v="449"/>
    <n v="1290"/>
    <n v="0.65"/>
    <n v="9030"/>
    <n v="1100.05"/>
    <x v="10"/>
    <x v="8"/>
    <x v="1"/>
  </r>
  <r>
    <d v="2022-09-12T00:00:00"/>
    <s v="B0B3N7LR6K"/>
    <n v="7"/>
    <x v="1"/>
    <x v="4"/>
    <s v="B0B3N7LR6K"/>
    <x v="19"/>
    <n v="3999"/>
    <n v="16999"/>
    <n v="0.76"/>
    <n v="118993"/>
    <n v="6718.32"/>
    <x v="11"/>
    <x v="8"/>
    <x v="1"/>
  </r>
  <r>
    <d v="2022-09-13T00:00:00"/>
    <s v="B07QZ3CZ48"/>
    <n v="11"/>
    <x v="0"/>
    <x v="1"/>
    <s v="B07QZ3CZ48"/>
    <x v="24"/>
    <n v="399"/>
    <n v="1290"/>
    <n v="0.69"/>
    <n v="14190"/>
    <n v="1360.5900000000001"/>
    <x v="12"/>
    <x v="8"/>
    <x v="1"/>
  </r>
  <r>
    <d v="2022-09-14T00:00:00"/>
    <s v="B09T3H12GV"/>
    <n v="11"/>
    <x v="1"/>
    <x v="4"/>
    <s v="B09T3H12GV"/>
    <x v="51"/>
    <n v="1399"/>
    <n v="2498"/>
    <n v="0.44"/>
    <n v="27478"/>
    <n v="8617.84"/>
    <x v="13"/>
    <x v="8"/>
    <x v="1"/>
  </r>
  <r>
    <d v="2022-09-15T00:00:00"/>
    <s v="B098NS6PVG"/>
    <n v="11"/>
    <x v="0"/>
    <x v="1"/>
    <s v="B098NS6PVG"/>
    <x v="0"/>
    <n v="199"/>
    <n v="349"/>
    <n v="0.43"/>
    <n v="3839"/>
    <n v="1247.7300000000002"/>
    <x v="14"/>
    <x v="8"/>
    <x v="1"/>
  </r>
  <r>
    <d v="2022-09-16T00:00:00"/>
    <s v="B096MSW6CT"/>
    <n v="11"/>
    <x v="1"/>
    <x v="4"/>
    <s v="B096MSW6CT"/>
    <x v="0"/>
    <n v="199"/>
    <n v="1899"/>
    <n v="0.9"/>
    <n v="20889"/>
    <n v="218.89999999999995"/>
    <x v="15"/>
    <x v="8"/>
    <x v="1"/>
  </r>
  <r>
    <d v="2022-09-17T00:00:00"/>
    <s v="B09ZQK9X8G"/>
    <n v="9"/>
    <x v="0"/>
    <x v="1"/>
    <s v="B09ZQK9X8G"/>
    <x v="19"/>
    <n v="2998"/>
    <n v="5999"/>
    <n v="0.5"/>
    <n v="53991"/>
    <n v="13491"/>
    <x v="16"/>
    <x v="8"/>
    <x v="1"/>
  </r>
  <r>
    <d v="2022-09-18T00:00:00"/>
    <s v="B08ZJDWTJ1"/>
    <n v="5"/>
    <x v="1"/>
    <x v="4"/>
    <s v="B08ZJDWTJ1"/>
    <x v="11"/>
    <n v="4098"/>
    <n v="4999"/>
    <n v="0.18"/>
    <n v="24995"/>
    <n v="16801.800000000003"/>
    <x v="17"/>
    <x v="8"/>
    <x v="1"/>
  </r>
  <r>
    <d v="2022-09-19T00:00:00"/>
    <s v="B08FTFXNNB"/>
    <n v="8"/>
    <x v="0"/>
    <x v="1"/>
    <s v="B08FTFXNNB"/>
    <x v="11"/>
    <n v="499"/>
    <n v="1999"/>
    <n v="0.75"/>
    <n v="15992"/>
    <n v="998"/>
    <x v="18"/>
    <x v="8"/>
    <x v="1"/>
  </r>
  <r>
    <d v="2022-09-20T00:00:00"/>
    <s v="B08YDFX7Y1"/>
    <n v="7"/>
    <x v="1"/>
    <x v="4"/>
    <s v="B08YDFX7Y1"/>
    <x v="43"/>
    <n v="299"/>
    <n v="449"/>
    <n v="0.33"/>
    <n v="3143"/>
    <n v="1402.31"/>
    <x v="19"/>
    <x v="8"/>
    <x v="1"/>
  </r>
  <r>
    <d v="2022-09-21T00:00:00"/>
    <s v="B08HDJ86NZ"/>
    <n v="6"/>
    <x v="0"/>
    <x v="1"/>
    <s v="B08HDJ86NZ"/>
    <x v="0"/>
    <n v="329"/>
    <n v="699"/>
    <n v="0.53"/>
    <n v="4194"/>
    <n v="927.78"/>
    <x v="20"/>
    <x v="8"/>
    <x v="1"/>
  </r>
  <r>
    <d v="2022-09-22T00:00:00"/>
    <s v="B087FXHB6J"/>
    <n v="15"/>
    <x v="1"/>
    <x v="4"/>
    <s v="B087FXHB6J"/>
    <x v="51"/>
    <n v="699"/>
    <n v="999"/>
    <n v="0.3"/>
    <n v="14985"/>
    <n v="7339.4999999999991"/>
    <x v="21"/>
    <x v="8"/>
    <x v="1"/>
  </r>
  <r>
    <d v="2022-09-23T00:00:00"/>
    <s v="B07N42JB4S"/>
    <n v="23"/>
    <x v="0"/>
    <x v="1"/>
    <s v="B07N42JB4S"/>
    <x v="52"/>
    <n v="799"/>
    <n v="3990"/>
    <n v="0.8"/>
    <n v="91770"/>
    <n v="3675.3999999999992"/>
    <x v="22"/>
    <x v="8"/>
    <x v="1"/>
  </r>
  <r>
    <d v="2022-09-24T00:00:00"/>
    <s v="B0B31BYXQQ"/>
    <n v="14"/>
    <x v="1"/>
    <x v="4"/>
    <s v="B0B31BYXQQ"/>
    <x v="24"/>
    <n v="1399"/>
    <n v="5499"/>
    <n v="0.75"/>
    <n v="76986"/>
    <n v="4896.5"/>
    <x v="23"/>
    <x v="8"/>
    <x v="1"/>
  </r>
  <r>
    <d v="2022-09-25T00:00:00"/>
    <s v="B08CF3B7N1"/>
    <n v="9"/>
    <x v="0"/>
    <x v="1"/>
    <s v="B08CF3B7N1"/>
    <x v="0"/>
    <n v="154"/>
    <n v="399"/>
    <n v="0.61"/>
    <n v="3591"/>
    <n v="540.54"/>
    <x v="24"/>
    <x v="8"/>
    <x v="1"/>
  </r>
  <r>
    <d v="2022-09-26T00:00:00"/>
    <s v="B07SLMR1K6"/>
    <n v="4"/>
    <x v="1"/>
    <x v="4"/>
    <s v="B07SLMR1K6"/>
    <x v="11"/>
    <n v="519"/>
    <n v="1350"/>
    <n v="0.62"/>
    <n v="5400"/>
    <n v="788.88"/>
    <x v="25"/>
    <x v="8"/>
    <x v="1"/>
  </r>
  <r>
    <d v="2022-09-27T00:00:00"/>
    <s v="B09MQSCJQ1"/>
    <n v="3"/>
    <x v="0"/>
    <x v="1"/>
    <s v="B09MQSCJQ1"/>
    <x v="19"/>
    <n v="2299"/>
    <n v="7990"/>
    <n v="0.71"/>
    <n v="23970"/>
    <n v="2000.1300000000003"/>
    <x v="26"/>
    <x v="8"/>
    <x v="1"/>
  </r>
  <r>
    <d v="2022-09-28T00:00:00"/>
    <s v="B094YFFSMY"/>
    <n v="8"/>
    <x v="1"/>
    <x v="4"/>
    <s v="B094YFFSMY"/>
    <x v="30"/>
    <n v="399"/>
    <n v="1999"/>
    <n v="0.8"/>
    <n v="15992"/>
    <n v="638.39999999999986"/>
    <x v="27"/>
    <x v="8"/>
    <x v="1"/>
  </r>
  <r>
    <d v="2022-09-29T00:00:00"/>
    <s v="B092X94QNQ"/>
    <n v="12"/>
    <x v="0"/>
    <x v="1"/>
    <s v="B092X94QNQ"/>
    <x v="24"/>
    <n v="1499"/>
    <n v="3990"/>
    <n v="0.62"/>
    <n v="47880"/>
    <n v="6835.4400000000005"/>
    <x v="28"/>
    <x v="8"/>
    <x v="1"/>
  </r>
  <r>
    <d v="2022-09-30T00:00:00"/>
    <s v="B0846D5CBP"/>
    <n v="15"/>
    <x v="1"/>
    <x v="4"/>
    <s v="B0846D5CBP"/>
    <x v="53"/>
    <n v="1295"/>
    <n v="1295"/>
    <n v="0"/>
    <n v="19425"/>
    <n v="19425"/>
    <x v="29"/>
    <x v="8"/>
    <x v="1"/>
  </r>
  <r>
    <d v="2022-10-01T00:00:00"/>
    <s v="B00KXULGJQ"/>
    <n v="17"/>
    <x v="0"/>
    <x v="1"/>
    <s v="B00KXULGJQ"/>
    <x v="54"/>
    <n v="1889"/>
    <n v="5499"/>
    <n v="0.66"/>
    <n v="93483"/>
    <n v="10918.419999999998"/>
    <x v="0"/>
    <x v="9"/>
    <x v="1"/>
  </r>
  <r>
    <d v="2022-10-02T00:00:00"/>
    <s v="B08H9Z3XQW"/>
    <n v="3"/>
    <x v="1"/>
    <x v="4"/>
    <s v="B08H9Z3XQW"/>
    <x v="24"/>
    <n v="455"/>
    <n v="1490"/>
    <n v="0.69"/>
    <n v="4470"/>
    <n v="423.15000000000009"/>
    <x v="1"/>
    <x v="9"/>
    <x v="1"/>
  </r>
  <r>
    <d v="2022-10-03T00:00:00"/>
    <s v="B08LPJZSSW"/>
    <n v="2"/>
    <x v="0"/>
    <x v="1"/>
    <s v="B08LPJZSSW"/>
    <x v="55"/>
    <n v="399"/>
    <n v="995"/>
    <n v="0.6"/>
    <n v="1990"/>
    <n v="319.20000000000005"/>
    <x v="2"/>
    <x v="9"/>
    <x v="1"/>
  </r>
  <r>
    <d v="2022-10-04T00:00:00"/>
    <s v="B09MT84WV5"/>
    <n v="9"/>
    <x v="1"/>
    <x v="4"/>
    <s v="B09MT84WV5"/>
    <x v="22"/>
    <n v="1149"/>
    <n v="3999"/>
    <n v="0.71"/>
    <n v="35991"/>
    <n v="2998.8900000000003"/>
    <x v="3"/>
    <x v="9"/>
    <x v="1"/>
  </r>
  <r>
    <d v="2022-10-05T00:00:00"/>
    <s v="B08Y1TFSP6"/>
    <n v="5"/>
    <x v="0"/>
    <x v="1"/>
    <s v="B08Y1TFSP6"/>
    <x v="0"/>
    <n v="149"/>
    <n v="1000"/>
    <n v="0.85"/>
    <n v="5000"/>
    <n v="111.75000000000001"/>
    <x v="4"/>
    <x v="9"/>
    <x v="1"/>
  </r>
  <r>
    <d v="2022-10-06T00:00:00"/>
    <s v="B08CYPB15D"/>
    <n v="6"/>
    <x v="1"/>
    <x v="4"/>
    <s v="B08CYPB15D"/>
    <x v="56"/>
    <n v="717"/>
    <n v="761"/>
    <n v="0.06"/>
    <n v="4566"/>
    <n v="4043.8799999999997"/>
    <x v="5"/>
    <x v="9"/>
    <x v="1"/>
  </r>
  <r>
    <d v="2022-10-07T00:00:00"/>
    <s v="B085HY1DGR"/>
    <n v="8"/>
    <x v="0"/>
    <x v="1"/>
    <s v="B085HY1DGR"/>
    <x v="32"/>
    <n v="99"/>
    <n v="999"/>
    <n v="0.9"/>
    <n v="7992"/>
    <n v="79.199999999999989"/>
    <x v="6"/>
    <x v="9"/>
    <x v="1"/>
  </r>
  <r>
    <d v="2022-10-08T00:00:00"/>
    <s v="B00MFPCY5C"/>
    <n v="10"/>
    <x v="1"/>
    <x v="4"/>
    <s v="B00MFPCY5C"/>
    <x v="57"/>
    <n v="39"/>
    <n v="299"/>
    <n v="0.87"/>
    <n v="2990"/>
    <n v="50.7"/>
    <x v="7"/>
    <x v="9"/>
    <x v="1"/>
  </r>
  <r>
    <d v="2022-10-09T00:00:00"/>
    <s v="B07JJFSG2B"/>
    <n v="15"/>
    <x v="0"/>
    <x v="1"/>
    <s v="B07JJFSG2B"/>
    <x v="11"/>
    <n v="889"/>
    <n v="2500"/>
    <n v="0.64"/>
    <n v="37500"/>
    <n v="4800.5999999999995"/>
    <x v="8"/>
    <x v="9"/>
    <x v="1"/>
  </r>
  <r>
    <d v="2022-10-10T00:00:00"/>
    <s v="B09NR6G588"/>
    <n v="17"/>
    <x v="1"/>
    <x v="4"/>
    <s v="B09NR6G588"/>
    <x v="24"/>
    <n v="1199"/>
    <n v="4999"/>
    <n v="0.76"/>
    <n v="84983"/>
    <n v="4891.92"/>
    <x v="9"/>
    <x v="9"/>
    <x v="1"/>
  </r>
  <r>
    <d v="2022-10-11T00:00:00"/>
    <s v="B07JPX9CR7"/>
    <n v="18"/>
    <x v="0"/>
    <x v="1"/>
    <s v="B07JPX9CR7"/>
    <x v="43"/>
    <n v="569"/>
    <n v="1299"/>
    <n v="0.56000000000000005"/>
    <n v="23382"/>
    <n v="4506.4799999999996"/>
    <x v="10"/>
    <x v="9"/>
    <x v="1"/>
  </r>
  <r>
    <d v="2022-10-12T00:00:00"/>
    <s v="B08D11DZ2W"/>
    <n v="6"/>
    <x v="1"/>
    <x v="4"/>
    <s v="B08D11DZ2W"/>
    <x v="24"/>
    <n v="1499"/>
    <n v="8999"/>
    <n v="0.83"/>
    <n v="53994"/>
    <n v="1528.9800000000005"/>
    <x v="11"/>
    <x v="9"/>
    <x v="1"/>
  </r>
  <r>
    <d v="2022-10-13T00:00:00"/>
    <s v="B07Q7561HD"/>
    <n v="6"/>
    <x v="0"/>
    <x v="1"/>
    <s v="B07Q7561HD"/>
    <x v="11"/>
    <n v="149"/>
    <n v="180"/>
    <n v="0.17"/>
    <n v="1080"/>
    <n v="742.02"/>
    <x v="12"/>
    <x v="9"/>
    <x v="1"/>
  </r>
  <r>
    <d v="2022-10-14T00:00:00"/>
    <s v="B0819HZPXL"/>
    <n v="6"/>
    <x v="1"/>
    <x v="4"/>
    <s v="B0819HZPXL"/>
    <x v="58"/>
    <n v="399"/>
    <n v="549"/>
    <n v="0.27"/>
    <n v="3294"/>
    <n v="1747.62"/>
    <x v="13"/>
    <x v="9"/>
    <x v="1"/>
  </r>
  <r>
    <d v="2022-10-15T00:00:00"/>
    <s v="B00LXTFMRS"/>
    <n v="7"/>
    <x v="0"/>
    <x v="1"/>
    <s v="B00LXTFMRS"/>
    <x v="59"/>
    <n v="191"/>
    <n v="225"/>
    <n v="0.15"/>
    <n v="1575"/>
    <n v="1136.45"/>
    <x v="14"/>
    <x v="9"/>
    <x v="1"/>
  </r>
  <r>
    <d v="2022-10-16T00:00:00"/>
    <s v="B0B9LDCX89"/>
    <n v="7"/>
    <x v="1"/>
    <x v="4"/>
    <s v="B0B9LDCX89"/>
    <x v="60"/>
    <n v="129"/>
    <n v="999"/>
    <n v="0.87"/>
    <n v="6993"/>
    <n v="117.39"/>
    <x v="15"/>
    <x v="9"/>
    <x v="1"/>
  </r>
  <r>
    <d v="2022-10-17T00:00:00"/>
    <s v="B0765B3TH7"/>
    <n v="7"/>
    <x v="0"/>
    <x v="1"/>
    <s v="B0765B3TH7"/>
    <x v="11"/>
    <n v="199"/>
    <n v="599"/>
    <n v="0.67"/>
    <n v="4193"/>
    <n v="459.68999999999994"/>
    <x v="16"/>
    <x v="9"/>
    <x v="1"/>
  </r>
  <r>
    <d v="2022-10-18T00:00:00"/>
    <s v="B0B1F6GQPS"/>
    <n v="7"/>
    <x v="1"/>
    <x v="4"/>
    <s v="B0B1F6GQPS"/>
    <x v="24"/>
    <n v="999"/>
    <n v="4499"/>
    <n v="0.78"/>
    <n v="31493"/>
    <n v="1538.4599999999998"/>
    <x v="17"/>
    <x v="9"/>
    <x v="1"/>
  </r>
  <r>
    <d v="2022-10-19T00:00:00"/>
    <s v="B07LG59NPV"/>
    <n v="7"/>
    <x v="0"/>
    <x v="1"/>
    <s v="B07LG59NPV"/>
    <x v="24"/>
    <n v="899"/>
    <n v="4499"/>
    <n v="0.8"/>
    <n v="31493"/>
    <n v="1258.5999999999997"/>
    <x v="18"/>
    <x v="9"/>
    <x v="1"/>
  </r>
  <r>
    <d v="2022-10-20T00:00:00"/>
    <s v="B07RD611Z8"/>
    <n v="7"/>
    <x v="1"/>
    <x v="4"/>
    <s v="B07RD611Z8"/>
    <x v="20"/>
    <n v="1799"/>
    <n v="2499"/>
    <n v="0.28000000000000003"/>
    <n v="17493"/>
    <n v="9066.9599999999991"/>
    <x v="19"/>
    <x v="9"/>
    <x v="1"/>
  </r>
  <r>
    <d v="2022-10-21T00:00:00"/>
    <s v="B08WRWPM22"/>
    <n v="7"/>
    <x v="0"/>
    <x v="1"/>
    <s v="B08WRWPM22"/>
    <x v="0"/>
    <n v="176.63"/>
    <n v="499"/>
    <n v="0.65"/>
    <n v="3493"/>
    <n v="432.74349999999993"/>
    <x v="20"/>
    <x v="9"/>
    <x v="1"/>
  </r>
  <r>
    <d v="2022-10-22T00:00:00"/>
    <s v="B00AXHBBXU"/>
    <n v="11"/>
    <x v="1"/>
    <x v="4"/>
    <s v="B00AXHBBXU"/>
    <x v="53"/>
    <n v="522"/>
    <n v="550"/>
    <n v="0.05"/>
    <n v="6050"/>
    <n v="5454.9"/>
    <x v="21"/>
    <x v="9"/>
    <x v="1"/>
  </r>
  <r>
    <d v="2022-10-23T00:00:00"/>
    <s v="B08MCD9JFY"/>
    <n v="11"/>
    <x v="0"/>
    <x v="1"/>
    <s v="B08MCD9JFY"/>
    <x v="61"/>
    <n v="799"/>
    <n v="1999"/>
    <n v="0.6"/>
    <n v="21989"/>
    <n v="3515.6000000000004"/>
    <x v="22"/>
    <x v="9"/>
    <x v="1"/>
  </r>
  <r>
    <d v="2022-10-24T00:00:00"/>
    <s v="B083RCTXLL"/>
    <n v="11"/>
    <x v="1"/>
    <x v="4"/>
    <s v="B083RCTXLL"/>
    <x v="43"/>
    <n v="681"/>
    <n v="1199"/>
    <n v="0.43"/>
    <n v="13189"/>
    <n v="4269.8700000000008"/>
    <x v="23"/>
    <x v="9"/>
    <x v="1"/>
  </r>
  <r>
    <d v="2022-10-25T00:00:00"/>
    <s v="B08HLZ28QC"/>
    <n v="11"/>
    <x v="0"/>
    <x v="1"/>
    <s v="B08HLZ28QC"/>
    <x v="62"/>
    <n v="1199"/>
    <n v="3490"/>
    <n v="0.66"/>
    <n v="38390"/>
    <n v="4484.2599999999993"/>
    <x v="24"/>
    <x v="9"/>
    <x v="1"/>
  </r>
  <r>
    <d v="2022-10-26T00:00:00"/>
    <s v="B07GVR9TG7"/>
    <n v="9"/>
    <x v="1"/>
    <x v="4"/>
    <s v="B07GVR9TG7"/>
    <x v="63"/>
    <n v="2499"/>
    <n v="4999"/>
    <n v="0.5"/>
    <n v="44991"/>
    <n v="11245.5"/>
    <x v="25"/>
    <x v="9"/>
    <x v="1"/>
  </r>
  <r>
    <d v="2022-10-27T00:00:00"/>
    <s v="B0856HY85J"/>
    <n v="5"/>
    <x v="0"/>
    <x v="1"/>
    <s v="B0856HY85J"/>
    <x v="64"/>
    <n v="1799"/>
    <n v="4999"/>
    <n v="0.64"/>
    <n v="24995"/>
    <n v="3238.2"/>
    <x v="26"/>
    <x v="9"/>
    <x v="1"/>
  </r>
  <r>
    <d v="2022-10-28T00:00:00"/>
    <s v="B07CD2BN46"/>
    <n v="8"/>
    <x v="1"/>
    <x v="4"/>
    <s v="B07CD2BN46"/>
    <x v="24"/>
    <n v="429"/>
    <n v="599"/>
    <n v="0.28000000000000003"/>
    <n v="4792"/>
    <n v="2471.04"/>
    <x v="27"/>
    <x v="9"/>
    <x v="1"/>
  </r>
  <r>
    <d v="2022-10-29T00:00:00"/>
    <s v="B07PLHTTB4"/>
    <n v="7"/>
    <x v="0"/>
    <x v="1"/>
    <s v="B07PLHTTB4"/>
    <x v="44"/>
    <n v="100"/>
    <n v="499"/>
    <n v="0.8"/>
    <n v="3493"/>
    <n v="139.99999999999997"/>
    <x v="28"/>
    <x v="9"/>
    <x v="1"/>
  </r>
  <r>
    <d v="2022-10-30T00:00:00"/>
    <s v="B077T3BG5L"/>
    <n v="6"/>
    <x v="1"/>
    <x v="4"/>
    <s v="B077T3BG5L"/>
    <x v="47"/>
    <n v="329"/>
    <n v="399"/>
    <n v="0.18"/>
    <n v="2394"/>
    <n v="1618.68"/>
    <x v="29"/>
    <x v="9"/>
    <x v="1"/>
  </r>
  <r>
    <d v="2022-10-31T00:00:00"/>
    <s v="B08DDRGWTJ"/>
    <n v="15"/>
    <x v="0"/>
    <x v="1"/>
    <s v="B08DDRGWTJ"/>
    <x v="0"/>
    <n v="229"/>
    <n v="299"/>
    <n v="0.23"/>
    <n v="4485"/>
    <n v="2644.9500000000003"/>
    <x v="30"/>
    <x v="9"/>
    <x v="1"/>
  </r>
  <r>
    <d v="2022-11-01T00:00:00"/>
    <s v="B079Y6JZC8"/>
    <n v="23"/>
    <x v="1"/>
    <x v="4"/>
    <s v="B079Y6JZC8"/>
    <x v="43"/>
    <n v="139"/>
    <n v="299"/>
    <n v="0.54"/>
    <n v="6877"/>
    <n v="1470.62"/>
    <x v="0"/>
    <x v="10"/>
    <x v="1"/>
  </r>
  <r>
    <d v="2022-11-02T00:00:00"/>
    <s v="B0856HNMR7"/>
    <n v="14"/>
    <x v="0"/>
    <x v="1"/>
    <s v="B0856HNMR7"/>
    <x v="39"/>
    <n v="1199"/>
    <n v="2499"/>
    <n v="0.52"/>
    <n v="34986"/>
    <n v="8057.28"/>
    <x v="1"/>
    <x v="10"/>
    <x v="1"/>
  </r>
  <r>
    <d v="2022-11-03T00:00:00"/>
    <s v="B0B12K5BPM"/>
    <n v="9"/>
    <x v="1"/>
    <x v="4"/>
    <s v="B0B12K5BPM"/>
    <x v="65"/>
    <n v="1049"/>
    <n v="2299"/>
    <n v="0.54"/>
    <n v="20691"/>
    <n v="4342.8599999999997"/>
    <x v="2"/>
    <x v="10"/>
    <x v="1"/>
  </r>
  <r>
    <d v="2022-11-04T00:00:00"/>
    <s v="B08MTCKDYN"/>
    <n v="4"/>
    <x v="0"/>
    <x v="1"/>
    <s v="B08MTCKDYN"/>
    <x v="33"/>
    <n v="119"/>
    <n v="299"/>
    <n v="0.6"/>
    <n v="1196"/>
    <n v="190.4"/>
    <x v="3"/>
    <x v="10"/>
    <x v="1"/>
  </r>
  <r>
    <d v="2022-11-05T00:00:00"/>
    <s v="B08CF3D7QR"/>
    <n v="3"/>
    <x v="1"/>
    <x v="4"/>
    <s v="B08CF3D7QR"/>
    <x v="0"/>
    <n v="154"/>
    <n v="339"/>
    <n v="0.55000000000000004"/>
    <n v="1017"/>
    <n v="207.89999999999998"/>
    <x v="4"/>
    <x v="10"/>
    <x v="1"/>
  </r>
  <r>
    <d v="2022-11-06T00:00:00"/>
    <s v="B00LVMTA2A"/>
    <n v="8"/>
    <x v="0"/>
    <x v="1"/>
    <s v="B00LVMTA2A"/>
    <x v="11"/>
    <n v="225"/>
    <n v="250"/>
    <n v="0.1"/>
    <n v="2000"/>
    <n v="1620"/>
    <x v="5"/>
    <x v="10"/>
    <x v="1"/>
  </r>
  <r>
    <d v="2022-11-07T00:00:00"/>
    <s v="B07TR5HSR9"/>
    <n v="12"/>
    <x v="1"/>
    <x v="4"/>
    <s v="B07TR5HSR9"/>
    <x v="45"/>
    <n v="656"/>
    <n v="1499"/>
    <n v="0.56000000000000005"/>
    <n v="17988"/>
    <n v="3463.6799999999994"/>
    <x v="6"/>
    <x v="10"/>
    <x v="1"/>
  </r>
  <r>
    <d v="2022-11-08T00:00:00"/>
    <s v="B0819ZZK5K"/>
    <n v="15"/>
    <x v="0"/>
    <x v="1"/>
    <s v="B0819ZZK5K"/>
    <x v="11"/>
    <n v="1109"/>
    <n v="2800"/>
    <n v="0.6"/>
    <n v="42000"/>
    <n v="6654"/>
    <x v="7"/>
    <x v="10"/>
    <x v="1"/>
  </r>
  <r>
    <d v="2022-11-09T00:00:00"/>
    <s v="B096VF5YYF"/>
    <n v="17"/>
    <x v="1"/>
    <x v="4"/>
    <s v="B096VF5YYF"/>
    <x v="19"/>
    <n v="2999"/>
    <n v="7990"/>
    <n v="0.62"/>
    <n v="135830"/>
    <n v="19373.54"/>
    <x v="8"/>
    <x v="10"/>
    <x v="1"/>
  </r>
  <r>
    <d v="2022-11-10T00:00:00"/>
    <s v="B08QJJCY2Q"/>
    <n v="3"/>
    <x v="0"/>
    <x v="1"/>
    <s v="B08QJJCY2Q"/>
    <x v="60"/>
    <n v="169"/>
    <n v="299"/>
    <n v="0.43"/>
    <n v="897"/>
    <n v="288.99"/>
    <x v="9"/>
    <x v="10"/>
    <x v="1"/>
  </r>
  <r>
    <d v="2022-11-11T00:00:00"/>
    <s v="B07L5L4GTB"/>
    <n v="2"/>
    <x v="1"/>
    <x v="4"/>
    <s v="B07L5L4GTB"/>
    <x v="56"/>
    <n v="309"/>
    <n v="404"/>
    <n v="0.24"/>
    <n v="808"/>
    <n v="469.68"/>
    <x v="10"/>
    <x v="10"/>
    <x v="1"/>
  </r>
  <r>
    <d v="2022-11-12T00:00:00"/>
    <s v="B07L8KNP5F"/>
    <n v="9"/>
    <x v="0"/>
    <x v="1"/>
    <s v="B07L8KNP5F"/>
    <x v="39"/>
    <n v="599"/>
    <n v="1399"/>
    <n v="0.56999999999999995"/>
    <n v="12591"/>
    <n v="2318.13"/>
    <x v="11"/>
    <x v="10"/>
    <x v="1"/>
  </r>
  <r>
    <d v="2022-11-13T00:00:00"/>
    <s v="B08CF4SCNP"/>
    <n v="5"/>
    <x v="1"/>
    <x v="4"/>
    <s v="B08CF4SCNP"/>
    <x v="47"/>
    <n v="299"/>
    <n v="599"/>
    <n v="0.5"/>
    <n v="2995"/>
    <n v="747.5"/>
    <x v="12"/>
    <x v="10"/>
    <x v="1"/>
  </r>
  <r>
    <d v="2022-11-14T00:00:00"/>
    <s v="B09XX51X2G"/>
    <n v="6"/>
    <x v="0"/>
    <x v="1"/>
    <s v="B09XX51X2G"/>
    <x v="45"/>
    <n v="449"/>
    <n v="999"/>
    <n v="0.55000000000000004"/>
    <n v="5994"/>
    <n v="1212.3"/>
    <x v="13"/>
    <x v="10"/>
    <x v="1"/>
  </r>
  <r>
    <d v="2022-11-15T00:00:00"/>
    <s v="B01M72LILF"/>
    <n v="8"/>
    <x v="1"/>
    <x v="4"/>
    <s v="B01M72LILF"/>
    <x v="43"/>
    <n v="799"/>
    <n v="1295"/>
    <n v="0.38"/>
    <n v="10360"/>
    <n v="3963.04"/>
    <x v="14"/>
    <x v="10"/>
    <x v="1"/>
  </r>
  <r>
    <d v="2022-11-16T00:00:00"/>
    <s v="B07KSMBL2H"/>
    <n v="10"/>
    <x v="0"/>
    <x v="1"/>
    <s v="B07KSMBL2H"/>
    <x v="2"/>
    <n v="219"/>
    <n v="700"/>
    <n v="0.69"/>
    <n v="7000"/>
    <n v="678.90000000000009"/>
    <x v="15"/>
    <x v="10"/>
    <x v="1"/>
  </r>
  <r>
    <d v="2022-11-17T00:00:00"/>
    <s v="B00LZLQ624"/>
    <n v="15"/>
    <x v="1"/>
    <x v="4"/>
    <s v="B00LZLQ624"/>
    <x v="66"/>
    <n v="157"/>
    <n v="160"/>
    <n v="0.02"/>
    <n v="2400"/>
    <n v="2307.9"/>
    <x v="16"/>
    <x v="10"/>
    <x v="1"/>
  </r>
  <r>
    <d v="2022-11-18T00:00:00"/>
    <s v="B07DJLFMPS"/>
    <n v="17"/>
    <x v="0"/>
    <x v="1"/>
    <s v="B07DJLFMPS"/>
    <x v="22"/>
    <n v="369"/>
    <n v="1600"/>
    <n v="0.77"/>
    <n v="27200"/>
    <n v="1442.79"/>
    <x v="17"/>
    <x v="10"/>
    <x v="1"/>
  </r>
  <r>
    <d v="2022-11-19T00:00:00"/>
    <s v="B09GB5B4BK"/>
    <n v="18"/>
    <x v="1"/>
    <x v="4"/>
    <s v="B09GB5B4BK"/>
    <x v="43"/>
    <n v="599"/>
    <n v="899"/>
    <n v="0.33"/>
    <n v="16182"/>
    <n v="7223.94"/>
    <x v="18"/>
    <x v="10"/>
    <x v="1"/>
  </r>
  <r>
    <d v="2022-11-20T00:00:00"/>
    <s v="B015ZXUDD0"/>
    <n v="6"/>
    <x v="0"/>
    <x v="1"/>
    <s v="B015ZXUDD0"/>
    <x v="11"/>
    <n v="479"/>
    <n v="599"/>
    <n v="0.2"/>
    <n v="3594"/>
    <n v="2299.2000000000003"/>
    <x v="19"/>
    <x v="10"/>
    <x v="1"/>
  </r>
  <r>
    <d v="2022-11-21T00:00:00"/>
    <s v="B085DTN6R2"/>
    <n v="6"/>
    <x v="1"/>
    <x v="4"/>
    <s v="B085DTN6R2"/>
    <x v="0"/>
    <n v="350"/>
    <n v="899"/>
    <n v="0.61"/>
    <n v="5394"/>
    <n v="819"/>
    <x v="20"/>
    <x v="10"/>
    <x v="1"/>
  </r>
  <r>
    <d v="2022-11-22T00:00:00"/>
    <s v="B09PL79D2X"/>
    <n v="6"/>
    <x v="0"/>
    <x v="1"/>
    <s v="B09PL79D2X"/>
    <x v="24"/>
    <n v="1598"/>
    <n v="2990"/>
    <n v="0.47"/>
    <n v="17940"/>
    <n v="5081.6400000000003"/>
    <x v="21"/>
    <x v="10"/>
    <x v="1"/>
  </r>
  <r>
    <d v="2022-11-23T00:00:00"/>
    <s v="B098K3H92Z"/>
    <n v="7"/>
    <x v="1"/>
    <x v="4"/>
    <s v="B098K3H92Z"/>
    <x v="67"/>
    <n v="599"/>
    <n v="899"/>
    <n v="0.33"/>
    <n v="6293"/>
    <n v="2809.3099999999995"/>
    <x v="22"/>
    <x v="10"/>
    <x v="1"/>
  </r>
  <r>
    <d v="2022-11-24T00:00:00"/>
    <s v="B09KLVMZ3B"/>
    <n v="7"/>
    <x v="0"/>
    <x v="1"/>
    <s v="B09KLVMZ3B"/>
    <x v="0"/>
    <n v="159"/>
    <n v="399"/>
    <n v="0.6"/>
    <n v="2793"/>
    <n v="445.20000000000005"/>
    <x v="23"/>
    <x v="10"/>
    <x v="1"/>
  </r>
  <r>
    <d v="2022-11-25T00:00:00"/>
    <s v="B084PJSSQ1"/>
    <n v="7"/>
    <x v="1"/>
    <x v="4"/>
    <s v="B084PJSSQ1"/>
    <x v="11"/>
    <n v="1299"/>
    <n v="3000"/>
    <n v="0.56999999999999995"/>
    <n v="21000"/>
    <n v="3909.9900000000002"/>
    <x v="24"/>
    <x v="10"/>
    <x v="1"/>
  </r>
  <r>
    <d v="2022-11-26T00:00:00"/>
    <s v="B097R25DP7"/>
    <n v="7"/>
    <x v="0"/>
    <x v="1"/>
    <s v="B097R25DP7"/>
    <x v="19"/>
    <n v="1599"/>
    <n v="4999"/>
    <n v="0.68"/>
    <n v="34993"/>
    <n v="3581.7599999999993"/>
    <x v="25"/>
    <x v="10"/>
    <x v="1"/>
  </r>
  <r>
    <d v="2022-11-27T00:00:00"/>
    <s v="B097C564GC"/>
    <n v="7"/>
    <x v="1"/>
    <x v="4"/>
    <s v="B097C564GC"/>
    <x v="68"/>
    <n v="294"/>
    <n v="4999"/>
    <n v="0.94"/>
    <n v="34993"/>
    <n v="123.4800000000001"/>
    <x v="26"/>
    <x v="10"/>
    <x v="1"/>
  </r>
  <r>
    <d v="2022-11-28T00:00:00"/>
    <s v="B08CYNJ5KY"/>
    <n v="7"/>
    <x v="0"/>
    <x v="1"/>
    <s v="B08CYNJ5KY"/>
    <x v="56"/>
    <n v="828"/>
    <n v="861"/>
    <n v="0.04"/>
    <n v="6027"/>
    <n v="5564.16"/>
    <x v="27"/>
    <x v="10"/>
    <x v="1"/>
  </r>
  <r>
    <d v="2022-11-29T00:00:00"/>
    <s v="B00Y4ORQ46"/>
    <n v="7"/>
    <x v="1"/>
    <x v="4"/>
    <s v="B00Y4ORQ46"/>
    <x v="39"/>
    <n v="745"/>
    <n v="795"/>
    <n v="0.06"/>
    <n v="5565"/>
    <n v="4902.0999999999995"/>
    <x v="28"/>
    <x v="10"/>
    <x v="1"/>
  </r>
  <r>
    <d v="2022-11-30T00:00:00"/>
    <s v="B074CWD7MS"/>
    <n v="11"/>
    <x v="0"/>
    <x v="1"/>
    <s v="B074CWD7MS"/>
    <x v="69"/>
    <n v="1549"/>
    <n v="2495"/>
    <n v="0.38"/>
    <n v="27445"/>
    <n v="10564.18"/>
    <x v="29"/>
    <x v="10"/>
    <x v="1"/>
  </r>
  <r>
    <d v="2022-12-01T00:00:00"/>
    <s v="B083342NKJ"/>
    <n v="11"/>
    <x v="1"/>
    <x v="4"/>
    <s v="B083342NKJ"/>
    <x v="0"/>
    <n v="349"/>
    <n v="399"/>
    <n v="0.13"/>
    <n v="4389"/>
    <n v="3339.93"/>
    <x v="0"/>
    <x v="11"/>
    <x v="1"/>
  </r>
  <r>
    <d v="2022-12-02T00:00:00"/>
    <s v="B09C6HXFC1"/>
    <n v="11"/>
    <x v="0"/>
    <x v="1"/>
    <s v="B09C6HXFC1"/>
    <x v="0"/>
    <n v="970"/>
    <n v="1799"/>
    <n v="0.46"/>
    <n v="19789"/>
    <n v="5761.8"/>
    <x v="1"/>
    <x v="11"/>
    <x v="1"/>
  </r>
  <r>
    <d v="2022-12-03T00:00:00"/>
    <s v="B00A0VCJPI"/>
    <n v="11"/>
    <x v="1"/>
    <x v="4"/>
    <s v="B00A0VCJPI"/>
    <x v="54"/>
    <n v="1469"/>
    <n v="2499"/>
    <n v="0.41"/>
    <n v="27489"/>
    <n v="9533.8100000000013"/>
    <x v="2"/>
    <x v="11"/>
    <x v="1"/>
  </r>
  <r>
    <d v="2022-12-04T00:00:00"/>
    <s v="B00UGZWM2I"/>
    <n v="9"/>
    <x v="0"/>
    <x v="1"/>
    <s v="B00UGZWM2I"/>
    <x v="66"/>
    <n v="198"/>
    <n v="800"/>
    <n v="0.75"/>
    <n v="7200"/>
    <n v="445.5"/>
    <x v="3"/>
    <x v="11"/>
    <x v="1"/>
  </r>
  <r>
    <d v="2022-12-05T00:00:00"/>
    <s v="B00R1P3B4O"/>
    <n v="5"/>
    <x v="1"/>
    <x v="4"/>
    <s v="B00R1P3B4O"/>
    <x v="70"/>
    <n v="549"/>
    <n v="549"/>
    <n v="0"/>
    <n v="2745"/>
    <n v="2745"/>
    <x v="4"/>
    <x v="11"/>
    <x v="1"/>
  </r>
  <r>
    <d v="2022-12-06T00:00:00"/>
    <s v="B0B3MWYCHQ"/>
    <n v="8"/>
    <x v="0"/>
    <x v="1"/>
    <s v="B0B3MWYCHQ"/>
    <x v="19"/>
    <n v="2999"/>
    <n v="9999"/>
    <n v="0.7"/>
    <n v="79992"/>
    <n v="7197.6000000000013"/>
    <x v="5"/>
    <x v="11"/>
    <x v="1"/>
  </r>
  <r>
    <d v="2022-12-07T00:00:00"/>
    <s v="B09DG9VNWB"/>
    <n v="7"/>
    <x v="1"/>
    <x v="4"/>
    <s v="B09DG9VNWB"/>
    <x v="19"/>
    <n v="12000"/>
    <n v="29999"/>
    <n v="0.6"/>
    <n v="209993"/>
    <n v="33600"/>
    <x v="6"/>
    <x v="11"/>
    <x v="1"/>
  </r>
  <r>
    <d v="2022-12-08T00:00:00"/>
    <s v="B09Y5MP7C4"/>
    <n v="6"/>
    <x v="0"/>
    <x v="1"/>
    <s v="B09Y5MP7C4"/>
    <x v="24"/>
    <n v="1299"/>
    <n v="3499"/>
    <n v="0.63"/>
    <n v="20994"/>
    <n v="2883.7799999999997"/>
    <x v="7"/>
    <x v="11"/>
    <x v="1"/>
  </r>
  <r>
    <d v="2022-12-09T00:00:00"/>
    <s v="B01DJJVFPC"/>
    <n v="15"/>
    <x v="1"/>
    <x v="4"/>
    <s v="B01DJJVFPC"/>
    <x v="11"/>
    <n v="269"/>
    <n v="315"/>
    <n v="0.15"/>
    <n v="4725"/>
    <n v="3429.75"/>
    <x v="8"/>
    <x v="11"/>
    <x v="1"/>
  </r>
  <r>
    <d v="2022-12-10T00:00:00"/>
    <s v="B07DFYJRQV"/>
    <n v="23"/>
    <x v="0"/>
    <x v="1"/>
    <s v="B07DFYJRQV"/>
    <x v="24"/>
    <n v="799"/>
    <n v="1499"/>
    <n v="0.47"/>
    <n v="34477"/>
    <n v="9739.8100000000013"/>
    <x v="9"/>
    <x v="11"/>
    <x v="1"/>
  </r>
  <r>
    <d v="2021-01-01T00:00:00"/>
    <s v="B08L879JSN"/>
    <n v="14"/>
    <x v="1"/>
    <x v="4"/>
    <s v="B08L879JSN"/>
    <x v="71"/>
    <n v="6299"/>
    <n v="13750"/>
    <n v="0.54"/>
    <n v="192500"/>
    <n v="40565.56"/>
    <x v="0"/>
    <x v="0"/>
    <x v="0"/>
  </r>
  <r>
    <d v="2021-01-02T00:00:00"/>
    <s v="B08TDJNM3G"/>
    <n v="9"/>
    <x v="0"/>
    <x v="1"/>
    <s v="B08TDJNM3G"/>
    <x v="72"/>
    <n v="59"/>
    <n v="59"/>
    <n v="0"/>
    <n v="531"/>
    <n v="531"/>
    <x v="1"/>
    <x v="0"/>
    <x v="0"/>
  </r>
  <r>
    <d v="2021-01-03T00:00:00"/>
    <s v="B06XSK3XL6"/>
    <n v="4"/>
    <x v="1"/>
    <x v="4"/>
    <s v="B06XSK3XL6"/>
    <x v="25"/>
    <n v="571"/>
    <n v="999"/>
    <n v="0.43"/>
    <n v="3996"/>
    <n v="1301.8800000000001"/>
    <x v="2"/>
    <x v="0"/>
    <x v="0"/>
  </r>
  <r>
    <d v="2021-01-04T00:00:00"/>
    <s v="B07YNTJ8ZM"/>
    <n v="3"/>
    <x v="0"/>
    <x v="1"/>
    <s v="B07YNTJ8ZM"/>
    <x v="65"/>
    <n v="549"/>
    <n v="999"/>
    <n v="0.45"/>
    <n v="2997"/>
    <n v="905.85"/>
    <x v="3"/>
    <x v="0"/>
    <x v="0"/>
  </r>
  <r>
    <d v="2021-01-05T00:00:00"/>
    <s v="B09KGV7WSV"/>
    <n v="8"/>
    <x v="1"/>
    <x v="4"/>
    <s v="B09KGV7WSV"/>
    <x v="35"/>
    <n v="2099"/>
    <n v="5999"/>
    <n v="0.65"/>
    <n v="47992"/>
    <n v="5877.2"/>
    <x v="4"/>
    <x v="0"/>
    <x v="0"/>
  </r>
  <r>
    <d v="2021-01-06T00:00:00"/>
    <s v="B08DPLCM6T"/>
    <n v="12"/>
    <x v="0"/>
    <x v="1"/>
    <s v="B08DPLCM6T"/>
    <x v="3"/>
    <n v="13490"/>
    <n v="21990"/>
    <n v="0.39"/>
    <n v="263880"/>
    <n v="98746.8"/>
    <x v="5"/>
    <x v="0"/>
    <x v="0"/>
  </r>
  <r>
    <d v="2021-01-07T00:00:00"/>
    <s v="B07KR5P3YD"/>
    <n v="15"/>
    <x v="1"/>
    <x v="4"/>
    <s v="B07KR5P3YD"/>
    <x v="51"/>
    <n v="448"/>
    <n v="699"/>
    <n v="0.36"/>
    <n v="10485"/>
    <n v="4300.8"/>
    <x v="6"/>
    <x v="0"/>
    <x v="0"/>
  </r>
  <r>
    <d v="2021-01-08T00:00:00"/>
    <s v="B08FB2LNSZ"/>
    <n v="17"/>
    <x v="0"/>
    <x v="1"/>
    <s v="B08FB2LNSZ"/>
    <x v="24"/>
    <n v="1499"/>
    <n v="2999"/>
    <n v="0.5"/>
    <n v="50983"/>
    <n v="12741.5"/>
    <x v="7"/>
    <x v="0"/>
    <x v="0"/>
  </r>
  <r>
    <d v="2021-01-09T00:00:00"/>
    <s v="B01IBRHE3E"/>
    <n v="3"/>
    <x v="1"/>
    <x v="4"/>
    <s v="B01IBRHE3E"/>
    <x v="73"/>
    <n v="299"/>
    <n v="499"/>
    <n v="0.4"/>
    <n v="1497"/>
    <n v="538.19999999999993"/>
    <x v="8"/>
    <x v="0"/>
    <x v="0"/>
  </r>
  <r>
    <d v="2021-01-10T00:00:00"/>
    <s v="B01N6LU1VF"/>
    <n v="2"/>
    <x v="0"/>
    <x v="1"/>
    <s v="B01N6LU1VF"/>
    <x v="11"/>
    <n v="579"/>
    <n v="1400"/>
    <n v="0.59"/>
    <n v="2800"/>
    <n v="474.78000000000003"/>
    <x v="9"/>
    <x v="0"/>
    <x v="0"/>
  </r>
  <r>
    <d v="2021-01-11T00:00:00"/>
    <s v="B07XLML2YS"/>
    <n v="9"/>
    <x v="1"/>
    <x v="4"/>
    <s v="B07XLML2YS"/>
    <x v="74"/>
    <n v="2499"/>
    <n v="3299"/>
    <n v="0.24"/>
    <n v="29691"/>
    <n v="17093.16"/>
    <x v="10"/>
    <x v="0"/>
    <x v="0"/>
  </r>
  <r>
    <d v="2021-01-12T00:00:00"/>
    <s v="B086WMSCN3"/>
    <n v="5"/>
    <x v="0"/>
    <x v="1"/>
    <s v="B086WMSCN3"/>
    <x v="24"/>
    <n v="1199"/>
    <n v="5999"/>
    <n v="0.8"/>
    <n v="29995"/>
    <n v="1198.9999999999998"/>
    <x v="11"/>
    <x v="0"/>
    <x v="0"/>
  </r>
  <r>
    <d v="2021-01-13T00:00:00"/>
    <s v="B003B00484"/>
    <n v="6"/>
    <x v="1"/>
    <x v="4"/>
    <s v="B003B00484"/>
    <x v="11"/>
    <n v="399"/>
    <n v="499"/>
    <n v="0.2"/>
    <n v="2994"/>
    <n v="1915.2"/>
    <x v="12"/>
    <x v="0"/>
    <x v="0"/>
  </r>
  <r>
    <d v="2021-01-14T00:00:00"/>
    <s v="B085194JFL"/>
    <n v="8"/>
    <x v="0"/>
    <x v="1"/>
    <s v="B085194JFL"/>
    <x v="2"/>
    <n v="279"/>
    <n v="499"/>
    <n v="0.44"/>
    <n v="3992"/>
    <n v="1249.92"/>
    <x v="13"/>
    <x v="0"/>
    <x v="0"/>
  </r>
  <r>
    <d v="2021-01-15T00:00:00"/>
    <s v="B09F6S8BT6"/>
    <n v="10"/>
    <x v="1"/>
    <x v="4"/>
    <s v="B09F6S8BT6"/>
    <x v="3"/>
    <n v="13490"/>
    <n v="22900"/>
    <n v="0.41"/>
    <n v="229000"/>
    <n v="79591.000000000015"/>
    <x v="14"/>
    <x v="0"/>
    <x v="0"/>
  </r>
  <r>
    <d v="2021-01-16T00:00:00"/>
    <s v="B003L62T7W"/>
    <n v="15"/>
    <x v="0"/>
    <x v="1"/>
    <s v="B003L62T7W"/>
    <x v="43"/>
    <n v="279"/>
    <n v="375"/>
    <n v="0.26"/>
    <n v="5625"/>
    <n v="3096.9"/>
    <x v="15"/>
    <x v="0"/>
    <x v="0"/>
  </r>
  <r>
    <d v="2021-01-17T00:00:00"/>
    <s v="B09P18XVW6"/>
    <n v="17"/>
    <x v="1"/>
    <x v="4"/>
    <s v="B09P18XVW6"/>
    <x v="19"/>
    <n v="2499"/>
    <n v="4999"/>
    <n v="0.5"/>
    <n v="84983"/>
    <n v="21241.5"/>
    <x v="16"/>
    <x v="0"/>
    <x v="0"/>
  </r>
  <r>
    <d v="2021-01-18T00:00:00"/>
    <s v="B00LZLPYHW"/>
    <n v="18"/>
    <x v="0"/>
    <x v="1"/>
    <s v="B00LZLPYHW"/>
    <x v="66"/>
    <n v="137"/>
    <n v="160"/>
    <n v="0.14000000000000001"/>
    <n v="2880"/>
    <n v="2120.7599999999998"/>
    <x v="17"/>
    <x v="0"/>
    <x v="0"/>
  </r>
  <r>
    <d v="2021-01-19T00:00:00"/>
    <s v="B09NHVCHS9"/>
    <n v="6"/>
    <x v="1"/>
    <x v="4"/>
    <s v="B09NHVCHS9"/>
    <x v="0"/>
    <n v="59"/>
    <n v="199"/>
    <n v="0.7"/>
    <n v="1194"/>
    <n v="106.20000000000002"/>
    <x v="18"/>
    <x v="0"/>
    <x v="0"/>
  </r>
  <r>
    <d v="2021-01-20T00:00:00"/>
    <s v="B00NNQMYNE"/>
    <n v="6"/>
    <x v="0"/>
    <x v="1"/>
    <s v="B00NNQMYNE"/>
    <x v="11"/>
    <n v="299"/>
    <n v="499"/>
    <n v="0.4"/>
    <n v="2994"/>
    <n v="1076.3999999999999"/>
    <x v="19"/>
    <x v="0"/>
    <x v="0"/>
  </r>
  <r>
    <d v="2021-01-21T00:00:00"/>
    <s v="B0B217Z5VK"/>
    <n v="6"/>
    <x v="1"/>
    <x v="4"/>
    <s v="B0B217Z5VK"/>
    <x v="24"/>
    <n v="1799"/>
    <n v="3999"/>
    <n v="0.55000000000000004"/>
    <n v="23994"/>
    <n v="4857.2999999999993"/>
    <x v="20"/>
    <x v="0"/>
    <x v="0"/>
  </r>
  <r>
    <d v="2021-01-22T00:00:00"/>
    <s v="B07B88KQZ8"/>
    <n v="7"/>
    <x v="0"/>
    <x v="1"/>
    <s v="B07B88KQZ8"/>
    <x v="65"/>
    <n v="1999"/>
    <n v="2999"/>
    <n v="0.33"/>
    <n v="20993"/>
    <n v="9375.31"/>
    <x v="21"/>
    <x v="0"/>
    <x v="0"/>
  </r>
  <r>
    <d v="2021-01-23T00:00:00"/>
    <s v="B01M4GGIVU"/>
    <n v="7"/>
    <x v="1"/>
    <x v="4"/>
    <s v="B01M4GGIVU"/>
    <x v="2"/>
    <n v="199"/>
    <n v="699"/>
    <n v="0.72"/>
    <n v="4893"/>
    <n v="390.04"/>
    <x v="22"/>
    <x v="0"/>
    <x v="0"/>
  </r>
  <r>
    <d v="2021-01-24T00:00:00"/>
    <s v="B07Z3K96FR"/>
    <n v="7"/>
    <x v="0"/>
    <x v="1"/>
    <s v="B07Z3K96FR"/>
    <x v="75"/>
    <n v="399"/>
    <n v="1499"/>
    <n v="0.73"/>
    <n v="10493"/>
    <n v="754.11"/>
    <x v="23"/>
    <x v="0"/>
    <x v="0"/>
  </r>
  <r>
    <d v="2021-01-25T00:00:00"/>
    <s v="B0756CLQWL"/>
    <n v="7"/>
    <x v="1"/>
    <x v="4"/>
    <s v="B0756CLQWL"/>
    <x v="76"/>
    <n v="1699"/>
    <n v="3999"/>
    <n v="0.57999999999999996"/>
    <n v="27993"/>
    <n v="4995.0600000000004"/>
    <x v="24"/>
    <x v="0"/>
    <x v="0"/>
  </r>
  <r>
    <d v="2021-01-26T00:00:00"/>
    <s v="B004IO5BMQ"/>
    <n v="7"/>
    <x v="0"/>
    <x v="1"/>
    <s v="B004IO5BMQ"/>
    <x v="43"/>
    <n v="699"/>
    <n v="995"/>
    <n v="0.3"/>
    <n v="6965"/>
    <n v="3425.1"/>
    <x v="25"/>
    <x v="0"/>
    <x v="0"/>
  </r>
  <r>
    <d v="2021-01-27T00:00:00"/>
    <s v="B09Z6WH2N1"/>
    <n v="7"/>
    <x v="1"/>
    <x v="4"/>
    <s v="B09Z6WH2N1"/>
    <x v="33"/>
    <n v="95"/>
    <n v="499"/>
    <n v="0.81"/>
    <n v="3493"/>
    <n v="126.34999999999997"/>
    <x v="26"/>
    <x v="0"/>
    <x v="0"/>
  </r>
  <r>
    <d v="2021-01-28T00:00:00"/>
    <s v="B01HGCLUH6"/>
    <n v="7"/>
    <x v="0"/>
    <x v="1"/>
    <s v="B01HGCLUH6"/>
    <x v="63"/>
    <n v="1149"/>
    <n v="1699"/>
    <n v="0.32"/>
    <n v="11893"/>
    <n v="5469.24"/>
    <x v="27"/>
    <x v="0"/>
    <x v="0"/>
  </r>
  <r>
    <d v="2021-01-29T00:00:00"/>
    <s v="B01N4EV2TL"/>
    <n v="11"/>
    <x v="1"/>
    <x v="4"/>
    <s v="B01N4EV2TL"/>
    <x v="51"/>
    <n v="1495"/>
    <n v="1995"/>
    <n v="0.25"/>
    <n v="21945"/>
    <n v="12333.75"/>
    <x v="28"/>
    <x v="0"/>
    <x v="0"/>
  </r>
  <r>
    <d v="2021-01-30T00:00:00"/>
    <s v="B08MZQBFLN"/>
    <n v="11"/>
    <x v="0"/>
    <x v="1"/>
    <s v="B08MZQBFLN"/>
    <x v="45"/>
    <n v="849"/>
    <n v="4999"/>
    <n v="0.83"/>
    <n v="54989"/>
    <n v="1587.6300000000003"/>
    <x v="29"/>
    <x v="0"/>
    <x v="0"/>
  </r>
  <r>
    <d v="2021-01-31T00:00:00"/>
    <s v="B0752LL57V"/>
    <n v="11"/>
    <x v="1"/>
    <x v="4"/>
    <s v="B0752LL57V"/>
    <x v="77"/>
    <n v="440"/>
    <n v="440"/>
    <n v="0"/>
    <n v="4840"/>
    <n v="4840"/>
    <x v="30"/>
    <x v="0"/>
    <x v="0"/>
  </r>
  <r>
    <d v="2021-02-01T00:00:00"/>
    <s v="B08K4PSZ3V"/>
    <n v="11"/>
    <x v="0"/>
    <x v="1"/>
    <s v="B08K4PSZ3V"/>
    <x v="35"/>
    <n v="349"/>
    <n v="999"/>
    <n v="0.65"/>
    <n v="10989"/>
    <n v="1343.6499999999999"/>
    <x v="0"/>
    <x v="1"/>
    <x v="0"/>
  </r>
  <r>
    <d v="2021-02-02T00:00:00"/>
    <s v="B09Z28BQZT"/>
    <n v="9"/>
    <x v="1"/>
    <x v="4"/>
    <s v="B09Z28BQZT"/>
    <x v="45"/>
    <n v="599"/>
    <n v="3999"/>
    <n v="0.85"/>
    <n v="35991"/>
    <n v="808.65000000000009"/>
    <x v="1"/>
    <x v="1"/>
    <x v="0"/>
  </r>
  <r>
    <d v="2021-02-03T00:00:00"/>
    <s v="B094DQWV9B"/>
    <n v="5"/>
    <x v="0"/>
    <x v="1"/>
    <s v="B094DQWV9B"/>
    <x v="68"/>
    <n v="149"/>
    <n v="399"/>
    <n v="0.63"/>
    <n v="1995"/>
    <n v="275.64999999999998"/>
    <x v="2"/>
    <x v="1"/>
    <x v="0"/>
  </r>
  <r>
    <d v="2021-02-04T00:00:00"/>
    <s v="B0BBMPH39N"/>
    <n v="8"/>
    <x v="1"/>
    <x v="4"/>
    <s v="B0BBMPH39N"/>
    <x v="44"/>
    <n v="289"/>
    <n v="999"/>
    <n v="0.71"/>
    <n v="7992"/>
    <n v="670.48000000000013"/>
    <x v="3"/>
    <x v="1"/>
    <x v="0"/>
  </r>
  <r>
    <d v="2021-02-05T00:00:00"/>
    <s v="B097JQ1J5G"/>
    <n v="7"/>
    <x v="0"/>
    <x v="1"/>
    <s v="B097JQ1J5G"/>
    <x v="11"/>
    <n v="179"/>
    <n v="499"/>
    <n v="0.64"/>
    <n v="3493"/>
    <n v="451.08"/>
    <x v="4"/>
    <x v="1"/>
    <x v="0"/>
  </r>
  <r>
    <d v="2021-02-06T00:00:00"/>
    <s v="B07YY1BY5B"/>
    <n v="6"/>
    <x v="1"/>
    <x v="4"/>
    <s v="B07YY1BY5B"/>
    <x v="19"/>
    <n v="1499"/>
    <n v="4999"/>
    <n v="0.7"/>
    <n v="29994"/>
    <n v="2698.2000000000003"/>
    <x v="5"/>
    <x v="1"/>
    <x v="0"/>
  </r>
  <r>
    <d v="2021-02-07T00:00:00"/>
    <s v="B08VRMK55F"/>
    <n v="15"/>
    <x v="0"/>
    <x v="1"/>
    <s v="B08VRMK55F"/>
    <x v="24"/>
    <n v="399"/>
    <n v="699"/>
    <n v="0.43"/>
    <n v="10485"/>
    <n v="3411.4500000000003"/>
    <x v="6"/>
    <x v="1"/>
    <x v="0"/>
  </r>
  <r>
    <d v="2021-02-08T00:00:00"/>
    <s v="B08CHZ3ZQ7"/>
    <n v="23"/>
    <x v="1"/>
    <x v="4"/>
    <s v="B08CHZ3ZQ7"/>
    <x v="58"/>
    <n v="599"/>
    <n v="799"/>
    <n v="0.25"/>
    <n v="18377"/>
    <n v="10332.75"/>
    <x v="7"/>
    <x v="1"/>
    <x v="0"/>
  </r>
  <r>
    <d v="2021-02-09T00:00:00"/>
    <s v="B08SCCG9D4"/>
    <n v="14"/>
    <x v="0"/>
    <x v="1"/>
    <s v="B08SCCG9D4"/>
    <x v="78"/>
    <n v="949"/>
    <n v="2000"/>
    <n v="0.53"/>
    <n v="28000"/>
    <n v="6244.42"/>
    <x v="8"/>
    <x v="1"/>
    <x v="0"/>
  </r>
  <r>
    <d v="2021-02-10T00:00:00"/>
    <s v="B0972BQ2RS"/>
    <n v="9"/>
    <x v="1"/>
    <x v="4"/>
    <s v="B0972BQ2RS"/>
    <x v="19"/>
    <n v="2499"/>
    <n v="9999"/>
    <n v="0.75"/>
    <n v="89991"/>
    <n v="5622.75"/>
    <x v="9"/>
    <x v="1"/>
    <x v="0"/>
  </r>
  <r>
    <d v="2021-02-11T00:00:00"/>
    <s v="B00ZRBWPA0"/>
    <n v="4"/>
    <x v="0"/>
    <x v="1"/>
    <s v="B00ZRBWPA0"/>
    <x v="11"/>
    <n v="159"/>
    <n v="180"/>
    <n v="0.12"/>
    <n v="720"/>
    <n v="559.67999999999995"/>
    <x v="10"/>
    <x v="1"/>
    <x v="0"/>
  </r>
  <r>
    <d v="2021-02-12T00:00:00"/>
    <s v="B0B2DD66GS"/>
    <n v="3"/>
    <x v="1"/>
    <x v="4"/>
    <s v="B0B2DD66GS"/>
    <x v="22"/>
    <n v="1329"/>
    <n v="2900"/>
    <n v="0.54"/>
    <n v="8700"/>
    <n v="1834.0199999999998"/>
    <x v="11"/>
    <x v="1"/>
    <x v="0"/>
  </r>
  <r>
    <d v="2021-02-13T00:00:00"/>
    <s v="B09M869Z5V"/>
    <n v="8"/>
    <x v="0"/>
    <x v="1"/>
    <s v="B09M869Z5V"/>
    <x v="11"/>
    <n v="570"/>
    <n v="999"/>
    <n v="0.43"/>
    <n v="7992"/>
    <n v="2599.2000000000003"/>
    <x v="12"/>
    <x v="1"/>
    <x v="0"/>
  </r>
  <r>
    <d v="2021-02-14T00:00:00"/>
    <s v="B07W6VWZ8C"/>
    <n v="12"/>
    <x v="1"/>
    <x v="4"/>
    <s v="B07W6VWZ8C"/>
    <x v="79"/>
    <n v="899"/>
    <n v="1999"/>
    <n v="0.55000000000000004"/>
    <n v="23988"/>
    <n v="4854.5999999999995"/>
    <x v="13"/>
    <x v="1"/>
    <x v="0"/>
  </r>
  <r>
    <d v="2021-02-15T00:00:00"/>
    <s v="B07Z1X6VFC"/>
    <n v="15"/>
    <x v="0"/>
    <x v="1"/>
    <s v="B07Z1X6VFC"/>
    <x v="80"/>
    <n v="449"/>
    <n v="999"/>
    <n v="0.55000000000000004"/>
    <n v="14985"/>
    <n v="3030.7499999999995"/>
    <x v="14"/>
    <x v="1"/>
    <x v="0"/>
  </r>
  <r>
    <d v="2021-02-16T00:00:00"/>
    <s v="B07YL54NVJ"/>
    <n v="17"/>
    <x v="1"/>
    <x v="4"/>
    <s v="B07YL54NVJ"/>
    <x v="11"/>
    <n v="549"/>
    <n v="999"/>
    <n v="0.45"/>
    <n v="16983"/>
    <n v="5133.1500000000005"/>
    <x v="15"/>
    <x v="1"/>
    <x v="0"/>
  </r>
  <r>
    <d v="2021-02-17T00:00:00"/>
    <s v="B0759QMF85"/>
    <n v="3"/>
    <x v="0"/>
    <x v="1"/>
    <s v="B0759QMF85"/>
    <x v="63"/>
    <n v="1529"/>
    <n v="2399"/>
    <n v="0.36"/>
    <n v="7197"/>
    <n v="2935.68"/>
    <x v="16"/>
    <x v="1"/>
    <x v="0"/>
  </r>
  <r>
    <d v="2021-02-18T00:00:00"/>
    <s v="B00LM4X0KU"/>
    <n v="2"/>
    <x v="1"/>
    <x v="4"/>
    <s v="B00LM4X0KU"/>
    <x v="49"/>
    <n v="100"/>
    <n v="100"/>
    <n v="0"/>
    <n v="200"/>
    <n v="200"/>
    <x v="17"/>
    <x v="1"/>
    <x v="0"/>
  </r>
  <r>
    <d v="2021-02-19T00:00:00"/>
    <s v="B08PFSZ7FH"/>
    <n v="9"/>
    <x v="0"/>
    <x v="0"/>
    <s v="B08PFSZ7FH"/>
    <x v="46"/>
    <n v="299"/>
    <n v="1499"/>
    <n v="0.8"/>
    <n v="13491"/>
    <n v="538.19999999999993"/>
    <x v="18"/>
    <x v="1"/>
    <x v="0"/>
  </r>
  <r>
    <d v="2021-02-20T00:00:00"/>
    <s v="B012MQS060"/>
    <n v="5"/>
    <x v="1"/>
    <x v="4"/>
    <s v="B012MQS060"/>
    <x v="51"/>
    <n v="1295"/>
    <n v="1795"/>
    <n v="0.28000000000000003"/>
    <n v="8975"/>
    <n v="4662"/>
    <x v="19"/>
    <x v="1"/>
    <x v="0"/>
  </r>
  <r>
    <d v="2021-02-21T00:00:00"/>
    <s v="B01MF8MB65"/>
    <n v="6"/>
    <x v="0"/>
    <x v="0"/>
    <s v="B01MF8MB65"/>
    <x v="24"/>
    <n v="699"/>
    <n v="999"/>
    <n v="0.3"/>
    <n v="5994"/>
    <n v="2935.7999999999997"/>
    <x v="20"/>
    <x v="1"/>
    <x v="0"/>
  </r>
  <r>
    <d v="2021-02-22T00:00:00"/>
    <s v="B00LHZWD0C"/>
    <n v="8"/>
    <x v="1"/>
    <x v="4"/>
    <s v="B00LHZWD0C"/>
    <x v="66"/>
    <n v="252"/>
    <n v="315"/>
    <n v="0.2"/>
    <n v="2520"/>
    <n v="1612.8000000000002"/>
    <x v="21"/>
    <x v="1"/>
    <x v="0"/>
  </r>
  <r>
    <d v="2021-02-23T00:00:00"/>
    <s v="B08QDPB1SL"/>
    <n v="10"/>
    <x v="0"/>
    <x v="0"/>
    <s v="B08QDPB1SL"/>
    <x v="11"/>
    <n v="190"/>
    <n v="220"/>
    <n v="0.14000000000000001"/>
    <n v="2200"/>
    <n v="1634"/>
    <x v="22"/>
    <x v="1"/>
    <x v="0"/>
  </r>
  <r>
    <d v="2021-02-24T00:00:00"/>
    <s v="B07BRKK9JQ"/>
    <n v="15"/>
    <x v="1"/>
    <x v="4"/>
    <s v="B07BRKK9JQ"/>
    <x v="51"/>
    <n v="1299"/>
    <n v="1599"/>
    <n v="0.19"/>
    <n v="23985"/>
    <n v="15782.85"/>
    <x v="23"/>
    <x v="1"/>
    <x v="0"/>
  </r>
  <r>
    <d v="2021-02-25T00:00:00"/>
    <s v="B01EZ0X3L8"/>
    <n v="17"/>
    <x v="0"/>
    <x v="0"/>
    <s v="B01EZ0X3L8"/>
    <x v="11"/>
    <n v="729"/>
    <n v="1650"/>
    <n v="0.56000000000000005"/>
    <n v="28050"/>
    <n v="5452.9199999999992"/>
    <x v="24"/>
    <x v="1"/>
    <x v="0"/>
  </r>
  <r>
    <d v="2021-02-26T00:00:00"/>
    <s v="B00LM4W1N2"/>
    <n v="18"/>
    <x v="1"/>
    <x v="4"/>
    <s v="B00LM4W1N2"/>
    <x v="49"/>
    <n v="480"/>
    <n v="600"/>
    <n v="0.2"/>
    <n v="10800"/>
    <n v="6912"/>
    <x v="25"/>
    <x v="1"/>
    <x v="0"/>
  </r>
  <r>
    <d v="2021-02-27T00:00:00"/>
    <s v="B0949SBKMP"/>
    <n v="6"/>
    <x v="0"/>
    <x v="0"/>
    <s v="B0949SBKMP"/>
    <x v="19"/>
    <n v="1799"/>
    <n v="6990"/>
    <n v="0.74"/>
    <n v="41940"/>
    <n v="2806.44"/>
    <x v="26"/>
    <x v="1"/>
    <x v="0"/>
  </r>
  <r>
    <d v="2021-02-28T00:00:00"/>
    <s v="B08YD264ZS"/>
    <n v="6"/>
    <x v="1"/>
    <x v="4"/>
    <s v="B08YD264ZS"/>
    <x v="45"/>
    <n v="999"/>
    <n v="2499"/>
    <n v="0.6"/>
    <n v="14994"/>
    <n v="2397.6"/>
    <x v="27"/>
    <x v="1"/>
    <x v="0"/>
  </r>
  <r>
    <d v="2021-03-01T00:00:00"/>
    <s v="B094JNXNPV"/>
    <n v="6"/>
    <x v="0"/>
    <x v="0"/>
    <s v="B094JNXNPV"/>
    <x v="0"/>
    <n v="299"/>
    <n v="399"/>
    <n v="0.25"/>
    <n v="2394"/>
    <n v="1345.5"/>
    <x v="0"/>
    <x v="2"/>
    <x v="0"/>
  </r>
  <r>
    <d v="2021-03-02T00:00:00"/>
    <s v="B00GZLB57U"/>
    <n v="7"/>
    <x v="1"/>
    <x v="4"/>
    <s v="B00GZLB57U"/>
    <x v="81"/>
    <n v="238"/>
    <n v="699"/>
    <n v="0.66"/>
    <n v="4893"/>
    <n v="566.43999999999994"/>
    <x v="1"/>
    <x v="2"/>
    <x v="0"/>
  </r>
  <r>
    <d v="2021-03-03T00:00:00"/>
    <s v="B07V82W5CN"/>
    <n v="7"/>
    <x v="0"/>
    <x v="0"/>
    <s v="B07V82W5CN"/>
    <x v="51"/>
    <n v="1349"/>
    <n v="2198"/>
    <n v="0.39"/>
    <n v="15386"/>
    <n v="5760.23"/>
    <x v="2"/>
    <x v="2"/>
    <x v="0"/>
  </r>
  <r>
    <d v="2021-03-04T00:00:00"/>
    <s v="B077Z65HSD"/>
    <n v="7"/>
    <x v="1"/>
    <x v="4"/>
    <s v="B077Z65HSD"/>
    <x v="0"/>
    <n v="299"/>
    <n v="999"/>
    <n v="0.7"/>
    <n v="6993"/>
    <n v="627.90000000000009"/>
    <x v="3"/>
    <x v="2"/>
    <x v="0"/>
  </r>
  <r>
    <d v="2021-03-05T00:00:00"/>
    <s v="B08HD7JQHX"/>
    <n v="7"/>
    <x v="0"/>
    <x v="0"/>
    <s v="B08HD7JQHX"/>
    <x v="78"/>
    <n v="199"/>
    <n v="499"/>
    <n v="0.6"/>
    <n v="3493"/>
    <n v="557.20000000000005"/>
    <x v="4"/>
    <x v="2"/>
    <x v="0"/>
  </r>
  <r>
    <d v="2021-03-06T00:00:00"/>
    <s v="B0B31FR4Y2"/>
    <n v="7"/>
    <x v="1"/>
    <x v="4"/>
    <s v="B0B31FR4Y2"/>
    <x v="24"/>
    <n v="1999"/>
    <n v="9999"/>
    <n v="0.8"/>
    <n v="69993"/>
    <n v="2798.5999999999995"/>
    <x v="5"/>
    <x v="2"/>
    <x v="0"/>
  </r>
  <r>
    <d v="2021-03-07T00:00:00"/>
    <s v="B09Y14JLP3"/>
    <n v="7"/>
    <x v="0"/>
    <x v="0"/>
    <s v="B09Y14JLP3"/>
    <x v="31"/>
    <n v="99"/>
    <n v="499"/>
    <n v="0.8"/>
    <n v="3493"/>
    <n v="138.59999999999997"/>
    <x v="6"/>
    <x v="2"/>
    <x v="0"/>
  </r>
  <r>
    <d v="2021-03-08T00:00:00"/>
    <s v="B09ZHCJDP1"/>
    <n v="7"/>
    <x v="1"/>
    <x v="4"/>
    <s v="B09ZHCJDP1"/>
    <x v="43"/>
    <n v="499"/>
    <n v="1000"/>
    <n v="0.5"/>
    <n v="7000"/>
    <n v="1746.5"/>
    <x v="7"/>
    <x v="2"/>
    <x v="0"/>
  </r>
  <r>
    <d v="2021-03-09T00:00:00"/>
    <s v="B08C4Z69LN"/>
    <n v="11"/>
    <x v="0"/>
    <x v="0"/>
    <s v="B08C4Z69LN"/>
    <x v="82"/>
    <n v="1792"/>
    <n v="3500"/>
    <n v="0.49"/>
    <n v="38500"/>
    <n v="10053.120000000001"/>
    <x v="8"/>
    <x v="2"/>
    <x v="0"/>
  </r>
  <r>
    <d v="2021-03-10T00:00:00"/>
    <s v="B016XVRKZM"/>
    <n v="11"/>
    <x v="1"/>
    <x v="4"/>
    <s v="B016XVRKZM"/>
    <x v="11"/>
    <n v="3299"/>
    <n v="4100"/>
    <n v="0.2"/>
    <n v="45100"/>
    <n v="29031.200000000001"/>
    <x v="9"/>
    <x v="2"/>
    <x v="0"/>
  </r>
  <r>
    <d v="2021-03-11T00:00:00"/>
    <s v="B00LHZW3XY"/>
    <n v="11"/>
    <x v="0"/>
    <x v="0"/>
    <s v="B00LHZW3XY"/>
    <x v="66"/>
    <n v="125"/>
    <n v="180"/>
    <n v="0.31"/>
    <n v="1980"/>
    <n v="948.74999999999989"/>
    <x v="10"/>
    <x v="2"/>
    <x v="0"/>
  </r>
  <r>
    <d v="2021-03-12T00:00:00"/>
    <s v="B098JYT4SY"/>
    <n v="11"/>
    <x v="1"/>
    <x v="4"/>
    <s v="B098JYT4SY"/>
    <x v="43"/>
    <n v="399"/>
    <n v="1190"/>
    <n v="0.66"/>
    <n v="13090"/>
    <n v="1492.2599999999998"/>
    <x v="11"/>
    <x v="2"/>
    <x v="0"/>
  </r>
  <r>
    <d v="2021-03-13T00:00:00"/>
    <s v="B08CFCK6CW"/>
    <n v="9"/>
    <x v="0"/>
    <x v="0"/>
    <s v="B08CFCK6CW"/>
    <x v="24"/>
    <n v="1199"/>
    <n v="7999"/>
    <n v="0.85"/>
    <n v="71991"/>
    <n v="1618.6500000000003"/>
    <x v="12"/>
    <x v="2"/>
    <x v="0"/>
  </r>
  <r>
    <d v="2021-03-14T00:00:00"/>
    <s v="B09P564ZTJ"/>
    <n v="5"/>
    <x v="1"/>
    <x v="4"/>
    <s v="B09P564ZTJ"/>
    <x v="44"/>
    <n v="235"/>
    <n v="1599"/>
    <n v="0.85"/>
    <n v="7995"/>
    <n v="176.25000000000003"/>
    <x v="13"/>
    <x v="2"/>
    <x v="0"/>
  </r>
  <r>
    <d v="2021-03-15T00:00:00"/>
    <s v="B07MSLTW8Z"/>
    <n v="8"/>
    <x v="0"/>
    <x v="0"/>
    <s v="B07MSLTW8Z"/>
    <x v="45"/>
    <n v="549"/>
    <n v="1999"/>
    <n v="0.73"/>
    <n v="15992"/>
    <n v="1185.8400000000001"/>
    <x v="14"/>
    <x v="2"/>
    <x v="0"/>
  </r>
  <r>
    <d v="2021-03-16T00:00:00"/>
    <s v="B09N6TTHT6"/>
    <n v="7"/>
    <x v="1"/>
    <x v="4"/>
    <s v="B09N6TTHT6"/>
    <x v="72"/>
    <n v="89"/>
    <n v="99"/>
    <n v="0.1"/>
    <n v="693"/>
    <n v="560.70000000000005"/>
    <x v="15"/>
    <x v="2"/>
    <x v="0"/>
  </r>
  <r>
    <d v="2021-03-17T00:00:00"/>
    <s v="B09W5XR9RT"/>
    <n v="6"/>
    <x v="0"/>
    <x v="0"/>
    <s v="B09W5XR9RT"/>
    <x v="0"/>
    <n v="970"/>
    <n v="1999"/>
    <n v="0.51"/>
    <n v="11994"/>
    <n v="2851.7999999999997"/>
    <x v="16"/>
    <x v="2"/>
    <x v="0"/>
  </r>
  <r>
    <d v="2021-03-18T00:00:00"/>
    <s v="B098R25TGC"/>
    <n v="15"/>
    <x v="1"/>
    <x v="4"/>
    <s v="B098R25TGC"/>
    <x v="24"/>
    <n v="1299"/>
    <n v="2999"/>
    <n v="0.56999999999999995"/>
    <n v="44985"/>
    <n v="8378.5500000000011"/>
    <x v="17"/>
    <x v="2"/>
    <x v="0"/>
  </r>
  <r>
    <d v="2021-03-19T00:00:00"/>
    <s v="B0B2PQL5N3"/>
    <n v="23"/>
    <x v="0"/>
    <x v="0"/>
    <s v="B0B2PQL5N3"/>
    <x v="60"/>
    <n v="230"/>
    <n v="999"/>
    <n v="0.77"/>
    <n v="22977"/>
    <n v="1216.6999999999998"/>
    <x v="18"/>
    <x v="2"/>
    <x v="0"/>
  </r>
  <r>
    <d v="2021-03-20T00:00:00"/>
    <s v="B07DKZCZ89"/>
    <n v="14"/>
    <x v="1"/>
    <x v="4"/>
    <s v="B07DKZCZ89"/>
    <x v="11"/>
    <n v="119"/>
    <n v="499"/>
    <n v="0.76"/>
    <n v="6986"/>
    <n v="399.84"/>
    <x v="19"/>
    <x v="2"/>
    <x v="0"/>
  </r>
  <r>
    <d v="2021-03-21T00:00:00"/>
    <s v="B08GYG6T12"/>
    <n v="9"/>
    <x v="0"/>
    <x v="0"/>
    <s v="B08GYG6T12"/>
    <x v="83"/>
    <n v="449"/>
    <n v="800"/>
    <n v="0.44"/>
    <n v="7200"/>
    <n v="2262.96"/>
    <x v="20"/>
    <x v="2"/>
    <x v="0"/>
  </r>
  <r>
    <d v="2021-03-22T00:00:00"/>
    <s v="B09BN2NPBD"/>
    <n v="4"/>
    <x v="1"/>
    <x v="4"/>
    <s v="B09BN2NPBD"/>
    <x v="84"/>
    <n v="1699"/>
    <n v="3495"/>
    <n v="0.51"/>
    <n v="13980"/>
    <n v="3330.04"/>
    <x v="21"/>
    <x v="2"/>
    <x v="0"/>
  </r>
  <r>
    <d v="2021-03-23T00:00:00"/>
    <s v="B00J4YG0PC"/>
    <n v="3"/>
    <x v="0"/>
    <x v="0"/>
    <s v="B00J4YG0PC"/>
    <x v="66"/>
    <n v="561"/>
    <n v="720"/>
    <n v="0.22"/>
    <n v="2160"/>
    <n v="1312.74"/>
    <x v="22"/>
    <x v="2"/>
    <x v="0"/>
  </r>
  <r>
    <d v="2021-03-24T00:00:00"/>
    <s v="B073BRXPZX"/>
    <n v="8"/>
    <x v="1"/>
    <x v="4"/>
    <s v="B073BRXPZX"/>
    <x v="43"/>
    <n v="289"/>
    <n v="590"/>
    <n v="0.51"/>
    <n v="4720"/>
    <n v="1132.8799999999999"/>
    <x v="23"/>
    <x v="2"/>
    <x v="0"/>
  </r>
  <r>
    <d v="2021-03-25T00:00:00"/>
    <s v="B08LHTJTBB"/>
    <n v="12"/>
    <x v="0"/>
    <x v="0"/>
    <s v="B08LHTJTBB"/>
    <x v="46"/>
    <n v="599"/>
    <n v="1999"/>
    <n v="0.7"/>
    <n v="23988"/>
    <n v="2156.4000000000005"/>
    <x v="24"/>
    <x v="2"/>
    <x v="0"/>
  </r>
  <r>
    <d v="2021-03-26T00:00:00"/>
    <s v="B07VTFN6HM"/>
    <n v="15"/>
    <x v="1"/>
    <x v="4"/>
    <s v="B07VTFN6HM"/>
    <x v="11"/>
    <n v="5599"/>
    <n v="7350"/>
    <n v="0.24"/>
    <n v="110250"/>
    <n v="63828.6"/>
    <x v="25"/>
    <x v="2"/>
    <x v="0"/>
  </r>
  <r>
    <d v="2021-03-27T00:00:00"/>
    <s v="B008QS9J6Y"/>
    <n v="17"/>
    <x v="0"/>
    <x v="0"/>
    <s v="B008QS9J6Y"/>
    <x v="85"/>
    <n v="1990"/>
    <n v="2595"/>
    <n v="0.23"/>
    <n v="44115"/>
    <n v="26049.100000000002"/>
    <x v="26"/>
    <x v="2"/>
    <x v="0"/>
  </r>
  <r>
    <d v="2021-03-28T00:00:00"/>
    <s v="B09M8888DM"/>
    <n v="3"/>
    <x v="1"/>
    <x v="4"/>
    <s v="B09M8888DM"/>
    <x v="11"/>
    <n v="499"/>
    <n v="799"/>
    <n v="0.38"/>
    <n v="2397"/>
    <n v="928.14"/>
    <x v="27"/>
    <x v="2"/>
    <x v="0"/>
  </r>
  <r>
    <d v="2021-03-29T00:00:00"/>
    <s v="B07Z1YVP72"/>
    <n v="2"/>
    <x v="0"/>
    <x v="0"/>
    <s v="B07Z1YVP72"/>
    <x v="80"/>
    <n v="449"/>
    <n v="999"/>
    <n v="0.55000000000000004"/>
    <n v="1998"/>
    <n v="404.09999999999997"/>
    <x v="28"/>
    <x v="2"/>
    <x v="0"/>
  </r>
  <r>
    <d v="2021-03-30T00:00:00"/>
    <s v="B082FTPRSK"/>
    <n v="9"/>
    <x v="1"/>
    <x v="4"/>
    <s v="B082FTPRSK"/>
    <x v="86"/>
    <n v="999"/>
    <n v="1999"/>
    <n v="0.5"/>
    <n v="17991"/>
    <n v="4495.5"/>
    <x v="29"/>
    <x v="2"/>
    <x v="0"/>
  </r>
  <r>
    <d v="2021-03-31T00:00:00"/>
    <s v="B09RF2QXGX"/>
    <n v="5"/>
    <x v="0"/>
    <x v="0"/>
    <s v="B09RF2QXGX"/>
    <x v="40"/>
    <n v="69"/>
    <n v="299"/>
    <n v="0.77"/>
    <n v="1495"/>
    <n v="79.349999999999994"/>
    <x v="30"/>
    <x v="2"/>
    <x v="0"/>
  </r>
  <r>
    <d v="2021-04-01T00:00:00"/>
    <s v="B01KK0HU3Y"/>
    <n v="6"/>
    <x v="1"/>
    <x v="4"/>
    <s v="B01KK0HU3Y"/>
    <x v="43"/>
    <n v="899"/>
    <n v="1499"/>
    <n v="0.4"/>
    <n v="8994"/>
    <n v="3236.4"/>
    <x v="0"/>
    <x v="3"/>
    <x v="0"/>
  </r>
  <r>
    <d v="2021-04-02T00:00:00"/>
    <s v="B07JF9B592"/>
    <n v="8"/>
    <x v="0"/>
    <x v="0"/>
    <s v="B07JF9B592"/>
    <x v="48"/>
    <n v="478"/>
    <n v="699"/>
    <n v="0.32"/>
    <n v="5592"/>
    <n v="2600.3199999999997"/>
    <x v="1"/>
    <x v="3"/>
    <x v="0"/>
  </r>
  <r>
    <d v="2021-04-03T00:00:00"/>
    <s v="B086394NY5"/>
    <n v="10"/>
    <x v="1"/>
    <x v="4"/>
    <s v="B086394NY5"/>
    <x v="11"/>
    <n v="1399"/>
    <n v="2490"/>
    <n v="0.44"/>
    <n v="24900"/>
    <n v="7834.4000000000005"/>
    <x v="2"/>
    <x v="3"/>
    <x v="0"/>
  </r>
  <r>
    <d v="2021-04-04T00:00:00"/>
    <s v="B00NH11PEY"/>
    <n v="15"/>
    <x v="0"/>
    <x v="0"/>
    <s v="B00NH11PEY"/>
    <x v="0"/>
    <n v="199"/>
    <n v="750"/>
    <n v="0.73"/>
    <n v="11250"/>
    <n v="805.95"/>
    <x v="3"/>
    <x v="3"/>
    <x v="0"/>
  </r>
  <r>
    <d v="2021-04-05T00:00:00"/>
    <s v="B017PDR9N0"/>
    <n v="17"/>
    <x v="1"/>
    <x v="4"/>
    <s v="B017PDR9N0"/>
    <x v="31"/>
    <n v="149"/>
    <n v="499"/>
    <n v="0.7"/>
    <n v="8483"/>
    <n v="759.90000000000009"/>
    <x v="4"/>
    <x v="3"/>
    <x v="0"/>
  </r>
  <r>
    <d v="2021-04-06T00:00:00"/>
    <s v="B07NC12T2R"/>
    <n v="18"/>
    <x v="0"/>
    <x v="0"/>
    <s v="B07NC12T2R"/>
    <x v="65"/>
    <n v="1799"/>
    <n v="4990"/>
    <n v="0.64"/>
    <n v="89820"/>
    <n v="11657.52"/>
    <x v="5"/>
    <x v="3"/>
    <x v="0"/>
  </r>
  <r>
    <d v="2021-04-07T00:00:00"/>
    <s v="B07WKBD37W"/>
    <n v="6"/>
    <x v="1"/>
    <x v="4"/>
    <s v="B07WKBD37W"/>
    <x v="87"/>
    <n v="425"/>
    <n v="999"/>
    <n v="0.56999999999999995"/>
    <n v="5994"/>
    <n v="1096.5000000000002"/>
    <x v="6"/>
    <x v="3"/>
    <x v="0"/>
  </r>
  <r>
    <d v="2021-04-08T00:00:00"/>
    <s v="B08JMC1988"/>
    <n v="6"/>
    <x v="0"/>
    <x v="0"/>
    <s v="B08JMC1988"/>
    <x v="79"/>
    <n v="999"/>
    <n v="2490"/>
    <n v="0.6"/>
    <n v="14940"/>
    <n v="2397.6"/>
    <x v="7"/>
    <x v="3"/>
    <x v="0"/>
  </r>
  <r>
    <d v="2021-04-09T00:00:00"/>
    <s v="B09GFN8WZL"/>
    <n v="6"/>
    <x v="1"/>
    <x v="4"/>
    <s v="B09GFN8WZL"/>
    <x v="44"/>
    <n v="378"/>
    <n v="999"/>
    <n v="0.62"/>
    <n v="5994"/>
    <n v="861.84"/>
    <x v="8"/>
    <x v="3"/>
    <x v="0"/>
  </r>
  <r>
    <d v="2021-04-10T00:00:00"/>
    <s v="B095X38CJS"/>
    <n v="7"/>
    <x v="0"/>
    <x v="0"/>
    <s v="B095X38CJS"/>
    <x v="88"/>
    <n v="99"/>
    <n v="99"/>
    <n v="0"/>
    <n v="693"/>
    <n v="693"/>
    <x v="9"/>
    <x v="3"/>
    <x v="0"/>
  </r>
  <r>
    <d v="2021-04-11T00:00:00"/>
    <s v="B07ZKD8T1Q"/>
    <n v="7"/>
    <x v="1"/>
    <x v="4"/>
    <s v="B07ZKD8T1Q"/>
    <x v="63"/>
    <n v="1499"/>
    <n v="2999"/>
    <n v="0.5"/>
    <n v="20993"/>
    <n v="5246.5"/>
    <x v="10"/>
    <x v="3"/>
    <x v="0"/>
  </r>
  <r>
    <d v="2021-04-12T00:00:00"/>
    <s v="B07G3YNLJB"/>
    <n v="7"/>
    <x v="0"/>
    <x v="0"/>
    <s v="B07G3YNLJB"/>
    <x v="89"/>
    <n v="1815"/>
    <n v="3100"/>
    <n v="0.41"/>
    <n v="21700"/>
    <n v="7495.9500000000007"/>
    <x v="11"/>
    <x v="3"/>
    <x v="0"/>
  </r>
  <r>
    <d v="2021-04-13T00:00:00"/>
    <s v="B00P93X2H6"/>
    <n v="7"/>
    <x v="1"/>
    <x v="4"/>
    <s v="B00P93X2H6"/>
    <x v="66"/>
    <n v="67"/>
    <n v="75"/>
    <n v="0.11"/>
    <n v="525"/>
    <n v="417.41"/>
    <x v="12"/>
    <x v="3"/>
    <x v="0"/>
  </r>
  <r>
    <d v="2021-04-14T00:00:00"/>
    <s v="B0798PJPCL"/>
    <n v="7"/>
    <x v="0"/>
    <x v="0"/>
    <s v="B0798PJPCL"/>
    <x v="45"/>
    <n v="1889"/>
    <n v="2699"/>
    <n v="0.3"/>
    <n v="18893"/>
    <n v="9256.0999999999985"/>
    <x v="13"/>
    <x v="3"/>
    <x v="0"/>
  </r>
  <r>
    <d v="2021-04-15T00:00:00"/>
    <s v="B09GFWJDY1"/>
    <n v="7"/>
    <x v="1"/>
    <x v="4"/>
    <s v="B09GFWJDY1"/>
    <x v="24"/>
    <n v="499"/>
    <n v="1499"/>
    <n v="0.67"/>
    <n v="10493"/>
    <n v="1152.6899999999998"/>
    <x v="14"/>
    <x v="3"/>
    <x v="0"/>
  </r>
  <r>
    <d v="2021-04-16T00:00:00"/>
    <s v="B09MZ6WZ6V"/>
    <n v="7"/>
    <x v="0"/>
    <x v="0"/>
    <s v="B09MZ6WZ6V"/>
    <x v="60"/>
    <n v="499"/>
    <n v="999"/>
    <n v="0.5"/>
    <n v="6993"/>
    <n v="1746.5"/>
    <x v="15"/>
    <x v="3"/>
    <x v="0"/>
  </r>
  <r>
    <d v="2021-04-17T00:00:00"/>
    <s v="B094QZLJQ6"/>
    <n v="11"/>
    <x v="1"/>
    <x v="4"/>
    <s v="B094QZLJQ6"/>
    <x v="11"/>
    <n v="5799"/>
    <n v="7999"/>
    <n v="0.28000000000000003"/>
    <n v="87989"/>
    <n v="45928.08"/>
    <x v="16"/>
    <x v="3"/>
    <x v="0"/>
  </r>
  <r>
    <d v="2021-04-18T00:00:00"/>
    <s v="B07L3NDN24"/>
    <n v="11"/>
    <x v="0"/>
    <x v="0"/>
    <s v="B07L3NDN24"/>
    <x v="90"/>
    <n v="499"/>
    <n v="799"/>
    <n v="0.38"/>
    <n v="8789"/>
    <n v="3403.18"/>
    <x v="17"/>
    <x v="3"/>
    <x v="0"/>
  </r>
  <r>
    <d v="2021-04-19T00:00:00"/>
    <s v="B08WD18LJZ"/>
    <n v="11"/>
    <x v="1"/>
    <x v="4"/>
    <s v="B08WD18LJZ"/>
    <x v="44"/>
    <n v="249"/>
    <n v="600"/>
    <n v="0.59"/>
    <n v="6600"/>
    <n v="1122.99"/>
    <x v="18"/>
    <x v="3"/>
    <x v="0"/>
  </r>
  <r>
    <d v="2021-04-20T00:00:00"/>
    <s v="B09CMM3VGK"/>
    <n v="11"/>
    <x v="0"/>
    <x v="0"/>
    <s v="B09CMM3VGK"/>
    <x v="0"/>
    <n v="179"/>
    <n v="499"/>
    <n v="0.64"/>
    <n v="5489"/>
    <n v="708.83999999999992"/>
    <x v="19"/>
    <x v="3"/>
    <x v="0"/>
  </r>
  <r>
    <d v="2021-04-21T00:00:00"/>
    <s v="B06XDKWLJH"/>
    <n v="9"/>
    <x v="1"/>
    <x v="4"/>
    <s v="B06XDKWLJH"/>
    <x v="11"/>
    <n v="4449"/>
    <n v="5734"/>
    <n v="0.22"/>
    <n v="51606"/>
    <n v="31231.98"/>
    <x v="20"/>
    <x v="3"/>
    <x v="0"/>
  </r>
  <r>
    <d v="2021-04-22T00:00:00"/>
    <s v="B01J1CFO5I"/>
    <n v="5"/>
    <x v="0"/>
    <x v="0"/>
    <s v="B01J1CFO5I"/>
    <x v="76"/>
    <n v="299"/>
    <n v="550"/>
    <n v="0.46"/>
    <n v="2750"/>
    <n v="807.30000000000007"/>
    <x v="21"/>
    <x v="3"/>
    <x v="0"/>
  </r>
  <r>
    <d v="2021-04-23T00:00:00"/>
    <s v="B07J2NGB69"/>
    <n v="8"/>
    <x v="1"/>
    <x v="4"/>
    <s v="B07J2NGB69"/>
    <x v="43"/>
    <n v="629"/>
    <n v="1390"/>
    <n v="0.55000000000000004"/>
    <n v="11120"/>
    <n v="2264.3999999999996"/>
    <x v="22"/>
    <x v="3"/>
    <x v="0"/>
  </r>
  <r>
    <d v="2021-04-24T00:00:00"/>
    <s v="B00MUTWLW4"/>
    <n v="7"/>
    <x v="0"/>
    <x v="0"/>
    <s v="B00MUTWLW4"/>
    <x v="47"/>
    <n v="2595"/>
    <n v="3295"/>
    <n v="0.21"/>
    <n v="23065"/>
    <n v="14350.35"/>
    <x v="23"/>
    <x v="3"/>
    <x v="0"/>
  </r>
  <r>
    <d v="2021-04-25T00:00:00"/>
    <s v="B08QSC1XY8"/>
    <n v="6"/>
    <x v="1"/>
    <x v="4"/>
    <s v="B08QSC1XY8"/>
    <x v="0"/>
    <n v="389"/>
    <n v="1099"/>
    <n v="0.65"/>
    <n v="6594"/>
    <n v="816.9"/>
    <x v="24"/>
    <x v="3"/>
    <x v="0"/>
  </r>
  <r>
    <d v="2021-04-26T00:00:00"/>
    <s v="B017NC2IPM"/>
    <n v="15"/>
    <x v="0"/>
    <x v="0"/>
    <s v="B017NC2IPM"/>
    <x v="63"/>
    <n v="1799"/>
    <n v="2911"/>
    <n v="0.38"/>
    <n v="43665"/>
    <n v="16730.7"/>
    <x v="25"/>
    <x v="3"/>
    <x v="0"/>
  </r>
  <r>
    <d v="2021-04-27T00:00:00"/>
    <s v="B00N1U7JXM"/>
    <n v="23"/>
    <x v="1"/>
    <x v="4"/>
    <s v="B00N1U7JXM"/>
    <x v="66"/>
    <n v="90"/>
    <n v="175"/>
    <n v="0.49"/>
    <n v="4025"/>
    <n v="1055.7"/>
    <x v="26"/>
    <x v="3"/>
    <x v="0"/>
  </r>
  <r>
    <d v="2021-04-28T00:00:00"/>
    <s v="B08HQL67D6"/>
    <n v="14"/>
    <x v="0"/>
    <x v="0"/>
    <s v="B08HQL67D6"/>
    <x v="45"/>
    <n v="599"/>
    <n v="599"/>
    <n v="0"/>
    <n v="8386"/>
    <n v="8386"/>
    <x v="27"/>
    <x v="3"/>
    <x v="0"/>
  </r>
  <r>
    <d v="2021-04-29T00:00:00"/>
    <s v="B09RKFBCV7"/>
    <n v="9"/>
    <x v="1"/>
    <x v="4"/>
    <s v="B09RKFBCV7"/>
    <x v="19"/>
    <n v="1999"/>
    <n v="7999"/>
    <n v="0.75"/>
    <n v="71991"/>
    <n v="4497.75"/>
    <x v="28"/>
    <x v="3"/>
    <x v="0"/>
  </r>
  <r>
    <d v="2021-04-30T00:00:00"/>
    <s v="B08KHM9VBJ"/>
    <n v="4"/>
    <x v="0"/>
    <x v="0"/>
    <s v="B08KHM9VBJ"/>
    <x v="91"/>
    <n v="2099"/>
    <n v="3250"/>
    <n v="0.35"/>
    <n v="13000"/>
    <n v="5457.4000000000005"/>
    <x v="29"/>
    <x v="3"/>
    <x v="0"/>
  </r>
  <r>
    <d v="2021-05-01T00:00:00"/>
    <s v="B01IOZUHRS"/>
    <n v="3"/>
    <x v="1"/>
    <x v="4"/>
    <s v="B01IOZUHRS"/>
    <x v="92"/>
    <n v="179"/>
    <n v="499"/>
    <n v="0.64"/>
    <n v="1497"/>
    <n v="193.32"/>
    <x v="0"/>
    <x v="4"/>
    <x v="0"/>
  </r>
  <r>
    <d v="2021-05-02T00:00:00"/>
    <s v="B00CEQEGPI"/>
    <n v="8"/>
    <x v="0"/>
    <x v="0"/>
    <s v="B00CEQEGPI"/>
    <x v="51"/>
    <n v="1345"/>
    <n v="2295"/>
    <n v="0.41"/>
    <n v="18360"/>
    <n v="6348.4000000000005"/>
    <x v="1"/>
    <x v="4"/>
    <x v="0"/>
  </r>
  <r>
    <d v="2021-05-03T00:00:00"/>
    <s v="B08B6XWQ1C"/>
    <n v="12"/>
    <x v="1"/>
    <x v="4"/>
    <s v="B08B6XWQ1C"/>
    <x v="55"/>
    <n v="349"/>
    <n v="995"/>
    <n v="0.65"/>
    <n v="11940"/>
    <n v="1465.8"/>
    <x v="2"/>
    <x v="4"/>
    <x v="0"/>
  </r>
  <r>
    <d v="2021-05-04T00:00:00"/>
    <s v="B01DGVKBC6"/>
    <n v="15"/>
    <x v="0"/>
    <x v="0"/>
    <s v="B01DGVKBC6"/>
    <x v="81"/>
    <n v="287"/>
    <n v="499"/>
    <n v="0.42"/>
    <n v="7485"/>
    <n v="2496.9"/>
    <x v="3"/>
    <x v="4"/>
    <x v="0"/>
  </r>
  <r>
    <d v="2021-05-05T00:00:00"/>
    <s v="B008FWZGSG"/>
    <n v="17"/>
    <x v="1"/>
    <x v="4"/>
    <s v="B008FWZGSG"/>
    <x v="0"/>
    <n v="599"/>
    <n v="599"/>
    <n v="0"/>
    <n v="10183"/>
    <n v="10183"/>
    <x v="4"/>
    <x v="4"/>
    <x v="0"/>
  </r>
  <r>
    <d v="2021-05-06T00:00:00"/>
    <s v="B08JD36C6H"/>
    <n v="3"/>
    <x v="0"/>
    <x v="0"/>
    <s v="B08JD36C6H"/>
    <x v="11"/>
    <n v="349"/>
    <n v="450"/>
    <n v="0.22"/>
    <n v="1350"/>
    <n v="816.66000000000008"/>
    <x v="5"/>
    <x v="4"/>
    <x v="0"/>
  </r>
  <r>
    <d v="2021-05-07T00:00:00"/>
    <s v="B00E3DVQFS"/>
    <n v="2"/>
    <x v="1"/>
    <x v="4"/>
    <s v="B00E3DVQFS"/>
    <x v="11"/>
    <n v="879"/>
    <n v="1109"/>
    <n v="0.21"/>
    <n v="2218"/>
    <n v="1388.8200000000002"/>
    <x v="6"/>
    <x v="4"/>
    <x v="0"/>
  </r>
  <r>
    <d v="2021-05-08T00:00:00"/>
    <s v="B0B4HJNPV4"/>
    <n v="9"/>
    <x v="0"/>
    <x v="0"/>
    <s v="B0B4HJNPV4"/>
    <x v="0"/>
    <n v="199"/>
    <n v="999"/>
    <n v="0.8"/>
    <n v="8991"/>
    <n v="358.19999999999993"/>
    <x v="7"/>
    <x v="4"/>
    <x v="0"/>
  </r>
  <r>
    <d v="2021-05-09T00:00:00"/>
    <s v="B00BN5SNF0"/>
    <n v="5"/>
    <x v="1"/>
    <x v="4"/>
    <s v="B00BN5SNF0"/>
    <x v="11"/>
    <n v="250"/>
    <n v="250"/>
    <n v="0"/>
    <n v="1250"/>
    <n v="1250"/>
    <x v="8"/>
    <x v="4"/>
    <x v="0"/>
  </r>
  <r>
    <d v="2021-05-10T00:00:00"/>
    <s v="B09SGGRKV8"/>
    <n v="6"/>
    <x v="0"/>
    <x v="0"/>
    <s v="B09SGGRKV8"/>
    <x v="24"/>
    <n v="199"/>
    <n v="499"/>
    <n v="0.6"/>
    <n v="2994"/>
    <n v="477.6"/>
    <x v="9"/>
    <x v="4"/>
    <x v="0"/>
  </r>
  <r>
    <d v="2021-05-11T00:00:00"/>
    <s v="B07XLCFSSN"/>
    <n v="8"/>
    <x v="1"/>
    <x v="4"/>
    <s v="B07XLCFSSN"/>
    <x v="0"/>
    <n v="899"/>
    <n v="1900"/>
    <n v="0.53"/>
    <n v="15200"/>
    <n v="3380.24"/>
    <x v="10"/>
    <x v="4"/>
    <x v="0"/>
  </r>
  <r>
    <d v="2021-05-12T00:00:00"/>
    <s v="B09RZS1NQT"/>
    <n v="10"/>
    <x v="0"/>
    <x v="0"/>
    <s v="B09RZS1NQT"/>
    <x v="0"/>
    <n v="199"/>
    <n v="999"/>
    <n v="0.8"/>
    <n v="9990"/>
    <n v="397.99999999999989"/>
    <x v="11"/>
    <x v="4"/>
    <x v="0"/>
  </r>
  <r>
    <d v="2021-05-13T00:00:00"/>
    <s v="B084BR3QX8"/>
    <n v="15"/>
    <x v="1"/>
    <x v="4"/>
    <s v="B084BR3QX8"/>
    <x v="92"/>
    <n v="149"/>
    <n v="999"/>
    <n v="0.85"/>
    <n v="14985"/>
    <n v="335.25000000000006"/>
    <x v="12"/>
    <x v="4"/>
    <x v="0"/>
  </r>
  <r>
    <d v="2021-05-14T00:00:00"/>
    <s v="B09VC2D2WG"/>
    <n v="17"/>
    <x v="0"/>
    <x v="0"/>
    <s v="B09VC2D2WG"/>
    <x v="44"/>
    <n v="469"/>
    <n v="1499"/>
    <n v="0.69"/>
    <n v="25483"/>
    <n v="2471.6300000000006"/>
    <x v="13"/>
    <x v="4"/>
    <x v="0"/>
  </r>
  <r>
    <d v="2021-05-15T00:00:00"/>
    <s v="B09163Q5CD"/>
    <n v="18"/>
    <x v="1"/>
    <x v="4"/>
    <s v="B09163Q5CD"/>
    <x v="11"/>
    <n v="1187"/>
    <n v="1929"/>
    <n v="0.38"/>
    <n v="34722"/>
    <n v="13246.92"/>
    <x v="14"/>
    <x v="4"/>
    <x v="0"/>
  </r>
  <r>
    <d v="2021-05-16T00:00:00"/>
    <s v="B08K9PX15C"/>
    <n v="6"/>
    <x v="0"/>
    <x v="0"/>
    <s v="B08K9PX15C"/>
    <x v="93"/>
    <n v="849"/>
    <n v="1499"/>
    <n v="0.43"/>
    <n v="8994"/>
    <n v="2903.5800000000004"/>
    <x v="15"/>
    <x v="4"/>
    <x v="0"/>
  </r>
  <r>
    <d v="2021-05-17T00:00:00"/>
    <s v="B083RD1J99"/>
    <n v="6"/>
    <x v="1"/>
    <x v="4"/>
    <s v="B083RD1J99"/>
    <x v="43"/>
    <n v="328"/>
    <n v="399"/>
    <n v="0.18"/>
    <n v="2394"/>
    <n v="1613.7600000000002"/>
    <x v="16"/>
    <x v="4"/>
    <x v="0"/>
  </r>
  <r>
    <d v="2021-05-18T00:00:00"/>
    <s v="B09Z7YGV3R"/>
    <n v="6"/>
    <x v="0"/>
    <x v="0"/>
    <s v="B09Z7YGV3R"/>
    <x v="45"/>
    <n v="269"/>
    <n v="699"/>
    <n v="0.62"/>
    <n v="4194"/>
    <n v="613.32000000000005"/>
    <x v="17"/>
    <x v="4"/>
    <x v="0"/>
  </r>
  <r>
    <d v="2021-05-19T00:00:00"/>
    <s v="B00N3XLDW0"/>
    <n v="7"/>
    <x v="1"/>
    <x v="4"/>
    <s v="B00N3XLDW0"/>
    <x v="94"/>
    <n v="299"/>
    <n v="400"/>
    <n v="0.25"/>
    <n v="2800"/>
    <n v="1569.75"/>
    <x v="18"/>
    <x v="4"/>
    <x v="0"/>
  </r>
  <r>
    <d v="2021-05-20T00:00:00"/>
    <s v="B07Z53L5QL"/>
    <n v="7"/>
    <x v="0"/>
    <x v="0"/>
    <s v="B07Z53L5QL"/>
    <x v="95"/>
    <n v="549"/>
    <n v="1499"/>
    <n v="0.63"/>
    <n v="10493"/>
    <n v="1421.91"/>
    <x v="19"/>
    <x v="4"/>
    <x v="0"/>
  </r>
  <r>
    <d v="2021-05-21T00:00:00"/>
    <s v="B00P93X0VO"/>
    <n v="7"/>
    <x v="1"/>
    <x v="4"/>
    <s v="B00P93X0VO"/>
    <x v="66"/>
    <n v="114"/>
    <n v="120"/>
    <n v="0.05"/>
    <n v="840"/>
    <n v="758.09999999999991"/>
    <x v="20"/>
    <x v="4"/>
    <x v="0"/>
  </r>
  <r>
    <d v="2021-05-22T00:00:00"/>
    <s v="B07SBGFDX9"/>
    <n v="7"/>
    <x v="0"/>
    <x v="0"/>
    <s v="B07SBGFDX9"/>
    <x v="49"/>
    <n v="120"/>
    <n v="120"/>
    <n v="0"/>
    <n v="840"/>
    <n v="840"/>
    <x v="21"/>
    <x v="4"/>
    <x v="0"/>
  </r>
  <r>
    <d v="2021-05-23T00:00:00"/>
    <s v="B09C6HWG18"/>
    <n v="7"/>
    <x v="1"/>
    <x v="4"/>
    <s v="B09C6HWG18"/>
    <x v="0"/>
    <n v="970"/>
    <n v="1999"/>
    <n v="0.51"/>
    <n v="13993"/>
    <n v="3327.1"/>
    <x v="22"/>
    <x v="4"/>
    <x v="0"/>
  </r>
  <r>
    <d v="2021-05-24T00:00:00"/>
    <s v="B00NH11KIK"/>
    <n v="7"/>
    <x v="0"/>
    <x v="0"/>
    <s v="B00NH11KIK"/>
    <x v="0"/>
    <n v="209"/>
    <n v="695"/>
    <n v="0.7"/>
    <n v="4865"/>
    <n v="438.90000000000009"/>
    <x v="23"/>
    <x v="4"/>
    <x v="0"/>
  </r>
  <r>
    <d v="2021-05-25T00:00:00"/>
    <s v="B07X2L5Z8C"/>
    <n v="7"/>
    <x v="1"/>
    <x v="4"/>
    <s v="B07X2L5Z8C"/>
    <x v="43"/>
    <n v="1490"/>
    <n v="2295"/>
    <n v="0.35"/>
    <n v="16065"/>
    <n v="6779.5"/>
    <x v="24"/>
    <x v="4"/>
    <x v="0"/>
  </r>
  <r>
    <d v="2021-05-26T00:00:00"/>
    <s v="B00VA7YYUO"/>
    <n v="11"/>
    <x v="0"/>
    <x v="0"/>
    <s v="B00VA7YYUO"/>
    <x v="96"/>
    <n v="99"/>
    <n v="99"/>
    <n v="0"/>
    <n v="1089"/>
    <n v="1089"/>
    <x v="25"/>
    <x v="4"/>
    <x v="0"/>
  </r>
  <r>
    <d v="2021-05-27T00:00:00"/>
    <s v="B07L9FW9GF"/>
    <n v="11"/>
    <x v="1"/>
    <x v="4"/>
    <s v="B07L9FW9GF"/>
    <x v="43"/>
    <n v="149"/>
    <n v="249"/>
    <n v="0.4"/>
    <n v="2739"/>
    <n v="983.4"/>
    <x v="26"/>
    <x v="4"/>
    <x v="0"/>
  </r>
  <r>
    <d v="2021-05-28T00:00:00"/>
    <s v="B08D64C9FN"/>
    <n v="11"/>
    <x v="0"/>
    <x v="0"/>
    <s v="B08D64C9FN"/>
    <x v="58"/>
    <n v="575"/>
    <n v="2799"/>
    <n v="0.79"/>
    <n v="30789"/>
    <n v="1328.2499999999998"/>
    <x v="27"/>
    <x v="4"/>
    <x v="0"/>
  </r>
  <r>
    <d v="2021-05-29T00:00:00"/>
    <s v="B07XJYYH7L"/>
    <n v="11"/>
    <x v="1"/>
    <x v="4"/>
    <s v="B07XJYYH7L"/>
    <x v="0"/>
    <n v="333"/>
    <n v="999"/>
    <n v="0.67"/>
    <n v="10989"/>
    <n v="1208.79"/>
    <x v="28"/>
    <x v="4"/>
    <x v="0"/>
  </r>
  <r>
    <d v="2021-05-30T00:00:00"/>
    <s v="B00LOD70SC"/>
    <n v="9"/>
    <x v="0"/>
    <x v="0"/>
    <s v="B00LOD70SC"/>
    <x v="49"/>
    <n v="178"/>
    <n v="210"/>
    <n v="0.15"/>
    <n v="1890"/>
    <n v="1361.7"/>
    <x v="29"/>
    <x v="4"/>
    <x v="0"/>
  </r>
  <r>
    <d v="2021-05-31T00:00:00"/>
    <s v="B09X76VL5L"/>
    <n v="5"/>
    <x v="1"/>
    <x v="4"/>
    <s v="B09X76VL5L"/>
    <x v="24"/>
    <n v="1599"/>
    <n v="3490"/>
    <n v="0.54"/>
    <n v="17450"/>
    <n v="3677.7"/>
    <x v="30"/>
    <x v="4"/>
    <x v="0"/>
  </r>
  <r>
    <d v="2021-06-01T00:00:00"/>
    <s v="B091JF2TFD"/>
    <n v="8"/>
    <x v="0"/>
    <x v="0"/>
    <s v="B091JF2TFD"/>
    <x v="24"/>
    <n v="499"/>
    <n v="1299"/>
    <n v="0.62"/>
    <n v="10392"/>
    <n v="1516.96"/>
    <x v="0"/>
    <x v="5"/>
    <x v="0"/>
  </r>
  <r>
    <d v="2021-06-02T00:00:00"/>
    <s v="B07S7DCJKS"/>
    <n v="7"/>
    <x v="1"/>
    <x v="4"/>
    <s v="B07S7DCJKS"/>
    <x v="60"/>
    <n v="199"/>
    <n v="499"/>
    <n v="0.6"/>
    <n v="3493"/>
    <n v="557.20000000000005"/>
    <x v="1"/>
    <x v="5"/>
    <x v="0"/>
  </r>
  <r>
    <d v="2021-06-03T00:00:00"/>
    <s v="B09NC2TY11"/>
    <n v="6"/>
    <x v="0"/>
    <x v="0"/>
    <s v="B09NC2TY11"/>
    <x v="19"/>
    <n v="2499"/>
    <n v="5999"/>
    <n v="0.57999999999999996"/>
    <n v="35994"/>
    <n v="6297.4800000000005"/>
    <x v="2"/>
    <x v="5"/>
    <x v="0"/>
  </r>
  <r>
    <d v="2021-06-04T00:00:00"/>
    <s v="B0BDS8MY8J"/>
    <n v="15"/>
    <x v="1"/>
    <x v="4"/>
    <s v="B0BDS8MY8J"/>
    <x v="97"/>
    <n v="199"/>
    <n v="999"/>
    <n v="0.8"/>
    <n v="14985"/>
    <n v="596.99999999999989"/>
    <x v="3"/>
    <x v="5"/>
    <x v="0"/>
  </r>
  <r>
    <d v="2021-06-05T00:00:00"/>
    <s v="B09X7DY7Q4"/>
    <n v="23"/>
    <x v="0"/>
    <x v="0"/>
    <s v="B09X7DY7Q4"/>
    <x v="22"/>
    <n v="939"/>
    <n v="1800"/>
    <n v="0.48"/>
    <n v="41400"/>
    <n v="11230.44"/>
    <x v="4"/>
    <x v="5"/>
    <x v="0"/>
  </r>
  <r>
    <d v="2021-06-06T00:00:00"/>
    <s v="B09YV575RK"/>
    <n v="14"/>
    <x v="1"/>
    <x v="4"/>
    <s v="B09YV575RK"/>
    <x v="19"/>
    <n v="2499"/>
    <n v="9999"/>
    <n v="0.75"/>
    <n v="139986"/>
    <n v="8746.5"/>
    <x v="5"/>
    <x v="5"/>
    <x v="0"/>
  </r>
  <r>
    <d v="2021-06-07T00:00:00"/>
    <s v="B08LW31NQ6"/>
    <n v="9"/>
    <x v="0"/>
    <x v="0"/>
    <s v="B08LW31NQ6"/>
    <x v="43"/>
    <n v="1439"/>
    <n v="2890"/>
    <n v="0.5"/>
    <n v="26010"/>
    <n v="6475.5"/>
    <x v="6"/>
    <x v="5"/>
    <x v="0"/>
  </r>
  <r>
    <d v="2021-06-08T00:00:00"/>
    <s v="B09ND94ZRG"/>
    <n v="4"/>
    <x v="1"/>
    <x v="4"/>
    <s v="B09ND94ZRG"/>
    <x v="24"/>
    <n v="1099"/>
    <n v="5999"/>
    <n v="0.82"/>
    <n v="23996"/>
    <n v="791.2800000000002"/>
    <x v="7"/>
    <x v="5"/>
    <x v="0"/>
  </r>
  <r>
    <d v="2021-06-09T00:00:00"/>
    <s v="B00P93X6EK"/>
    <n v="3"/>
    <x v="0"/>
    <x v="0"/>
    <s v="B00P93X6EK"/>
    <x v="66"/>
    <n v="157"/>
    <n v="160"/>
    <n v="0.02"/>
    <n v="480"/>
    <n v="461.58"/>
    <x v="8"/>
    <x v="5"/>
    <x v="0"/>
  </r>
  <r>
    <d v="2021-06-10T00:00:00"/>
    <s v="B07KRCW6LZ"/>
    <n v="8"/>
    <x v="1"/>
    <x v="4"/>
    <s v="B07KRCW6LZ"/>
    <x v="1"/>
    <n v="999"/>
    <n v="1599"/>
    <n v="0.38"/>
    <n v="12792"/>
    <n v="4955.04"/>
    <x v="9"/>
    <x v="5"/>
    <x v="0"/>
  </r>
  <r>
    <d v="2021-06-11T00:00:00"/>
    <s v="B0994GP1CX"/>
    <n v="12"/>
    <x v="0"/>
    <x v="0"/>
    <s v="B0994GP1CX"/>
    <x v="57"/>
    <n v="115"/>
    <n v="999"/>
    <n v="0.88"/>
    <n v="11988"/>
    <n v="165.6"/>
    <x v="10"/>
    <x v="5"/>
    <x v="0"/>
  </r>
  <r>
    <d v="2021-06-12T00:00:00"/>
    <s v="B07H8W9PB6"/>
    <n v="15"/>
    <x v="1"/>
    <x v="4"/>
    <s v="B07H8W9PB6"/>
    <x v="44"/>
    <n v="175"/>
    <n v="499"/>
    <n v="0.65"/>
    <n v="7485"/>
    <n v="918.74999999999989"/>
    <x v="11"/>
    <x v="5"/>
    <x v="0"/>
  </r>
  <r>
    <d v="2021-06-13T00:00:00"/>
    <s v="B09NNHFSSF"/>
    <n v="17"/>
    <x v="0"/>
    <x v="0"/>
    <s v="B09NNHFSSF"/>
    <x v="74"/>
    <n v="1999"/>
    <n v="4700"/>
    <n v="0.56999999999999995"/>
    <n v="79900"/>
    <n v="14612.690000000002"/>
    <x v="12"/>
    <x v="5"/>
    <x v="0"/>
  </r>
  <r>
    <d v="2021-06-14T00:00:00"/>
    <s v="B08D9NDZ1Y"/>
    <n v="3"/>
    <x v="1"/>
    <x v="4"/>
    <s v="B08D9NDZ1Y"/>
    <x v="11"/>
    <n v="3999"/>
    <n v="4332.96"/>
    <n v="0.08"/>
    <n v="12998.880000000001"/>
    <n v="11037.24"/>
    <x v="13"/>
    <x v="5"/>
    <x v="0"/>
  </r>
  <r>
    <d v="2021-06-15T00:00:00"/>
    <s v="B0085IATT6"/>
    <n v="2"/>
    <x v="0"/>
    <x v="0"/>
    <s v="B0085IATT6"/>
    <x v="63"/>
    <n v="899"/>
    <n v="1800"/>
    <n v="0.5"/>
    <n v="3600"/>
    <n v="899"/>
    <x v="14"/>
    <x v="5"/>
    <x v="0"/>
  </r>
  <r>
    <d v="2021-06-16T00:00:00"/>
    <s v="B08WJ86PV2"/>
    <n v="9"/>
    <x v="1"/>
    <x v="4"/>
    <s v="B08WJ86PV2"/>
    <x v="60"/>
    <n v="299"/>
    <n v="990"/>
    <n v="0.7"/>
    <n v="8910"/>
    <n v="807.30000000000007"/>
    <x v="15"/>
    <x v="5"/>
    <x v="0"/>
  </r>
  <r>
    <d v="2021-06-17T00:00:00"/>
    <s v="B078HRR1XV"/>
    <n v="5"/>
    <x v="1"/>
    <x v="4"/>
    <s v="B078HRR1XV"/>
    <x v="44"/>
    <n v="3303"/>
    <n v="4699"/>
    <n v="0.3"/>
    <n v="23495"/>
    <n v="11560.5"/>
    <x v="16"/>
    <x v="5"/>
    <x v="0"/>
  </r>
  <r>
    <d v="2021-06-18T00:00:00"/>
    <s v="B09P22HXH6"/>
    <n v="6"/>
    <x v="0"/>
    <x v="0"/>
    <s v="B09P22HXH6"/>
    <x v="85"/>
    <n v="1890"/>
    <n v="5490"/>
    <n v="0.66"/>
    <n v="32940"/>
    <n v="3855.5999999999995"/>
    <x v="17"/>
    <x v="5"/>
    <x v="0"/>
  </r>
  <r>
    <d v="2021-06-19T00:00:00"/>
    <s v="B00LM4X3XE"/>
    <n v="8"/>
    <x v="0"/>
    <x v="0"/>
    <s v="B00LM4X3XE"/>
    <x v="49"/>
    <n v="90"/>
    <n v="100"/>
    <n v="0.1"/>
    <n v="800"/>
    <n v="648"/>
    <x v="18"/>
    <x v="5"/>
    <x v="0"/>
  </r>
  <r>
    <d v="2021-06-20T00:00:00"/>
    <s v="B09YLFHFDW"/>
    <n v="10"/>
    <x v="0"/>
    <x v="0"/>
    <s v="B09YLFHFDW"/>
    <x v="24"/>
    <n v="1599"/>
    <n v="2790"/>
    <n v="0.43"/>
    <n v="27900"/>
    <n v="9114.3000000000011"/>
    <x v="19"/>
    <x v="5"/>
    <x v="0"/>
  </r>
  <r>
    <d v="2021-06-21T00:00:00"/>
    <s v="B07YWS9SP9"/>
    <n v="15"/>
    <x v="0"/>
    <x v="0"/>
    <s v="B07YWS9SP9"/>
    <x v="86"/>
    <n v="599"/>
    <n v="999"/>
    <n v="0.4"/>
    <n v="14985"/>
    <n v="5391"/>
    <x v="20"/>
    <x v="5"/>
    <x v="0"/>
  </r>
  <r>
    <d v="2021-06-22T00:00:00"/>
    <s v="B002PD61Y4"/>
    <n v="17"/>
    <x v="0"/>
    <x v="0"/>
    <s v="B002PD61Y4"/>
    <x v="1"/>
    <n v="507"/>
    <n v="1208"/>
    <n v="0.57999999999999996"/>
    <n v="20536"/>
    <n v="3619.9800000000005"/>
    <x v="21"/>
    <x v="5"/>
    <x v="0"/>
  </r>
  <r>
    <d v="2021-06-23T00:00:00"/>
    <s v="B08WLY8V9S"/>
    <n v="18"/>
    <x v="0"/>
    <x v="0"/>
    <s v="B08WLY8V9S"/>
    <x v="60"/>
    <n v="425"/>
    <n v="899"/>
    <n v="0.53"/>
    <n v="16182"/>
    <n v="3595.5"/>
    <x v="22"/>
    <x v="5"/>
    <x v="0"/>
  </r>
  <r>
    <d v="2021-06-24T00:00:00"/>
    <s v="B0873L7J6X"/>
    <n v="6"/>
    <x v="0"/>
    <x v="0"/>
    <s v="B0873L7J6X"/>
    <x v="39"/>
    <n v="1499"/>
    <n v="3999"/>
    <n v="0.63"/>
    <n v="23994"/>
    <n v="3327.7799999999997"/>
    <x v="23"/>
    <x v="5"/>
    <x v="0"/>
  </r>
  <r>
    <d v="2021-06-25T00:00:00"/>
    <s v="B07YNHCW6N"/>
    <n v="6"/>
    <x v="0"/>
    <x v="0"/>
    <s v="B07YNHCW6N"/>
    <x v="95"/>
    <n v="549"/>
    <n v="2499"/>
    <n v="0.78"/>
    <n v="14994"/>
    <n v="724.68"/>
    <x v="24"/>
    <x v="5"/>
    <x v="0"/>
  </r>
  <r>
    <d v="2021-06-26T00:00:00"/>
    <s v="B07232M876"/>
    <n v="6"/>
    <x v="0"/>
    <x v="0"/>
    <s v="B07232M876"/>
    <x v="0"/>
    <n v="199"/>
    <n v="395"/>
    <n v="0.5"/>
    <n v="2370"/>
    <n v="597"/>
    <x v="25"/>
    <x v="5"/>
    <x v="0"/>
  </r>
  <r>
    <d v="2021-06-27T00:00:00"/>
    <s v="B01MQ2A86A"/>
    <n v="7"/>
    <x v="0"/>
    <x v="0"/>
    <s v="B01MQ2A86A"/>
    <x v="43"/>
    <n v="1295"/>
    <n v="1645"/>
    <n v="0.21"/>
    <n v="11515"/>
    <n v="7161.35"/>
    <x v="26"/>
    <x v="5"/>
    <x v="0"/>
  </r>
  <r>
    <d v="2021-06-28T00:00:00"/>
    <s v="B00KIE28X0"/>
    <n v="7"/>
    <x v="0"/>
    <x v="0"/>
    <s v="B00KIE28X0"/>
    <x v="59"/>
    <n v="310"/>
    <n v="310"/>
    <n v="0"/>
    <n v="2170"/>
    <n v="2170"/>
    <x v="27"/>
    <x v="5"/>
    <x v="0"/>
  </r>
  <r>
    <d v="2021-06-29T00:00:00"/>
    <s v="B08BQ947H3"/>
    <n v="7"/>
    <x v="0"/>
    <x v="0"/>
    <s v="B08BQ947H3"/>
    <x v="40"/>
    <n v="149"/>
    <n v="149"/>
    <n v="0"/>
    <n v="1043"/>
    <n v="1043"/>
    <x v="28"/>
    <x v="5"/>
    <x v="0"/>
  </r>
  <r>
    <d v="2021-06-30T00:00:00"/>
    <s v="B0BHYJ8CVF"/>
    <n v="7"/>
    <x v="1"/>
    <x v="4"/>
    <s v="B0BHYJ8CVF"/>
    <x v="51"/>
    <n v="1149"/>
    <n v="1499"/>
    <n v="0.23"/>
    <n v="10493"/>
    <n v="6193.1100000000006"/>
    <x v="29"/>
    <x v="5"/>
    <x v="0"/>
  </r>
  <r>
    <d v="2021-07-01T00:00:00"/>
    <s v="B0BCVJ3PVP"/>
    <n v="7"/>
    <x v="1"/>
    <x v="4"/>
    <s v="B0BCVJ3PVP"/>
    <x v="45"/>
    <n v="499"/>
    <n v="1299"/>
    <n v="0.62"/>
    <n v="9093"/>
    <n v="1327.34"/>
    <x v="0"/>
    <x v="6"/>
    <x v="0"/>
  </r>
  <r>
    <d v="2021-07-02T00:00:00"/>
    <s v="B0B2931FCV"/>
    <n v="7"/>
    <x v="1"/>
    <x v="4"/>
    <s v="B0B2931FCV"/>
    <x v="24"/>
    <n v="999"/>
    <n v="4199"/>
    <n v="0.76"/>
    <n v="29393"/>
    <n v="1678.32"/>
    <x v="1"/>
    <x v="6"/>
    <x v="0"/>
  </r>
  <r>
    <d v="2021-07-03T00:00:00"/>
    <s v="B09TMZ1MF8"/>
    <n v="7"/>
    <x v="1"/>
    <x v="4"/>
    <s v="B09TMZ1MF8"/>
    <x v="89"/>
    <n v="1709"/>
    <n v="4000"/>
    <n v="0.56999999999999995"/>
    <n v="28000"/>
    <n v="5144.09"/>
    <x v="2"/>
    <x v="6"/>
    <x v="0"/>
  </r>
  <r>
    <d v="2021-07-04T00:00:00"/>
    <s v="B07VV37FT4"/>
    <n v="11"/>
    <x v="1"/>
    <x v="4"/>
    <s v="B07VV37FT4"/>
    <x v="49"/>
    <n v="250"/>
    <n v="250"/>
    <n v="0"/>
    <n v="2750"/>
    <n v="2750"/>
    <x v="3"/>
    <x v="6"/>
    <x v="0"/>
  </r>
  <r>
    <d v="2021-07-05T00:00:00"/>
    <s v="B07P681N66"/>
    <n v="11"/>
    <x v="1"/>
    <x v="4"/>
    <s v="B07P681N66"/>
    <x v="1"/>
    <n v="1199"/>
    <n v="2199"/>
    <n v="0.45"/>
    <n v="24189"/>
    <n v="7253.9500000000007"/>
    <x v="4"/>
    <x v="6"/>
    <x v="0"/>
  </r>
  <r>
    <d v="2021-07-06T00:00:00"/>
    <s v="B07JB2Y4SR"/>
    <n v="11"/>
    <x v="1"/>
    <x v="4"/>
    <s v="B07JB2Y4SR"/>
    <x v="98"/>
    <n v="90"/>
    <n v="100"/>
    <n v="0.1"/>
    <n v="1100"/>
    <n v="891"/>
    <x v="5"/>
    <x v="6"/>
    <x v="0"/>
  </r>
  <r>
    <d v="2021-07-07T00:00:00"/>
    <s v="B08KRMK9LZ"/>
    <n v="11"/>
    <x v="1"/>
    <x v="4"/>
    <s v="B08KRMK9LZ"/>
    <x v="35"/>
    <n v="2025"/>
    <n v="5999"/>
    <n v="0.66"/>
    <n v="65989"/>
    <n v="7573.4999999999991"/>
    <x v="6"/>
    <x v="6"/>
    <x v="0"/>
  </r>
  <r>
    <d v="2021-07-08T00:00:00"/>
    <s v="B08LT9BMPP"/>
    <n v="9"/>
    <x v="1"/>
    <x v="4"/>
    <s v="B08LT9BMPP"/>
    <x v="58"/>
    <n v="1495"/>
    <n v="1995"/>
    <n v="0.25"/>
    <n v="17955"/>
    <n v="10091.25"/>
    <x v="7"/>
    <x v="6"/>
    <x v="0"/>
  </r>
  <r>
    <d v="2021-07-09T00:00:00"/>
    <s v="B082T6V3DT"/>
    <n v="5"/>
    <x v="1"/>
    <x v="4"/>
    <s v="B082T6V3DT"/>
    <x v="0"/>
    <n v="799"/>
    <n v="2100"/>
    <n v="0.62"/>
    <n v="10500"/>
    <n v="1518.1"/>
    <x v="8"/>
    <x v="6"/>
    <x v="0"/>
  </r>
  <r>
    <d v="2021-07-10T00:00:00"/>
    <s v="B0814ZY6FP"/>
    <n v="8"/>
    <x v="1"/>
    <x v="4"/>
    <s v="B0814ZY6FP"/>
    <x v="65"/>
    <n v="899"/>
    <n v="1199"/>
    <n v="0.25"/>
    <n v="9592"/>
    <n v="5394"/>
    <x v="9"/>
    <x v="6"/>
    <x v="0"/>
  </r>
  <r>
    <d v="2021-07-11T00:00:00"/>
    <s v="B09F3PDDRF"/>
    <n v="7"/>
    <x v="1"/>
    <x v="4"/>
    <s v="B09F3PDDRF"/>
    <x v="99"/>
    <n v="349"/>
    <n v="999"/>
    <n v="0.65"/>
    <n v="6993"/>
    <n v="855.05"/>
    <x v="10"/>
    <x v="6"/>
    <x v="0"/>
  </r>
  <r>
    <d v="2021-07-12T00:00:00"/>
    <s v="B07X963JNS"/>
    <n v="6"/>
    <x v="1"/>
    <x v="4"/>
    <s v="B07X963JNS"/>
    <x v="20"/>
    <n v="900"/>
    <n v="2499"/>
    <n v="0.64"/>
    <n v="14994"/>
    <n v="1944"/>
    <x v="11"/>
    <x v="6"/>
    <x v="0"/>
  </r>
  <r>
    <d v="2021-07-13T00:00:00"/>
    <s v="B09LD3116F"/>
    <n v="15"/>
    <x v="1"/>
    <x v="4"/>
    <s v="B09LD3116F"/>
    <x v="74"/>
    <n v="2490"/>
    <n v="3990"/>
    <n v="0.38"/>
    <n v="59850"/>
    <n v="23157"/>
    <x v="12"/>
    <x v="6"/>
    <x v="0"/>
  </r>
  <r>
    <d v="2021-07-14T00:00:00"/>
    <s v="B08Y5QJTVK"/>
    <n v="23"/>
    <x v="1"/>
    <x v="4"/>
    <s v="B08Y5QJTVK"/>
    <x v="11"/>
    <n v="116"/>
    <n v="200"/>
    <n v="0.42"/>
    <n v="4600"/>
    <n v="1547.4400000000003"/>
    <x v="13"/>
    <x v="6"/>
    <x v="0"/>
  </r>
  <r>
    <d v="2021-07-15T00:00:00"/>
    <s v="B00LY1FN1K"/>
    <n v="14"/>
    <x v="1"/>
    <x v="4"/>
    <s v="B00LY1FN1K"/>
    <x v="59"/>
    <n v="200"/>
    <n v="230"/>
    <n v="0.13"/>
    <n v="3220"/>
    <n v="2436"/>
    <x v="14"/>
    <x v="6"/>
    <x v="0"/>
  </r>
  <r>
    <d v="2021-07-16T00:00:00"/>
    <s v="B07DJ5KYDZ"/>
    <n v="9"/>
    <x v="1"/>
    <x v="4"/>
    <s v="B07DJ5KYDZ"/>
    <x v="92"/>
    <n v="1249"/>
    <n v="2796"/>
    <n v="0.55000000000000004"/>
    <n v="25164"/>
    <n v="5058.45"/>
    <x v="15"/>
    <x v="6"/>
    <x v="0"/>
  </r>
  <r>
    <d v="2021-07-17T00:00:00"/>
    <s v="B009LJ2BXA"/>
    <n v="4"/>
    <x v="1"/>
    <x v="4"/>
    <s v="B009LJ2BXA"/>
    <x v="100"/>
    <n v="649"/>
    <n v="999"/>
    <n v="0.35"/>
    <n v="3996"/>
    <n v="1687.4"/>
    <x v="16"/>
    <x v="6"/>
    <x v="0"/>
  </r>
  <r>
    <d v="2021-07-18T00:00:00"/>
    <s v="B09BVCVTBC"/>
    <n v="3"/>
    <x v="1"/>
    <x v="4"/>
    <s v="B09BVCVTBC"/>
    <x v="101"/>
    <n v="2649"/>
    <n v="3499"/>
    <n v="0.24"/>
    <n v="10497"/>
    <n v="6039.72"/>
    <x v="17"/>
    <x v="6"/>
    <x v="0"/>
  </r>
  <r>
    <d v="2021-07-19T00:00:00"/>
    <s v="B0BFWGBX61"/>
    <n v="8"/>
    <x v="1"/>
    <x v="4"/>
    <s v="B0BFWGBX61"/>
    <x v="0"/>
    <n v="199"/>
    <n v="349"/>
    <n v="0.43"/>
    <n v="2792"/>
    <n v="907.44"/>
    <x v="18"/>
    <x v="6"/>
    <x v="0"/>
  </r>
  <r>
    <d v="2021-07-20T00:00:00"/>
    <s v="B07SY4C3TD"/>
    <n v="12"/>
    <x v="1"/>
    <x v="4"/>
    <s v="B07SY4C3TD"/>
    <x v="56"/>
    <n v="596"/>
    <n v="723"/>
    <n v="0.18"/>
    <n v="8676"/>
    <n v="5864.64"/>
    <x v="19"/>
    <x v="6"/>
    <x v="0"/>
  </r>
  <r>
    <d v="2021-07-21T00:00:00"/>
    <s v="B094JB13XL"/>
    <n v="15"/>
    <x v="1"/>
    <x v="4"/>
    <s v="B094JB13XL"/>
    <x v="19"/>
    <n v="2499"/>
    <n v="5999"/>
    <n v="0.57999999999999996"/>
    <n v="89985"/>
    <n v="15743.7"/>
    <x v="20"/>
    <x v="6"/>
    <x v="0"/>
  </r>
  <r>
    <d v="2021-07-22T00:00:00"/>
    <s v="B08CRRQK6Z"/>
    <n v="17"/>
    <x v="1"/>
    <x v="4"/>
    <s v="B08CRRQK6Z"/>
    <x v="102"/>
    <n v="4999"/>
    <n v="12499"/>
    <n v="0.6"/>
    <n v="212483"/>
    <n v="33993.200000000004"/>
    <x v="21"/>
    <x v="6"/>
    <x v="0"/>
  </r>
  <r>
    <d v="2021-07-23T00:00:00"/>
    <s v="B08MTLLSL8"/>
    <n v="3"/>
    <x v="1"/>
    <x v="4"/>
    <s v="B08MTLLSL8"/>
    <x v="24"/>
    <n v="399"/>
    <n v="1290"/>
    <n v="0.69"/>
    <n v="3870"/>
    <n v="371.07000000000005"/>
    <x v="22"/>
    <x v="6"/>
    <x v="0"/>
  </r>
  <r>
    <d v="2021-07-24T00:00:00"/>
    <s v="B08Y57TPDM"/>
    <n v="2"/>
    <x v="1"/>
    <x v="4"/>
    <s v="B08Y57TPDM"/>
    <x v="11"/>
    <n v="116"/>
    <n v="200"/>
    <n v="0.42"/>
    <n v="400"/>
    <n v="134.56"/>
    <x v="23"/>
    <x v="6"/>
    <x v="0"/>
  </r>
  <r>
    <d v="2021-07-25T00:00:00"/>
    <s v="B09CYTJV3N"/>
    <n v="9"/>
    <x v="1"/>
    <x v="4"/>
    <s v="B09CYTJV3N"/>
    <x v="74"/>
    <n v="4499"/>
    <n v="5999"/>
    <n v="0.25"/>
    <n v="53991"/>
    <n v="30368.25"/>
    <x v="24"/>
    <x v="6"/>
    <x v="0"/>
  </r>
  <r>
    <d v="2021-07-26T00:00:00"/>
    <s v="B07GLNJC25"/>
    <n v="5"/>
    <x v="1"/>
    <x v="4"/>
    <s v="B07GLNJC25"/>
    <x v="11"/>
    <n v="330"/>
    <n v="499"/>
    <n v="0.34"/>
    <n v="2495"/>
    <n v="1088.9999999999998"/>
    <x v="25"/>
    <x v="6"/>
    <x v="0"/>
  </r>
  <r>
    <d v="2021-07-27T00:00:00"/>
    <s v="B08FY4FG5X"/>
    <n v="6"/>
    <x v="1"/>
    <x v="4"/>
    <s v="B08FY4FG5X"/>
    <x v="64"/>
    <n v="649"/>
    <n v="2499"/>
    <n v="0.74"/>
    <n v="14994"/>
    <n v="1012.44"/>
    <x v="26"/>
    <x v="6"/>
    <x v="0"/>
  </r>
  <r>
    <d v="2021-07-28T00:00:00"/>
    <s v="B07TMCXRFV"/>
    <n v="8"/>
    <x v="1"/>
    <x v="4"/>
    <s v="B07TMCXRFV"/>
    <x v="75"/>
    <n v="1234"/>
    <n v="1599"/>
    <n v="0.23"/>
    <n v="12792"/>
    <n v="7601.4400000000005"/>
    <x v="27"/>
    <x v="6"/>
    <x v="0"/>
  </r>
  <r>
    <d v="2021-07-29T00:00:00"/>
    <s v="B01FSYQ2A4"/>
    <n v="10"/>
    <x v="1"/>
    <x v="4"/>
    <s v="B01FSYQ2A4"/>
    <x v="39"/>
    <n v="1399"/>
    <n v="2990"/>
    <n v="0.53"/>
    <n v="29900"/>
    <n v="6575.2999999999993"/>
    <x v="28"/>
    <x v="6"/>
    <x v="0"/>
  </r>
  <r>
    <d v="2021-07-30T00:00:00"/>
    <s v="B00LZPQVMK"/>
    <n v="15"/>
    <x v="1"/>
    <x v="4"/>
    <s v="B00LZPQVMK"/>
    <x v="49"/>
    <n v="272"/>
    <n v="320"/>
    <n v="0.15"/>
    <n v="4800"/>
    <n v="3468"/>
    <x v="29"/>
    <x v="6"/>
    <x v="0"/>
  </r>
  <r>
    <d v="2021-07-31T00:00:00"/>
    <s v="B08X77LM8C"/>
    <n v="17"/>
    <x v="1"/>
    <x v="4"/>
    <s v="B08X77LM8C"/>
    <x v="11"/>
    <n v="99"/>
    <n v="999"/>
    <n v="0.9"/>
    <n v="16983"/>
    <n v="168.29999999999995"/>
    <x v="30"/>
    <x v="6"/>
    <x v="0"/>
  </r>
  <r>
    <d v="2021-08-01T00:00:00"/>
    <s v="B01EJ5MM5M"/>
    <n v="18"/>
    <x v="1"/>
    <x v="4"/>
    <s v="B01EJ5MM5M"/>
    <x v="103"/>
    <n v="3498"/>
    <n v="3875"/>
    <n v="0.1"/>
    <n v="69750"/>
    <n v="56667.6"/>
    <x v="0"/>
    <x v="7"/>
    <x v="0"/>
  </r>
  <r>
    <d v="2021-08-02T00:00:00"/>
    <s v="B08J82K4GX"/>
    <n v="6"/>
    <x v="1"/>
    <x v="4"/>
    <s v="B08J82K4GX"/>
    <x v="71"/>
    <n v="10099"/>
    <n v="19110"/>
    <n v="0.47"/>
    <n v="114660"/>
    <n v="32114.820000000003"/>
    <x v="1"/>
    <x v="7"/>
    <x v="0"/>
  </r>
  <r>
    <d v="2021-08-03T00:00:00"/>
    <s v="B07Z1Z77ZZ"/>
    <n v="6"/>
    <x v="1"/>
    <x v="4"/>
    <s v="B07Z1Z77ZZ"/>
    <x v="80"/>
    <n v="449"/>
    <n v="999"/>
    <n v="0.55000000000000004"/>
    <n v="5994"/>
    <n v="1212.3"/>
    <x v="2"/>
    <x v="7"/>
    <x v="0"/>
  </r>
  <r>
    <d v="2021-08-04T00:00:00"/>
    <s v="B00DJ5N9VK"/>
    <n v="6"/>
    <x v="1"/>
    <x v="4"/>
    <s v="B00DJ5N9VK"/>
    <x v="104"/>
    <n v="150"/>
    <n v="150"/>
    <n v="0"/>
    <n v="900"/>
    <n v="900"/>
    <x v="3"/>
    <x v="7"/>
    <x v="0"/>
  </r>
  <r>
    <d v="2021-08-05T00:00:00"/>
    <s v="B0B4DT8MKT"/>
    <n v="7"/>
    <x v="1"/>
    <x v="4"/>
    <s v="B0B4DT8MKT"/>
    <x v="0"/>
    <n v="348"/>
    <n v="1499"/>
    <n v="0.77"/>
    <n v="10493"/>
    <n v="560.28"/>
    <x v="4"/>
    <x v="7"/>
    <x v="0"/>
  </r>
  <r>
    <d v="2021-08-06T00:00:00"/>
    <s v="B08FGNPQ9X"/>
    <n v="7"/>
    <x v="1"/>
    <x v="4"/>
    <s v="B08FGNPQ9X"/>
    <x v="63"/>
    <n v="1199"/>
    <n v="2999"/>
    <n v="0.6"/>
    <n v="20993"/>
    <n v="3357.2000000000003"/>
    <x v="5"/>
    <x v="7"/>
    <x v="0"/>
  </r>
  <r>
    <d v="2021-08-07T00:00:00"/>
    <s v="B07NTKGW45"/>
    <n v="7"/>
    <x v="1"/>
    <x v="4"/>
    <s v="B07NTKGW45"/>
    <x v="11"/>
    <n v="397"/>
    <n v="899"/>
    <n v="0.56000000000000005"/>
    <n v="6293"/>
    <n v="1222.7599999999998"/>
    <x v="6"/>
    <x v="7"/>
    <x v="0"/>
  </r>
  <r>
    <d v="2021-08-08T00:00:00"/>
    <s v="B08CDKQ8T6"/>
    <n v="7"/>
    <x v="1"/>
    <x v="4"/>
    <s v="B08CDKQ8T6"/>
    <x v="0"/>
    <n v="154"/>
    <n v="349"/>
    <n v="0.56000000000000005"/>
    <n v="2443"/>
    <n v="474.31999999999994"/>
    <x v="7"/>
    <x v="7"/>
    <x v="0"/>
  </r>
  <r>
    <d v="2021-08-09T00:00:00"/>
    <s v="B08J4PL1Z3"/>
    <n v="7"/>
    <x v="1"/>
    <x v="4"/>
    <s v="B08J4PL1Z3"/>
    <x v="76"/>
    <n v="699"/>
    <n v="1490"/>
    <n v="0.53"/>
    <n v="10430"/>
    <n v="2299.71"/>
    <x v="8"/>
    <x v="7"/>
    <x v="0"/>
  </r>
  <r>
    <d v="2021-08-10T00:00:00"/>
    <s v="B07XJWTYM2"/>
    <n v="7"/>
    <x v="1"/>
    <x v="4"/>
    <s v="B07XJWTYM2"/>
    <x v="24"/>
    <n v="1679"/>
    <n v="1999"/>
    <n v="0.16"/>
    <n v="13993"/>
    <n v="9872.52"/>
    <x v="9"/>
    <x v="7"/>
    <x v="0"/>
  </r>
  <r>
    <d v="2021-08-11T00:00:00"/>
    <s v="B09939XJX8"/>
    <n v="7"/>
    <x v="1"/>
    <x v="4"/>
    <s v="B09939XJX8"/>
    <x v="44"/>
    <n v="354"/>
    <n v="1500"/>
    <n v="0.76"/>
    <n v="10500"/>
    <n v="594.72"/>
    <x v="10"/>
    <x v="7"/>
    <x v="0"/>
  </r>
  <r>
    <d v="2021-08-12T00:00:00"/>
    <s v="B09MDCZJXS"/>
    <n v="11"/>
    <x v="1"/>
    <x v="4"/>
    <s v="B09MDCZJXS"/>
    <x v="105"/>
    <n v="1199"/>
    <n v="5499"/>
    <n v="0.78"/>
    <n v="60489"/>
    <n v="2901.5799999999995"/>
    <x v="11"/>
    <x v="7"/>
    <x v="0"/>
  </r>
  <r>
    <d v="2021-08-13T00:00:00"/>
    <s v="B08CTQP51L"/>
    <n v="11"/>
    <x v="1"/>
    <x v="4"/>
    <s v="B08CTQP51L"/>
    <x v="75"/>
    <n v="379"/>
    <n v="1499"/>
    <n v="0.75"/>
    <n v="16489"/>
    <n v="1042.25"/>
    <x v="12"/>
    <x v="7"/>
    <x v="0"/>
  </r>
  <r>
    <d v="2021-08-14T00:00:00"/>
    <s v="B0BG62HMDJ"/>
    <n v="11"/>
    <x v="1"/>
    <x v="4"/>
    <s v="B0BG62HMDJ"/>
    <x v="11"/>
    <n v="499"/>
    <n v="775"/>
    <n v="0.36"/>
    <n v="8525"/>
    <n v="3512.96"/>
    <x v="13"/>
    <x v="7"/>
    <x v="0"/>
  </r>
  <r>
    <d v="2021-08-15T00:00:00"/>
    <s v="B08GTYFC37"/>
    <n v="11"/>
    <x v="1"/>
    <x v="4"/>
    <s v="B08GTYFC37"/>
    <x v="11"/>
    <n v="10389"/>
    <n v="32000"/>
    <n v="0.68"/>
    <n v="352000"/>
    <n v="36569.279999999992"/>
    <x v="14"/>
    <x v="7"/>
    <x v="0"/>
  </r>
  <r>
    <d v="2021-08-16T00:00:00"/>
    <s v="B08SBH499M"/>
    <n v="9"/>
    <x v="1"/>
    <x v="4"/>
    <s v="B08SBH499M"/>
    <x v="93"/>
    <n v="649"/>
    <n v="1300"/>
    <n v="0.5"/>
    <n v="11700"/>
    <n v="2920.5"/>
    <x v="15"/>
    <x v="7"/>
    <x v="0"/>
  </r>
  <r>
    <d v="2021-08-17T00:00:00"/>
    <s v="B08FYB5HHK"/>
    <n v="5"/>
    <x v="1"/>
    <x v="4"/>
    <s v="B08FYB5HHK"/>
    <x v="106"/>
    <n v="1199"/>
    <n v="1999"/>
    <n v="0.4"/>
    <n v="9995"/>
    <n v="3597"/>
    <x v="16"/>
    <x v="7"/>
    <x v="0"/>
  </r>
  <r>
    <d v="2021-08-18T00:00:00"/>
    <s v="B0994GFWBH"/>
    <n v="8"/>
    <x v="1"/>
    <x v="4"/>
    <s v="B0994GFWBH"/>
    <x v="0"/>
    <n v="139"/>
    <n v="999"/>
    <n v="0.86"/>
    <n v="7992"/>
    <n v="155.68"/>
    <x v="17"/>
    <x v="7"/>
    <x v="0"/>
  </r>
  <r>
    <d v="2021-08-19T00:00:00"/>
    <s v="B0B5GJRTHB"/>
    <n v="7"/>
    <x v="1"/>
    <x v="4"/>
    <s v="B0B5GJRTHB"/>
    <x v="24"/>
    <n v="889"/>
    <n v="1999"/>
    <n v="0.56000000000000005"/>
    <n v="13993"/>
    <n v="2738.12"/>
    <x v="18"/>
    <x v="7"/>
    <x v="0"/>
  </r>
  <r>
    <d v="2021-08-20T00:00:00"/>
    <s v="B09GBBJV72"/>
    <n v="6"/>
    <x v="1"/>
    <x v="4"/>
    <s v="B09GBBJV72"/>
    <x v="51"/>
    <n v="1409"/>
    <n v="2199"/>
    <n v="0.36"/>
    <n v="13194"/>
    <n v="5410.56"/>
    <x v="19"/>
    <x v="7"/>
    <x v="0"/>
  </r>
  <r>
    <d v="2021-08-21T00:00:00"/>
    <s v="B07P434WJY"/>
    <n v="15"/>
    <x v="1"/>
    <x v="4"/>
    <s v="B07P434WJY"/>
    <x v="107"/>
    <n v="549"/>
    <n v="1999"/>
    <n v="0.73"/>
    <n v="29985"/>
    <n v="2223.4500000000003"/>
    <x v="20"/>
    <x v="7"/>
    <x v="0"/>
  </r>
  <r>
    <d v="2021-08-22T00:00:00"/>
    <s v="B07T9FV9YP"/>
    <n v="23"/>
    <x v="1"/>
    <x v="4"/>
    <s v="B07T9FV9YP"/>
    <x v="105"/>
    <n v="749"/>
    <n v="1799"/>
    <n v="0.57999999999999996"/>
    <n v="41377"/>
    <n v="7235.3400000000011"/>
    <x v="21"/>
    <x v="7"/>
    <x v="0"/>
  </r>
  <r>
    <d v="2021-08-23T00:00:00"/>
    <s v="B01GGKZ0V6"/>
    <n v="14"/>
    <x v="1"/>
    <x v="4"/>
    <s v="B01GGKZ0V6"/>
    <x v="0"/>
    <n v="329"/>
    <n v="845"/>
    <n v="0.61"/>
    <n v="11830"/>
    <n v="1796.3400000000001"/>
    <x v="22"/>
    <x v="7"/>
    <x v="0"/>
  </r>
  <r>
    <d v="2021-08-24T00:00:00"/>
    <s v="B08WKFSN84"/>
    <n v="9"/>
    <x v="1"/>
    <x v="4"/>
    <s v="B08WKFSN84"/>
    <x v="0"/>
    <n v="379"/>
    <n v="1099"/>
    <n v="0.66"/>
    <n v="9891"/>
    <n v="1159.7399999999998"/>
    <x v="23"/>
    <x v="7"/>
    <x v="0"/>
  </r>
  <r>
    <d v="2021-08-25T00:00:00"/>
    <s v="B09TBCVJS3"/>
    <n v="4"/>
    <x v="1"/>
    <x v="4"/>
    <s v="B09TBCVJS3"/>
    <x v="19"/>
    <n v="5998"/>
    <n v="7999"/>
    <n v="0.25"/>
    <n v="31996"/>
    <n v="17994"/>
    <x v="24"/>
    <x v="7"/>
    <x v="0"/>
  </r>
  <r>
    <d v="2021-08-26T00:00:00"/>
    <s v="B08TR61BVK"/>
    <n v="3"/>
    <x v="1"/>
    <x v="4"/>
    <s v="B08TR61BVK"/>
    <x v="80"/>
    <n v="299"/>
    <n v="1499"/>
    <n v="0.8"/>
    <n v="4497"/>
    <n v="179.39999999999995"/>
    <x v="25"/>
    <x v="7"/>
    <x v="0"/>
  </r>
  <r>
    <d v="2021-08-27T00:00:00"/>
    <s v="B0B2CPVXHX"/>
    <n v="8"/>
    <x v="1"/>
    <x v="4"/>
    <s v="B0B2CPVXHX"/>
    <x v="75"/>
    <n v="379"/>
    <n v="1499"/>
    <n v="0.75"/>
    <n v="11992"/>
    <n v="758"/>
    <x v="26"/>
    <x v="7"/>
    <x v="0"/>
  </r>
  <r>
    <d v="2021-08-28T00:00:00"/>
    <s v="B08XNL93PL"/>
    <n v="12"/>
    <x v="1"/>
    <x v="4"/>
    <s v="B08XNL93PL"/>
    <x v="66"/>
    <n v="1399"/>
    <n v="2999"/>
    <n v="0.53"/>
    <n v="35988"/>
    <n v="7890.36"/>
    <x v="27"/>
    <x v="7"/>
    <x v="0"/>
  </r>
  <r>
    <d v="2021-08-29T00:00:00"/>
    <s v="B088GXTJM3"/>
    <n v="15"/>
    <x v="1"/>
    <x v="4"/>
    <s v="B088GXTJM3"/>
    <x v="108"/>
    <n v="699"/>
    <n v="1299"/>
    <n v="0.46"/>
    <n v="19485"/>
    <n v="5661.9000000000005"/>
    <x v="28"/>
    <x v="7"/>
    <x v="0"/>
  </r>
  <r>
    <d v="2021-08-30T00:00:00"/>
    <s v="B099S26HWG"/>
    <n v="17"/>
    <x v="1"/>
    <x v="4"/>
    <s v="B099S26HWG"/>
    <x v="66"/>
    <n v="300"/>
    <n v="300"/>
    <n v="0"/>
    <n v="5100"/>
    <n v="5100"/>
    <x v="29"/>
    <x v="7"/>
    <x v="0"/>
  </r>
  <r>
    <d v="2021-08-31T00:00:00"/>
    <s v="B08461VC1Z"/>
    <n v="3"/>
    <x v="1"/>
    <x v="4"/>
    <s v="B08461VC1Z"/>
    <x v="60"/>
    <n v="999"/>
    <n v="1995"/>
    <n v="0.5"/>
    <n v="5985"/>
    <n v="1498.5"/>
    <x v="30"/>
    <x v="7"/>
    <x v="0"/>
  </r>
  <r>
    <d v="2021-09-01T00:00:00"/>
    <s v="B00K32PEW4"/>
    <n v="2"/>
    <x v="1"/>
    <x v="4"/>
    <s v="B00K32PEW4"/>
    <x v="109"/>
    <n v="535"/>
    <n v="535"/>
    <n v="0"/>
    <n v="1070"/>
    <n v="1070"/>
    <x v="0"/>
    <x v="8"/>
    <x v="0"/>
  </r>
  <r>
    <d v="2021-09-02T00:00:00"/>
    <s v="B09F9YQQ7B"/>
    <n v="9"/>
    <x v="1"/>
    <x v="4"/>
    <s v="B09F9YQQ7B"/>
    <x v="4"/>
    <n v="13999"/>
    <n v="24999"/>
    <n v="0.44"/>
    <n v="224991"/>
    <n v="70554.960000000006"/>
    <x v="1"/>
    <x v="8"/>
    <x v="0"/>
  </r>
  <r>
    <d v="2021-09-03T00:00:00"/>
    <s v="B07LFWP97N"/>
    <n v="5"/>
    <x v="1"/>
    <x v="4"/>
    <s v="B07LFWP97N"/>
    <x v="80"/>
    <n v="269"/>
    <n v="1099"/>
    <n v="0.76"/>
    <n v="5495"/>
    <n v="322.8"/>
    <x v="2"/>
    <x v="8"/>
    <x v="0"/>
  </r>
  <r>
    <d v="2021-09-04T00:00:00"/>
    <s v="B0746N6WML"/>
    <n v="6"/>
    <x v="1"/>
    <x v="4"/>
    <s v="B0746N6WML"/>
    <x v="49"/>
    <n v="341"/>
    <n v="450"/>
    <n v="0.24"/>
    <n v="2700"/>
    <n v="1554.96"/>
    <x v="3"/>
    <x v="8"/>
    <x v="0"/>
  </r>
  <r>
    <d v="2021-09-05T00:00:00"/>
    <s v="B07W9KYT62"/>
    <n v="8"/>
    <x v="1"/>
    <x v="4"/>
    <s v="B07W9KYT62"/>
    <x v="63"/>
    <n v="2499"/>
    <n v="3999"/>
    <n v="0.38"/>
    <n v="31992"/>
    <n v="12395.039999999999"/>
    <x v="4"/>
    <x v="8"/>
    <x v="0"/>
  </r>
  <r>
    <d v="2021-09-06T00:00:00"/>
    <s v="B0B5ZF3NRK"/>
    <n v="10"/>
    <x v="1"/>
    <x v="4"/>
    <s v="B0B5ZF3NRK"/>
    <x v="0"/>
    <n v="349"/>
    <n v="599"/>
    <n v="0.42"/>
    <n v="5990"/>
    <n v="2024.2000000000003"/>
    <x v="5"/>
    <x v="8"/>
    <x v="0"/>
  </r>
  <r>
    <d v="2021-09-07T00:00:00"/>
    <s v="B08D9MNH4B"/>
    <n v="15"/>
    <x v="1"/>
    <x v="4"/>
    <s v="B08D9MNH4B"/>
    <x v="11"/>
    <n v="5899"/>
    <n v="7005"/>
    <n v="0.16"/>
    <n v="105075"/>
    <n v="74327.399999999994"/>
    <x v="6"/>
    <x v="8"/>
    <x v="0"/>
  </r>
  <r>
    <d v="2021-09-08T00:00:00"/>
    <s v="B078G6ZF5Z"/>
    <n v="17"/>
    <x v="1"/>
    <x v="4"/>
    <s v="B078G6ZF5Z"/>
    <x v="27"/>
    <n v="699"/>
    <n v="1199"/>
    <n v="0.42"/>
    <n v="20383"/>
    <n v="6892.1400000000012"/>
    <x v="7"/>
    <x v="8"/>
    <x v="0"/>
  </r>
  <r>
    <d v="2021-09-09T00:00:00"/>
    <s v="B09MKG4ZCM"/>
    <n v="18"/>
    <x v="1"/>
    <x v="4"/>
    <s v="B09MKG4ZCM"/>
    <x v="63"/>
    <n v="1565"/>
    <n v="2999"/>
    <n v="0.48"/>
    <n v="53982"/>
    <n v="14648.4"/>
    <x v="8"/>
    <x v="8"/>
    <x v="0"/>
  </r>
  <r>
    <d v="2021-09-10T00:00:00"/>
    <s v="B07RZZ1QSW"/>
    <n v="6"/>
    <x v="1"/>
    <x v="4"/>
    <s v="B07RZZ1QSW"/>
    <x v="52"/>
    <n v="326"/>
    <n v="799"/>
    <n v="0.59"/>
    <n v="4794"/>
    <n v="801.96"/>
    <x v="9"/>
    <x v="8"/>
    <x v="0"/>
  </r>
  <r>
    <d v="2021-09-11T00:00:00"/>
    <s v="B08BCKN299"/>
    <n v="6"/>
    <x v="1"/>
    <x v="4"/>
    <s v="B08BCKN299"/>
    <x v="11"/>
    <n v="120"/>
    <n v="999"/>
    <n v="0.88"/>
    <n v="5994"/>
    <n v="86.399999999999991"/>
    <x v="10"/>
    <x v="8"/>
    <x v="0"/>
  </r>
  <r>
    <d v="2021-09-12T00:00:00"/>
    <s v="B07222HQKP"/>
    <n v="6"/>
    <x v="1"/>
    <x v="4"/>
    <s v="B07222HQKP"/>
    <x v="11"/>
    <n v="657"/>
    <n v="999"/>
    <n v="0.34"/>
    <n v="5994"/>
    <n v="2601.7199999999998"/>
    <x v="11"/>
    <x v="8"/>
    <x v="0"/>
  </r>
  <r>
    <d v="2021-09-13T00:00:00"/>
    <s v="B00NFD0ETQ"/>
    <n v="7"/>
    <x v="1"/>
    <x v="4"/>
    <s v="B00NFD0ETQ"/>
    <x v="58"/>
    <n v="1995"/>
    <n v="2895"/>
    <n v="0.31"/>
    <n v="20265"/>
    <n v="9635.8499999999985"/>
    <x v="12"/>
    <x v="8"/>
    <x v="0"/>
  </r>
  <r>
    <d v="2021-09-14T00:00:00"/>
    <s v="B075DB1F13"/>
    <n v="7"/>
    <x v="1"/>
    <x v="4"/>
    <s v="B075DB1F13"/>
    <x v="11"/>
    <n v="1500"/>
    <n v="1500"/>
    <n v="0"/>
    <n v="10500"/>
    <n v="10500"/>
    <x v="13"/>
    <x v="8"/>
    <x v="0"/>
  </r>
  <r>
    <d v="2021-09-15T00:00:00"/>
    <s v="B0148NPH9I"/>
    <n v="7"/>
    <x v="1"/>
    <x v="4"/>
    <s v="B0148NPH9I"/>
    <x v="47"/>
    <n v="2640"/>
    <n v="3195"/>
    <n v="0.17"/>
    <n v="22365"/>
    <n v="15338.4"/>
    <x v="14"/>
    <x v="8"/>
    <x v="0"/>
  </r>
  <r>
    <d v="2021-09-16T00:00:00"/>
    <s v="B01JOFKL0A"/>
    <n v="7"/>
    <x v="1"/>
    <x v="4"/>
    <s v="B01JOFKL0A"/>
    <x v="11"/>
    <n v="5299"/>
    <n v="6355"/>
    <n v="0.17"/>
    <n v="44485"/>
    <n v="30787.19"/>
    <x v="15"/>
    <x v="8"/>
    <x v="0"/>
  </r>
  <r>
    <d v="2021-09-17T00:00:00"/>
    <s v="B09Q8HMKZX"/>
    <n v="7"/>
    <x v="1"/>
    <x v="4"/>
    <s v="B09Q8HMKZX"/>
    <x v="0"/>
    <n v="263"/>
    <n v="699"/>
    <n v="0.62"/>
    <n v="4893"/>
    <n v="699.58"/>
    <x v="16"/>
    <x v="8"/>
    <x v="0"/>
  </r>
  <r>
    <d v="2021-09-18T00:00:00"/>
    <s v="B079S811J3"/>
    <n v="7"/>
    <x v="1"/>
    <x v="4"/>
    <s v="B079S811J3"/>
    <x v="105"/>
    <n v="1990"/>
    <n v="2999"/>
    <n v="0.34"/>
    <n v="20993"/>
    <n v="9193.7999999999993"/>
    <x v="17"/>
    <x v="8"/>
    <x v="0"/>
  </r>
  <r>
    <d v="2021-09-19T00:00:00"/>
    <s v="B0083T231O"/>
    <n v="7"/>
    <x v="1"/>
    <x v="4"/>
    <s v="B0083T231O"/>
    <x v="110"/>
    <n v="1289"/>
    <n v="1499"/>
    <n v="0.14000000000000001"/>
    <n v="10493"/>
    <n v="7759.78"/>
    <x v="18"/>
    <x v="8"/>
    <x v="0"/>
  </r>
  <r>
    <d v="2021-09-20T00:00:00"/>
    <s v="B086PXQ2R4"/>
    <n v="11"/>
    <x v="1"/>
    <x v="4"/>
    <s v="B086PXQ2R4"/>
    <x v="66"/>
    <n v="165"/>
    <n v="165"/>
    <n v="0"/>
    <n v="1815"/>
    <n v="1815"/>
    <x v="19"/>
    <x v="8"/>
    <x v="0"/>
  </r>
  <r>
    <d v="2021-09-21T00:00:00"/>
    <s v="B07L1N3TJX"/>
    <n v="11"/>
    <x v="1"/>
    <x v="4"/>
    <s v="B07L1N3TJX"/>
    <x v="92"/>
    <n v="1699"/>
    <n v="3499"/>
    <n v="0.51"/>
    <n v="38489"/>
    <n v="9157.61"/>
    <x v="20"/>
    <x v="8"/>
    <x v="0"/>
  </r>
  <r>
    <d v="2021-09-22T00:00:00"/>
    <s v="B07YFWVRCM"/>
    <n v="11"/>
    <x v="1"/>
    <x v="4"/>
    <s v="B07YFWVRCM"/>
    <x v="74"/>
    <n v="2299"/>
    <n v="7500"/>
    <n v="0.69"/>
    <n v="82500"/>
    <n v="7839.5900000000011"/>
    <x v="21"/>
    <x v="8"/>
    <x v="0"/>
  </r>
  <r>
    <d v="2021-09-23T00:00:00"/>
    <s v="B01GGKYKQM"/>
    <n v="11"/>
    <x v="1"/>
    <x v="4"/>
    <s v="B01GGKYKQM"/>
    <x v="0"/>
    <n v="219"/>
    <n v="700"/>
    <n v="0.69"/>
    <n v="7700"/>
    <n v="746.79000000000008"/>
    <x v="22"/>
    <x v="8"/>
    <x v="0"/>
  </r>
  <r>
    <d v="2021-09-24T00:00:00"/>
    <s v="B08TDJ5BVF"/>
    <n v="9"/>
    <x v="1"/>
    <x v="4"/>
    <s v="B08TDJ5BVF"/>
    <x v="72"/>
    <n v="39"/>
    <n v="39"/>
    <n v="0"/>
    <n v="351"/>
    <n v="351"/>
    <x v="23"/>
    <x v="8"/>
    <x v="0"/>
  </r>
  <r>
    <d v="2021-09-25T00:00:00"/>
    <s v="B09XXZXQC1"/>
    <n v="5"/>
    <x v="1"/>
    <x v="4"/>
    <s v="B09XXZXQC1"/>
    <x v="111"/>
    <n v="26999"/>
    <n v="37999"/>
    <n v="0.28999999999999998"/>
    <n v="189995"/>
    <n v="95846.45"/>
    <x v="24"/>
    <x v="8"/>
    <x v="0"/>
  </r>
  <r>
    <d v="2021-09-26T00:00:00"/>
    <s v="B083T5G5PM"/>
    <n v="8"/>
    <x v="1"/>
    <x v="4"/>
    <s v="B083T5G5PM"/>
    <x v="24"/>
    <n v="1490"/>
    <n v="1990"/>
    <n v="0.25"/>
    <n v="15920"/>
    <n v="8940"/>
    <x v="25"/>
    <x v="8"/>
    <x v="0"/>
  </r>
  <r>
    <d v="2021-09-27T00:00:00"/>
    <s v="B0BHVPTM2C"/>
    <n v="7"/>
    <x v="1"/>
    <x v="4"/>
    <s v="B0BHVPTM2C"/>
    <x v="45"/>
    <n v="398"/>
    <n v="1949"/>
    <n v="0.8"/>
    <n v="13643"/>
    <n v="557.19999999999993"/>
    <x v="26"/>
    <x v="8"/>
    <x v="0"/>
  </r>
  <r>
    <d v="2021-09-28T00:00:00"/>
    <s v="B0B86CDHL1"/>
    <n v="6"/>
    <x v="1"/>
    <x v="4"/>
    <s v="B0B86CDHL1"/>
    <x v="0"/>
    <n v="349"/>
    <n v="899"/>
    <n v="0.61"/>
    <n v="5394"/>
    <n v="816.66000000000008"/>
    <x v="27"/>
    <x v="8"/>
    <x v="0"/>
  </r>
  <r>
    <d v="2021-09-29T00:00:00"/>
    <s v="B01NBX5RSB"/>
    <n v="15"/>
    <x v="1"/>
    <x v="4"/>
    <s v="B01NBX5RSB"/>
    <x v="92"/>
    <n v="770"/>
    <n v="1547"/>
    <n v="0.5"/>
    <n v="23205"/>
    <n v="5775"/>
    <x v="28"/>
    <x v="8"/>
    <x v="0"/>
  </r>
  <r>
    <d v="2021-09-30T00:00:00"/>
    <s v="B08MWJTST6"/>
    <n v="23"/>
    <x v="1"/>
    <x v="4"/>
    <s v="B08MWJTST6"/>
    <x v="31"/>
    <n v="279"/>
    <n v="1299"/>
    <n v="0.79"/>
    <n v="29877"/>
    <n v="1347.5699999999997"/>
    <x v="29"/>
    <x v="8"/>
    <x v="0"/>
  </r>
  <r>
    <d v="2021-10-01T00:00:00"/>
    <s v="B07R99NBVB"/>
    <n v="14"/>
    <x v="1"/>
    <x v="4"/>
    <s v="B07R99NBVB"/>
    <x v="112"/>
    <n v="249"/>
    <n v="599"/>
    <n v="0.57999999999999996"/>
    <n v="8386"/>
    <n v="1464.1200000000001"/>
    <x v="0"/>
    <x v="9"/>
    <x v="0"/>
  </r>
  <r>
    <d v="2021-10-02T00:00:00"/>
    <s v="B08R69VDHT"/>
    <n v="9"/>
    <x v="1"/>
    <x v="4"/>
    <s v="B08R69VDHT"/>
    <x v="0"/>
    <n v="115"/>
    <n v="499"/>
    <n v="0.77"/>
    <n v="4491"/>
    <n v="238.04999999999998"/>
    <x v="1"/>
    <x v="9"/>
    <x v="0"/>
  </r>
  <r>
    <d v="2021-10-03T00:00:00"/>
    <s v="B00LY12TH6"/>
    <n v="4"/>
    <x v="1"/>
    <x v="4"/>
    <s v="B00LY12TH6"/>
    <x v="113"/>
    <n v="230"/>
    <n v="230"/>
    <n v="0"/>
    <n v="920"/>
    <n v="920"/>
    <x v="2"/>
    <x v="9"/>
    <x v="0"/>
  </r>
  <r>
    <d v="2021-10-04T00:00:00"/>
    <s v="B09RWZRCP1"/>
    <n v="3"/>
    <x v="1"/>
    <x v="4"/>
    <s v="B09RWZRCP1"/>
    <x v="0"/>
    <n v="399"/>
    <n v="999"/>
    <n v="0.6"/>
    <n v="2997"/>
    <n v="478.8"/>
    <x v="3"/>
    <x v="9"/>
    <x v="0"/>
  </r>
  <r>
    <d v="2021-10-05T00:00:00"/>
    <s v="B08497Z1MQ"/>
    <n v="8"/>
    <x v="1"/>
    <x v="4"/>
    <s v="B08497Z1MQ"/>
    <x v="58"/>
    <n v="599"/>
    <n v="700"/>
    <n v="0.14000000000000001"/>
    <n v="5600"/>
    <n v="4121.12"/>
    <x v="4"/>
    <x v="9"/>
    <x v="0"/>
  </r>
  <r>
    <d v="2021-10-06T00:00:00"/>
    <s v="B07KNM95JK"/>
    <n v="12"/>
    <x v="1"/>
    <x v="4"/>
    <s v="B07KNM95JK"/>
    <x v="114"/>
    <n v="598"/>
    <n v="1150"/>
    <n v="0.48"/>
    <n v="13800"/>
    <n v="3731.52"/>
    <x v="5"/>
    <x v="9"/>
    <x v="0"/>
  </r>
  <r>
    <d v="2021-10-07T00:00:00"/>
    <s v="B09Q3M3WLJ"/>
    <n v="15"/>
    <x v="1"/>
    <x v="4"/>
    <s v="B09Q3M3WLJ"/>
    <x v="75"/>
    <n v="399"/>
    <n v="1499"/>
    <n v="0.73"/>
    <n v="22485"/>
    <n v="1615.95"/>
    <x v="6"/>
    <x v="9"/>
    <x v="0"/>
  </r>
  <r>
    <d v="2021-10-08T00:00:00"/>
    <s v="B09B9SPC7F"/>
    <n v="17"/>
    <x v="1"/>
    <x v="4"/>
    <s v="B09B9SPC7F"/>
    <x v="45"/>
    <n v="499"/>
    <n v="1299"/>
    <n v="0.62"/>
    <n v="22083"/>
    <n v="3223.54"/>
    <x v="7"/>
    <x v="9"/>
    <x v="0"/>
  </r>
  <r>
    <d v="2021-10-09T00:00:00"/>
    <s v="B09CMP1SC8"/>
    <n v="3"/>
    <x v="1"/>
    <x v="4"/>
    <s v="B09CMP1SC8"/>
    <x v="0"/>
    <n v="199"/>
    <n v="499"/>
    <n v="0.6"/>
    <n v="1497"/>
    <n v="238.8"/>
    <x v="8"/>
    <x v="9"/>
    <x v="0"/>
  </r>
  <r>
    <d v="2021-10-10T00:00:00"/>
    <s v="B099SD8PRP"/>
    <n v="2"/>
    <x v="1"/>
    <x v="4"/>
    <s v="B099SD8PRP"/>
    <x v="43"/>
    <n v="579"/>
    <n v="1090"/>
    <n v="0.47"/>
    <n v="2180"/>
    <n v="613.74"/>
    <x v="9"/>
    <x v="9"/>
    <x v="0"/>
  </r>
  <r>
    <d v="2021-10-11T00:00:00"/>
    <s v="B09YLXYP7Y"/>
    <n v="9"/>
    <x v="1"/>
    <x v="4"/>
    <s v="B09YLXYP7Y"/>
    <x v="0"/>
    <n v="179"/>
    <n v="399"/>
    <n v="0.55000000000000004"/>
    <n v="3591"/>
    <n v="724.94999999999993"/>
    <x v="10"/>
    <x v="9"/>
    <x v="0"/>
  </r>
  <r>
    <d v="2021-10-12T00:00:00"/>
    <s v="B00S2SEV7K"/>
    <n v="5"/>
    <x v="1"/>
    <x v="4"/>
    <s v="B00S2SEV7K"/>
    <x v="49"/>
    <n v="90"/>
    <n v="100"/>
    <n v="0.1"/>
    <n v="500"/>
    <n v="405"/>
    <x v="11"/>
    <x v="9"/>
    <x v="0"/>
  </r>
  <r>
    <d v="2021-10-13T00:00:00"/>
    <s v="B08WKCTFF3"/>
    <n v="6"/>
    <x v="1"/>
    <x v="4"/>
    <s v="B08WKCTFF3"/>
    <x v="45"/>
    <n v="899"/>
    <n v="1999"/>
    <n v="0.55000000000000004"/>
    <n v="11994"/>
    <n v="2427.2999999999997"/>
    <x v="12"/>
    <x v="9"/>
    <x v="0"/>
  </r>
  <r>
    <d v="2021-10-14T00:00:00"/>
    <s v="B08498D67S"/>
    <n v="8"/>
    <x v="1"/>
    <x v="4"/>
    <s v="B08498D67S"/>
    <x v="101"/>
    <n v="1149"/>
    <n v="1800"/>
    <n v="0.36"/>
    <n v="14400"/>
    <n v="5882.88"/>
    <x v="13"/>
    <x v="9"/>
    <x v="0"/>
  </r>
  <r>
    <d v="2021-10-15T00:00:00"/>
    <s v="B00C3GBCIS"/>
    <n v="10"/>
    <x v="1"/>
    <x v="4"/>
    <s v="B00C3GBCIS"/>
    <x v="80"/>
    <n v="249"/>
    <n v="499"/>
    <n v="0.5"/>
    <n v="4990"/>
    <n v="1245"/>
    <x v="14"/>
    <x v="9"/>
    <x v="0"/>
  </r>
  <r>
    <d v="2021-10-16T00:00:00"/>
    <s v="B00URH5E34"/>
    <n v="15"/>
    <x v="1"/>
    <x v="4"/>
    <s v="B00URH5E34"/>
    <x v="72"/>
    <n v="39"/>
    <n v="39"/>
    <n v="0"/>
    <n v="585"/>
    <n v="585"/>
    <x v="15"/>
    <x v="9"/>
    <x v="0"/>
  </r>
  <r>
    <d v="2021-10-17T00:00:00"/>
    <s v="B00EYW1U68"/>
    <n v="17"/>
    <x v="1"/>
    <x v="4"/>
    <s v="B00EYW1U68"/>
    <x v="54"/>
    <n v="1599"/>
    <n v="3599"/>
    <n v="0.56000000000000005"/>
    <n v="61183"/>
    <n v="11960.519999999999"/>
    <x v="16"/>
    <x v="9"/>
    <x v="0"/>
  </r>
  <r>
    <d v="2021-10-18T00:00:00"/>
    <s v="B08SMJT55F"/>
    <n v="18"/>
    <x v="1"/>
    <x v="4"/>
    <s v="B08SMJT55F"/>
    <x v="65"/>
    <n v="1199"/>
    <n v="3990"/>
    <n v="0.7"/>
    <n v="71820"/>
    <n v="6474.6000000000013"/>
    <x v="17"/>
    <x v="9"/>
    <x v="0"/>
  </r>
  <r>
    <d v="2021-10-19T00:00:00"/>
    <s v="B0B2DJDCPX"/>
    <n v="6"/>
    <x v="1"/>
    <x v="4"/>
    <s v="B0B2DJDCPX"/>
    <x v="0"/>
    <n v="209"/>
    <n v="499"/>
    <n v="0.57999999999999996"/>
    <n v="2994"/>
    <n v="526.68000000000006"/>
    <x v="18"/>
    <x v="9"/>
    <x v="0"/>
  </r>
  <r>
    <d v="2021-10-20T00:00:00"/>
    <s v="B08Y7MXFMK"/>
    <n v="6"/>
    <x v="1"/>
    <x v="4"/>
    <s v="B08Y7MXFMK"/>
    <x v="43"/>
    <n v="1099"/>
    <n v="1499"/>
    <n v="0.27"/>
    <n v="8994"/>
    <n v="4813.62"/>
    <x v="19"/>
    <x v="9"/>
    <x v="0"/>
  </r>
  <r>
    <d v="2021-10-21T00:00:00"/>
    <s v="B086Q3QMFS"/>
    <n v="6"/>
    <x v="1"/>
    <x v="4"/>
    <s v="B086Q3QMFS"/>
    <x v="66"/>
    <n v="120"/>
    <n v="120"/>
    <n v="0"/>
    <n v="720"/>
    <n v="720"/>
    <x v="20"/>
    <x v="9"/>
    <x v="0"/>
  </r>
  <r>
    <d v="2021-10-22T00:00:00"/>
    <s v="B08498H13H"/>
    <n v="7"/>
    <x v="1"/>
    <x v="4"/>
    <s v="B08498H13H"/>
    <x v="101"/>
    <n v="1519"/>
    <n v="3499"/>
    <n v="0.56999999999999995"/>
    <n v="24493"/>
    <n v="4572.1900000000005"/>
    <x v="21"/>
    <x v="9"/>
    <x v="0"/>
  </r>
  <r>
    <d v="2021-10-23T00:00:00"/>
    <s v="B07LFQLKFZ"/>
    <n v="7"/>
    <x v="1"/>
    <x v="4"/>
    <s v="B07LFQLKFZ"/>
    <x v="49"/>
    <n v="420"/>
    <n v="420"/>
    <n v="0"/>
    <n v="2940"/>
    <n v="2940"/>
    <x v="22"/>
    <x v="9"/>
    <x v="0"/>
  </r>
  <r>
    <d v="2021-10-24T00:00:00"/>
    <s v="B00LY17RHI"/>
    <n v="7"/>
    <x v="1"/>
    <x v="4"/>
    <s v="B00LY17RHI"/>
    <x v="49"/>
    <n v="225"/>
    <n v="225"/>
    <n v="0"/>
    <n v="1575"/>
    <n v="1575"/>
    <x v="23"/>
    <x v="9"/>
    <x v="0"/>
  </r>
  <r>
    <d v="2021-10-25T00:00:00"/>
    <s v="B07W14CHV8"/>
    <n v="7"/>
    <x v="1"/>
    <x v="4"/>
    <s v="B07W14CHV8"/>
    <x v="115"/>
    <n v="199"/>
    <n v="799"/>
    <n v="0.75"/>
    <n v="5593"/>
    <n v="348.25"/>
    <x v="24"/>
    <x v="9"/>
    <x v="0"/>
  </r>
  <r>
    <d v="2021-10-26T00:00:00"/>
    <s v="B0B9BXKBC7"/>
    <n v="7"/>
    <x v="1"/>
    <x v="4"/>
    <s v="B0B9BXKBC7"/>
    <x v="30"/>
    <n v="1799"/>
    <n v="3999"/>
    <n v="0.55000000000000004"/>
    <n v="27993"/>
    <n v="5666.8499999999995"/>
    <x v="25"/>
    <x v="9"/>
    <x v="0"/>
  </r>
  <r>
    <d v="2021-10-27T00:00:00"/>
    <s v="B09F5Z694W"/>
    <n v="7"/>
    <x v="1"/>
    <x v="4"/>
    <s v="B09F5Z694W"/>
    <x v="103"/>
    <n v="8349"/>
    <n v="9625"/>
    <n v="0.13"/>
    <n v="67375"/>
    <n v="50845.409999999996"/>
    <x v="26"/>
    <x v="9"/>
    <x v="0"/>
  </r>
  <r>
    <d v="2021-10-28T00:00:00"/>
    <s v="B0B25LQQPC"/>
    <n v="7"/>
    <x v="1"/>
    <x v="4"/>
    <s v="B0B25LQQPC"/>
    <x v="116"/>
    <n v="3307"/>
    <n v="6100"/>
    <n v="0.46"/>
    <n v="42700"/>
    <n v="12500.460000000001"/>
    <x v="27"/>
    <x v="9"/>
    <x v="0"/>
  </r>
  <r>
    <d v="2021-10-29T00:00:00"/>
    <s v="B07GVGTSLN"/>
    <n v="11"/>
    <x v="1"/>
    <x v="4"/>
    <s v="B07GVGTSLN"/>
    <x v="0"/>
    <n v="325"/>
    <n v="1299"/>
    <n v="0.75"/>
    <n v="14289"/>
    <n v="893.75"/>
    <x v="28"/>
    <x v="9"/>
    <x v="0"/>
  </r>
  <r>
    <d v="2021-10-30T00:00:00"/>
    <s v="B01LYLJ99X"/>
    <n v="11"/>
    <x v="1"/>
    <x v="4"/>
    <s v="B01LYLJ99X"/>
    <x v="11"/>
    <n v="449"/>
    <n v="1300"/>
    <n v="0.65"/>
    <n v="14300"/>
    <n v="1728.6499999999999"/>
    <x v="29"/>
    <x v="9"/>
    <x v="0"/>
  </r>
  <r>
    <d v="2021-10-31T00:00:00"/>
    <s v="B014SZPBM4"/>
    <n v="11"/>
    <x v="1"/>
    <x v="4"/>
    <s v="B014SZPBM4"/>
    <x v="11"/>
    <n v="380"/>
    <n v="400"/>
    <n v="0.05"/>
    <n v="4400"/>
    <n v="3971"/>
    <x v="30"/>
    <x v="9"/>
    <x v="0"/>
  </r>
  <r>
    <d v="2021-11-01T00:00:00"/>
    <s v="B08CZHGHKH"/>
    <n v="11"/>
    <x v="1"/>
    <x v="4"/>
    <s v="B08CZHGHKH"/>
    <x v="44"/>
    <n v="499"/>
    <n v="1399"/>
    <n v="0.64"/>
    <n v="15389"/>
    <n v="1976.04"/>
    <x v="0"/>
    <x v="10"/>
    <x v="0"/>
  </r>
  <r>
    <d v="2021-11-02T00:00:00"/>
    <s v="B0B2RBP83P"/>
    <n v="9"/>
    <x v="1"/>
    <x v="4"/>
    <s v="B0B2RBP83P"/>
    <x v="117"/>
    <n v="37247"/>
    <n v="59890"/>
    <n v="0.38"/>
    <n v="539010"/>
    <n v="207838.26"/>
    <x v="1"/>
    <x v="10"/>
    <x v="0"/>
  </r>
  <r>
    <d v="2021-11-03T00:00:00"/>
    <s v="B078W65FJ7"/>
    <n v="5"/>
    <x v="1"/>
    <x v="4"/>
    <s v="B078W65FJ7"/>
    <x v="39"/>
    <n v="849"/>
    <n v="2490"/>
    <n v="0.66"/>
    <n v="12450"/>
    <n v="1443.3"/>
    <x v="2"/>
    <x v="10"/>
    <x v="0"/>
  </r>
  <r>
    <d v="2021-11-04T00:00:00"/>
    <s v="B08S74GTBT"/>
    <n v="8"/>
    <x v="1"/>
    <x v="4"/>
    <s v="B08S74GTBT"/>
    <x v="79"/>
    <n v="799"/>
    <n v="1999"/>
    <n v="0.6"/>
    <n v="15992"/>
    <n v="2556.8000000000002"/>
    <x v="3"/>
    <x v="10"/>
    <x v="0"/>
  </r>
  <r>
    <d v="2021-11-05T00:00:00"/>
    <s v="B0B9BD2YL4"/>
    <n v="7"/>
    <x v="1"/>
    <x v="4"/>
    <s v="B0B9BD2YL4"/>
    <x v="35"/>
    <n v="2599"/>
    <n v="6999"/>
    <n v="0.63"/>
    <n v="48993"/>
    <n v="6731.41"/>
    <x v="4"/>
    <x v="10"/>
    <x v="0"/>
  </r>
  <r>
    <d v="2021-11-06T00:00:00"/>
    <s v="B0BMXMLSMM"/>
    <n v="6"/>
    <x v="1"/>
    <x v="4"/>
    <s v="B0BMXMLSMM"/>
    <x v="0"/>
    <n v="199"/>
    <n v="999"/>
    <n v="0.8"/>
    <n v="5994"/>
    <n v="238.79999999999995"/>
    <x v="5"/>
    <x v="10"/>
    <x v="0"/>
  </r>
  <r>
    <d v="2021-11-07T00:00:00"/>
    <s v="B0141EZMAI"/>
    <n v="15"/>
    <x v="1"/>
    <x v="4"/>
    <s v="B0141EZMAI"/>
    <x v="1"/>
    <n v="269"/>
    <n v="800"/>
    <n v="0.66"/>
    <n v="12000"/>
    <n v="1371.8999999999999"/>
    <x v="6"/>
    <x v="10"/>
    <x v="0"/>
  </r>
  <r>
    <d v="2021-11-08T00:00:00"/>
    <s v="B07QMRHWJD"/>
    <n v="23"/>
    <x v="1"/>
    <x v="4"/>
    <s v="B07QMRHWJD"/>
    <x v="72"/>
    <n v="298"/>
    <n v="999"/>
    <n v="0.7"/>
    <n v="22977"/>
    <n v="2056.2000000000003"/>
    <x v="7"/>
    <x v="10"/>
    <x v="0"/>
  </r>
  <r>
    <d v="2021-11-09T00:00:00"/>
    <s v="B07W7Z6DVL"/>
    <n v="14"/>
    <x v="0"/>
    <x v="0"/>
    <s v="B07W7Z6DVL"/>
    <x v="79"/>
    <n v="1499"/>
    <n v="2999"/>
    <n v="0.5"/>
    <n v="41986"/>
    <n v="10493"/>
    <x v="8"/>
    <x v="10"/>
    <x v="0"/>
  </r>
  <r>
    <d v="2021-11-10T00:00:00"/>
    <s v="B07WMS7TWB"/>
    <n v="9"/>
    <x v="1"/>
    <x v="4"/>
    <s v="B07WMS7TWB"/>
    <x v="118"/>
    <n v="649"/>
    <n v="1245"/>
    <n v="0.48"/>
    <n v="11205"/>
    <n v="3037.32"/>
    <x v="9"/>
    <x v="10"/>
    <x v="0"/>
  </r>
  <r>
    <d v="2021-11-11T00:00:00"/>
    <s v="B00H47GVGY"/>
    <n v="4"/>
    <x v="0"/>
    <x v="0"/>
    <s v="B00H47GVGY"/>
    <x v="119"/>
    <n v="1199"/>
    <n v="1695"/>
    <n v="0.28999999999999998"/>
    <n v="6780"/>
    <n v="3405.16"/>
    <x v="10"/>
    <x v="10"/>
    <x v="0"/>
  </r>
  <r>
    <d v="2021-11-12T00:00:00"/>
    <s v="B07VX71FZP"/>
    <n v="3"/>
    <x v="1"/>
    <x v="4"/>
    <s v="B07VX71FZP"/>
    <x v="120"/>
    <n v="1199"/>
    <n v="2000"/>
    <n v="0.4"/>
    <n v="6000"/>
    <n v="2158.1999999999998"/>
    <x v="11"/>
    <x v="10"/>
    <x v="0"/>
  </r>
  <r>
    <d v="2021-11-13T00:00:00"/>
    <s v="B07NCKMXVZ"/>
    <n v="8"/>
    <x v="0"/>
    <x v="0"/>
    <s v="B07NCKMXVZ"/>
    <x v="121"/>
    <n v="455"/>
    <n v="999"/>
    <n v="0.54"/>
    <n v="7992"/>
    <n v="1674.3999999999999"/>
    <x v="12"/>
    <x v="10"/>
    <x v="0"/>
  </r>
  <r>
    <d v="2021-11-14T00:00:00"/>
    <s v="B0B61DSF17"/>
    <n v="12"/>
    <x v="1"/>
    <x v="4"/>
    <s v="B0B61DSF17"/>
    <x v="122"/>
    <n v="199"/>
    <n v="1999"/>
    <n v="0.9"/>
    <n v="23988"/>
    <n v="238.79999999999995"/>
    <x v="13"/>
    <x v="10"/>
    <x v="0"/>
  </r>
  <r>
    <d v="2021-11-15T00:00:00"/>
    <s v="B07VQGVL68"/>
    <n v="15"/>
    <x v="0"/>
    <x v="0"/>
    <s v="B07VQGVL68"/>
    <x v="122"/>
    <n v="293"/>
    <n v="499"/>
    <n v="0.41"/>
    <n v="7485"/>
    <n v="2593.0500000000002"/>
    <x v="14"/>
    <x v="10"/>
    <x v="0"/>
  </r>
  <r>
    <d v="2021-11-16T00:00:00"/>
    <s v="B01LWYDEQ7"/>
    <n v="17"/>
    <x v="1"/>
    <x v="4"/>
    <s v="B01LWYDEQ7"/>
    <x v="123"/>
    <n v="199"/>
    <n v="495"/>
    <n v="0.6"/>
    <n v="8415"/>
    <n v="1353.2"/>
    <x v="15"/>
    <x v="10"/>
    <x v="0"/>
  </r>
  <r>
    <d v="2021-11-17T00:00:00"/>
    <s v="B07VNFP3C2"/>
    <n v="3"/>
    <x v="0"/>
    <x v="0"/>
    <s v="B07VNFP3C2"/>
    <x v="118"/>
    <n v="749"/>
    <n v="1245"/>
    <n v="0.4"/>
    <n v="3735"/>
    <n v="1348.2"/>
    <x v="16"/>
    <x v="10"/>
    <x v="0"/>
  </r>
  <r>
    <d v="2021-11-18T00:00:00"/>
    <s v="B00LUGTJGO"/>
    <n v="2"/>
    <x v="1"/>
    <x v="4"/>
    <s v="B00LUGTJGO"/>
    <x v="119"/>
    <n v="1399"/>
    <n v="1549"/>
    <n v="0.1"/>
    <n v="3098"/>
    <n v="2518.2000000000003"/>
    <x v="17"/>
    <x v="10"/>
    <x v="0"/>
  </r>
  <r>
    <d v="2021-11-19T00:00:00"/>
    <s v="B01MQZ7J8K"/>
    <n v="9"/>
    <x v="0"/>
    <x v="0"/>
    <s v="B01MQZ7J8K"/>
    <x v="118"/>
    <n v="749"/>
    <n v="1445"/>
    <n v="0.48"/>
    <n v="13005"/>
    <n v="3505.32"/>
    <x v="18"/>
    <x v="10"/>
    <x v="0"/>
  </r>
  <r>
    <d v="2021-11-20T00:00:00"/>
    <s v="B01GFTEV5Y"/>
    <n v="5"/>
    <x v="1"/>
    <x v="4"/>
    <s v="B01GFTEV5Y"/>
    <x v="124"/>
    <n v="1699"/>
    <n v="3193"/>
    <n v="0.47"/>
    <n v="15965"/>
    <n v="4502.3500000000004"/>
    <x v="19"/>
    <x v="10"/>
    <x v="0"/>
  </r>
  <r>
    <d v="2021-11-21T00:00:00"/>
    <s v="B00NW4UWN6"/>
    <n v="6"/>
    <x v="0"/>
    <x v="0"/>
    <s v="B00NW4UWN6"/>
    <x v="118"/>
    <n v="1043"/>
    <n v="1345"/>
    <n v="0.22"/>
    <n v="8070"/>
    <n v="4881.24"/>
    <x v="20"/>
    <x v="10"/>
    <x v="0"/>
  </r>
  <r>
    <d v="2021-11-22T00:00:00"/>
    <s v="B01NCVJMKX"/>
    <n v="8"/>
    <x v="1"/>
    <x v="4"/>
    <s v="B01NCVJMKX"/>
    <x v="121"/>
    <n v="499"/>
    <n v="999"/>
    <n v="0.5"/>
    <n v="7992"/>
    <n v="1996"/>
    <x v="21"/>
    <x v="10"/>
    <x v="0"/>
  </r>
  <r>
    <d v="2021-11-23T00:00:00"/>
    <s v="B00O24PUO6"/>
    <n v="10"/>
    <x v="0"/>
    <x v="0"/>
    <s v="B00O24PUO6"/>
    <x v="120"/>
    <n v="1464"/>
    <n v="1650"/>
    <n v="0.11"/>
    <n v="16500"/>
    <n v="13029.6"/>
    <x v="22"/>
    <x v="10"/>
    <x v="0"/>
  </r>
  <r>
    <d v="2021-11-24T00:00:00"/>
    <s v="B07GXPDLYQ"/>
    <n v="15"/>
    <x v="1"/>
    <x v="4"/>
    <s v="B07GXPDLYQ"/>
    <x v="125"/>
    <n v="249"/>
    <n v="499"/>
    <n v="0.5"/>
    <n v="7485"/>
    <n v="1867.5"/>
    <x v="23"/>
    <x v="10"/>
    <x v="0"/>
  </r>
  <r>
    <d v="2021-11-25T00:00:00"/>
    <s v="B01C8P29N0"/>
    <n v="17"/>
    <x v="0"/>
    <x v="0"/>
    <s v="B01C8P29N0"/>
    <x v="126"/>
    <n v="625"/>
    <n v="1400"/>
    <n v="0.55000000000000004"/>
    <n v="23800"/>
    <n v="4781.2499999999991"/>
    <x v="24"/>
    <x v="10"/>
    <x v="0"/>
  </r>
  <r>
    <d v="2021-11-26T00:00:00"/>
    <s v="B08KDBLMQP"/>
    <n v="18"/>
    <x v="1"/>
    <x v="4"/>
    <s v="B08KDBLMQP"/>
    <x v="127"/>
    <n v="1290"/>
    <n v="2500"/>
    <n v="0.48"/>
    <n v="45000"/>
    <n v="12074.4"/>
    <x v="25"/>
    <x v="10"/>
    <x v="0"/>
  </r>
  <r>
    <d v="2021-11-27T00:00:00"/>
    <s v="B078JDNZJ8"/>
    <n v="6"/>
    <x v="0"/>
    <x v="0"/>
    <s v="B078JDNZJ8"/>
    <x v="128"/>
    <n v="3600"/>
    <n v="6190"/>
    <n v="0.42"/>
    <n v="37140"/>
    <n v="12528.000000000002"/>
    <x v="26"/>
    <x v="10"/>
    <x v="0"/>
  </r>
  <r>
    <d v="2021-11-28T00:00:00"/>
    <s v="B01M5F614J"/>
    <n v="6"/>
    <x v="1"/>
    <x v="4"/>
    <s v="B01M5F614J"/>
    <x v="11"/>
    <n v="6549"/>
    <n v="13999"/>
    <n v="0.53"/>
    <n v="83994"/>
    <n v="18468.18"/>
    <x v="27"/>
    <x v="10"/>
    <x v="0"/>
  </r>
  <r>
    <d v="2021-11-29T00:00:00"/>
    <s v="B083GKDRKR"/>
    <n v="6"/>
    <x v="0"/>
    <x v="0"/>
    <s v="B083GKDRKR"/>
    <x v="118"/>
    <n v="1625"/>
    <n v="2995"/>
    <n v="0.46"/>
    <n v="17970"/>
    <n v="5265"/>
    <x v="28"/>
    <x v="10"/>
    <x v="0"/>
  </r>
  <r>
    <d v="2021-11-30T00:00:00"/>
    <s v="B097R2V1W8"/>
    <n v="7"/>
    <x v="1"/>
    <x v="4"/>
    <s v="B097R2V1W8"/>
    <x v="128"/>
    <n v="2599"/>
    <n v="5890"/>
    <n v="0.56000000000000005"/>
    <n v="41230"/>
    <n v="8004.9199999999992"/>
    <x v="29"/>
    <x v="10"/>
    <x v="0"/>
  </r>
  <r>
    <d v="2021-12-01T00:00:00"/>
    <s v="B07YR26BJ3"/>
    <n v="7"/>
    <x v="0"/>
    <x v="0"/>
    <s v="B07YR26BJ3"/>
    <x v="129"/>
    <n v="1199"/>
    <n v="2000"/>
    <n v="0.4"/>
    <n v="14000"/>
    <n v="5035.8"/>
    <x v="0"/>
    <x v="11"/>
    <x v="0"/>
  </r>
  <r>
    <d v="2021-12-02T00:00:00"/>
    <s v="B097R45BH8"/>
    <n v="7"/>
    <x v="1"/>
    <x v="4"/>
    <s v="B097R45BH8"/>
    <x v="130"/>
    <n v="5499"/>
    <n v="13150"/>
    <n v="0.57999999999999996"/>
    <n v="92050"/>
    <n v="16167.060000000001"/>
    <x v="1"/>
    <x v="11"/>
    <x v="0"/>
  </r>
  <r>
    <d v="2021-12-03T00:00:00"/>
    <s v="B09X5C9VLK"/>
    <n v="7"/>
    <x v="0"/>
    <x v="0"/>
    <s v="B09X5C9VLK"/>
    <x v="127"/>
    <n v="1299"/>
    <n v="3500"/>
    <n v="0.63"/>
    <n v="24500"/>
    <n v="3364.41"/>
    <x v="2"/>
    <x v="11"/>
    <x v="0"/>
  </r>
  <r>
    <d v="2021-12-04T00:00:00"/>
    <s v="B01C8P29T4"/>
    <n v="7"/>
    <x v="1"/>
    <x v="4"/>
    <s v="B01C8P29T4"/>
    <x v="126"/>
    <n v="599"/>
    <n v="785"/>
    <n v="0.24"/>
    <n v="5495"/>
    <n v="3186.68"/>
    <x v="3"/>
    <x v="11"/>
    <x v="0"/>
  </r>
  <r>
    <d v="2021-12-05T00:00:00"/>
    <s v="B00HVXS7WC"/>
    <n v="7"/>
    <x v="0"/>
    <x v="0"/>
    <s v="B00HVXS7WC"/>
    <x v="127"/>
    <n v="1999"/>
    <n v="3210"/>
    <n v="0.38"/>
    <n v="22470"/>
    <n v="8675.66"/>
    <x v="4"/>
    <x v="11"/>
    <x v="0"/>
  </r>
  <r>
    <d v="2021-12-06T00:00:00"/>
    <s v="B096YCN3SD"/>
    <n v="7"/>
    <x v="1"/>
    <x v="4"/>
    <s v="B096YCN3SD"/>
    <x v="129"/>
    <n v="549"/>
    <n v="1000"/>
    <n v="0.45"/>
    <n v="7000"/>
    <n v="2113.65"/>
    <x v="5"/>
    <x v="11"/>
    <x v="0"/>
  </r>
  <r>
    <d v="2021-12-07T00:00:00"/>
    <s v="B09LQH3SD9"/>
    <n v="11"/>
    <x v="0"/>
    <x v="0"/>
    <s v="B09LQH3SD9"/>
    <x v="119"/>
    <n v="999"/>
    <n v="2000"/>
    <n v="0.5"/>
    <n v="22000"/>
    <n v="5494.5"/>
    <x v="6"/>
    <x v="11"/>
    <x v="0"/>
  </r>
  <r>
    <d v="2021-12-08T00:00:00"/>
    <s v="B09KNMLH4Y"/>
    <n v="11"/>
    <x v="1"/>
    <x v="4"/>
    <s v="B09KNMLH4Y"/>
    <x v="121"/>
    <n v="398"/>
    <n v="1999"/>
    <n v="0.8"/>
    <n v="21989"/>
    <n v="875.5999999999998"/>
    <x v="7"/>
    <x v="11"/>
    <x v="0"/>
  </r>
  <r>
    <d v="2021-12-09T00:00:00"/>
    <s v="B00ABMASXG"/>
    <n v="11"/>
    <x v="0"/>
    <x v="0"/>
    <s v="B00ABMASXG"/>
    <x v="131"/>
    <n v="539"/>
    <n v="720"/>
    <n v="0.25"/>
    <n v="7920"/>
    <n v="4446.75"/>
    <x v="8"/>
    <x v="11"/>
    <x v="0"/>
  </r>
  <r>
    <d v="2021-12-10T00:00:00"/>
    <s v="B07QDSN9V6"/>
    <n v="11"/>
    <x v="1"/>
    <x v="4"/>
    <s v="B07QDSN9V6"/>
    <x v="118"/>
    <n v="699"/>
    <n v="1595"/>
    <n v="0.56000000000000005"/>
    <n v="17545"/>
    <n v="3383.1599999999994"/>
    <x v="9"/>
    <x v="11"/>
    <x v="0"/>
  </r>
  <r>
    <d v="2021-12-11T00:00:00"/>
    <s v="B00YMJ0OI8"/>
    <n v="9"/>
    <x v="0"/>
    <x v="0"/>
    <s v="B00YMJ0OI8"/>
    <x v="124"/>
    <n v="2148"/>
    <n v="3645"/>
    <n v="0.41"/>
    <n v="32805"/>
    <n v="11405.880000000001"/>
    <x v="10"/>
    <x v="11"/>
    <x v="0"/>
  </r>
  <r>
    <d v="2021-12-12T00:00:00"/>
    <s v="B0B8XNPQPN"/>
    <n v="5"/>
    <x v="1"/>
    <x v="4"/>
    <s v="B0B8XNPQPN"/>
    <x v="132"/>
    <n v="3599"/>
    <n v="7950"/>
    <n v="0.55000000000000004"/>
    <n v="39750"/>
    <n v="8097.7499999999991"/>
    <x v="11"/>
    <x v="11"/>
    <x v="0"/>
  </r>
  <r>
    <d v="2021-12-13T00:00:00"/>
    <s v="B0814P4L98"/>
    <n v="8"/>
    <x v="0"/>
    <x v="0"/>
    <s v="B0814P4L98"/>
    <x v="133"/>
    <n v="351"/>
    <n v="999"/>
    <n v="0.65"/>
    <n v="7992"/>
    <n v="982.8"/>
    <x v="12"/>
    <x v="11"/>
    <x v="0"/>
  </r>
  <r>
    <d v="2021-12-14T00:00:00"/>
    <s v="B008QTK47Q"/>
    <n v="7"/>
    <x v="1"/>
    <x v="4"/>
    <s v="B008QTK47Q"/>
    <x v="126"/>
    <n v="1614"/>
    <n v="1745"/>
    <n v="0.08"/>
    <n v="12215"/>
    <n v="10394.16"/>
    <x v="13"/>
    <x v="11"/>
    <x v="0"/>
  </r>
  <r>
    <d v="2021-12-15T00:00:00"/>
    <s v="B088ZTJT2R"/>
    <n v="6"/>
    <x v="0"/>
    <x v="0"/>
    <s v="B088ZTJT2R"/>
    <x v="131"/>
    <n v="719"/>
    <n v="1295"/>
    <n v="0.44"/>
    <n v="7770"/>
    <n v="2415.84"/>
    <x v="14"/>
    <x v="11"/>
    <x v="0"/>
  </r>
  <r>
    <d v="2021-12-16T00:00:00"/>
    <s v="B0BK1K598K"/>
    <n v="15"/>
    <x v="1"/>
    <x v="4"/>
    <s v="B0BK1K598K"/>
    <x v="121"/>
    <n v="678"/>
    <n v="1499"/>
    <n v="0.55000000000000004"/>
    <n v="22485"/>
    <n v="4576.5"/>
    <x v="15"/>
    <x v="11"/>
    <x v="0"/>
  </r>
  <r>
    <d v="2021-12-17T00:00:00"/>
    <s v="B09Y5FZK9N"/>
    <n v="23"/>
    <x v="0"/>
    <x v="0"/>
    <s v="B09Y5FZK9N"/>
    <x v="129"/>
    <n v="809"/>
    <n v="1545"/>
    <n v="0.48"/>
    <n v="35535"/>
    <n v="9675.6400000000012"/>
    <x v="16"/>
    <x v="11"/>
    <x v="0"/>
  </r>
  <r>
    <d v="2021-12-18T00:00:00"/>
    <s v="B09J2SCVQT"/>
    <n v="14"/>
    <x v="1"/>
    <x v="4"/>
    <s v="B09J2SCVQT"/>
    <x v="134"/>
    <n v="1969"/>
    <n v="5000"/>
    <n v="0.61"/>
    <n v="70000"/>
    <n v="10750.74"/>
    <x v="17"/>
    <x v="11"/>
    <x v="0"/>
  </r>
  <r>
    <d v="2021-12-19T00:00:00"/>
    <s v="B00TDD0YM4"/>
    <n v="9"/>
    <x v="0"/>
    <x v="0"/>
    <s v="B00TDD0YM4"/>
    <x v="121"/>
    <n v="1490"/>
    <n v="1695"/>
    <n v="0.12"/>
    <n v="15255"/>
    <n v="11800.8"/>
    <x v="18"/>
    <x v="11"/>
    <x v="0"/>
  </r>
  <r>
    <d v="2021-12-20T00:00:00"/>
    <s v="B078KRFWQB"/>
    <n v="4"/>
    <x v="1"/>
    <x v="4"/>
    <s v="B078KRFWQB"/>
    <x v="119"/>
    <n v="2499"/>
    <n v="3945"/>
    <n v="0.37"/>
    <n v="15780"/>
    <n v="6297.4800000000005"/>
    <x v="19"/>
    <x v="11"/>
    <x v="0"/>
  </r>
  <r>
    <d v="2021-12-21T00:00:00"/>
    <s v="B07SRM58TP"/>
    <n v="3"/>
    <x v="0"/>
    <x v="0"/>
    <s v="B07SRM58TP"/>
    <x v="135"/>
    <n v="1665"/>
    <n v="2099"/>
    <n v="0.21"/>
    <n v="6297"/>
    <n v="3946.05"/>
    <x v="20"/>
    <x v="11"/>
    <x v="0"/>
  </r>
  <r>
    <d v="2021-12-22T00:00:00"/>
    <s v="B00EDJJ7FS"/>
    <n v="8"/>
    <x v="1"/>
    <x v="4"/>
    <s v="B00EDJJ7FS"/>
    <x v="124"/>
    <n v="3229"/>
    <n v="5295"/>
    <n v="0.39"/>
    <n v="42360"/>
    <n v="15757.52"/>
    <x v="21"/>
    <x v="11"/>
    <x v="0"/>
  </r>
  <r>
    <d v="2021-12-23T00:00:00"/>
    <s v="B0832W3B7Q"/>
    <n v="12"/>
    <x v="0"/>
    <x v="0"/>
    <s v="B0832W3B7Q"/>
    <x v="124"/>
    <n v="1799"/>
    <n v="3595"/>
    <n v="0.5"/>
    <n v="43140"/>
    <n v="10794"/>
    <x v="22"/>
    <x v="11"/>
    <x v="0"/>
  </r>
  <r>
    <d v="2021-12-24T00:00:00"/>
    <s v="B07WNK1FFN"/>
    <n v="15"/>
    <x v="1"/>
    <x v="4"/>
    <s v="B07WNK1FFN"/>
    <x v="118"/>
    <n v="1260"/>
    <n v="1699"/>
    <n v="0.26"/>
    <n v="25485"/>
    <n v="13986"/>
    <x v="23"/>
    <x v="11"/>
    <x v="0"/>
  </r>
  <r>
    <d v="2021-12-25T00:00:00"/>
    <s v="B009P2LK08"/>
    <n v="17"/>
    <x v="0"/>
    <x v="0"/>
    <s v="B009P2LK08"/>
    <x v="119"/>
    <n v="749"/>
    <n v="1129"/>
    <n v="0.34"/>
    <n v="19193"/>
    <n v="8403.7799999999988"/>
    <x v="24"/>
    <x v="11"/>
    <x v="0"/>
  </r>
  <r>
    <d v="2021-12-26T00:00:00"/>
    <s v="B07DGD4Z4C"/>
    <n v="3"/>
    <x v="1"/>
    <x v="4"/>
    <s v="B07DGD4Z4C"/>
    <x v="127"/>
    <n v="3499"/>
    <n v="5795"/>
    <n v="0.4"/>
    <n v="17385"/>
    <n v="6298.2"/>
    <x v="25"/>
    <x v="11"/>
    <x v="0"/>
  </r>
  <r>
    <d v="2021-12-27T00:00:00"/>
    <s v="B07GMFY9QM"/>
    <n v="2"/>
    <x v="0"/>
    <x v="0"/>
    <s v="B07GMFY9QM"/>
    <x v="136"/>
    <n v="379"/>
    <n v="999"/>
    <n v="0.62"/>
    <n v="1998"/>
    <n v="288.04000000000002"/>
    <x v="26"/>
    <x v="11"/>
    <x v="0"/>
  </r>
  <r>
    <d v="2021-12-28T00:00:00"/>
    <s v="B0BGPN4GGH"/>
    <n v="9"/>
    <x v="1"/>
    <x v="4"/>
    <s v="B0BGPN4GGH"/>
    <x v="119"/>
    <n v="1099"/>
    <n v="2400"/>
    <n v="0.54"/>
    <n v="21600"/>
    <n v="4549.8599999999997"/>
    <x v="27"/>
    <x v="11"/>
    <x v="0"/>
  </r>
  <r>
    <d v="2021-12-29T00:00:00"/>
    <s v="B0B2DZ5S6R"/>
    <n v="5"/>
    <x v="0"/>
    <x v="0"/>
    <s v="B0B2DZ5S6R"/>
    <x v="129"/>
    <n v="749"/>
    <n v="1299"/>
    <n v="0.42"/>
    <n v="6495"/>
    <n v="2172.1000000000004"/>
    <x v="28"/>
    <x v="11"/>
    <x v="0"/>
  </r>
  <r>
    <d v="2021-12-30T00:00:00"/>
    <s v="B07S851WX5"/>
    <n v="6"/>
    <x v="1"/>
    <x v="4"/>
    <s v="B07S851WX5"/>
    <x v="137"/>
    <n v="1299"/>
    <n v="1299"/>
    <n v="0"/>
    <n v="7794"/>
    <n v="7794"/>
    <x v="29"/>
    <x v="11"/>
    <x v="0"/>
  </r>
  <r>
    <d v="2021-12-31T00:00:00"/>
    <s v="B01MY839VW"/>
    <n v="8"/>
    <x v="0"/>
    <x v="0"/>
    <s v="B01MY839VW"/>
    <x v="126"/>
    <n v="549"/>
    <n v="1090"/>
    <n v="0.5"/>
    <n v="8720"/>
    <n v="2196"/>
    <x v="30"/>
    <x v="11"/>
    <x v="0"/>
  </r>
  <r>
    <d v="2022-01-01T00:00:00"/>
    <s v="B09LV1CMGH"/>
    <n v="10"/>
    <x v="1"/>
    <x v="4"/>
    <s v="B09LV1CMGH"/>
    <x v="120"/>
    <n v="899"/>
    <n v="2000"/>
    <n v="0.55000000000000004"/>
    <n v="20000"/>
    <n v="4045.4999999999995"/>
    <x v="0"/>
    <x v="0"/>
    <x v="1"/>
  </r>
  <r>
    <d v="2022-01-02T00:00:00"/>
    <s v="B01EY310UM"/>
    <n v="15"/>
    <x v="0"/>
    <x v="0"/>
    <s v="B01EY310UM"/>
    <x v="126"/>
    <n v="1321"/>
    <n v="1545"/>
    <n v="0.14000000000000001"/>
    <n v="23175"/>
    <n v="17040.900000000001"/>
    <x v="1"/>
    <x v="0"/>
    <x v="1"/>
  </r>
  <r>
    <d v="2022-01-03T00:00:00"/>
    <s v="B09NL7LBWT"/>
    <n v="17"/>
    <x v="1"/>
    <x v="4"/>
    <s v="B09NL7LBWT"/>
    <x v="121"/>
    <n v="1099"/>
    <n v="1999"/>
    <n v="0.45"/>
    <n v="33983"/>
    <n v="10275.650000000001"/>
    <x v="2"/>
    <x v="0"/>
    <x v="1"/>
  </r>
  <r>
    <d v="2022-01-04T00:00:00"/>
    <s v="B008YW8M0G"/>
    <n v="18"/>
    <x v="0"/>
    <x v="0"/>
    <s v="B008YW8M0G"/>
    <x v="126"/>
    <n v="775"/>
    <n v="875"/>
    <n v="0.11"/>
    <n v="15750"/>
    <n v="12415.5"/>
    <x v="3"/>
    <x v="0"/>
    <x v="1"/>
  </r>
  <r>
    <d v="2022-01-05T00:00:00"/>
    <s v="B097R3XH9R"/>
    <n v="6"/>
    <x v="1"/>
    <x v="4"/>
    <s v="B097R3XH9R"/>
    <x v="130"/>
    <n v="6299"/>
    <n v="15270"/>
    <n v="0.59"/>
    <n v="91620"/>
    <n v="15495.54"/>
    <x v="4"/>
    <x v="0"/>
    <x v="1"/>
  </r>
  <r>
    <d v="2022-01-06T00:00:00"/>
    <s v="B08TM71L54"/>
    <n v="6"/>
    <x v="0"/>
    <x v="0"/>
    <s v="B08TM71L54"/>
    <x v="126"/>
    <n v="3190"/>
    <n v="4195"/>
    <n v="0.24"/>
    <n v="25170"/>
    <n v="14546.4"/>
    <x v="5"/>
    <x v="0"/>
    <x v="1"/>
  </r>
  <r>
    <d v="2022-01-07T00:00:00"/>
    <s v="B0BPBXNQQT"/>
    <n v="6"/>
    <x v="1"/>
    <x v="4"/>
    <s v="B0BPBXNQQT"/>
    <x v="119"/>
    <n v="799"/>
    <n v="1989"/>
    <n v="0.6"/>
    <n v="11934"/>
    <n v="1917.6000000000001"/>
    <x v="6"/>
    <x v="0"/>
    <x v="1"/>
  </r>
  <r>
    <d v="2022-01-08T00:00:00"/>
    <s v="B00W56GLOQ"/>
    <n v="7"/>
    <x v="0"/>
    <x v="0"/>
    <s v="B00W56GLOQ"/>
    <x v="134"/>
    <n v="2699"/>
    <n v="5000"/>
    <n v="0.46"/>
    <n v="35000"/>
    <n v="10202.220000000001"/>
    <x v="7"/>
    <x v="0"/>
    <x v="1"/>
  </r>
  <r>
    <d v="2022-01-09T00:00:00"/>
    <s v="B0883KDSXC"/>
    <n v="7"/>
    <x v="1"/>
    <x v="4"/>
    <s v="B0883KDSXC"/>
    <x v="126"/>
    <n v="599"/>
    <n v="990"/>
    <n v="0.39"/>
    <n v="6930"/>
    <n v="2557.73"/>
    <x v="8"/>
    <x v="0"/>
    <x v="1"/>
  </r>
  <r>
    <d v="2022-01-10T00:00:00"/>
    <s v="B078V8R9BS"/>
    <n v="7"/>
    <x v="0"/>
    <x v="0"/>
    <s v="B078V8R9BS"/>
    <x v="129"/>
    <n v="749"/>
    <n v="1111"/>
    <n v="0.33"/>
    <n v="7777"/>
    <n v="3512.8099999999995"/>
    <x v="9"/>
    <x v="0"/>
    <x v="1"/>
  </r>
  <r>
    <d v="2022-01-11T00:00:00"/>
    <s v="B08GSQXLJ2"/>
    <n v="7"/>
    <x v="1"/>
    <x v="4"/>
    <s v="B08GSQXLJ2"/>
    <x v="130"/>
    <n v="6199"/>
    <n v="10400"/>
    <n v="0.4"/>
    <n v="72800"/>
    <n v="26035.8"/>
    <x v="10"/>
    <x v="0"/>
    <x v="1"/>
  </r>
  <r>
    <d v="2022-01-12T00:00:00"/>
    <s v="B01M5B0TPW"/>
    <n v="7"/>
    <x v="0"/>
    <x v="0"/>
    <s v="B01M5B0TPW"/>
    <x v="138"/>
    <n v="1819"/>
    <n v="2490"/>
    <n v="0.27"/>
    <n v="17430"/>
    <n v="9295.09"/>
    <x v="11"/>
    <x v="0"/>
    <x v="1"/>
  </r>
  <r>
    <d v="2022-01-13T00:00:00"/>
    <s v="B082KVTRW8"/>
    <n v="7"/>
    <x v="1"/>
    <x v="4"/>
    <s v="B082KVTRW8"/>
    <x v="129"/>
    <n v="1199"/>
    <n v="1900"/>
    <n v="0.37"/>
    <n v="13300"/>
    <n v="5287.59"/>
    <x v="12"/>
    <x v="0"/>
    <x v="1"/>
  </r>
  <r>
    <d v="2022-01-14T00:00:00"/>
    <s v="B08CFJBZRK"/>
    <n v="7"/>
    <x v="0"/>
    <x v="0"/>
    <s v="B08CFJBZRK"/>
    <x v="127"/>
    <n v="3249"/>
    <n v="6295"/>
    <n v="0.48"/>
    <n v="44065"/>
    <n v="11826.36"/>
    <x v="13"/>
    <x v="0"/>
    <x v="1"/>
  </r>
  <r>
    <d v="2022-01-15T00:00:00"/>
    <s v="B07H3WDC4X"/>
    <n v="11"/>
    <x v="1"/>
    <x v="4"/>
    <s v="B07H3WDC4X"/>
    <x v="136"/>
    <n v="349"/>
    <n v="999"/>
    <n v="0.65"/>
    <n v="10989"/>
    <n v="1343.6499999999999"/>
    <x v="14"/>
    <x v="0"/>
    <x v="1"/>
  </r>
  <r>
    <d v="2022-01-16T00:00:00"/>
    <s v="B09ZTZ9N3Q"/>
    <n v="11"/>
    <x v="0"/>
    <x v="0"/>
    <s v="B09ZTZ9N3Q"/>
    <x v="120"/>
    <n v="1049"/>
    <n v="1699"/>
    <n v="0.38"/>
    <n v="18689"/>
    <n v="7154.18"/>
    <x v="15"/>
    <x v="0"/>
    <x v="1"/>
  </r>
  <r>
    <d v="2022-01-17T00:00:00"/>
    <s v="B083P71WKK"/>
    <n v="11"/>
    <x v="1"/>
    <x v="4"/>
    <s v="B083P71WKK"/>
    <x v="139"/>
    <n v="799"/>
    <n v="1500"/>
    <n v="0.47"/>
    <n v="16500"/>
    <n v="4658.17"/>
    <x v="16"/>
    <x v="0"/>
    <x v="1"/>
  </r>
  <r>
    <d v="2022-01-18T00:00:00"/>
    <s v="B097R4D42G"/>
    <n v="11"/>
    <x v="0"/>
    <x v="0"/>
    <s v="B097R4D42G"/>
    <x v="130"/>
    <n v="4999"/>
    <n v="9650"/>
    <n v="0.48"/>
    <n v="106150"/>
    <n v="28594.280000000002"/>
    <x v="17"/>
    <x v="0"/>
    <x v="1"/>
  </r>
  <r>
    <d v="2022-01-19T00:00:00"/>
    <s v="B07MKMFKPG"/>
    <n v="9"/>
    <x v="1"/>
    <x v="4"/>
    <s v="B07MKMFKPG"/>
    <x v="127"/>
    <n v="6999"/>
    <n v="10590"/>
    <n v="0.34"/>
    <n v="95310"/>
    <n v="41574.06"/>
    <x v="18"/>
    <x v="0"/>
    <x v="1"/>
  </r>
  <r>
    <d v="2022-01-20T00:00:00"/>
    <s v="B0949FPSFY"/>
    <n v="5"/>
    <x v="0"/>
    <x v="0"/>
    <s v="B0949FPSFY"/>
    <x v="122"/>
    <n v="799"/>
    <n v="1999"/>
    <n v="0.6"/>
    <n v="9995"/>
    <n v="1598"/>
    <x v="19"/>
    <x v="0"/>
    <x v="1"/>
  </r>
  <r>
    <d v="2022-01-21T00:00:00"/>
    <s v="B08F47T4X5"/>
    <n v="8"/>
    <x v="1"/>
    <x v="4"/>
    <s v="B08F47T4X5"/>
    <x v="140"/>
    <n v="89"/>
    <n v="89"/>
    <n v="0"/>
    <n v="712"/>
    <n v="712"/>
    <x v="20"/>
    <x v="0"/>
    <x v="1"/>
  </r>
  <r>
    <d v="2022-01-22T00:00:00"/>
    <s v="B01M0505SJ"/>
    <n v="7"/>
    <x v="0"/>
    <x v="0"/>
    <s v="B01M0505SJ"/>
    <x v="141"/>
    <n v="1400"/>
    <n v="2485"/>
    <n v="0.44"/>
    <n v="17395"/>
    <n v="5488.0000000000009"/>
    <x v="21"/>
    <x v="0"/>
    <x v="1"/>
  </r>
  <r>
    <d v="2022-01-23T00:00:00"/>
    <s v="B08D6RCM3Q"/>
    <n v="6"/>
    <x v="1"/>
    <x v="4"/>
    <s v="B08D6RCM3Q"/>
    <x v="133"/>
    <n v="355"/>
    <n v="899"/>
    <n v="0.61"/>
    <n v="5394"/>
    <n v="830.7"/>
    <x v="22"/>
    <x v="0"/>
    <x v="1"/>
  </r>
  <r>
    <d v="2022-01-24T00:00:00"/>
    <s v="B009P2LITG"/>
    <n v="15"/>
    <x v="0"/>
    <x v="0"/>
    <s v="B009P2LITG"/>
    <x v="119"/>
    <n v="2169"/>
    <n v="3279"/>
    <n v="0.34"/>
    <n v="49185"/>
    <n v="21473.1"/>
    <x v="23"/>
    <x v="0"/>
    <x v="1"/>
  </r>
  <r>
    <d v="2022-01-25T00:00:00"/>
    <s v="B00V9NHDI4"/>
    <n v="23"/>
    <x v="1"/>
    <x v="4"/>
    <s v="B00V9NHDI4"/>
    <x v="135"/>
    <n v="2799"/>
    <n v="3799"/>
    <n v="0.26"/>
    <n v="87377"/>
    <n v="47638.979999999996"/>
    <x v="24"/>
    <x v="0"/>
    <x v="1"/>
  </r>
  <r>
    <d v="2022-01-26T00:00:00"/>
    <s v="B07WGPBXY9"/>
    <n v="14"/>
    <x v="0"/>
    <x v="0"/>
    <s v="B07WGPBXY9"/>
    <x v="118"/>
    <n v="899"/>
    <n v="1249"/>
    <n v="0.28000000000000003"/>
    <n v="17486"/>
    <n v="9061.92"/>
    <x v="25"/>
    <x v="0"/>
    <x v="1"/>
  </r>
  <r>
    <d v="2022-01-27T00:00:00"/>
    <s v="B00KRCBA6E"/>
    <n v="9"/>
    <x v="1"/>
    <x v="4"/>
    <s v="B00KRCBA6E"/>
    <x v="11"/>
    <n v="2499"/>
    <n v="5000"/>
    <n v="0.5"/>
    <n v="45000"/>
    <n v="11245.5"/>
    <x v="26"/>
    <x v="0"/>
    <x v="1"/>
  </r>
  <r>
    <d v="2022-01-28T00:00:00"/>
    <s v="B0B3X2BY3M"/>
    <n v="4"/>
    <x v="0"/>
    <x v="0"/>
    <s v="B0B3X2BY3M"/>
    <x v="128"/>
    <n v="3599"/>
    <n v="7299"/>
    <n v="0.51"/>
    <n v="29196"/>
    <n v="7054.04"/>
    <x v="27"/>
    <x v="0"/>
    <x v="1"/>
  </r>
  <r>
    <d v="2022-01-29T00:00:00"/>
    <s v="B00F159RIK"/>
    <n v="3"/>
    <x v="1"/>
    <x v="4"/>
    <s v="B00F159RIK"/>
    <x v="126"/>
    <n v="499"/>
    <n v="625"/>
    <n v="0.2"/>
    <n v="1875"/>
    <n v="1197.6000000000001"/>
    <x v="28"/>
    <x v="0"/>
    <x v="1"/>
  </r>
  <r>
    <d v="2022-01-30T00:00:00"/>
    <s v="B08MV82R99"/>
    <n v="8"/>
    <x v="0"/>
    <x v="0"/>
    <s v="B08MV82R99"/>
    <x v="131"/>
    <n v="653"/>
    <n v="1020"/>
    <n v="0.36"/>
    <n v="8160"/>
    <n v="3343.36"/>
    <x v="29"/>
    <x v="0"/>
    <x v="1"/>
  </r>
  <r>
    <d v="2022-01-31T00:00:00"/>
    <s v="B09VKWGZD7"/>
    <n v="12"/>
    <x v="1"/>
    <x v="4"/>
    <s v="B09VKWGZD7"/>
    <x v="142"/>
    <n v="4789"/>
    <n v="8990"/>
    <n v="0.47"/>
    <n v="107880"/>
    <n v="30458.04"/>
    <x v="30"/>
    <x v="0"/>
    <x v="1"/>
  </r>
  <r>
    <d v="2022-02-01T00:00:00"/>
    <s v="B009P2LK80"/>
    <n v="15"/>
    <x v="0"/>
    <x v="0"/>
    <s v="B009P2LK80"/>
    <x v="143"/>
    <n v="1409"/>
    <n v="1639"/>
    <n v="0.14000000000000001"/>
    <n v="24585"/>
    <n v="18176.099999999999"/>
    <x v="0"/>
    <x v="1"/>
    <x v="1"/>
  </r>
  <r>
    <d v="2022-02-02T00:00:00"/>
    <s v="B00A7PLVU6"/>
    <n v="17"/>
    <x v="1"/>
    <x v="4"/>
    <s v="B00A7PLVU6"/>
    <x v="125"/>
    <n v="753"/>
    <n v="899"/>
    <n v="0.16"/>
    <n v="15283"/>
    <n v="10752.84"/>
    <x v="1"/>
    <x v="1"/>
    <x v="1"/>
  </r>
  <r>
    <d v="2022-02-03T00:00:00"/>
    <s v="B0B25DJ352"/>
    <n v="3"/>
    <x v="0"/>
    <x v="0"/>
    <s v="B0B25DJ352"/>
    <x v="136"/>
    <n v="353"/>
    <n v="1199"/>
    <n v="0.71"/>
    <n v="3597"/>
    <n v="307.11"/>
    <x v="2"/>
    <x v="1"/>
    <x v="1"/>
  </r>
  <r>
    <d v="2022-02-04T00:00:00"/>
    <s v="B013B2WGT6"/>
    <n v="2"/>
    <x v="1"/>
    <x v="4"/>
    <s v="B013B2WGT6"/>
    <x v="122"/>
    <n v="1099"/>
    <n v="1899"/>
    <n v="0.42"/>
    <n v="3798"/>
    <n v="1274.8400000000001"/>
    <x v="3"/>
    <x v="1"/>
    <x v="1"/>
  </r>
  <r>
    <d v="2022-02-05T00:00:00"/>
    <s v="B097RJ867P"/>
    <n v="9"/>
    <x v="0"/>
    <x v="0"/>
    <s v="B097RJ867P"/>
    <x v="132"/>
    <n v="8799"/>
    <n v="11595"/>
    <n v="0.24"/>
    <n v="104355"/>
    <n v="60185.16"/>
    <x v="4"/>
    <x v="1"/>
    <x v="1"/>
  </r>
  <r>
    <d v="2022-02-06T00:00:00"/>
    <s v="B091V8HK8Z"/>
    <n v="5"/>
    <x v="1"/>
    <x v="4"/>
    <s v="B091V8HK8Z"/>
    <x v="118"/>
    <n v="1345"/>
    <n v="1750"/>
    <n v="0.23"/>
    <n v="8750"/>
    <n v="5178.25"/>
    <x v="5"/>
    <x v="1"/>
    <x v="1"/>
  </r>
  <r>
    <d v="2022-02-07T00:00:00"/>
    <s v="B071VNHMX2"/>
    <n v="6"/>
    <x v="0"/>
    <x v="0"/>
    <s v="B071VNHMX2"/>
    <x v="144"/>
    <n v="2095"/>
    <n v="2095"/>
    <n v="0"/>
    <n v="12570"/>
    <n v="12570"/>
    <x v="6"/>
    <x v="1"/>
    <x v="1"/>
  </r>
  <r>
    <d v="2022-02-08T00:00:00"/>
    <s v="B08MVSGXMY"/>
    <n v="8"/>
    <x v="1"/>
    <x v="4"/>
    <s v="B08MVSGXMY"/>
    <x v="119"/>
    <n v="1498"/>
    <n v="2300"/>
    <n v="0.35"/>
    <n v="18400"/>
    <n v="7789.6"/>
    <x v="7"/>
    <x v="1"/>
    <x v="1"/>
  </r>
  <r>
    <d v="2022-02-09T00:00:00"/>
    <s v="B00H0B29DI"/>
    <n v="10"/>
    <x v="0"/>
    <x v="0"/>
    <s v="B00H0B29DI"/>
    <x v="145"/>
    <n v="2199"/>
    <n v="2990"/>
    <n v="0.26"/>
    <n v="29900"/>
    <n v="16272.6"/>
    <x v="8"/>
    <x v="1"/>
    <x v="1"/>
  </r>
  <r>
    <d v="2022-02-10T00:00:00"/>
    <s v="B01GZSQJPA"/>
    <n v="15"/>
    <x v="1"/>
    <x v="4"/>
    <s v="B01GZSQJPA"/>
    <x v="127"/>
    <n v="3699"/>
    <n v="4295"/>
    <n v="0.14000000000000001"/>
    <n v="64425"/>
    <n v="47717.1"/>
    <x v="9"/>
    <x v="1"/>
    <x v="1"/>
  </r>
  <r>
    <d v="2022-02-11T00:00:00"/>
    <s v="B08VGFX2B6"/>
    <n v="17"/>
    <x v="0"/>
    <x v="0"/>
    <s v="B08VGFX2B6"/>
    <x v="133"/>
    <n v="177"/>
    <n v="199"/>
    <n v="0.11"/>
    <n v="3383"/>
    <n v="2678.01"/>
    <x v="10"/>
    <x v="1"/>
    <x v="1"/>
  </r>
  <r>
    <d v="2022-02-12T00:00:00"/>
    <s v="B09GYBZPHF"/>
    <n v="18"/>
    <x v="1"/>
    <x v="4"/>
    <s v="B09GYBZPHF"/>
    <x v="127"/>
    <n v="1149"/>
    <n v="2499"/>
    <n v="0.54"/>
    <n v="44982"/>
    <n v="9513.7199999999993"/>
    <x v="11"/>
    <x v="1"/>
    <x v="1"/>
  </r>
  <r>
    <d v="2022-02-13T00:00:00"/>
    <s v="B0B4KPCBSH"/>
    <n v="6"/>
    <x v="0"/>
    <x v="0"/>
    <s v="B0B4KPCBSH"/>
    <x v="146"/>
    <n v="244"/>
    <n v="499"/>
    <n v="0.51"/>
    <n v="2994"/>
    <n v="717.36"/>
    <x v="12"/>
    <x v="1"/>
    <x v="1"/>
  </r>
  <r>
    <d v="2022-02-14T00:00:00"/>
    <s v="B09CGLY5CX"/>
    <n v="6"/>
    <x v="1"/>
    <x v="4"/>
    <s v="B09CGLY5CX"/>
    <x v="119"/>
    <n v="1959"/>
    <n v="2400"/>
    <n v="0.18"/>
    <n v="14400"/>
    <n v="9638.2800000000007"/>
    <x v="13"/>
    <x v="1"/>
    <x v="1"/>
  </r>
  <r>
    <d v="2022-02-15T00:00:00"/>
    <s v="B09JN37WBX"/>
    <n v="6"/>
    <x v="0"/>
    <x v="0"/>
    <s v="B09JN37WBX"/>
    <x v="121"/>
    <n v="319"/>
    <n v="749"/>
    <n v="0.56999999999999995"/>
    <n v="4494"/>
    <n v="823.0200000000001"/>
    <x v="14"/>
    <x v="1"/>
    <x v="1"/>
  </r>
  <r>
    <d v="2022-02-16T00:00:00"/>
    <s v="B01I1LDZGA"/>
    <n v="7"/>
    <x v="1"/>
    <x v="4"/>
    <s v="B01I1LDZGA"/>
    <x v="118"/>
    <n v="1499"/>
    <n v="1775"/>
    <n v="0.16"/>
    <n v="12425"/>
    <n v="8814.119999999999"/>
    <x v="15"/>
    <x v="1"/>
    <x v="1"/>
  </r>
  <r>
    <d v="2022-02-17T00:00:00"/>
    <s v="B0BN2576GQ"/>
    <n v="7"/>
    <x v="0"/>
    <x v="0"/>
    <s v="B0BN2576GQ"/>
    <x v="121"/>
    <n v="469"/>
    <n v="1599"/>
    <n v="0.71"/>
    <n v="11193"/>
    <n v="952.07000000000016"/>
    <x v="16"/>
    <x v="1"/>
    <x v="1"/>
  </r>
  <r>
    <d v="2022-02-18T00:00:00"/>
    <s v="B06XPYRWV5"/>
    <n v="7"/>
    <x v="1"/>
    <x v="4"/>
    <s v="B06XPYRWV5"/>
    <x v="144"/>
    <n v="1099"/>
    <n v="1795"/>
    <n v="0.39"/>
    <n v="12565"/>
    <n v="4692.7299999999996"/>
    <x v="17"/>
    <x v="1"/>
    <x v="1"/>
  </r>
  <r>
    <d v="2022-02-19T00:00:00"/>
    <s v="B01N1XVVLC"/>
    <n v="7"/>
    <x v="0"/>
    <x v="0"/>
    <s v="B01N1XVVLC"/>
    <x v="120"/>
    <n v="9590"/>
    <n v="15999"/>
    <n v="0.4"/>
    <n v="111993"/>
    <n v="40278"/>
    <x v="18"/>
    <x v="1"/>
    <x v="1"/>
  </r>
  <r>
    <d v="2022-02-20T00:00:00"/>
    <s v="B00O2R38C4"/>
    <n v="7"/>
    <x v="1"/>
    <x v="4"/>
    <s v="B00O2R38C4"/>
    <x v="147"/>
    <n v="999"/>
    <n v="1490"/>
    <n v="0.33"/>
    <n v="10430"/>
    <n v="4685.3099999999995"/>
    <x v="19"/>
    <x v="1"/>
    <x v="1"/>
  </r>
  <r>
    <d v="2022-02-21T00:00:00"/>
    <s v="B0B2CZTCL2"/>
    <n v="7"/>
    <x v="0"/>
    <x v="0"/>
    <s v="B0B2CZTCL2"/>
    <x v="129"/>
    <n v="1299"/>
    <n v="1999"/>
    <n v="0.35"/>
    <n v="13993"/>
    <n v="5910.45"/>
    <x v="20"/>
    <x v="1"/>
    <x v="1"/>
  </r>
  <r>
    <d v="2022-02-22T00:00:00"/>
    <s v="B00PVT30YI"/>
    <n v="7"/>
    <x v="1"/>
    <x v="4"/>
    <s v="B00PVT30YI"/>
    <x v="148"/>
    <n v="292"/>
    <n v="499"/>
    <n v="0.41"/>
    <n v="3493"/>
    <n v="1205.9600000000003"/>
    <x v="21"/>
    <x v="1"/>
    <x v="1"/>
  </r>
  <r>
    <d v="2022-02-23T00:00:00"/>
    <s v="B00SH18114"/>
    <n v="11"/>
    <x v="0"/>
    <x v="0"/>
    <s v="B00SH18114"/>
    <x v="140"/>
    <n v="160"/>
    <n v="299"/>
    <n v="0.46"/>
    <n v="3289"/>
    <n v="950.40000000000009"/>
    <x v="22"/>
    <x v="1"/>
    <x v="1"/>
  </r>
  <r>
    <d v="2022-02-24T00:00:00"/>
    <s v="B00E9G8KOY"/>
    <n v="11"/>
    <x v="1"/>
    <x v="4"/>
    <s v="B00E9G8KOY"/>
    <x v="149"/>
    <n v="600"/>
    <n v="600"/>
    <n v="0"/>
    <n v="6600"/>
    <n v="6600"/>
    <x v="23"/>
    <x v="1"/>
    <x v="1"/>
  </r>
  <r>
    <d v="2022-02-25T00:00:00"/>
    <s v="B00H3H03Q4"/>
    <n v="11"/>
    <x v="0"/>
    <x v="0"/>
    <s v="B00H3H03Q4"/>
    <x v="150"/>
    <n v="1130"/>
    <n v="1130"/>
    <n v="0"/>
    <n v="12430"/>
    <n v="12430"/>
    <x v="24"/>
    <x v="1"/>
    <x v="1"/>
  </r>
  <r>
    <d v="2022-02-26T00:00:00"/>
    <s v="B0756K5DYZ"/>
    <n v="11"/>
    <x v="1"/>
    <x v="4"/>
    <s v="B0756K5DYZ"/>
    <x v="127"/>
    <n v="3249"/>
    <n v="6295"/>
    <n v="0.48"/>
    <n v="69245"/>
    <n v="18584.28"/>
    <x v="25"/>
    <x v="1"/>
    <x v="1"/>
  </r>
  <r>
    <d v="2022-02-27T00:00:00"/>
    <s v="B0188KPKB2"/>
    <n v="9"/>
    <x v="0"/>
    <x v="0"/>
    <s v="B0188KPKB2"/>
    <x v="127"/>
    <n v="3599"/>
    <n v="9455"/>
    <n v="0.62"/>
    <n v="85095"/>
    <n v="12308.58"/>
    <x v="26"/>
    <x v="1"/>
    <x v="1"/>
  </r>
  <r>
    <d v="2022-02-28T00:00:00"/>
    <s v="B091KNVNS9"/>
    <n v="5"/>
    <x v="1"/>
    <x v="4"/>
    <s v="B091KNVNS9"/>
    <x v="136"/>
    <n v="368"/>
    <n v="699"/>
    <n v="0.47"/>
    <n v="3495"/>
    <n v="975.2"/>
    <x v="27"/>
    <x v="1"/>
    <x v="1"/>
  </r>
  <r>
    <d v="2022-03-01T00:00:00"/>
    <s v="B075JJ5NQC"/>
    <n v="8"/>
    <x v="0"/>
    <x v="0"/>
    <s v="B075JJ5NQC"/>
    <x v="127"/>
    <n v="3199"/>
    <n v="4999"/>
    <n v="0.36"/>
    <n v="39992"/>
    <n v="16378.880000000001"/>
    <x v="0"/>
    <x v="2"/>
    <x v="1"/>
  </r>
  <r>
    <d v="2022-03-02T00:00:00"/>
    <s v="B0B5KZ3C53"/>
    <n v="7"/>
    <x v="1"/>
    <x v="4"/>
    <s v="B0B5KZ3C53"/>
    <x v="151"/>
    <n v="1599"/>
    <n v="2900"/>
    <n v="0.45"/>
    <n v="20300"/>
    <n v="6156.1500000000005"/>
    <x v="1"/>
    <x v="2"/>
    <x v="1"/>
  </r>
  <r>
    <d v="2022-03-03T00:00:00"/>
    <s v="B09NTHQRW3"/>
    <n v="6"/>
    <x v="0"/>
    <x v="0"/>
    <s v="B09NTHQRW3"/>
    <x v="125"/>
    <n v="1999"/>
    <n v="2499"/>
    <n v="0.2"/>
    <n v="14994"/>
    <n v="9595.2000000000007"/>
    <x v="2"/>
    <x v="2"/>
    <x v="1"/>
  </r>
  <r>
    <d v="2022-03-04T00:00:00"/>
    <s v="B008YW3CYM"/>
    <n v="15"/>
    <x v="1"/>
    <x v="4"/>
    <s v="B008YW3CYM"/>
    <x v="126"/>
    <n v="616"/>
    <n v="1190"/>
    <n v="0.48"/>
    <n v="17850"/>
    <n v="4804.8"/>
    <x v="3"/>
    <x v="2"/>
    <x v="1"/>
  </r>
  <r>
    <d v="2022-03-05T00:00:00"/>
    <s v="B07QHHCB27"/>
    <n v="23"/>
    <x v="0"/>
    <x v="0"/>
    <s v="B07QHHCB27"/>
    <x v="125"/>
    <n v="1499"/>
    <n v="2100"/>
    <n v="0.28999999999999998"/>
    <n v="48300"/>
    <n v="24478.67"/>
    <x v="4"/>
    <x v="2"/>
    <x v="1"/>
  </r>
  <r>
    <d v="2022-03-06T00:00:00"/>
    <s v="B0BMFD94VD"/>
    <n v="14"/>
    <x v="1"/>
    <x v="4"/>
    <s v="B0BMFD94VD"/>
    <x v="140"/>
    <n v="199"/>
    <n v="499"/>
    <n v="0.6"/>
    <n v="6986"/>
    <n v="1114.4000000000001"/>
    <x v="5"/>
    <x v="2"/>
    <x v="1"/>
  </r>
  <r>
    <d v="2022-03-07T00:00:00"/>
    <s v="B00HZIOGXW"/>
    <n v="9"/>
    <x v="0"/>
    <x v="0"/>
    <s v="B00HZIOGXW"/>
    <x v="131"/>
    <n v="610"/>
    <n v="825"/>
    <n v="0.26"/>
    <n v="7425"/>
    <n v="4062.6"/>
    <x v="6"/>
    <x v="2"/>
    <x v="1"/>
  </r>
  <r>
    <d v="2022-03-08T00:00:00"/>
    <s v="B09CKSYBLR"/>
    <n v="4"/>
    <x v="1"/>
    <x v="4"/>
    <s v="B09CKSYBLR"/>
    <x v="138"/>
    <n v="999"/>
    <n v="1499"/>
    <n v="0.33"/>
    <n v="5996"/>
    <n v="2677.3199999999997"/>
    <x v="7"/>
    <x v="2"/>
    <x v="1"/>
  </r>
  <r>
    <d v="2022-03-09T00:00:00"/>
    <s v="B072J83V9W"/>
    <n v="3"/>
    <x v="0"/>
    <x v="0"/>
    <s v="B072J83V9W"/>
    <x v="135"/>
    <n v="8999"/>
    <n v="9995"/>
    <n v="0.1"/>
    <n v="29985"/>
    <n v="24297.3"/>
    <x v="8"/>
    <x v="2"/>
    <x v="1"/>
  </r>
  <r>
    <d v="2022-03-10T00:00:00"/>
    <s v="B09MTLG4TP"/>
    <n v="8"/>
    <x v="1"/>
    <x v="4"/>
    <s v="B09MTLG4TP"/>
    <x v="121"/>
    <n v="453"/>
    <n v="999"/>
    <n v="0.55000000000000004"/>
    <n v="7992"/>
    <n v="1630.7999999999997"/>
    <x v="9"/>
    <x v="2"/>
    <x v="1"/>
  </r>
  <r>
    <d v="2022-03-11T00:00:00"/>
    <s v="B097XJQZ8H"/>
    <n v="12"/>
    <x v="0"/>
    <x v="0"/>
    <s v="B097XJQZ8H"/>
    <x v="127"/>
    <n v="2464"/>
    <n v="6000"/>
    <n v="0.59"/>
    <n v="72000"/>
    <n v="12122.880000000001"/>
    <x v="10"/>
    <x v="2"/>
    <x v="1"/>
  </r>
  <r>
    <d v="2022-03-12T00:00:00"/>
    <s v="B00935MD1C"/>
    <n v="15"/>
    <x v="1"/>
    <x v="4"/>
    <s v="B00935MD1C"/>
    <x v="151"/>
    <n v="2719"/>
    <n v="3945"/>
    <n v="0.31"/>
    <n v="59175"/>
    <n v="28141.649999999998"/>
    <x v="11"/>
    <x v="2"/>
    <x v="1"/>
  </r>
  <r>
    <d v="2022-03-13T00:00:00"/>
    <s v="B0BR4F878Q"/>
    <n v="17"/>
    <x v="0"/>
    <x v="0"/>
    <s v="B0BR4F878Q"/>
    <x v="128"/>
    <n v="1439"/>
    <n v="1999"/>
    <n v="0.28000000000000003"/>
    <n v="33983"/>
    <n v="17613.36"/>
    <x v="12"/>
    <x v="2"/>
    <x v="1"/>
  </r>
  <r>
    <d v="2022-03-14T00:00:00"/>
    <s v="B0B3G5XZN5"/>
    <n v="3"/>
    <x v="1"/>
    <x v="4"/>
    <s v="B0B3G5XZN5"/>
    <x v="125"/>
    <n v="2799"/>
    <n v="3499"/>
    <n v="0.2"/>
    <n v="10497"/>
    <n v="6717.6"/>
    <x v="13"/>
    <x v="2"/>
    <x v="1"/>
  </r>
  <r>
    <d v="2022-03-15T00:00:00"/>
    <s v="B07WKB69RS"/>
    <n v="2"/>
    <x v="0"/>
    <x v="0"/>
    <s v="B07WKB69RS"/>
    <x v="128"/>
    <n v="2088"/>
    <n v="5550"/>
    <n v="0.62"/>
    <n v="11100"/>
    <n v="1586.88"/>
    <x v="14"/>
    <x v="2"/>
    <x v="1"/>
  </r>
  <r>
    <d v="2022-03-16T00:00:00"/>
    <s v="B09DL9978Y"/>
    <n v="9"/>
    <x v="1"/>
    <x v="4"/>
    <s v="B09DL9978Y"/>
    <x v="128"/>
    <n v="2399"/>
    <n v="4590"/>
    <n v="0.48"/>
    <n v="41310"/>
    <n v="11227.32"/>
    <x v="15"/>
    <x v="2"/>
    <x v="1"/>
  </r>
  <r>
    <d v="2022-03-17T00:00:00"/>
    <s v="B06XMZV7RH"/>
    <n v="5"/>
    <x v="0"/>
    <x v="0"/>
    <s v="B06XMZV7RH"/>
    <x v="122"/>
    <n v="308"/>
    <n v="499"/>
    <n v="0.38"/>
    <n v="2495"/>
    <n v="954.8"/>
    <x v="16"/>
    <x v="2"/>
    <x v="1"/>
  </r>
  <r>
    <d v="2022-03-18T00:00:00"/>
    <s v="B09WMTJPG7"/>
    <n v="6"/>
    <x v="1"/>
    <x v="4"/>
    <s v="B09WMTJPG7"/>
    <x v="128"/>
    <n v="2599"/>
    <n v="4400"/>
    <n v="0.41"/>
    <n v="26400"/>
    <n v="9200.4600000000009"/>
    <x v="17"/>
    <x v="2"/>
    <x v="1"/>
  </r>
  <r>
    <d v="2022-03-19T00:00:00"/>
    <s v="B09ZK6THRR"/>
    <n v="8"/>
    <x v="0"/>
    <x v="0"/>
    <s v="B09ZK6THRR"/>
    <x v="126"/>
    <n v="479"/>
    <n v="1000"/>
    <n v="0.52"/>
    <n v="8000"/>
    <n v="1839.36"/>
    <x v="18"/>
    <x v="2"/>
    <x v="1"/>
  </r>
  <r>
    <d v="2022-03-20T00:00:00"/>
    <s v="B07MP21WJD"/>
    <n v="10"/>
    <x v="1"/>
    <x v="4"/>
    <s v="B07MP21WJD"/>
    <x v="121"/>
    <n v="245"/>
    <n v="299"/>
    <n v="0.18"/>
    <n v="2990"/>
    <n v="2009.0000000000002"/>
    <x v="19"/>
    <x v="2"/>
    <x v="1"/>
  </r>
  <r>
    <d v="2022-03-21T00:00:00"/>
    <s v="B09XB1R2F3"/>
    <n v="15"/>
    <x v="0"/>
    <x v="0"/>
    <s v="B09XB1R2F3"/>
    <x v="121"/>
    <n v="179"/>
    <n v="799"/>
    <n v="0.78"/>
    <n v="11985"/>
    <n v="590.69999999999993"/>
    <x v="20"/>
    <x v="2"/>
    <x v="1"/>
  </r>
  <r>
    <d v="2022-03-22T00:00:00"/>
    <s v="B08Y5QJXSR"/>
    <n v="17"/>
    <x v="1"/>
    <x v="4"/>
    <s v="B08Y5QJXSR"/>
    <x v="141"/>
    <n v="3569"/>
    <n v="5190"/>
    <n v="0.31"/>
    <n v="88230"/>
    <n v="41864.369999999995"/>
    <x v="21"/>
    <x v="2"/>
    <x v="1"/>
  </r>
  <r>
    <d v="2022-03-23T00:00:00"/>
    <s v="B07WJXCTG9"/>
    <n v="18"/>
    <x v="0"/>
    <x v="0"/>
    <s v="B07WJXCTG9"/>
    <x v="118"/>
    <n v="699"/>
    <n v="1345"/>
    <n v="0.48"/>
    <n v="24210"/>
    <n v="6542.64"/>
    <x v="22"/>
    <x v="2"/>
    <x v="1"/>
  </r>
  <r>
    <d v="2022-03-24T00:00:00"/>
    <s v="B09NBZ36F7"/>
    <n v="6"/>
    <x v="1"/>
    <x v="4"/>
    <s v="B09NBZ36F7"/>
    <x v="124"/>
    <n v="2089"/>
    <n v="4000"/>
    <n v="0.48"/>
    <n v="24000"/>
    <n v="6517.68"/>
    <x v="23"/>
    <x v="2"/>
    <x v="1"/>
  </r>
  <r>
    <d v="2022-03-25T00:00:00"/>
    <s v="B0912WJ87V"/>
    <n v="6"/>
    <x v="0"/>
    <x v="0"/>
    <s v="B0912WJ87V"/>
    <x v="152"/>
    <n v="2339"/>
    <n v="4000"/>
    <n v="0.42"/>
    <n v="24000"/>
    <n v="8139.7200000000012"/>
    <x v="24"/>
    <x v="2"/>
    <x v="1"/>
  </r>
  <r>
    <d v="2022-03-26T00:00:00"/>
    <s v="B0BMTZ4T1D"/>
    <n v="6"/>
    <x v="1"/>
    <x v="4"/>
    <s v="B0BMTZ4T1D"/>
    <x v="120"/>
    <n v="784"/>
    <n v="1599"/>
    <n v="0.51"/>
    <n v="9594"/>
    <n v="2304.96"/>
    <x v="25"/>
    <x v="2"/>
    <x v="1"/>
  </r>
  <r>
    <d v="2022-03-27T00:00:00"/>
    <s v="B07Z51CGGH"/>
    <n v="7"/>
    <x v="0"/>
    <x v="0"/>
    <s v="B07Z51CGGH"/>
    <x v="135"/>
    <n v="5499"/>
    <n v="9999"/>
    <n v="0.45"/>
    <n v="69993"/>
    <n v="21171.15"/>
    <x v="26"/>
    <x v="2"/>
    <x v="1"/>
  </r>
  <r>
    <d v="2022-03-28T00:00:00"/>
    <s v="B0BDG6QDYD"/>
    <n v="7"/>
    <x v="1"/>
    <x v="4"/>
    <s v="B0BDG6QDYD"/>
    <x v="120"/>
    <n v="899"/>
    <n v="1990"/>
    <n v="0.55000000000000004"/>
    <n v="13930"/>
    <n v="2831.85"/>
    <x v="27"/>
    <x v="2"/>
    <x v="1"/>
  </r>
  <r>
    <d v="2022-03-29T00:00:00"/>
    <s v="B00YQLG7GK"/>
    <n v="7"/>
    <x v="0"/>
    <x v="0"/>
    <s v="B00YQLG7GK"/>
    <x v="125"/>
    <n v="1695"/>
    <n v="1695"/>
    <n v="0"/>
    <n v="11865"/>
    <n v="11865"/>
    <x v="28"/>
    <x v="2"/>
    <x v="1"/>
  </r>
  <r>
    <d v="2022-03-30T00:00:00"/>
    <s v="B00SMJPA9C"/>
    <n v="7"/>
    <x v="1"/>
    <x v="4"/>
    <s v="B00SMJPA9C"/>
    <x v="126"/>
    <n v="499"/>
    <n v="940"/>
    <n v="0.47"/>
    <n v="6580"/>
    <n v="1851.2900000000002"/>
    <x v="29"/>
    <x v="2"/>
    <x v="1"/>
  </r>
  <r>
    <d v="2022-03-31T00:00:00"/>
    <s v="B0B9RN5X8B"/>
    <n v="7"/>
    <x v="0"/>
    <x v="0"/>
    <s v="B0B9RN5X8B"/>
    <x v="128"/>
    <n v="2699"/>
    <n v="4700"/>
    <n v="0.43"/>
    <n v="32900"/>
    <n v="10769.010000000002"/>
    <x v="30"/>
    <x v="2"/>
    <x v="1"/>
  </r>
  <r>
    <d v="2022-04-01T00:00:00"/>
    <s v="B08QW937WV"/>
    <n v="7"/>
    <x v="1"/>
    <x v="4"/>
    <s v="B08QW937WV"/>
    <x v="128"/>
    <n v="1448"/>
    <n v="2999"/>
    <n v="0.52"/>
    <n v="20993"/>
    <n v="4865.28"/>
    <x v="0"/>
    <x v="3"/>
    <x v="1"/>
  </r>
  <r>
    <d v="2022-04-02T00:00:00"/>
    <s v="B0B4PPD89B"/>
    <n v="7"/>
    <x v="0"/>
    <x v="0"/>
    <s v="B0B4PPD89B"/>
    <x v="140"/>
    <n v="79"/>
    <n v="79"/>
    <n v="0"/>
    <n v="553"/>
    <n v="553"/>
    <x v="1"/>
    <x v="3"/>
    <x v="1"/>
  </r>
  <r>
    <d v="2022-04-03T00:00:00"/>
    <s v="B08GM5S4CQ"/>
    <n v="11"/>
    <x v="1"/>
    <x v="4"/>
    <s v="B08GM5S4CQ"/>
    <x v="130"/>
    <n v="6990"/>
    <n v="14290"/>
    <n v="0.51"/>
    <n v="157190"/>
    <n v="37676.1"/>
    <x v="2"/>
    <x v="3"/>
    <x v="1"/>
  </r>
  <r>
    <d v="2022-04-04T00:00:00"/>
    <s v="B00NM6MO26"/>
    <n v="11"/>
    <x v="0"/>
    <x v="0"/>
    <s v="B00NM6MO26"/>
    <x v="124"/>
    <n v="2698"/>
    <n v="3945"/>
    <n v="0.32"/>
    <n v="43395"/>
    <n v="20181.039999999997"/>
    <x v="3"/>
    <x v="3"/>
    <x v="1"/>
  </r>
  <r>
    <d v="2022-04-05T00:00:00"/>
    <s v="B083M7WPZD"/>
    <n v="11"/>
    <x v="1"/>
    <x v="4"/>
    <s v="B083M7WPZD"/>
    <x v="135"/>
    <n v="3199"/>
    <n v="5999"/>
    <n v="0.47"/>
    <n v="65989"/>
    <n v="18650.170000000002"/>
    <x v="4"/>
    <x v="3"/>
    <x v="1"/>
  </r>
  <r>
    <d v="2022-04-06T00:00:00"/>
    <s v="B07GLSKXS1"/>
    <n v="11"/>
    <x v="0"/>
    <x v="0"/>
    <s v="B07GLSKXS1"/>
    <x v="129"/>
    <n v="1199"/>
    <n v="1950"/>
    <n v="0.39"/>
    <n v="21450"/>
    <n v="8045.29"/>
    <x v="5"/>
    <x v="3"/>
    <x v="1"/>
  </r>
  <r>
    <d v="2022-04-07T00:00:00"/>
    <s v="B09F6KL23R"/>
    <n v="9"/>
    <x v="1"/>
    <x v="4"/>
    <s v="B09F6KL23R"/>
    <x v="138"/>
    <n v="1414"/>
    <n v="2799"/>
    <n v="0.49"/>
    <n v="25191"/>
    <n v="6490.26"/>
    <x v="6"/>
    <x v="3"/>
    <x v="1"/>
  </r>
  <r>
    <d v="2022-04-08T00:00:00"/>
    <s v="B094G9L9LT"/>
    <n v="5"/>
    <x v="0"/>
    <x v="0"/>
    <s v="B094G9L9LT"/>
    <x v="118"/>
    <n v="999"/>
    <n v="1950"/>
    <n v="0.49"/>
    <n v="9750"/>
    <n v="2547.4499999999998"/>
    <x v="7"/>
    <x v="3"/>
    <x v="1"/>
  </r>
  <r>
    <d v="2022-04-09T00:00:00"/>
    <s v="B09FZ89DK6"/>
    <n v="8"/>
    <x v="1"/>
    <x v="4"/>
    <s v="B09FZ89DK6"/>
    <x v="135"/>
    <n v="5999"/>
    <n v="9999"/>
    <n v="0.4"/>
    <n v="79992"/>
    <n v="28795.200000000001"/>
    <x v="8"/>
    <x v="3"/>
    <x v="1"/>
  </r>
  <r>
    <d v="2022-04-10T00:00:00"/>
    <s v="B0811VCGL5"/>
    <n v="7"/>
    <x v="0"/>
    <x v="0"/>
    <s v="B0811VCGL5"/>
    <x v="153"/>
    <n v="9970"/>
    <n v="12999"/>
    <n v="0.23"/>
    <n v="90993"/>
    <n v="53738.3"/>
    <x v="9"/>
    <x v="3"/>
    <x v="1"/>
  </r>
  <r>
    <d v="2022-04-11T00:00:00"/>
    <s v="B07FXLC2G2"/>
    <n v="6"/>
    <x v="1"/>
    <x v="4"/>
    <s v="B07FXLC2G2"/>
    <x v="154"/>
    <n v="698"/>
    <n v="699"/>
    <n v="0"/>
    <n v="4194"/>
    <n v="4188"/>
    <x v="10"/>
    <x v="3"/>
    <x v="1"/>
  </r>
  <r>
    <d v="2022-04-12T00:00:00"/>
    <s v="B01LYU3BZF"/>
    <n v="15"/>
    <x v="0"/>
    <x v="0"/>
    <s v="B01LYU3BZF"/>
    <x v="141"/>
    <n v="2199"/>
    <n v="3190"/>
    <n v="0.31"/>
    <n v="47850"/>
    <n v="22759.649999999998"/>
    <x v="11"/>
    <x v="3"/>
    <x v="1"/>
  </r>
  <r>
    <d v="2022-04-13T00:00:00"/>
    <s v="B083RC4WFJ"/>
    <n v="23"/>
    <x v="1"/>
    <x v="4"/>
    <s v="B083RC4WFJ"/>
    <x v="155"/>
    <n v="320"/>
    <n v="799"/>
    <n v="0.6"/>
    <n v="18377"/>
    <n v="2944"/>
    <x v="12"/>
    <x v="3"/>
    <x v="1"/>
  </r>
  <r>
    <d v="2022-04-14T00:00:00"/>
    <s v="B09SFRNKSR"/>
    <n v="14"/>
    <x v="0"/>
    <x v="0"/>
    <s v="B09SFRNKSR"/>
    <x v="121"/>
    <n v="298"/>
    <n v="499"/>
    <n v="0.4"/>
    <n v="6986"/>
    <n v="2503.1999999999998"/>
    <x v="13"/>
    <x v="3"/>
    <x v="1"/>
  </r>
  <r>
    <d v="2022-04-15T00:00:00"/>
    <s v="B07NRTCDS5"/>
    <n v="9"/>
    <x v="1"/>
    <x v="4"/>
    <s v="B07NRTCDS5"/>
    <x v="134"/>
    <n v="1199"/>
    <n v="1499"/>
    <n v="0.2"/>
    <n v="13491"/>
    <n v="8632.8000000000011"/>
    <x v="14"/>
    <x v="3"/>
    <x v="1"/>
  </r>
  <r>
    <d v="2022-04-16T00:00:00"/>
    <s v="B07SPVMSC6"/>
    <n v="4"/>
    <x v="0"/>
    <x v="0"/>
    <s v="B07SPVMSC6"/>
    <x v="141"/>
    <n v="1399"/>
    <n v="2660"/>
    <n v="0.47"/>
    <n v="10640"/>
    <n v="2965.88"/>
    <x v="15"/>
    <x v="3"/>
    <x v="1"/>
  </r>
  <r>
    <d v="2022-04-17T00:00:00"/>
    <s v="B09H3BXWTK"/>
    <n v="3"/>
    <x v="1"/>
    <x v="4"/>
    <s v="B09H3BXWTK"/>
    <x v="122"/>
    <n v="599"/>
    <n v="2799"/>
    <n v="0.79"/>
    <n v="8397"/>
    <n v="377.36999999999995"/>
    <x v="16"/>
    <x v="3"/>
    <x v="1"/>
  </r>
  <r>
    <d v="2022-04-18T00:00:00"/>
    <s v="B0073QGKAS"/>
    <n v="8"/>
    <x v="0"/>
    <x v="0"/>
    <s v="B0073QGKAS"/>
    <x v="144"/>
    <n v="1499"/>
    <n v="1499"/>
    <n v="0"/>
    <n v="11992"/>
    <n v="11992"/>
    <x v="17"/>
    <x v="3"/>
    <x v="1"/>
  </r>
  <r>
    <d v="2022-04-19T00:00:00"/>
    <s v="B08GJ57MKL"/>
    <n v="12"/>
    <x v="1"/>
    <x v="4"/>
    <s v="B08GJ57MKL"/>
    <x v="153"/>
    <n v="14400"/>
    <n v="59900"/>
    <n v="0.76"/>
    <n v="718800"/>
    <n v="41472"/>
    <x v="18"/>
    <x v="3"/>
    <x v="1"/>
  </r>
  <r>
    <d v="2022-04-20T00:00:00"/>
    <s v="B009DA69W6"/>
    <n v="15"/>
    <x v="0"/>
    <x v="0"/>
    <s v="B009DA69W6"/>
    <x v="154"/>
    <n v="1699"/>
    <n v="1900"/>
    <n v="0.11"/>
    <n v="28500"/>
    <n v="22681.65"/>
    <x v="19"/>
    <x v="3"/>
    <x v="1"/>
  </r>
  <r>
    <d v="2022-04-21T00:00:00"/>
    <s v="B099PR2GQJ"/>
    <n v="17"/>
    <x v="1"/>
    <x v="4"/>
    <s v="B099PR2GQJ"/>
    <x v="119"/>
    <n v="649"/>
    <n v="999"/>
    <n v="0.35"/>
    <n v="16983"/>
    <n v="7171.45"/>
    <x v="20"/>
    <x v="3"/>
    <x v="1"/>
  </r>
  <r>
    <d v="2022-04-22T00:00:00"/>
    <s v="B08G8H8DPL"/>
    <n v="3"/>
    <x v="0"/>
    <x v="0"/>
    <s v="B08G8H8DPL"/>
    <x v="127"/>
    <n v="3249"/>
    <n v="6375"/>
    <n v="0.49"/>
    <n v="19125"/>
    <n v="4970.97"/>
    <x v="21"/>
    <x v="3"/>
    <x v="1"/>
  </r>
  <r>
    <d v="2022-04-23T00:00:00"/>
    <s v="B08VGM3YMF"/>
    <n v="2"/>
    <x v="1"/>
    <x v="4"/>
    <s v="B08VGM3YMF"/>
    <x v="133"/>
    <n v="199"/>
    <n v="499"/>
    <n v="0.6"/>
    <n v="998"/>
    <n v="159.20000000000002"/>
    <x v="22"/>
    <x v="3"/>
    <x v="1"/>
  </r>
  <r>
    <d v="2022-04-24T00:00:00"/>
    <s v="B08TTRVWKY"/>
    <n v="9"/>
    <x v="0"/>
    <x v="0"/>
    <s v="B08TTRVWKY"/>
    <x v="136"/>
    <n v="1099"/>
    <n v="1899"/>
    <n v="0.42"/>
    <n v="17091"/>
    <n v="5736.7800000000007"/>
    <x v="23"/>
    <x v="3"/>
    <x v="1"/>
  </r>
  <r>
    <d v="2022-04-25T00:00:00"/>
    <s v="B07T4D9FNY"/>
    <n v="5"/>
    <x v="1"/>
    <x v="4"/>
    <s v="B07T4D9FNY"/>
    <x v="118"/>
    <n v="664"/>
    <n v="1490"/>
    <n v="0.55000000000000004"/>
    <n v="7450"/>
    <n v="1493.9999999999998"/>
    <x v="24"/>
    <x v="3"/>
    <x v="1"/>
  </r>
  <r>
    <d v="2022-04-26T00:00:00"/>
    <s v="B07RX42D3D"/>
    <n v="6"/>
    <x v="0"/>
    <x v="0"/>
    <s v="B07RX42D3D"/>
    <x v="137"/>
    <n v="260"/>
    <n v="350"/>
    <n v="0.26"/>
    <n v="2100"/>
    <n v="1154.4000000000001"/>
    <x v="25"/>
    <x v="3"/>
    <x v="1"/>
  </r>
  <r>
    <d v="2022-04-27T00:00:00"/>
    <s v="B08WRKSF9D"/>
    <n v="8"/>
    <x v="1"/>
    <x v="4"/>
    <s v="B08WRKSF9D"/>
    <x v="130"/>
    <n v="6499"/>
    <n v="8500"/>
    <n v="0.24"/>
    <n v="68000"/>
    <n v="39513.919999999998"/>
    <x v="26"/>
    <x v="3"/>
    <x v="1"/>
  </r>
  <r>
    <d v="2022-04-28T00:00:00"/>
    <s v="B09R83SFYV"/>
    <n v="10"/>
    <x v="0"/>
    <x v="0"/>
    <s v="B09R83SFYV"/>
    <x v="156"/>
    <n v="1484"/>
    <n v="2499"/>
    <n v="0.41"/>
    <n v="24990"/>
    <n v="8755.6"/>
    <x v="27"/>
    <x v="3"/>
    <x v="1"/>
  </r>
  <r>
    <d v="2022-04-29T00:00:00"/>
    <s v="B07989VV5K"/>
    <n v="15"/>
    <x v="1"/>
    <x v="4"/>
    <s v="B07989VV5K"/>
    <x v="126"/>
    <n v="999"/>
    <n v="1560"/>
    <n v="0.36"/>
    <n v="23400"/>
    <n v="9590.4"/>
    <x v="28"/>
    <x v="3"/>
    <x v="1"/>
  </r>
  <r>
    <d v="2022-04-30T00:00:00"/>
    <s v="B07FL3WRX5"/>
    <n v="17"/>
    <x v="0"/>
    <x v="0"/>
    <s v="B07FL3WRX5"/>
    <x v="134"/>
    <n v="3299"/>
    <n v="6500"/>
    <n v="0.49"/>
    <n v="110500"/>
    <n v="28602.33"/>
    <x v="29"/>
    <x v="3"/>
    <x v="1"/>
  </r>
  <r>
    <d v="2022-05-01T00:00:00"/>
    <s v="B0BPCJM7TB"/>
    <n v="18"/>
    <x v="1"/>
    <x v="4"/>
    <s v="B0BPCJM7TB"/>
    <x v="125"/>
    <n v="259"/>
    <n v="999"/>
    <n v="0.74"/>
    <n v="17982"/>
    <n v="1212.1200000000001"/>
    <x v="0"/>
    <x v="4"/>
    <x v="1"/>
  </r>
  <r>
    <d v="2022-05-02T00:00:00"/>
    <s v="B08H673XKN"/>
    <n v="6"/>
    <x v="0"/>
    <x v="0"/>
    <s v="B08H673XKN"/>
    <x v="127"/>
    <n v="3249"/>
    <n v="7795"/>
    <n v="0.57999999999999996"/>
    <n v="46770"/>
    <n v="8187.4800000000005"/>
    <x v="1"/>
    <x v="4"/>
    <x v="1"/>
  </r>
  <r>
    <d v="2022-05-03T00:00:00"/>
    <s v="B07DXRGWDJ"/>
    <n v="6"/>
    <x v="1"/>
    <x v="4"/>
    <s v="B07DXRGWDJ"/>
    <x v="126"/>
    <n v="4280"/>
    <n v="5995"/>
    <n v="0.28999999999999998"/>
    <n v="35970"/>
    <n v="18232.8"/>
    <x v="2"/>
    <x v="4"/>
    <x v="1"/>
  </r>
  <r>
    <d v="2022-05-04T00:00:00"/>
    <s v="B08243SKCK"/>
    <n v="6"/>
    <x v="0"/>
    <x v="0"/>
    <s v="B08243SKCK"/>
    <x v="157"/>
    <n v="189"/>
    <n v="299"/>
    <n v="0.37"/>
    <n v="1794"/>
    <n v="714.42"/>
    <x v="3"/>
    <x v="4"/>
    <x v="1"/>
  </r>
  <r>
    <d v="2022-05-05T00:00:00"/>
    <s v="B09SPTNG58"/>
    <n v="7"/>
    <x v="1"/>
    <x v="4"/>
    <s v="B09SPTNG58"/>
    <x v="141"/>
    <n v="1449"/>
    <n v="2349"/>
    <n v="0.38"/>
    <n v="16443"/>
    <n v="6288.66"/>
    <x v="4"/>
    <x v="4"/>
    <x v="1"/>
  </r>
  <r>
    <d v="2022-05-06T00:00:00"/>
    <s v="B083J64CBB"/>
    <n v="7"/>
    <x v="0"/>
    <x v="0"/>
    <s v="B083J64CBB"/>
    <x v="133"/>
    <n v="199"/>
    <n v="499"/>
    <n v="0.6"/>
    <n v="3493"/>
    <n v="557.20000000000005"/>
    <x v="5"/>
    <x v="4"/>
    <x v="1"/>
  </r>
  <r>
    <d v="2022-05-07T00:00:00"/>
    <s v="B08JV91JTK"/>
    <n v="7"/>
    <x v="1"/>
    <x v="4"/>
    <s v="B08JV91JTK"/>
    <x v="158"/>
    <n v="474"/>
    <n v="1299"/>
    <n v="0.64"/>
    <n v="9093"/>
    <n v="1194.48"/>
    <x v="6"/>
    <x v="4"/>
    <x v="1"/>
  </r>
  <r>
    <d v="2022-05-08T00:00:00"/>
    <s v="B0BQ3K23Y1"/>
    <n v="7"/>
    <x v="0"/>
    <x v="0"/>
    <s v="B0BQ3K23Y1"/>
    <x v="125"/>
    <n v="279"/>
    <n v="499"/>
    <n v="0.44"/>
    <n v="3493"/>
    <n v="1093.68"/>
    <x v="7"/>
    <x v="4"/>
    <x v="1"/>
  </r>
  <r>
    <d v="2022-05-09T00:00:00"/>
    <s v="B09MT94QLL"/>
    <n v="7"/>
    <x v="1"/>
    <x v="4"/>
    <s v="B09MT94QLL"/>
    <x v="141"/>
    <n v="1999"/>
    <n v="4775"/>
    <n v="0.57999999999999996"/>
    <n v="33425"/>
    <n v="5877.06"/>
    <x v="8"/>
    <x v="4"/>
    <x v="1"/>
  </r>
  <r>
    <d v="2022-05-10T00:00:00"/>
    <s v="B07NKNBTT3"/>
    <n v="7"/>
    <x v="0"/>
    <x v="0"/>
    <s v="B07NKNBTT3"/>
    <x v="121"/>
    <n v="799"/>
    <n v="1230"/>
    <n v="0.35"/>
    <n v="8610"/>
    <n v="3635.4500000000003"/>
    <x v="9"/>
    <x v="4"/>
    <x v="1"/>
  </r>
  <r>
    <d v="2022-05-11T00:00:00"/>
    <s v="B09KPXTZXN"/>
    <n v="7"/>
    <x v="1"/>
    <x v="4"/>
    <s v="B09KPXTZXN"/>
    <x v="138"/>
    <n v="949"/>
    <n v="1999"/>
    <n v="0.53"/>
    <n v="13993"/>
    <n v="3122.21"/>
    <x v="10"/>
    <x v="4"/>
    <x v="1"/>
  </r>
  <r>
    <d v="2022-05-12T00:00:00"/>
    <s v="B078HG2ZPS"/>
    <n v="11"/>
    <x v="0"/>
    <x v="0"/>
    <s v="B078HG2ZPS"/>
    <x v="159"/>
    <n v="3657.66"/>
    <n v="5156"/>
    <n v="0.28999999999999998"/>
    <n v="56716"/>
    <n v="28566.324599999996"/>
    <x v="11"/>
    <x v="4"/>
    <x v="1"/>
  </r>
  <r>
    <d v="2022-05-13T00:00:00"/>
    <s v="B07N2MGB3G"/>
    <n v="11"/>
    <x v="1"/>
    <x v="4"/>
    <s v="B07N2MGB3G"/>
    <x v="160"/>
    <n v="1699"/>
    <n v="1999"/>
    <n v="0.15"/>
    <n v="21989"/>
    <n v="15885.65"/>
    <x v="12"/>
    <x v="4"/>
    <x v="1"/>
  </r>
  <r>
    <d v="2022-05-14T00:00:00"/>
    <s v="B008LN8KDM"/>
    <n v="11"/>
    <x v="0"/>
    <x v="0"/>
    <s v="B008LN8KDM"/>
    <x v="126"/>
    <n v="1849"/>
    <n v="2095"/>
    <n v="0.12"/>
    <n v="23045"/>
    <n v="17898.32"/>
    <x v="13"/>
    <x v="4"/>
    <x v="1"/>
  </r>
  <r>
    <d v="2022-05-15T00:00:00"/>
    <s v="B08MZNT7GP"/>
    <n v="11"/>
    <x v="1"/>
    <x v="4"/>
    <s v="B08MZNT7GP"/>
    <x v="120"/>
    <n v="12499"/>
    <n v="19825"/>
    <n v="0.37"/>
    <n v="218075"/>
    <n v="86618.07"/>
    <x v="14"/>
    <x v="4"/>
    <x v="1"/>
  </r>
  <r>
    <d v="2022-05-16T00:00:00"/>
    <s v="B009P2L7CO"/>
    <n v="9"/>
    <x v="0"/>
    <x v="0"/>
    <s v="B009P2L7CO"/>
    <x v="126"/>
    <n v="1099"/>
    <n v="1920"/>
    <n v="0.43"/>
    <n v="17280"/>
    <n v="5637.8700000000008"/>
    <x v="15"/>
    <x v="4"/>
    <x v="1"/>
  </r>
  <r>
    <d v="2022-05-17T00:00:00"/>
    <s v="B07YC8JHMB"/>
    <n v="5"/>
    <x v="1"/>
    <x v="4"/>
    <s v="B07YC8JHMB"/>
    <x v="154"/>
    <n v="8199"/>
    <n v="16000"/>
    <n v="0.49"/>
    <n v="80000"/>
    <n v="20907.45"/>
    <x v="16"/>
    <x v="4"/>
    <x v="1"/>
  </r>
  <r>
    <d v="2022-05-18T00:00:00"/>
    <s v="B0BNQMF152"/>
    <n v="8"/>
    <x v="0"/>
    <x v="0"/>
    <s v="B0BNQMF152"/>
    <x v="134"/>
    <n v="499"/>
    <n v="2199"/>
    <n v="0.77"/>
    <n v="17592"/>
    <n v="918.16"/>
    <x v="17"/>
    <x v="4"/>
    <x v="1"/>
  </r>
  <r>
    <d v="2022-05-19T00:00:00"/>
    <s v="B08J7VCT12"/>
    <n v="7"/>
    <x v="1"/>
    <x v="4"/>
    <s v="B08J7VCT12"/>
    <x v="135"/>
    <n v="6999"/>
    <n v="14999"/>
    <n v="0.53"/>
    <n v="104993"/>
    <n v="23026.71"/>
    <x v="18"/>
    <x v="4"/>
    <x v="1"/>
  </r>
  <r>
    <d v="2022-05-20T00:00:00"/>
    <s v="B0989W6J2F"/>
    <n v="6"/>
    <x v="0"/>
    <x v="0"/>
    <s v="B0989W6J2F"/>
    <x v="140"/>
    <n v="1595"/>
    <n v="1799"/>
    <n v="0.11"/>
    <n v="10794"/>
    <n v="8517.2999999999993"/>
    <x v="19"/>
    <x v="4"/>
    <x v="1"/>
  </r>
  <r>
    <d v="2022-05-21T00:00:00"/>
    <s v="B0B84KSH3X"/>
    <n v="15"/>
    <x v="1"/>
    <x v="4"/>
    <s v="B0B84KSH3X"/>
    <x v="126"/>
    <n v="1049"/>
    <n v="1950"/>
    <n v="0.46"/>
    <n v="29250"/>
    <n v="8496.9000000000015"/>
    <x v="20"/>
    <x v="4"/>
    <x v="1"/>
  </r>
  <r>
    <d v="2022-05-22T00:00:00"/>
    <s v="B08HLC7Z3G"/>
    <n v="23"/>
    <x v="0"/>
    <x v="0"/>
    <s v="B08HLC7Z3G"/>
    <x v="129"/>
    <n v="1182"/>
    <n v="2995"/>
    <n v="0.61"/>
    <n v="68885"/>
    <n v="10602.54"/>
    <x v="21"/>
    <x v="4"/>
    <x v="1"/>
  </r>
  <r>
    <d v="2022-05-23T00:00:00"/>
    <s v="B0BN6M3TCM"/>
    <n v="14"/>
    <x v="1"/>
    <x v="4"/>
    <s v="B0BN6M3TCM"/>
    <x v="121"/>
    <n v="499"/>
    <n v="999"/>
    <n v="0.5"/>
    <n v="13986"/>
    <n v="3493"/>
    <x v="22"/>
    <x v="4"/>
    <x v="1"/>
  </r>
  <r>
    <d v="2022-05-24T00:00:00"/>
    <s v="B01L6MT7E0"/>
    <n v="9"/>
    <x v="0"/>
    <x v="0"/>
    <s v="B01L6MT7E0"/>
    <x v="153"/>
    <n v="8799"/>
    <n v="11995"/>
    <n v="0.27"/>
    <n v="107955"/>
    <n v="57809.43"/>
    <x v="23"/>
    <x v="4"/>
    <x v="1"/>
  </r>
  <r>
    <d v="2022-05-25T00:00:00"/>
    <s v="B0B9F9PT8R"/>
    <n v="4"/>
    <x v="1"/>
    <x v="4"/>
    <s v="B0B9F9PT8R"/>
    <x v="119"/>
    <n v="1529"/>
    <n v="2999"/>
    <n v="0.49"/>
    <n v="11996"/>
    <n v="3119.16"/>
    <x v="24"/>
    <x v="4"/>
    <x v="1"/>
  </r>
  <r>
    <d v="2022-05-26T00:00:00"/>
    <s v="B0883LQJ6B"/>
    <n v="3"/>
    <x v="0"/>
    <x v="0"/>
    <s v="B0883LQJ6B"/>
    <x v="126"/>
    <n v="1199"/>
    <n v="1690"/>
    <n v="0.28999999999999998"/>
    <n v="5070"/>
    <n v="2553.87"/>
    <x v="25"/>
    <x v="4"/>
    <x v="1"/>
  </r>
  <r>
    <d v="2022-05-27T00:00:00"/>
    <s v="B099Z83VRC"/>
    <n v="8"/>
    <x v="1"/>
    <x v="4"/>
    <s v="B099Z83VRC"/>
    <x v="136"/>
    <n v="1052"/>
    <n v="1790"/>
    <n v="0.41"/>
    <n v="14320"/>
    <n v="4965.4400000000005"/>
    <x v="26"/>
    <x v="4"/>
    <x v="1"/>
  </r>
  <r>
    <d v="2022-05-28T00:00:00"/>
    <s v="B00S9BSJC8"/>
    <n v="12"/>
    <x v="0"/>
    <x v="0"/>
    <s v="B00S9BSJC8"/>
    <x v="161"/>
    <n v="6499"/>
    <n v="8995"/>
    <n v="0.28000000000000003"/>
    <n v="107940"/>
    <n v="56151.360000000001"/>
    <x v="27"/>
    <x v="4"/>
    <x v="1"/>
  </r>
  <r>
    <d v="2022-05-29T00:00:00"/>
    <s v="B0B4SJKRDF"/>
    <n v="15"/>
    <x v="1"/>
    <x v="4"/>
    <s v="B0B4SJKRDF"/>
    <x v="139"/>
    <n v="239"/>
    <n v="239"/>
    <n v="0"/>
    <n v="3585"/>
    <n v="3585"/>
    <x v="28"/>
    <x v="4"/>
    <x v="1"/>
  </r>
  <r>
    <d v="2022-05-30T00:00:00"/>
    <s v="B0BM4KTNL1"/>
    <n v="17"/>
    <x v="0"/>
    <x v="0"/>
    <s v="B0BM4KTNL1"/>
    <x v="125"/>
    <n v="699"/>
    <n v="1599"/>
    <n v="0.56000000000000005"/>
    <n v="27183"/>
    <n v="5228.5199999999995"/>
    <x v="29"/>
    <x v="4"/>
    <x v="1"/>
  </r>
  <r>
    <d v="2022-05-31T00:00:00"/>
    <s v="B08S6RKT4L"/>
    <n v="3"/>
    <x v="1"/>
    <x v="4"/>
    <s v="B08S6RKT4L"/>
    <x v="11"/>
    <n v="2599"/>
    <n v="4290"/>
    <n v="0.39"/>
    <n v="12870"/>
    <n v="4756.17"/>
    <x v="30"/>
    <x v="4"/>
    <x v="1"/>
  </r>
  <r>
    <d v="2022-06-01T00:00:00"/>
    <s v="B09SZ5TWHW"/>
    <n v="2"/>
    <x v="0"/>
    <x v="0"/>
    <s v="B09SZ5TWHW"/>
    <x v="135"/>
    <n v="1547"/>
    <n v="2890"/>
    <n v="0.46"/>
    <n v="5780"/>
    <n v="1670.7600000000002"/>
    <x v="0"/>
    <x v="5"/>
    <x v="1"/>
  </r>
  <r>
    <d v="2022-06-02T00:00:00"/>
    <s v="B0BLC2BYPX"/>
    <n v="9"/>
    <x v="1"/>
    <x v="4"/>
    <s v="B0BLC2BYPX"/>
    <x v="125"/>
    <n v="499"/>
    <n v="1299"/>
    <n v="0.62"/>
    <n v="11691"/>
    <n v="1706.58"/>
    <x v="1"/>
    <x v="5"/>
    <x v="1"/>
  </r>
  <r>
    <d v="2022-06-03T00:00:00"/>
    <s v="B00P0R95EA"/>
    <n v="5"/>
    <x v="0"/>
    <x v="0"/>
    <s v="B00P0R95EA"/>
    <x v="131"/>
    <n v="510"/>
    <n v="640"/>
    <n v="0.2"/>
    <n v="3200"/>
    <n v="2040"/>
    <x v="2"/>
    <x v="5"/>
    <x v="1"/>
  </r>
  <r>
    <d v="2022-06-04T00:00:00"/>
    <s v="B07W4HTS8Q"/>
    <n v="6"/>
    <x v="1"/>
    <x v="4"/>
    <s v="B07W4HTS8Q"/>
    <x v="128"/>
    <n v="1899"/>
    <n v="3790"/>
    <n v="0.5"/>
    <n v="22740"/>
    <n v="5697"/>
    <x v="3"/>
    <x v="5"/>
    <x v="1"/>
  </r>
  <r>
    <d v="2022-06-05T00:00:00"/>
    <s v="B078JBK4GX"/>
    <n v="8"/>
    <x v="0"/>
    <x v="0"/>
    <s v="B078JBK4GX"/>
    <x v="128"/>
    <n v="2599"/>
    <n v="4560"/>
    <n v="0.43"/>
    <n v="36480"/>
    <n v="11851.44"/>
    <x v="4"/>
    <x v="5"/>
    <x v="1"/>
  </r>
  <r>
    <d v="2022-06-06T00:00:00"/>
    <s v="B08S7V8YTN"/>
    <n v="10"/>
    <x v="1"/>
    <x v="4"/>
    <s v="B08S7V8YTN"/>
    <x v="136"/>
    <n v="1199"/>
    <n v="3500"/>
    <n v="0.66"/>
    <n v="35000"/>
    <n v="4076.5999999999995"/>
    <x v="5"/>
    <x v="5"/>
    <x v="1"/>
  </r>
  <r>
    <d v="2022-06-07T00:00:00"/>
    <s v="B07H5PBN54"/>
    <n v="15"/>
    <x v="0"/>
    <x v="0"/>
    <s v="B07H5PBN54"/>
    <x v="128"/>
    <n v="999"/>
    <n v="2600"/>
    <n v="0.62"/>
    <n v="39000"/>
    <n v="5694.3"/>
    <x v="6"/>
    <x v="5"/>
    <x v="1"/>
  </r>
  <r>
    <d v="2022-06-08T00:00:00"/>
    <s v="B07YCBSCYB"/>
    <n v="17"/>
    <x v="1"/>
    <x v="4"/>
    <s v="B07YCBSCYB"/>
    <x v="124"/>
    <n v="1999"/>
    <n v="3300"/>
    <n v="0.39"/>
    <n v="56100"/>
    <n v="20729.63"/>
    <x v="7"/>
    <x v="5"/>
    <x v="1"/>
  </r>
  <r>
    <d v="2022-06-09T00:00:00"/>
    <s v="B098T9CJVQ"/>
    <n v="18"/>
    <x v="0"/>
    <x v="0"/>
    <s v="B098T9CJVQ"/>
    <x v="125"/>
    <n v="210"/>
    <n v="699"/>
    <n v="0.7"/>
    <n v="12582"/>
    <n v="1134.0000000000002"/>
    <x v="8"/>
    <x v="5"/>
    <x v="1"/>
  </r>
  <r>
    <d v="2022-06-10T00:00:00"/>
    <s v="B01KCSGBU2"/>
    <n v="6"/>
    <x v="1"/>
    <x v="4"/>
    <s v="B01KCSGBU2"/>
    <x v="153"/>
    <n v="14499"/>
    <n v="23559"/>
    <n v="0.38"/>
    <n v="141354"/>
    <n v="53936.28"/>
    <x v="9"/>
    <x v="5"/>
    <x v="1"/>
  </r>
  <r>
    <d v="2022-06-11T00:00:00"/>
    <s v="B095XCRDQW"/>
    <n v="6"/>
    <x v="0"/>
    <x v="0"/>
    <s v="B095XCRDQW"/>
    <x v="133"/>
    <n v="950"/>
    <n v="1599"/>
    <n v="0.41"/>
    <n v="9594"/>
    <n v="3363.0000000000005"/>
    <x v="10"/>
    <x v="5"/>
    <x v="1"/>
  </r>
  <r>
    <d v="2022-06-12T00:00:00"/>
    <s v="B09CTWFV5W"/>
    <n v="6"/>
    <x v="1"/>
    <x v="4"/>
    <s v="B09CTWFV5W"/>
    <x v="132"/>
    <n v="7199"/>
    <n v="9995"/>
    <n v="0.28000000000000003"/>
    <n v="59970"/>
    <n v="31099.68"/>
    <x v="11"/>
    <x v="5"/>
    <x v="1"/>
  </r>
  <r>
    <d v="2022-06-13T00:00:00"/>
    <s v="B0B7NWGXS6"/>
    <n v="7"/>
    <x v="0"/>
    <x v="0"/>
    <s v="B0B7NWGXS6"/>
    <x v="119"/>
    <n v="2439"/>
    <n v="2545"/>
    <n v="0.04"/>
    <n v="17815"/>
    <n v="16390.079999999998"/>
    <x v="12"/>
    <x v="5"/>
    <x v="1"/>
  </r>
  <r>
    <d v="2022-06-14T00:00:00"/>
    <s v="B07DZ986Q2"/>
    <n v="7"/>
    <x v="1"/>
    <x v="4"/>
    <s v="B07DZ986Q2"/>
    <x v="126"/>
    <n v="7799"/>
    <n v="8995"/>
    <n v="0.13"/>
    <n v="62965"/>
    <n v="47495.909999999996"/>
    <x v="13"/>
    <x v="5"/>
    <x v="1"/>
  </r>
  <r>
    <d v="2022-06-15T00:00:00"/>
    <s v="B07KKJPTWB"/>
    <n v="7"/>
    <x v="0"/>
    <x v="0"/>
    <s v="B07KKJPTWB"/>
    <x v="138"/>
    <n v="1599"/>
    <n v="1999"/>
    <n v="0.2"/>
    <n v="13993"/>
    <n v="8954.4"/>
    <x v="14"/>
    <x v="5"/>
    <x v="1"/>
  </r>
  <r>
    <d v="2022-06-16T00:00:00"/>
    <s v="B071R3LHFM"/>
    <n v="7"/>
    <x v="1"/>
    <x v="4"/>
    <s v="B071R3LHFM"/>
    <x v="127"/>
    <n v="2899"/>
    <n v="5500"/>
    <n v="0.47"/>
    <n v="38500"/>
    <n v="10755.29"/>
    <x v="15"/>
    <x v="5"/>
    <x v="1"/>
  </r>
  <r>
    <d v="2022-06-17T00:00:00"/>
    <s v="B086X18Q71"/>
    <n v="7"/>
    <x v="0"/>
    <x v="0"/>
    <s v="B086X18Q71"/>
    <x v="156"/>
    <n v="9799"/>
    <n v="12150"/>
    <n v="0.19"/>
    <n v="85050"/>
    <n v="55560.33"/>
    <x v="16"/>
    <x v="5"/>
    <x v="1"/>
  </r>
  <r>
    <d v="2022-06-18T00:00:00"/>
    <s v="B07WVQG8WZ"/>
    <n v="7"/>
    <x v="1"/>
    <x v="4"/>
    <s v="B07WVQG8WZ"/>
    <x v="126"/>
    <n v="3299"/>
    <n v="4995"/>
    <n v="0.34"/>
    <n v="34965"/>
    <n v="15241.379999999997"/>
    <x v="17"/>
    <x v="5"/>
    <x v="1"/>
  </r>
  <r>
    <d v="2022-06-19T00:00:00"/>
    <s v="B0BFBNXS94"/>
    <n v="7"/>
    <x v="0"/>
    <x v="0"/>
    <s v="B0BFBNXS94"/>
    <x v="125"/>
    <n v="669"/>
    <n v="1499"/>
    <n v="0.55000000000000004"/>
    <n v="10493"/>
    <n v="2107.35"/>
    <x v="18"/>
    <x v="5"/>
    <x v="1"/>
  </r>
  <r>
    <d v="2022-06-20T00:00:00"/>
    <s v="B071113J7M"/>
    <n v="11"/>
    <x v="1"/>
    <x v="4"/>
    <s v="B071113J7M"/>
    <x v="134"/>
    <n v="5890"/>
    <n v="7506"/>
    <n v="0.22"/>
    <n v="82566"/>
    <n v="50536.200000000004"/>
    <x v="19"/>
    <x v="5"/>
    <x v="1"/>
  </r>
  <r>
    <d v="2022-06-21T00:00:00"/>
    <s v="B09YLWT89W"/>
    <n v="11"/>
    <x v="0"/>
    <x v="0"/>
    <s v="B09YLWT89W"/>
    <x v="154"/>
    <n v="9199"/>
    <n v="18000"/>
    <n v="0.49"/>
    <n v="198000"/>
    <n v="51606.39"/>
    <x v="20"/>
    <x v="5"/>
    <x v="1"/>
  </r>
  <r>
    <d v="2022-06-22T00:00:00"/>
    <s v="B0814LP6S9"/>
    <n v="11"/>
    <x v="1"/>
    <x v="4"/>
    <s v="B0814LP6S9"/>
    <x v="133"/>
    <n v="351"/>
    <n v="1099"/>
    <n v="0.68"/>
    <n v="12089"/>
    <n v="1235.5199999999998"/>
    <x v="21"/>
    <x v="5"/>
    <x v="1"/>
  </r>
  <r>
    <d v="2022-06-23T00:00:00"/>
    <s v="B07BKSSDR2"/>
    <n v="11"/>
    <x v="0"/>
    <x v="0"/>
    <s v="B07BKSSDR2"/>
    <x v="162"/>
    <n v="899"/>
    <n v="1900"/>
    <n v="0.53"/>
    <n v="20900"/>
    <n v="4647.83"/>
    <x v="22"/>
    <x v="5"/>
    <x v="1"/>
  </r>
  <r>
    <d v="2022-06-24T00:00:00"/>
    <s v="B09VGS66FV"/>
    <n v="9"/>
    <x v="1"/>
    <x v="4"/>
    <s v="B09VGS66FV"/>
    <x v="129"/>
    <n v="1349"/>
    <n v="1850"/>
    <n v="0.27"/>
    <n v="16650"/>
    <n v="8862.93"/>
    <x v="23"/>
    <x v="5"/>
    <x v="1"/>
  </r>
  <r>
    <d v="2022-06-25T00:00:00"/>
    <s v="B07RCGTZ4M"/>
    <n v="5"/>
    <x v="0"/>
    <x v="0"/>
    <s v="B07RCGTZ4M"/>
    <x v="135"/>
    <n v="6236"/>
    <n v="9999"/>
    <n v="0.38"/>
    <n v="49995"/>
    <n v="19331.599999999999"/>
    <x v="24"/>
    <x v="5"/>
    <x v="1"/>
  </r>
  <r>
    <d v="2022-06-26T00:00:00"/>
    <s v="B0747VDH9L"/>
    <n v="8"/>
    <x v="1"/>
    <x v="4"/>
    <s v="B0747VDH9L"/>
    <x v="125"/>
    <n v="2742"/>
    <n v="3995"/>
    <n v="0.31"/>
    <n v="31960"/>
    <n v="15135.839999999998"/>
    <x v="25"/>
    <x v="5"/>
    <x v="1"/>
  </r>
  <r>
    <d v="2022-06-27T00:00:00"/>
    <s v="B08XLR6DSB"/>
    <n v="7"/>
    <x v="0"/>
    <x v="0"/>
    <s v="B08XLR6DSB"/>
    <x v="156"/>
    <n v="721"/>
    <n v="1499"/>
    <n v="0.52"/>
    <n v="10493"/>
    <n v="2422.56"/>
    <x v="26"/>
    <x v="5"/>
    <x v="1"/>
  </r>
  <r>
    <d v="2022-06-28T00:00:00"/>
    <s v="B08H6CZSHT"/>
    <n v="6"/>
    <x v="1"/>
    <x v="4"/>
    <s v="B08H6CZSHT"/>
    <x v="126"/>
    <n v="2903"/>
    <n v="3295"/>
    <n v="0.12"/>
    <n v="19770"/>
    <n v="15327.84"/>
    <x v="27"/>
    <x v="5"/>
    <x v="1"/>
  </r>
  <r>
    <d v="2022-06-29T00:00:00"/>
    <s v="B07CVR2L5K"/>
    <n v="15"/>
    <x v="0"/>
    <x v="0"/>
    <s v="B07CVR2L5K"/>
    <x v="138"/>
    <n v="1656"/>
    <n v="2695"/>
    <n v="0.39"/>
    <n v="40425"/>
    <n v="15152.4"/>
    <x v="28"/>
    <x v="5"/>
    <x v="1"/>
  </r>
  <r>
    <d v="2022-06-30T00:00:00"/>
    <s v="B09J4YQYX3"/>
    <n v="23"/>
    <x v="1"/>
    <x v="4"/>
    <s v="B09J4YQYX3"/>
    <x v="136"/>
    <n v="1399"/>
    <n v="2290"/>
    <n v="0.39"/>
    <n v="52670"/>
    <n v="19627.97"/>
    <x v="29"/>
    <x v="5"/>
    <x v="1"/>
  </r>
  <r>
    <d v="2022-07-01T00:00:00"/>
    <s v="B0B2DD8BQ8"/>
    <n v="14"/>
    <x v="0"/>
    <x v="0"/>
    <s v="B0B2DD8BQ8"/>
    <x v="137"/>
    <n v="2079"/>
    <n v="3099"/>
    <n v="0.33"/>
    <n v="43386"/>
    <n v="19501.019999999997"/>
    <x v="0"/>
    <x v="6"/>
    <x v="1"/>
  </r>
  <r>
    <d v="2022-07-02T00:00:00"/>
    <s v="B0123P3PWE"/>
    <n v="9"/>
    <x v="1"/>
    <x v="4"/>
    <s v="B0123P3PWE"/>
    <x v="131"/>
    <n v="999"/>
    <n v="1075"/>
    <n v="7.0000000000000007E-2"/>
    <n v="9675"/>
    <n v="8361.6299999999992"/>
    <x v="1"/>
    <x v="6"/>
    <x v="1"/>
  </r>
  <r>
    <d v="2022-07-03T00:00:00"/>
    <s v="B08HDCWDXD"/>
    <n v="4"/>
    <x v="0"/>
    <x v="0"/>
    <s v="B08HDCWDXD"/>
    <x v="135"/>
    <n v="3179"/>
    <n v="6999"/>
    <n v="0.55000000000000004"/>
    <n v="27996"/>
    <n v="5722.2"/>
    <x v="2"/>
    <x v="6"/>
    <x v="1"/>
  </r>
  <r>
    <d v="2022-07-04T00:00:00"/>
    <s v="B0836JGZ74"/>
    <n v="3"/>
    <x v="1"/>
    <x v="4"/>
    <s v="B0836JGZ74"/>
    <x v="128"/>
    <n v="1049"/>
    <n v="2499"/>
    <n v="0.57999999999999996"/>
    <n v="7497"/>
    <n v="1321.7400000000002"/>
    <x v="3"/>
    <x v="6"/>
    <x v="1"/>
  </r>
  <r>
    <d v="2022-07-05T00:00:00"/>
    <s v="B0BCKJJN8R"/>
    <n v="8"/>
    <x v="0"/>
    <x v="0"/>
    <s v="B0BCKJJN8R"/>
    <x v="128"/>
    <n v="3599"/>
    <n v="7290"/>
    <n v="0.51"/>
    <n v="58320"/>
    <n v="14108.08"/>
    <x v="4"/>
    <x v="6"/>
    <x v="1"/>
  </r>
  <r>
    <d v="2022-07-06T00:00:00"/>
    <s v="B008P7IF02"/>
    <n v="12"/>
    <x v="1"/>
    <x v="4"/>
    <s v="B008P7IF02"/>
    <x v="163"/>
    <n v="4799"/>
    <n v="5795"/>
    <n v="0.17"/>
    <n v="69540"/>
    <n v="47798.04"/>
    <x v="5"/>
    <x v="6"/>
    <x v="1"/>
  </r>
  <r>
    <d v="2022-07-07T00:00:00"/>
    <s v="B08CNLYKW5"/>
    <n v="15"/>
    <x v="0"/>
    <x v="0"/>
    <s v="B08CNLYKW5"/>
    <x v="127"/>
    <n v="1699"/>
    <n v="3398"/>
    <n v="0.5"/>
    <n v="50970"/>
    <n v="12742.5"/>
    <x v="6"/>
    <x v="6"/>
    <x v="1"/>
  </r>
  <r>
    <d v="2022-07-08T00:00:00"/>
    <s v="B08C7TYHPB"/>
    <n v="17"/>
    <x v="1"/>
    <x v="4"/>
    <s v="B08C7TYHPB"/>
    <x v="129"/>
    <n v="664"/>
    <n v="1490"/>
    <n v="0.55000000000000004"/>
    <n v="25330"/>
    <n v="5079.5999999999995"/>
    <x v="7"/>
    <x v="6"/>
    <x v="1"/>
  </r>
  <r>
    <d v="2022-07-09T00:00:00"/>
    <s v="B08VJFYH6N"/>
    <n v="3"/>
    <x v="0"/>
    <x v="0"/>
    <s v="B08VJFYH6N"/>
    <x v="164"/>
    <n v="948"/>
    <n v="1620"/>
    <n v="0.41"/>
    <n v="4860"/>
    <n v="1677.9600000000003"/>
    <x v="8"/>
    <x v="6"/>
    <x v="1"/>
  </r>
  <r>
    <d v="2022-07-10T00:00:00"/>
    <s v="B08235JZFB"/>
    <n v="2"/>
    <x v="1"/>
    <x v="4"/>
    <s v="B08235JZFB"/>
    <x v="126"/>
    <n v="850"/>
    <n v="1000"/>
    <n v="0.15"/>
    <n v="2000"/>
    <n v="1445"/>
    <x v="9"/>
    <x v="6"/>
    <x v="1"/>
  </r>
  <r>
    <d v="2022-07-11T00:00:00"/>
    <s v="B078XFKBZL"/>
    <n v="9"/>
    <x v="0"/>
    <x v="0"/>
    <s v="B078XFKBZL"/>
    <x v="150"/>
    <n v="600"/>
    <n v="640"/>
    <n v="0.06"/>
    <n v="5760"/>
    <n v="5076"/>
    <x v="10"/>
    <x v="6"/>
    <x v="1"/>
  </r>
  <r>
    <d v="2022-07-12T00:00:00"/>
    <s v="B01M265AAK"/>
    <n v="5"/>
    <x v="1"/>
    <x v="4"/>
    <s v="B01M265AAK"/>
    <x v="119"/>
    <n v="3711"/>
    <n v="4495"/>
    <n v="0.17"/>
    <n v="22475"/>
    <n v="15400.65"/>
    <x v="11"/>
    <x v="6"/>
    <x v="1"/>
  </r>
  <r>
    <d v="2022-07-13T00:00:00"/>
    <s v="B0B694PXQJ"/>
    <n v="6"/>
    <x v="0"/>
    <x v="0"/>
    <s v="B0B694PXQJ"/>
    <x v="122"/>
    <n v="799"/>
    <n v="2999"/>
    <n v="0.73"/>
    <n v="17994"/>
    <n v="1294.3800000000001"/>
    <x v="12"/>
    <x v="6"/>
    <x v="1"/>
  </r>
  <r>
    <d v="2022-07-14T00:00:00"/>
    <s v="B00B3VFJY2"/>
    <n v="8"/>
    <x v="1"/>
    <x v="4"/>
    <s v="B00B3VFJY2"/>
    <x v="149"/>
    <n v="980"/>
    <n v="980"/>
    <n v="0"/>
    <n v="7840"/>
    <n v="7840"/>
    <x v="13"/>
    <x v="6"/>
    <x v="1"/>
  </r>
  <r>
    <d v="2022-07-15T00:00:00"/>
    <s v="B08W9BK4MD"/>
    <n v="10"/>
    <x v="0"/>
    <x v="0"/>
    <s v="B08W9BK4MD"/>
    <x v="133"/>
    <n v="351"/>
    <n v="899"/>
    <n v="0.61"/>
    <n v="8990"/>
    <n v="1368.9"/>
    <x v="14"/>
    <x v="6"/>
    <x v="1"/>
  </r>
  <r>
    <d v="2022-07-16T00:00:00"/>
    <s v="B09X5HD5T1"/>
    <n v="15"/>
    <x v="1"/>
    <x v="4"/>
    <s v="B09X5HD5T1"/>
    <x v="165"/>
    <n v="229"/>
    <n v="499"/>
    <n v="0.54"/>
    <n v="7485"/>
    <n v="1580.1"/>
    <x v="15"/>
    <x v="6"/>
    <x v="1"/>
  </r>
  <r>
    <d v="2022-07-17T00:00:00"/>
    <s v="B08H6B3G96"/>
    <n v="17"/>
    <x v="0"/>
    <x v="0"/>
    <s v="B08H6B3G96"/>
    <x v="126"/>
    <n v="3349"/>
    <n v="3995"/>
    <n v="0.16"/>
    <n v="67915"/>
    <n v="47823.72"/>
    <x v="16"/>
    <x v="6"/>
    <x v="1"/>
  </r>
  <r>
    <d v="2022-07-18T00:00:00"/>
    <s v="B09N3BFP4M"/>
    <n v="18"/>
    <x v="1"/>
    <x v="4"/>
    <s v="B09N3BFP4M"/>
    <x v="130"/>
    <n v="5499"/>
    <n v="11500"/>
    <n v="0.52"/>
    <n v="207000"/>
    <n v="47511.360000000001"/>
    <x v="17"/>
    <x v="6"/>
    <x v="1"/>
  </r>
  <r>
    <d v="2022-07-19T00:00:00"/>
    <s v="B09DSQXCM8"/>
    <n v="6"/>
    <x v="0"/>
    <x v="0"/>
    <s v="B09DSQXCM8"/>
    <x v="121"/>
    <n v="299"/>
    <n v="499"/>
    <n v="0.4"/>
    <n v="2994"/>
    <n v="1076.3999999999999"/>
    <x v="18"/>
    <x v="6"/>
    <x v="1"/>
  </r>
  <r>
    <d v="2022-07-20T00:00:00"/>
    <s v="B01M69WCZ6"/>
    <n v="6"/>
    <x v="1"/>
    <x v="4"/>
    <s v="B01M69WCZ6"/>
    <x v="11"/>
    <n v="2249"/>
    <n v="3550"/>
    <n v="0.37"/>
    <n v="21300"/>
    <n v="8501.2199999999993"/>
    <x v="19"/>
    <x v="6"/>
    <x v="1"/>
  </r>
  <r>
    <d v="2022-07-21T00:00:00"/>
    <s v="B0BM9H2NY9"/>
    <n v="6"/>
    <x v="0"/>
    <x v="0"/>
    <s v="B0BM9H2NY9"/>
    <x v="136"/>
    <n v="699"/>
    <n v="1599"/>
    <n v="0.56000000000000005"/>
    <n v="9594"/>
    <n v="1845.3599999999997"/>
    <x v="20"/>
    <x v="6"/>
    <x v="1"/>
  </r>
  <r>
    <d v="2022-07-22T00:00:00"/>
    <s v="B099FDW2ZF"/>
    <n v="7"/>
    <x v="1"/>
    <x v="4"/>
    <s v="B099FDW2ZF"/>
    <x v="119"/>
    <n v="1235"/>
    <n v="1499"/>
    <n v="0.18"/>
    <n v="10493"/>
    <n v="7088.9000000000005"/>
    <x v="21"/>
    <x v="6"/>
    <x v="1"/>
  </r>
  <r>
    <d v="2022-07-23T00:00:00"/>
    <s v="B0B935YNR7"/>
    <n v="7"/>
    <x v="0"/>
    <x v="0"/>
    <s v="B0B935YNR7"/>
    <x v="138"/>
    <n v="1349"/>
    <n v="2999"/>
    <n v="0.55000000000000004"/>
    <n v="20993"/>
    <n v="4249.3499999999995"/>
    <x v="22"/>
    <x v="6"/>
    <x v="1"/>
  </r>
  <r>
    <d v="2022-07-24T00:00:00"/>
    <s v="B07JGCGNDG"/>
    <n v="7"/>
    <x v="1"/>
    <x v="4"/>
    <s v="B07JGCGNDG"/>
    <x v="130"/>
    <n v="6800"/>
    <n v="11500"/>
    <n v="0.41"/>
    <n v="80500"/>
    <n v="28084.000000000004"/>
    <x v="23"/>
    <x v="6"/>
    <x v="1"/>
  </r>
  <r>
    <d v="2022-07-25T00:00:00"/>
    <s v="B08L12N5H1"/>
    <n v="7"/>
    <x v="0"/>
    <x v="0"/>
    <s v="B08L12N5H1"/>
    <x v="135"/>
    <n v="2099"/>
    <n v="2499"/>
    <n v="0.16"/>
    <n v="17493"/>
    <n v="12342.119999999999"/>
    <x v="24"/>
    <x v="6"/>
    <x v="1"/>
  </r>
  <r>
    <d v="2022-07-26T00:00:00"/>
    <s v="B07GWTWFS2"/>
    <n v="7"/>
    <x v="1"/>
    <x v="4"/>
    <s v="B07GWTWFS2"/>
    <x v="137"/>
    <n v="1699"/>
    <n v="1975"/>
    <n v="0.14000000000000001"/>
    <n v="13825"/>
    <n v="10227.98"/>
    <x v="25"/>
    <x v="6"/>
    <x v="1"/>
  </r>
  <r>
    <d v="2022-07-27T00:00:00"/>
    <s v="B09KRHXTLN"/>
    <n v="7"/>
    <x v="0"/>
    <x v="0"/>
    <s v="B09KRHXTLN"/>
    <x v="120"/>
    <n v="1069"/>
    <n v="1699"/>
    <n v="0.37"/>
    <n v="11893"/>
    <n v="4714.29"/>
    <x v="26"/>
    <x v="6"/>
    <x v="1"/>
  </r>
  <r>
    <d v="2022-07-28T00:00:00"/>
    <s v="B09H34V36W"/>
    <n v="7"/>
    <x v="1"/>
    <x v="4"/>
    <s v="B09H34V36W"/>
    <x v="120"/>
    <n v="1349"/>
    <n v="2495"/>
    <n v="0.46"/>
    <n v="17465"/>
    <n v="5099.22"/>
    <x v="27"/>
    <x v="6"/>
    <x v="1"/>
  </r>
  <r>
    <d v="2022-07-29T00:00:00"/>
    <s v="B09J2QCKKM"/>
    <n v="11"/>
    <x v="0"/>
    <x v="0"/>
    <s v="B09J2QCKKM"/>
    <x v="131"/>
    <n v="1499"/>
    <n v="3500"/>
    <n v="0.56999999999999995"/>
    <n v="38500"/>
    <n v="7090.27"/>
    <x v="28"/>
    <x v="6"/>
    <x v="1"/>
  </r>
  <r>
    <d v="2022-07-30T00:00:00"/>
    <s v="B09XRBJ94N"/>
    <n v="11"/>
    <x v="1"/>
    <x v="4"/>
    <s v="B09XRBJ94N"/>
    <x v="137"/>
    <n v="2092"/>
    <n v="4600"/>
    <n v="0.55000000000000004"/>
    <n v="50600"/>
    <n v="10355.4"/>
    <x v="29"/>
    <x v="6"/>
    <x v="1"/>
  </r>
  <r>
    <d v="2022-07-31T00:00:00"/>
    <s v="B07SLNG3LW"/>
    <n v="11"/>
    <x v="0"/>
    <x v="0"/>
    <s v="B07SLNG3LW"/>
    <x v="135"/>
    <n v="3859"/>
    <n v="10295"/>
    <n v="0.63"/>
    <n v="113245"/>
    <n v="15706.13"/>
    <x v="30"/>
    <x v="6"/>
    <x v="1"/>
  </r>
  <r>
    <d v="2022-08-01T00:00:00"/>
    <s v="B0BNDGL26T"/>
    <n v="11"/>
    <x v="1"/>
    <x v="4"/>
    <s v="B0BNDGL26T"/>
    <x v="134"/>
    <n v="499"/>
    <n v="2199"/>
    <n v="0.77"/>
    <n v="24189"/>
    <n v="1262.4699999999998"/>
    <x v="0"/>
    <x v="7"/>
    <x v="1"/>
  </r>
  <r>
    <d v="2022-08-02T00:00:00"/>
    <s v="B095PWLLY6"/>
    <n v="9"/>
    <x v="0"/>
    <x v="0"/>
    <s v="B095PWLLY6"/>
    <x v="141"/>
    <n v="1804"/>
    <n v="2380"/>
    <n v="0.24"/>
    <n v="21420"/>
    <n v="12339.36"/>
    <x v="1"/>
    <x v="7"/>
    <x v="1"/>
  </r>
  <r>
    <d v="2022-08-03T00:00:00"/>
    <s v="B07Y9PY6Y1"/>
    <n v="5"/>
    <x v="1"/>
    <x v="4"/>
    <s v="B07Y9PY6Y1"/>
    <x v="134"/>
    <n v="6525"/>
    <n v="8820"/>
    <n v="0.26"/>
    <n v="44100"/>
    <n v="24142.5"/>
    <x v="2"/>
    <x v="7"/>
    <x v="1"/>
  </r>
  <r>
    <d v="2022-08-04T00:00:00"/>
    <s v="B0BJ966M5K"/>
    <n v="8"/>
    <x v="0"/>
    <x v="0"/>
    <s v="B0BJ966M5K"/>
    <x v="154"/>
    <n v="4999"/>
    <n v="24999"/>
    <n v="0.8"/>
    <n v="199992"/>
    <n v="7998.3999999999978"/>
    <x v="3"/>
    <x v="7"/>
    <x v="1"/>
  </r>
  <r>
    <d v="2022-08-05T00:00:00"/>
    <s v="B086GVRP63"/>
    <n v="7"/>
    <x v="1"/>
    <x v="4"/>
    <s v="B086GVRP63"/>
    <x v="148"/>
    <n v="1189"/>
    <n v="2400"/>
    <n v="0.5"/>
    <n v="16800"/>
    <n v="4161.5"/>
    <x v="4"/>
    <x v="7"/>
    <x v="1"/>
  </r>
  <r>
    <d v="2022-08-06T00:00:00"/>
    <s v="B08MVXPTDG"/>
    <n v="6"/>
    <x v="0"/>
    <x v="0"/>
    <s v="B08MVXPTDG"/>
    <x v="120"/>
    <n v="2590"/>
    <n v="4200"/>
    <n v="0.38"/>
    <n v="25200"/>
    <n v="9634.7999999999993"/>
    <x v="5"/>
    <x v="7"/>
    <x v="1"/>
  </r>
  <r>
    <d v="2022-08-07T00:00:00"/>
    <s v="B0BMZ6SY89"/>
    <n v="15"/>
    <x v="1"/>
    <x v="4"/>
    <s v="B0BMZ6SY89"/>
    <x v="120"/>
    <n v="899"/>
    <n v="1599"/>
    <n v="0.44"/>
    <n v="23985"/>
    <n v="7551.6"/>
    <x v="6"/>
    <x v="7"/>
    <x v="1"/>
  </r>
  <r>
    <d v="2022-08-08T00:00:00"/>
    <s v="B09P1MFKG1"/>
    <n v="23"/>
    <x v="0"/>
    <x v="0"/>
    <s v="B09P1MFKG1"/>
    <x v="120"/>
    <n v="998"/>
    <n v="2999"/>
    <n v="0.67"/>
    <n v="68977"/>
    <n v="7574.8199999999988"/>
    <x v="7"/>
    <x v="7"/>
    <x v="1"/>
  </r>
  <r>
    <d v="2022-08-09T00:00:00"/>
    <s v="B01LY9W8AF"/>
    <n v="14"/>
    <x v="1"/>
    <x v="4"/>
    <s v="B01LY9W8AF"/>
    <x v="133"/>
    <n v="998.06"/>
    <n v="1282"/>
    <n v="0.22"/>
    <n v="17948"/>
    <n v="10898.815200000001"/>
    <x v="8"/>
    <x v="7"/>
    <x v="1"/>
  </r>
  <r>
    <d v="2022-08-10T00:00:00"/>
    <s v="B07ZJND9B9"/>
    <n v="9"/>
    <x v="0"/>
    <x v="0"/>
    <s v="B07ZJND9B9"/>
    <x v="141"/>
    <n v="1099"/>
    <n v="1990"/>
    <n v="0.45"/>
    <n v="17910"/>
    <n v="5440.05"/>
    <x v="9"/>
    <x v="7"/>
    <x v="1"/>
  </r>
  <r>
    <d v="2022-08-11T00:00:00"/>
    <s v="B0B2CWRDB1"/>
    <n v="4"/>
    <x v="1"/>
    <x v="4"/>
    <s v="B0B2CWRDB1"/>
    <x v="142"/>
    <n v="5999"/>
    <n v="9999"/>
    <n v="0.4"/>
    <n v="39996"/>
    <n v="14397.6"/>
    <x v="10"/>
    <x v="7"/>
    <x v="1"/>
  </r>
  <r>
    <d v="2022-08-12T00:00:00"/>
    <s v="B072NCN9M4"/>
    <n v="3"/>
    <x v="0"/>
    <x v="0"/>
    <s v="B072NCN9M4"/>
    <x v="135"/>
    <n v="8886"/>
    <n v="11850"/>
    <n v="0.25"/>
    <n v="35550"/>
    <n v="19993.5"/>
    <x v="11"/>
    <x v="7"/>
    <x v="1"/>
  </r>
  <r>
    <d v="2022-08-13T00:00:00"/>
    <s v="B08SKZ2RMG"/>
    <n v="8"/>
    <x v="1"/>
    <x v="4"/>
    <s v="B08SKZ2RMG"/>
    <x v="121"/>
    <n v="475"/>
    <n v="999"/>
    <n v="0.52"/>
    <n v="7992"/>
    <n v="1824"/>
    <x v="12"/>
    <x v="7"/>
    <x v="1"/>
  </r>
  <r>
    <d v="2022-08-14T00:00:00"/>
    <s v="B0B53DS4TF"/>
    <n v="12"/>
    <x v="0"/>
    <x v="0"/>
    <s v="B0B53DS4TF"/>
    <x v="132"/>
    <n v="4995"/>
    <n v="20049"/>
    <n v="0.75"/>
    <n v="240588"/>
    <n v="14985"/>
    <x v="13"/>
    <x v="7"/>
    <x v="1"/>
  </r>
  <r>
    <d v="2022-08-15T00:00:00"/>
    <s v="B08BJN4MP3"/>
    <n v="15"/>
    <x v="1"/>
    <x v="4"/>
    <s v="B08BJN4MP3"/>
    <x v="154"/>
    <n v="13999"/>
    <n v="24850"/>
    <n v="0.44"/>
    <n v="372750"/>
    <n v="117591.6"/>
    <x v="14"/>
    <x v="7"/>
    <x v="1"/>
  </r>
  <r>
    <d v="2022-08-16T00:00:00"/>
    <s v="B0BCYQY9X5"/>
    <n v="17"/>
    <x v="0"/>
    <x v="0"/>
    <s v="B0BCYQY9X5"/>
    <x v="154"/>
    <n v="8499"/>
    <n v="16490"/>
    <n v="0.48"/>
    <n v="280330"/>
    <n v="75131.16"/>
    <x v="15"/>
    <x v="7"/>
    <x v="1"/>
  </r>
  <r>
    <d v="2022-08-17T00:00:00"/>
    <s v="B009UORDX4"/>
    <n v="3"/>
    <x v="1"/>
    <x v="4"/>
    <s v="B009UORDX4"/>
    <x v="126"/>
    <n v="949"/>
    <n v="975"/>
    <n v="0.03"/>
    <n v="2925"/>
    <n v="2761.59"/>
    <x v="16"/>
    <x v="7"/>
    <x v="1"/>
  </r>
  <r>
    <d v="2022-08-18T00:00:00"/>
    <s v="B08VGDBF3B"/>
    <n v="2"/>
    <x v="0"/>
    <x v="0"/>
    <s v="B08VGDBF3B"/>
    <x v="133"/>
    <n v="395"/>
    <n v="499"/>
    <n v="0.21"/>
    <n v="998"/>
    <n v="624.1"/>
    <x v="17"/>
    <x v="7"/>
    <x v="1"/>
  </r>
  <r>
    <d v="2022-08-19T00:00:00"/>
    <s v="B012ELCYUG"/>
    <n v="9"/>
    <x v="1"/>
    <x v="4"/>
    <s v="B012ELCYUG"/>
    <x v="166"/>
    <n v="635"/>
    <n v="635"/>
    <n v="0"/>
    <n v="5715"/>
    <n v="5715"/>
    <x v="18"/>
    <x v="7"/>
    <x v="1"/>
  </r>
  <r>
    <d v="2022-08-20T00:00:00"/>
    <s v="B07S9M8YTY"/>
    <n v="5"/>
    <x v="0"/>
    <x v="0"/>
    <s v="B07S9M8YTY"/>
    <x v="126"/>
    <n v="717"/>
    <n v="1390"/>
    <n v="0.48"/>
    <n v="6950"/>
    <n v="1864.2"/>
    <x v="19"/>
    <x v="7"/>
    <x v="1"/>
  </r>
  <r>
    <d v="2022-08-21T00:00:00"/>
    <s v="B0B19VJXQZ"/>
    <n v="6"/>
    <x v="1"/>
    <x v="4"/>
    <s v="B0B19VJXQZ"/>
    <x v="135"/>
    <n v="27900"/>
    <n v="59900"/>
    <n v="0.53"/>
    <n v="359400"/>
    <n v="78678"/>
    <x v="20"/>
    <x v="7"/>
    <x v="1"/>
  </r>
  <r>
    <d v="2022-08-22T00:00:00"/>
    <s v="B00SMFPJG0"/>
    <n v="8"/>
    <x v="0"/>
    <x v="0"/>
    <s v="B00SMFPJG0"/>
    <x v="150"/>
    <n v="649"/>
    <n v="670"/>
    <n v="0.03"/>
    <n v="5360"/>
    <n v="5036.24"/>
    <x v="21"/>
    <x v="7"/>
    <x v="1"/>
  </r>
  <r>
    <d v="2022-08-23T00:00:00"/>
    <s v="B0BHYLCL19"/>
    <n v="10"/>
    <x v="1"/>
    <x v="4"/>
    <s v="B0BHYLCL19"/>
    <x v="149"/>
    <n v="193"/>
    <n v="399"/>
    <n v="0.52"/>
    <n v="3990"/>
    <n v="926.4"/>
    <x v="22"/>
    <x v="7"/>
    <x v="1"/>
  </r>
  <r>
    <d v="2022-08-24T00:00:00"/>
    <s v="B0BPJBTB3F"/>
    <n v="15"/>
    <x v="0"/>
    <x v="0"/>
    <s v="B0BPJBTB3F"/>
    <x v="120"/>
    <n v="1299"/>
    <n v="2495"/>
    <n v="0.48"/>
    <n v="37425"/>
    <n v="10132.200000000001"/>
    <x v="23"/>
    <x v="7"/>
    <x v="1"/>
  </r>
  <r>
    <d v="2022-08-25T00:00:00"/>
    <s v="B08MXJYB2V"/>
    <n v="17"/>
    <x v="1"/>
    <x v="4"/>
    <s v="B08MXJYB2V"/>
    <x v="127"/>
    <n v="2449"/>
    <n v="3390"/>
    <n v="0.28000000000000003"/>
    <n v="57630"/>
    <n v="29975.759999999998"/>
    <x v="24"/>
    <x v="7"/>
    <x v="1"/>
  </r>
  <r>
    <d v="2022-08-26T00:00:00"/>
    <s v="B081B1JL35"/>
    <n v="18"/>
    <x v="0"/>
    <x v="0"/>
    <s v="B081B1JL35"/>
    <x v="128"/>
    <n v="1049"/>
    <n v="2499"/>
    <n v="0.57999999999999996"/>
    <n v="44982"/>
    <n v="7930.4400000000005"/>
    <x v="25"/>
    <x v="7"/>
    <x v="1"/>
  </r>
  <r>
    <d v="2022-08-27T00:00:00"/>
    <s v="B09VL9KFDB"/>
    <n v="6"/>
    <x v="1"/>
    <x v="4"/>
    <s v="B09VL9KFDB"/>
    <x v="164"/>
    <n v="2399"/>
    <n v="4200"/>
    <n v="0.43"/>
    <n v="25200"/>
    <n v="8204.5800000000017"/>
    <x v="26"/>
    <x v="7"/>
    <x v="1"/>
  </r>
  <r>
    <d v="2022-08-28T00:00:00"/>
    <s v="B0B1MDZV9C"/>
    <n v="6"/>
    <x v="0"/>
    <x v="0"/>
    <s v="B0B1MDZV9C"/>
    <x v="135"/>
    <n v="2286"/>
    <n v="4495"/>
    <n v="0.49"/>
    <n v="26970"/>
    <n v="6995.16"/>
    <x v="27"/>
    <x v="7"/>
    <x v="1"/>
  </r>
  <r>
    <d v="2022-08-29T00:00:00"/>
    <s v="B08TT63N58"/>
    <n v="6"/>
    <x v="1"/>
    <x v="4"/>
    <s v="B08TT63N58"/>
    <x v="161"/>
    <n v="499"/>
    <n v="2199"/>
    <n v="0.77"/>
    <n v="13194"/>
    <n v="688.61999999999989"/>
    <x v="28"/>
    <x v="7"/>
    <x v="1"/>
  </r>
  <r>
    <d v="2022-08-30T00:00:00"/>
    <s v="B08YK7BBD2"/>
    <n v="7"/>
    <x v="0"/>
    <x v="0"/>
    <s v="B08YK7BBD2"/>
    <x v="140"/>
    <n v="429"/>
    <n v="999"/>
    <n v="0.56999999999999995"/>
    <n v="6993"/>
    <n v="1291.2900000000002"/>
    <x v="29"/>
    <x v="7"/>
    <x v="1"/>
  </r>
  <r>
    <d v="2022-08-31T00:00:00"/>
    <s v="B07YQ5SN4H"/>
    <n v="7"/>
    <x v="1"/>
    <x v="4"/>
    <s v="B07YQ5SN4H"/>
    <x v="137"/>
    <n v="299"/>
    <n v="595"/>
    <n v="0.5"/>
    <n v="4165"/>
    <n v="1046.5"/>
    <x v="30"/>
    <x v="7"/>
    <x v="1"/>
  </r>
  <r>
    <d v="2022-09-01T00:00:00"/>
    <s v="B0B7FJNSZR"/>
    <n v="7"/>
    <x v="0"/>
    <x v="0"/>
    <s v="B0B7FJNSZR"/>
    <x v="154"/>
    <n v="5395"/>
    <n v="19990"/>
    <n v="0.73"/>
    <n v="139930"/>
    <n v="10196.550000000001"/>
    <x v="0"/>
    <x v="8"/>
    <x v="1"/>
  </r>
  <r>
    <d v="2022-09-02T00:00:00"/>
    <s v="B01N6IJG0F"/>
    <n v="7"/>
    <x v="1"/>
    <x v="4"/>
    <s v="B01N6IJG0F"/>
    <x v="126"/>
    <n v="559"/>
    <n v="1010"/>
    <n v="0.45"/>
    <n v="7070"/>
    <n v="2152.15"/>
    <x v="1"/>
    <x v="8"/>
    <x v="1"/>
  </r>
  <r>
    <d v="2022-09-03T00:00:00"/>
    <s v="B0B84QN4CN"/>
    <n v="7"/>
    <x v="0"/>
    <x v="0"/>
    <s v="B0B84QN4CN"/>
    <x v="126"/>
    <n v="660"/>
    <n v="1100"/>
    <n v="0.4"/>
    <n v="7700"/>
    <n v="2772"/>
    <x v="2"/>
    <x v="8"/>
    <x v="1"/>
  </r>
  <r>
    <d v="2022-09-04T00:00:00"/>
    <s v="B0B8ZM9RVV"/>
    <n v="7"/>
    <x v="1"/>
    <x v="4"/>
    <s v="B0B8ZM9RVV"/>
    <x v="136"/>
    <n v="419"/>
    <n v="999"/>
    <n v="0.57999999999999996"/>
    <n v="6993"/>
    <n v="1231.8600000000001"/>
    <x v="3"/>
    <x v="8"/>
    <x v="1"/>
  </r>
  <r>
    <d v="2022-09-05T00:00:00"/>
    <s v="B01892MIPA"/>
    <n v="7"/>
    <x v="0"/>
    <x v="0"/>
    <s v="B01892MIPA"/>
    <x v="130"/>
    <n v="7349"/>
    <n v="10900"/>
    <n v="0.33"/>
    <n v="76300"/>
    <n v="34466.81"/>
    <x v="4"/>
    <x v="8"/>
    <x v="1"/>
  </r>
  <r>
    <d v="2022-09-06T00:00:00"/>
    <s v="B08ZHYNTM1"/>
    <n v="11"/>
    <x v="1"/>
    <x v="4"/>
    <s v="B08ZHYNTM1"/>
    <x v="141"/>
    <n v="2899"/>
    <n v="4005"/>
    <n v="0.28000000000000003"/>
    <n v="44055"/>
    <n v="22960.079999999998"/>
    <x v="5"/>
    <x v="8"/>
    <x v="1"/>
  </r>
  <r>
    <d v="2022-09-07T00:00:00"/>
    <s v="B09SDDQQKP"/>
    <n v="11"/>
    <x v="0"/>
    <x v="0"/>
    <s v="B09SDDQQKP"/>
    <x v="135"/>
    <n v="1799"/>
    <n v="3295"/>
    <n v="0.45"/>
    <n v="36245"/>
    <n v="10883.95"/>
    <x v="6"/>
    <x v="8"/>
    <x v="1"/>
  </r>
  <r>
    <d v="2022-09-08T00:00:00"/>
    <s v="B0B5RP43VN"/>
    <n v="11"/>
    <x v="1"/>
    <x v="4"/>
    <s v="B0B5RP43VN"/>
    <x v="137"/>
    <n v="1474"/>
    <n v="4650"/>
    <n v="0.68"/>
    <n v="51150"/>
    <n v="5188.4799999999996"/>
    <x v="7"/>
    <x v="8"/>
    <x v="1"/>
  </r>
  <r>
    <d v="2022-09-09T00:00:00"/>
    <s v="B096NTB9XT"/>
    <n v="11"/>
    <x v="0"/>
    <x v="0"/>
    <s v="B096NTB9XT"/>
    <x v="154"/>
    <n v="15999"/>
    <n v="24500"/>
    <n v="0.35"/>
    <n v="269500"/>
    <n v="114392.85"/>
    <x v="8"/>
    <x v="8"/>
    <x v="1"/>
  </r>
  <r>
    <d v="2022-09-10T00:00:00"/>
    <s v="B078JF6X9B"/>
    <n v="9"/>
    <x v="1"/>
    <x v="4"/>
    <s v="B078JF6X9B"/>
    <x v="128"/>
    <n v="3645"/>
    <n v="6070"/>
    <n v="0.4"/>
    <n v="54630"/>
    <n v="19683"/>
    <x v="9"/>
    <x v="8"/>
    <x v="1"/>
  </r>
  <r>
    <d v="2022-09-11T00:00:00"/>
    <s v="B08CGW4GYR"/>
    <n v="5"/>
    <x v="0"/>
    <x v="0"/>
    <s v="B08CGW4GYR"/>
    <x v="125"/>
    <n v="375"/>
    <n v="999"/>
    <n v="0.62"/>
    <n v="4995"/>
    <n v="712.5"/>
    <x v="10"/>
    <x v="8"/>
    <x v="1"/>
  </r>
  <r>
    <d v="2022-09-12T00:00:00"/>
    <s v="B00A328ENA"/>
    <n v="8"/>
    <x v="1"/>
    <x v="4"/>
    <s v="B00A328ENA"/>
    <x v="151"/>
    <n v="2976"/>
    <n v="3945"/>
    <n v="0.25"/>
    <n v="31560"/>
    <n v="17856"/>
    <x v="11"/>
    <x v="8"/>
    <x v="1"/>
  </r>
  <r>
    <d v="2022-09-13T00:00:00"/>
    <s v="B0763K5HLQ"/>
    <n v="7"/>
    <x v="0"/>
    <x v="0"/>
    <s v="B0763K5HLQ"/>
    <x v="165"/>
    <n v="1099"/>
    <n v="1499"/>
    <n v="0.27"/>
    <n v="10493"/>
    <n v="5615.8899999999994"/>
    <x v="12"/>
    <x v="8"/>
    <x v="1"/>
  </r>
  <r>
    <d v="2022-09-14T00:00:00"/>
    <s v="B09PDZNSBG"/>
    <n v="6"/>
    <x v="1"/>
    <x v="4"/>
    <s v="B09PDZNSBG"/>
    <x v="126"/>
    <n v="2575"/>
    <n v="6700"/>
    <n v="0.62"/>
    <n v="40200"/>
    <n v="5871"/>
    <x v="13"/>
    <x v="8"/>
    <x v="1"/>
  </r>
  <r>
    <d v="2022-09-15T00:00:00"/>
    <s v="B085LPT5F4"/>
    <n v="15"/>
    <x v="0"/>
    <x v="0"/>
    <s v="B085LPT5F4"/>
    <x v="127"/>
    <n v="1649"/>
    <n v="2800"/>
    <n v="0.41"/>
    <n v="42000"/>
    <n v="14593.650000000001"/>
    <x v="14"/>
    <x v="8"/>
    <x v="1"/>
  </r>
  <r>
    <d v="2022-09-16T00:00:00"/>
    <s v="B0B9RZ4G4W"/>
    <n v="23"/>
    <x v="1"/>
    <x v="4"/>
    <s v="B0B9RZ4G4W"/>
    <x v="125"/>
    <n v="799"/>
    <n v="1699"/>
    <n v="0.53"/>
    <n v="39077"/>
    <n v="8637.1899999999987"/>
    <x v="15"/>
    <x v="8"/>
    <x v="1"/>
  </r>
  <r>
    <d v="2022-09-17T00:00:00"/>
    <s v="B0085W2MUQ"/>
    <n v="14"/>
    <x v="0"/>
    <x v="0"/>
    <s v="B0085W2MUQ"/>
    <x v="125"/>
    <n v="765"/>
    <n v="970"/>
    <n v="0.21"/>
    <n v="13580"/>
    <n v="8460.9"/>
    <x v="16"/>
    <x v="8"/>
    <x v="1"/>
  </r>
  <r>
    <d v="2022-09-18T00:00:00"/>
    <s v="B09474JWN6"/>
    <n v="9"/>
    <x v="1"/>
    <x v="4"/>
    <s v="B09474JWN6"/>
    <x v="121"/>
    <n v="999"/>
    <n v="1500"/>
    <n v="0.33"/>
    <n v="13500"/>
    <n v="6023.9699999999993"/>
    <x v="17"/>
    <x v="8"/>
    <x v="1"/>
  </r>
  <r>
    <d v="2022-09-19T00:00:00"/>
    <s v="B09G2VTHQM"/>
    <n v="4"/>
    <x v="0"/>
    <x v="0"/>
    <s v="B09G2VTHQM"/>
    <x v="167"/>
    <n v="587"/>
    <n v="1295"/>
    <n v="0.55000000000000004"/>
    <n v="5180"/>
    <n v="1056.5999999999999"/>
    <x v="18"/>
    <x v="8"/>
    <x v="1"/>
  </r>
  <r>
    <d v="2022-09-20T00:00:00"/>
    <s v="B07R679HTT"/>
    <n v="3"/>
    <x v="1"/>
    <x v="4"/>
    <s v="B07R679HTT"/>
    <x v="168"/>
    <n v="12609"/>
    <n v="23999"/>
    <n v="0.47"/>
    <n v="71997"/>
    <n v="20048.310000000001"/>
    <x v="19"/>
    <x v="8"/>
    <x v="1"/>
  </r>
  <r>
    <d v="2022-09-21T00:00:00"/>
    <s v="B00B7GKXMG"/>
    <n v="8"/>
    <x v="0"/>
    <x v="0"/>
    <s v="B00B7GKXMG"/>
    <x v="126"/>
    <n v="699"/>
    <n v="850"/>
    <n v="0.18"/>
    <n v="6800"/>
    <n v="4585.4400000000005"/>
    <x v="20"/>
    <x v="8"/>
    <x v="1"/>
  </r>
  <r>
    <d v="2022-09-22T00:00:00"/>
    <s v="B07H3N8RJH"/>
    <n v="12"/>
    <x v="1"/>
    <x v="4"/>
    <s v="B07H3N8RJH"/>
    <x v="135"/>
    <n v="3799"/>
    <n v="6000"/>
    <n v="0.37"/>
    <n v="72000"/>
    <n v="28720.44"/>
    <x v="21"/>
    <x v="8"/>
    <x v="1"/>
  </r>
  <r>
    <d v="2022-09-23T00:00:00"/>
    <s v="B07K2HVKLL"/>
    <n v="15"/>
    <x v="0"/>
    <x v="0"/>
    <s v="B07K2HVKLL"/>
    <x v="131"/>
    <n v="640"/>
    <n v="1020"/>
    <n v="0.37"/>
    <n v="15300"/>
    <n v="6048"/>
    <x v="22"/>
    <x v="8"/>
    <x v="1"/>
  </r>
  <r>
    <d v="2022-09-24T00:00:00"/>
    <s v="B09MQ9PDHR"/>
    <n v="17"/>
    <x v="1"/>
    <x v="4"/>
    <s v="B09MQ9PDHR"/>
    <x v="120"/>
    <n v="979"/>
    <n v="1999"/>
    <n v="0.51"/>
    <n v="33983"/>
    <n v="8155.07"/>
    <x v="23"/>
    <x v="8"/>
    <x v="1"/>
  </r>
  <r>
    <d v="2022-09-25T00:00:00"/>
    <s v="B014HDJ7ZE"/>
    <n v="3"/>
    <x v="0"/>
    <x v="0"/>
    <s v="B014HDJ7ZE"/>
    <x v="128"/>
    <n v="5365"/>
    <n v="7445"/>
    <n v="0.28000000000000003"/>
    <n v="22335"/>
    <n v="11588.4"/>
    <x v="24"/>
    <x v="8"/>
    <x v="1"/>
  </r>
  <r>
    <d v="2022-09-26T00:00:00"/>
    <s v="B07D2NMTTV"/>
    <n v="2"/>
    <x v="1"/>
    <x v="4"/>
    <s v="B07D2NMTTV"/>
    <x v="126"/>
    <n v="3199"/>
    <n v="3500"/>
    <n v="0.09"/>
    <n v="7000"/>
    <n v="5822.18"/>
    <x v="25"/>
    <x v="8"/>
    <x v="1"/>
  </r>
  <r>
    <d v="2022-09-27T00:00:00"/>
    <s v="B075K76YW1"/>
    <n v="9"/>
    <x v="0"/>
    <x v="0"/>
    <s v="B075K76YW1"/>
    <x v="158"/>
    <n v="979"/>
    <n v="1395"/>
    <n v="0.3"/>
    <n v="12555"/>
    <n v="6167.7"/>
    <x v="26"/>
    <x v="8"/>
    <x v="1"/>
  </r>
  <r>
    <d v="2022-09-28T00:00:00"/>
    <s v="B0BNLFQDG2"/>
    <n v="5"/>
    <x v="1"/>
    <x v="4"/>
    <s v="B0BNLFQDG2"/>
    <x v="119"/>
    <n v="929"/>
    <n v="2199"/>
    <n v="0.57999999999999996"/>
    <n v="10995"/>
    <n v="1950.9"/>
    <x v="27"/>
    <x v="8"/>
    <x v="1"/>
  </r>
  <r>
    <d v="2022-09-29T00:00:00"/>
    <s v="B082ZQ4479"/>
    <n v="6"/>
    <x v="0"/>
    <x v="0"/>
    <s v="B082ZQ4479"/>
    <x v="159"/>
    <n v="3710"/>
    <n v="4330"/>
    <n v="0.14000000000000001"/>
    <n v="25980"/>
    <n v="19143.599999999999"/>
    <x v="28"/>
    <x v="8"/>
    <x v="1"/>
  </r>
  <r>
    <d v="2022-09-30T00:00:00"/>
    <s v="B09Y358DZQ"/>
    <n v="8"/>
    <x v="1"/>
    <x v="4"/>
    <s v="B09Y358DZQ"/>
    <x v="127"/>
    <n v="2033"/>
    <n v="4295"/>
    <n v="0.53"/>
    <n v="34360"/>
    <n v="7644.08"/>
    <x v="29"/>
    <x v="8"/>
    <x v="1"/>
  </r>
  <r>
    <d v="2022-10-01T00:00:00"/>
    <s v="B09M3F4HGB"/>
    <n v="10"/>
    <x v="0"/>
    <x v="0"/>
    <s v="B09M3F4HGB"/>
    <x v="119"/>
    <n v="9495"/>
    <n v="18990"/>
    <n v="0.5"/>
    <n v="189900"/>
    <n v="47475"/>
    <x v="0"/>
    <x v="9"/>
    <x v="1"/>
  </r>
  <r>
    <d v="2022-10-02T00:00:00"/>
    <s v="B07VZH6ZBB"/>
    <n v="15"/>
    <x v="1"/>
    <x v="4"/>
    <s v="B07VZH6ZBB"/>
    <x v="130"/>
    <n v="7799"/>
    <n v="12500"/>
    <n v="0.38"/>
    <n v="187500"/>
    <n v="72530.7"/>
    <x v="1"/>
    <x v="9"/>
    <x v="1"/>
  </r>
  <r>
    <d v="2022-10-03T00:00:00"/>
    <s v="B07F366Z51"/>
    <n v="17"/>
    <x v="0"/>
    <x v="0"/>
    <s v="B07F366Z51"/>
    <x v="118"/>
    <n v="949"/>
    <n v="2385"/>
    <n v="0.6"/>
    <n v="40545"/>
    <n v="6453.2000000000007"/>
    <x v="2"/>
    <x v="9"/>
    <x v="1"/>
  </r>
  <r>
    <d v="2022-10-04T00:00:00"/>
    <s v="B077BTLQ67"/>
    <n v="18"/>
    <x v="1"/>
    <x v="4"/>
    <s v="B077BTLQ67"/>
    <x v="128"/>
    <n v="2790"/>
    <n v="4890"/>
    <n v="0.43"/>
    <n v="88020"/>
    <n v="28625.4"/>
    <x v="3"/>
    <x v="9"/>
    <x v="1"/>
  </r>
  <r>
    <d v="2022-10-05T00:00:00"/>
    <s v="B07YSJ7FF1"/>
    <n v="6"/>
    <x v="0"/>
    <x v="0"/>
    <s v="B07YSJ7FF1"/>
    <x v="126"/>
    <n v="645"/>
    <n v="1100"/>
    <n v="0.41"/>
    <n v="6600"/>
    <n v="2283.3000000000002"/>
    <x v="4"/>
    <x v="9"/>
    <x v="1"/>
  </r>
  <r>
    <d v="2022-10-06T00:00:00"/>
    <s v="B07TXCY3YK"/>
    <n v="6"/>
    <x v="1"/>
    <x v="4"/>
    <s v="B07TXCY3YK"/>
    <x v="127"/>
    <n v="2237.81"/>
    <n v="3899"/>
    <n v="0.43"/>
    <n v="23394"/>
    <n v="7653.3102000000008"/>
    <x v="5"/>
    <x v="9"/>
    <x v="1"/>
  </r>
  <r>
    <d v="2022-10-07T00:00:00"/>
    <s v="B07TC9F7PN"/>
    <n v="6"/>
    <x v="0"/>
    <x v="0"/>
    <s v="B07TC9F7PN"/>
    <x v="130"/>
    <n v="8699"/>
    <n v="16899"/>
    <n v="0.49"/>
    <n v="101394"/>
    <n v="26618.94"/>
    <x v="6"/>
    <x v="9"/>
    <x v="1"/>
  </r>
  <r>
    <d v="2022-10-08T00:00:00"/>
    <s v="B09NS5TKPN"/>
    <n v="7"/>
    <x v="1"/>
    <x v="4"/>
    <s v="B09NS5TKPN"/>
    <x v="169"/>
    <n v="42990"/>
    <n v="75990"/>
    <n v="0.43"/>
    <n v="531930"/>
    <n v="171530.1"/>
    <x v="7"/>
    <x v="9"/>
    <x v="1"/>
  </r>
  <r>
    <d v="2022-10-09T00:00:00"/>
    <s v="B00LP9RFSU"/>
    <n v="7"/>
    <x v="0"/>
    <x v="0"/>
    <s v="B00LP9RFSU"/>
    <x v="149"/>
    <n v="825"/>
    <n v="825"/>
    <n v="0"/>
    <n v="5775"/>
    <n v="5775"/>
    <x v="8"/>
    <x v="9"/>
    <x v="1"/>
  </r>
  <r>
    <d v="2022-10-10T00:00:00"/>
    <s v="B0B7L86YCB"/>
    <n v="7"/>
    <x v="1"/>
    <x v="4"/>
    <s v="B0B7L86YCB"/>
    <x v="140"/>
    <n v="161"/>
    <n v="300"/>
    <n v="0.46"/>
    <n v="2100"/>
    <n v="608.58000000000004"/>
    <x v="9"/>
    <x v="9"/>
    <x v="1"/>
  </r>
  <r>
    <d v="2022-10-11T00:00:00"/>
    <s v="B09VPH38JS"/>
    <n v="7"/>
    <x v="0"/>
    <x v="0"/>
    <s v="B09VPH38JS"/>
    <x v="124"/>
    <n v="697"/>
    <n v="1499"/>
    <n v="0.54"/>
    <n v="10493"/>
    <n v="2244.3399999999997"/>
    <x v="10"/>
    <x v="9"/>
    <x v="1"/>
  </r>
  <r>
    <d v="2022-10-12T00:00:00"/>
    <s v="B01MUAUOCX"/>
    <n v="7"/>
    <x v="1"/>
    <x v="4"/>
    <s v="B01MUAUOCX"/>
    <x v="170"/>
    <n v="688"/>
    <n v="747"/>
    <n v="0.08"/>
    <n v="5229"/>
    <n v="4430.72"/>
    <x v="11"/>
    <x v="9"/>
    <x v="1"/>
  </r>
  <r>
    <d v="2022-10-13T00:00:00"/>
    <s v="B09MB3DKG1"/>
    <n v="7"/>
    <x v="0"/>
    <x v="0"/>
    <s v="B09MB3DKG1"/>
    <x v="143"/>
    <n v="2199"/>
    <n v="3999"/>
    <n v="0.45"/>
    <n v="27993"/>
    <n v="8466.1500000000015"/>
    <x v="12"/>
    <x v="9"/>
    <x v="1"/>
  </r>
  <r>
    <d v="2022-10-14T00:00:00"/>
    <s v="B08QHLXWV3"/>
    <n v="7"/>
    <x v="1"/>
    <x v="4"/>
    <s v="B08QHLXWV3"/>
    <x v="120"/>
    <n v="6850"/>
    <n v="11990"/>
    <n v="0.43"/>
    <n v="83930"/>
    <n v="27331.500000000004"/>
    <x v="13"/>
    <x v="9"/>
    <x v="1"/>
  </r>
  <r>
    <d v="2022-10-15T00:00:00"/>
    <s v="B07G147SZD"/>
    <n v="11"/>
    <x v="0"/>
    <x v="0"/>
    <s v="B07G147SZD"/>
    <x v="128"/>
    <n v="2699"/>
    <n v="3799"/>
    <n v="0.28999999999999998"/>
    <n v="41789"/>
    <n v="21079.19"/>
    <x v="14"/>
    <x v="9"/>
    <x v="1"/>
  </r>
  <r>
    <d v="2022-10-16T00:00:00"/>
    <s v="B09LH32678"/>
    <n v="11"/>
    <x v="1"/>
    <x v="4"/>
    <s v="B09LH32678"/>
    <x v="171"/>
    <n v="899"/>
    <n v="1999"/>
    <n v="0.55000000000000004"/>
    <n v="21989"/>
    <n v="4450.0499999999993"/>
    <x v="15"/>
    <x v="9"/>
    <x v="1"/>
  </r>
  <r>
    <d v="2022-10-17T00:00:00"/>
    <s v="B09R1YFL6S"/>
    <n v="11"/>
    <x v="0"/>
    <x v="0"/>
    <s v="B09R1YFL6S"/>
    <x v="120"/>
    <n v="1090"/>
    <n v="2999"/>
    <n v="0.64"/>
    <n v="32989"/>
    <n v="4316.3999999999996"/>
    <x v="16"/>
    <x v="9"/>
    <x v="1"/>
  </r>
  <r>
    <d v="2022-10-18T00:00:00"/>
    <s v="B07Q4NJQC5"/>
    <n v="11"/>
    <x v="1"/>
    <x v="4"/>
    <s v="B07Q4NJQC5"/>
    <x v="122"/>
    <n v="295"/>
    <n v="599"/>
    <n v="0.51"/>
    <n v="6589"/>
    <n v="1590.05"/>
    <x v="17"/>
    <x v="9"/>
    <x v="1"/>
  </r>
  <r>
    <d v="2022-10-19T00:00:00"/>
    <s v="B097RN7BBK"/>
    <n v="9"/>
    <x v="0"/>
    <x v="0"/>
    <s v="B097RN7BBK"/>
    <x v="129"/>
    <n v="479"/>
    <n v="1999"/>
    <n v="0.76"/>
    <n v="17991"/>
    <n v="1034.6399999999999"/>
    <x v="18"/>
    <x v="9"/>
    <x v="1"/>
  </r>
  <r>
    <d v="2022-10-20T00:00:00"/>
    <s v="B097MKZHNV"/>
    <n v="5"/>
    <x v="1"/>
    <x v="4"/>
    <s v="B097MKZHNV"/>
    <x v="128"/>
    <n v="2949"/>
    <n v="4849"/>
    <n v="0.39"/>
    <n v="24245"/>
    <n v="8994.4499999999989"/>
    <x v="19"/>
    <x v="9"/>
    <x v="1"/>
  </r>
  <r>
    <d v="2022-10-21T00:00:00"/>
    <s v="B07LG96SDB"/>
    <n v="8"/>
    <x v="0"/>
    <x v="0"/>
    <s v="B07LG96SDB"/>
    <x v="131"/>
    <n v="335"/>
    <n v="510"/>
    <n v="0.34"/>
    <n v="4080"/>
    <n v="1768.7999999999997"/>
    <x v="20"/>
    <x v="9"/>
    <x v="1"/>
  </r>
  <r>
    <d v="2022-10-22T00:00:00"/>
    <s v="B08KS2KQTK"/>
    <n v="7"/>
    <x v="1"/>
    <x v="4"/>
    <s v="B08KS2KQTK"/>
    <x v="148"/>
    <n v="293"/>
    <n v="499"/>
    <n v="0.41"/>
    <n v="3493"/>
    <n v="1210.0900000000001"/>
    <x v="21"/>
    <x v="9"/>
    <x v="1"/>
  </r>
  <r>
    <d v="2022-10-23T00:00:00"/>
    <s v="B095K14P86"/>
    <n v="6"/>
    <x v="0"/>
    <x v="0"/>
    <s v="B095K14P86"/>
    <x v="172"/>
    <n v="599"/>
    <n v="1299"/>
    <n v="0.54"/>
    <n v="7794"/>
    <n v="1653.2399999999998"/>
    <x v="22"/>
    <x v="9"/>
    <x v="1"/>
  </r>
  <r>
    <d v="2022-10-24T00:00:00"/>
    <s v="B08K36NZSV"/>
    <n v="15"/>
    <x v="1"/>
    <x v="4"/>
    <s v="B08K36NZSV"/>
    <x v="149"/>
    <n v="499"/>
    <n v="999"/>
    <n v="0.5"/>
    <n v="14985"/>
    <n v="3742.5"/>
    <x v="23"/>
    <x v="9"/>
    <x v="1"/>
  </r>
  <r>
    <d v="2022-10-25T00:00:00"/>
    <s v="B07LDPLSZC"/>
    <n v="23"/>
    <x v="0"/>
    <x v="0"/>
    <s v="B07LDPLSZC"/>
    <x v="126"/>
    <n v="849"/>
    <n v="1190"/>
    <n v="0.28999999999999998"/>
    <n v="27370"/>
    <n v="13864.17"/>
    <x v="24"/>
    <x v="9"/>
    <x v="1"/>
  </r>
  <r>
    <d v="2022-10-26T00:00:00"/>
    <s v="B07F1T31ZZ"/>
    <n v="14"/>
    <x v="1"/>
    <x v="4"/>
    <s v="B07F1T31ZZ"/>
    <x v="148"/>
    <n v="249"/>
    <n v="400"/>
    <n v="0.38"/>
    <n v="5600"/>
    <n v="2161.3200000000002"/>
    <x v="25"/>
    <x v="9"/>
    <x v="1"/>
  </r>
  <r>
    <d v="2022-10-27T00:00:00"/>
    <s v="B0BNDRK886"/>
    <n v="9"/>
    <x v="0"/>
    <x v="0"/>
    <s v="B0BNDRK886"/>
    <x v="149"/>
    <n v="185"/>
    <n v="599"/>
    <n v="0.69"/>
    <n v="5391"/>
    <n v="516.15000000000009"/>
    <x v="26"/>
    <x v="9"/>
    <x v="1"/>
  </r>
  <r>
    <d v="2022-10-28T00:00:00"/>
    <s v="B09ZVJXN5L"/>
    <n v="4"/>
    <x v="1"/>
    <x v="4"/>
    <s v="B09ZVJXN5L"/>
    <x v="120"/>
    <n v="778"/>
    <n v="999"/>
    <n v="0.22"/>
    <n v="3996"/>
    <n v="2427.36"/>
    <x v="27"/>
    <x v="9"/>
    <x v="1"/>
  </r>
  <r>
    <d v="2022-10-29T00:00:00"/>
    <s v="B08JKPVDKL"/>
    <n v="3"/>
    <x v="0"/>
    <x v="0"/>
    <s v="B08JKPVDKL"/>
    <x v="173"/>
    <n v="279"/>
    <n v="699"/>
    <n v="0.6"/>
    <n v="2097"/>
    <n v="334.8"/>
    <x v="28"/>
    <x v="9"/>
    <x v="1"/>
  </r>
  <r>
    <d v="2022-10-30T00:00:00"/>
    <s v="B09JFR8H3Q"/>
    <n v="8"/>
    <x v="1"/>
    <x v="4"/>
    <s v="B09JFR8H3Q"/>
    <x v="149"/>
    <n v="215"/>
    <n v="1499"/>
    <n v="0.86"/>
    <n v="11992"/>
    <n v="240.8"/>
    <x v="29"/>
    <x v="9"/>
    <x v="1"/>
  </r>
  <r>
    <d v="2022-10-31T00:00:00"/>
    <s v="B07LDN9Q2P"/>
    <n v="12"/>
    <x v="0"/>
    <x v="0"/>
    <s v="B07LDN9Q2P"/>
    <x v="126"/>
    <n v="889"/>
    <n v="1295"/>
    <n v="0.31"/>
    <n v="15540"/>
    <n v="7360.9199999999992"/>
    <x v="30"/>
    <x v="9"/>
    <x v="1"/>
  </r>
  <r>
    <d v="2022-11-01T00:00:00"/>
    <s v="B08T8KWNQ9"/>
    <n v="15"/>
    <x v="1"/>
    <x v="4"/>
    <s v="B08T8KWNQ9"/>
    <x v="128"/>
    <n v="1449"/>
    <n v="4999"/>
    <n v="0.71"/>
    <n v="74985"/>
    <n v="6303.1500000000005"/>
    <x v="0"/>
    <x v="10"/>
    <x v="1"/>
  </r>
  <r>
    <d v="2022-11-02T00:00:00"/>
    <s v="B07Y1RCCW5"/>
    <n v="17"/>
    <x v="0"/>
    <x v="0"/>
    <s v="B07Y1RCCW5"/>
    <x v="128"/>
    <n v="1190"/>
    <n v="2550"/>
    <n v="0.53"/>
    <n v="43350"/>
    <n v="9508.1"/>
    <x v="1"/>
    <x v="10"/>
    <x v="1"/>
  </r>
  <r>
    <d v="2022-11-03T00:00:00"/>
    <s v="B0762HXMTF"/>
    <n v="3"/>
    <x v="1"/>
    <x v="4"/>
    <s v="B0762HXMTF"/>
    <x v="154"/>
    <n v="1799"/>
    <n v="1950"/>
    <n v="0.08"/>
    <n v="5850"/>
    <n v="4965.24"/>
    <x v="2"/>
    <x v="10"/>
    <x v="1"/>
  </r>
  <r>
    <d v="2022-11-04T00:00:00"/>
    <s v="B00K57MR22"/>
    <n v="2"/>
    <x v="0"/>
    <x v="0"/>
    <s v="B00K57MR22"/>
    <x v="127"/>
    <n v="6120"/>
    <n v="8478"/>
    <n v="0.28000000000000003"/>
    <n v="16956"/>
    <n v="8812.7999999999993"/>
    <x v="3"/>
    <x v="10"/>
    <x v="1"/>
  </r>
  <r>
    <d v="2022-11-05T00:00:00"/>
    <s v="B07TTSS5MP"/>
    <n v="9"/>
    <x v="1"/>
    <x v="4"/>
    <s v="B07TTSS5MP"/>
    <x v="127"/>
    <n v="1799"/>
    <n v="3299"/>
    <n v="0.45"/>
    <n v="29691"/>
    <n v="8905.0500000000011"/>
    <x v="4"/>
    <x v="10"/>
    <x v="1"/>
  </r>
  <r>
    <d v="2022-11-06T00:00:00"/>
    <s v="B09ZDVL7L8"/>
    <n v="5"/>
    <x v="0"/>
    <x v="0"/>
    <s v="B09ZDVL7L8"/>
    <x v="127"/>
    <n v="2199"/>
    <n v="3895"/>
    <n v="0.44"/>
    <n v="19475"/>
    <n v="6157.2000000000007"/>
    <x v="5"/>
    <x v="10"/>
    <x v="1"/>
  </r>
  <r>
    <d v="2022-11-07T00:00:00"/>
    <s v="B09XHXXCFH"/>
    <n v="6"/>
    <x v="1"/>
    <x v="4"/>
    <s v="B09XHXXCFH"/>
    <x v="151"/>
    <n v="3685"/>
    <n v="5495"/>
    <n v="0.33"/>
    <n v="32970"/>
    <n v="14813.699999999999"/>
    <x v="6"/>
    <x v="10"/>
    <x v="1"/>
  </r>
  <r>
    <d v="2022-11-08T00:00:00"/>
    <s v="B0BL3R4RGS"/>
    <n v="8"/>
    <x v="0"/>
    <x v="0"/>
    <s v="B0BL3R4RGS"/>
    <x v="134"/>
    <n v="649"/>
    <n v="999"/>
    <n v="0.35"/>
    <n v="7992"/>
    <n v="3374.8"/>
    <x v="7"/>
    <x v="10"/>
    <x v="1"/>
  </r>
  <r>
    <d v="2022-11-09T00:00:00"/>
    <s v="B07P1BR7L8"/>
    <n v="10"/>
    <x v="1"/>
    <x v="4"/>
    <s v="B07P1BR7L8"/>
    <x v="160"/>
    <n v="8599"/>
    <n v="8995"/>
    <n v="0.04"/>
    <n v="89950"/>
    <n v="82550.399999999994"/>
    <x v="8"/>
    <x v="10"/>
    <x v="1"/>
  </r>
  <r>
    <d v="2022-11-10T00:00:00"/>
    <s v="B078WB1VWJ"/>
    <n v="15"/>
    <x v="0"/>
    <x v="0"/>
    <s v="B078WB1VWJ"/>
    <x v="126"/>
    <n v="1110"/>
    <n v="1599"/>
    <n v="0.31"/>
    <n v="23985"/>
    <n v="11488.5"/>
    <x v="9"/>
    <x v="10"/>
    <x v="1"/>
  </r>
  <r>
    <d v="2022-11-11T00:00:00"/>
    <s v="B0BP89YBC1"/>
    <n v="17"/>
    <x v="1"/>
    <x v="4"/>
    <s v="B0BP89YBC1"/>
    <x v="128"/>
    <n v="1499"/>
    <n v="3500"/>
    <n v="0.56999999999999995"/>
    <n v="59500"/>
    <n v="10957.69"/>
    <x v="10"/>
    <x v="10"/>
    <x v="1"/>
  </r>
  <r>
    <d v="2022-11-12T00:00:00"/>
    <s v="B09W9V2PXG"/>
    <n v="18"/>
    <x v="0"/>
    <x v="0"/>
    <s v="B09W9V2PXG"/>
    <x v="122"/>
    <n v="759"/>
    <n v="1999"/>
    <n v="0.62"/>
    <n v="35982"/>
    <n v="5191.5600000000004"/>
    <x v="11"/>
    <x v="10"/>
    <x v="1"/>
  </r>
  <r>
    <d v="2022-11-13T00:00:00"/>
    <s v="B09XTQFFCG"/>
    <n v="6"/>
    <x v="1"/>
    <x v="4"/>
    <s v="B09XTQFFCG"/>
    <x v="135"/>
    <n v="2669"/>
    <n v="3199"/>
    <n v="0.17"/>
    <n v="19194"/>
    <n v="13291.619999999999"/>
    <x v="12"/>
    <x v="10"/>
    <x v="1"/>
  </r>
  <r>
    <d v="2022-11-14T00:00:00"/>
    <s v="B08LVVTGZK"/>
    <n v="6"/>
    <x v="0"/>
    <x v="0"/>
    <s v="B08LVVTGZK"/>
    <x v="137"/>
    <n v="929"/>
    <n v="1300"/>
    <n v="0.28999999999999998"/>
    <n v="7800"/>
    <n v="3957.54"/>
    <x v="13"/>
    <x v="10"/>
    <x v="1"/>
  </r>
  <r>
    <d v="2022-11-15T00:00:00"/>
    <s v="B07J2BQZD6"/>
    <n v="6"/>
    <x v="1"/>
    <x v="4"/>
    <s v="B07J2BQZD6"/>
    <x v="133"/>
    <n v="199"/>
    <n v="399"/>
    <n v="0.5"/>
    <n v="2394"/>
    <n v="597"/>
    <x v="14"/>
    <x v="10"/>
    <x v="1"/>
  </r>
  <r>
    <d v="2022-11-16T00:00:00"/>
    <s v="B07HK53XM4"/>
    <n v="7"/>
    <x v="0"/>
    <x v="0"/>
    <s v="B07HK53XM4"/>
    <x v="121"/>
    <n v="279"/>
    <n v="599"/>
    <n v="0.53"/>
    <n v="4193"/>
    <n v="917.91"/>
    <x v="15"/>
    <x v="10"/>
    <x v="1"/>
  </r>
  <r>
    <d v="2022-11-17T00:00:00"/>
    <s v="B08RDWBYCQ"/>
    <n v="7"/>
    <x v="1"/>
    <x v="4"/>
    <s v="B08RDWBYCQ"/>
    <x v="125"/>
    <n v="549"/>
    <n v="999"/>
    <n v="0.45"/>
    <n v="6993"/>
    <n v="2113.65"/>
    <x v="16"/>
    <x v="10"/>
    <x v="1"/>
  </r>
  <r>
    <d v="2022-11-18T00:00:00"/>
    <s v="B09FHHTL8L"/>
    <n v="7"/>
    <x v="0"/>
    <x v="0"/>
    <s v="B09FHHTL8L"/>
    <x v="157"/>
    <n v="85"/>
    <n v="199"/>
    <n v="0.56999999999999995"/>
    <n v="1393"/>
    <n v="255.85000000000002"/>
    <x v="17"/>
    <x v="10"/>
    <x v="1"/>
  </r>
  <r>
    <d v="2022-11-19T00:00:00"/>
    <s v="B0BHNHMR3H"/>
    <n v="7"/>
    <x v="1"/>
    <x v="4"/>
    <s v="B0BHNHMR3H"/>
    <x v="134"/>
    <n v="499"/>
    <n v="1299"/>
    <n v="0.62"/>
    <n v="9093"/>
    <n v="1327.34"/>
    <x v="18"/>
    <x v="10"/>
    <x v="1"/>
  </r>
  <r>
    <d v="2022-11-20T00:00:00"/>
    <s v="B07D8VBYB4"/>
    <n v="7"/>
    <x v="0"/>
    <x v="0"/>
    <s v="B07D8VBYB4"/>
    <x v="134"/>
    <n v="5865"/>
    <n v="7776"/>
    <n v="0.25"/>
    <n v="54432"/>
    <n v="30791.25"/>
    <x v="19"/>
    <x v="10"/>
    <x v="1"/>
  </r>
  <r>
    <d v="2022-11-21T00:00:00"/>
    <s v="B0B3TBY2YX"/>
    <n v="7"/>
    <x v="1"/>
    <x v="4"/>
    <s v="B0B3TBY2YX"/>
    <x v="118"/>
    <n v="1260"/>
    <n v="2299"/>
    <n v="0.45"/>
    <n v="16093"/>
    <n v="4851"/>
    <x v="20"/>
    <x v="10"/>
    <x v="1"/>
  </r>
  <r>
    <d v="2022-11-22T00:00:00"/>
    <s v="B088WCFPQF"/>
    <n v="7"/>
    <x v="0"/>
    <x v="0"/>
    <s v="B088WCFPQF"/>
    <x v="174"/>
    <n v="1099"/>
    <n v="1500"/>
    <n v="0.27"/>
    <n v="10500"/>
    <n v="5615.8899999999994"/>
    <x v="21"/>
    <x v="10"/>
    <x v="1"/>
  </r>
  <r>
    <d v="2022-11-23T00:00:00"/>
    <s v="B07JZSG42Y"/>
    <n v="11"/>
    <x v="1"/>
    <x v="4"/>
    <s v="B07JZSG42Y"/>
    <x v="137"/>
    <n v="1928"/>
    <n v="2590"/>
    <n v="0.26"/>
    <n v="28490"/>
    <n v="15693.92"/>
    <x v="22"/>
    <x v="10"/>
    <x v="1"/>
  </r>
  <r>
    <d v="2022-11-24T00:00:00"/>
    <s v="B08YRMBK9R"/>
    <n v="11"/>
    <x v="0"/>
    <x v="0"/>
    <s v="B08YRMBK9R"/>
    <x v="130"/>
    <n v="3249"/>
    <n v="6299"/>
    <n v="0.48"/>
    <n v="69289"/>
    <n v="18584.28"/>
    <x v="23"/>
    <x v="10"/>
    <x v="1"/>
  </r>
  <r>
    <d v="2022-11-25T00:00:00"/>
    <s v="B00935MGHS"/>
    <n v="11"/>
    <x v="1"/>
    <x v="4"/>
    <s v="B00935MGHS"/>
    <x v="137"/>
    <n v="1199"/>
    <n v="1795"/>
    <n v="0.33"/>
    <n v="19745"/>
    <n v="8836.6299999999992"/>
    <x v="24"/>
    <x v="10"/>
    <x v="1"/>
  </r>
  <r>
    <d v="2022-11-26T00:00:00"/>
    <s v="B07B5XJ572"/>
    <n v="11"/>
    <x v="0"/>
    <x v="0"/>
    <s v="B07B5XJ572"/>
    <x v="118"/>
    <n v="1456"/>
    <n v="3190"/>
    <n v="0.54"/>
    <n v="35090"/>
    <n v="7367.36"/>
    <x v="25"/>
    <x v="10"/>
    <x v="1"/>
  </r>
  <r>
    <d v="2022-11-27T00:00:00"/>
    <s v="B086199CWG"/>
    <n v="9"/>
    <x v="1"/>
    <x v="4"/>
    <s v="B086199CWG"/>
    <x v="134"/>
    <n v="3349"/>
    <n v="4799"/>
    <n v="0.3"/>
    <n v="43191"/>
    <n v="21098.699999999997"/>
    <x v="26"/>
    <x v="10"/>
    <x v="1"/>
  </r>
  <r>
    <d v="2022-11-28T00:00:00"/>
    <s v="B0BBWJFK5C"/>
    <n v="5"/>
    <x v="0"/>
    <x v="0"/>
    <s v="B0BBWJFK5C"/>
    <x v="142"/>
    <n v="4899"/>
    <n v="8999"/>
    <n v="0.46"/>
    <n v="44995"/>
    <n v="13227.300000000001"/>
    <x v="27"/>
    <x v="10"/>
    <x v="1"/>
  </r>
  <r>
    <d v="2022-11-29T00:00:00"/>
    <s v="B07GLS2563"/>
    <n v="8"/>
    <x v="1"/>
    <x v="4"/>
    <s v="B07GLS2563"/>
    <x v="129"/>
    <n v="1199"/>
    <n v="1899"/>
    <n v="0.37"/>
    <n v="15192"/>
    <n v="6042.96"/>
    <x v="28"/>
    <x v="10"/>
    <x v="1"/>
  </r>
  <r>
    <d v="2022-11-30T00:00:00"/>
    <s v="B09P182Z2H"/>
    <n v="7"/>
    <x v="0"/>
    <x v="0"/>
    <s v="B09P182Z2H"/>
    <x v="11"/>
    <n v="3290"/>
    <n v="5799"/>
    <n v="0.43"/>
    <n v="40593"/>
    <n v="13127.100000000002"/>
    <x v="29"/>
    <x v="10"/>
    <x v="1"/>
  </r>
  <r>
    <d v="2022-12-01T00:00:00"/>
    <s v="B0B59K1C8F"/>
    <n v="6"/>
    <x v="1"/>
    <x v="4"/>
    <s v="B0B59K1C8F"/>
    <x v="121"/>
    <n v="179"/>
    <n v="799"/>
    <n v="0.78"/>
    <n v="4794"/>
    <n v="236.27999999999997"/>
    <x v="0"/>
    <x v="11"/>
    <x v="1"/>
  </r>
  <r>
    <d v="2022-12-02T00:00:00"/>
    <s v="B06Y36JKC3"/>
    <n v="15"/>
    <x v="0"/>
    <x v="0"/>
    <s v="B06Y36JKC3"/>
    <x v="173"/>
    <n v="149"/>
    <n v="300"/>
    <n v="0.5"/>
    <n v="4500"/>
    <n v="1117.5"/>
    <x v="1"/>
    <x v="11"/>
    <x v="1"/>
  </r>
  <r>
    <d v="2022-12-03T00:00:00"/>
    <s v="B075S9FVRY"/>
    <n v="23"/>
    <x v="1"/>
    <x v="4"/>
    <s v="B075S9FVRY"/>
    <x v="127"/>
    <n v="5490"/>
    <n v="7200"/>
    <n v="0.24"/>
    <n v="165600"/>
    <n v="95965.2"/>
    <x v="2"/>
    <x v="11"/>
    <x v="1"/>
  </r>
  <r>
    <d v="2022-12-04T00:00:00"/>
    <s v="B08SJVD8QD"/>
    <n v="14"/>
    <x v="0"/>
    <x v="0"/>
    <s v="B08SJVD8QD"/>
    <x v="122"/>
    <n v="379"/>
    <n v="389"/>
    <n v="0.03"/>
    <n v="5446"/>
    <n v="5146.82"/>
    <x v="3"/>
    <x v="11"/>
    <x v="1"/>
  </r>
  <r>
    <d v="2022-12-05T00:00:00"/>
    <s v="B07FJNNZCJ"/>
    <n v="9"/>
    <x v="1"/>
    <x v="4"/>
    <s v="B07FJNNZCJ"/>
    <x v="154"/>
    <n v="8699"/>
    <n v="13049"/>
    <n v="0.33"/>
    <n v="117441"/>
    <n v="52454.969999999994"/>
    <x v="4"/>
    <x v="11"/>
    <x v="1"/>
  </r>
  <r>
    <d v="2022-12-06T00:00:00"/>
    <s v="B09MFR93KS"/>
    <n v="4"/>
    <x v="0"/>
    <x v="0"/>
    <s v="B09MFR93KS"/>
    <x v="127"/>
    <n v="3041.67"/>
    <n v="5999"/>
    <n v="0.49"/>
    <n v="23996"/>
    <n v="6205.0068000000001"/>
    <x v="5"/>
    <x v="11"/>
    <x v="1"/>
  </r>
  <r>
    <d v="2022-12-07T00:00:00"/>
    <s v="B07Y5FDPKV"/>
    <n v="3"/>
    <x v="1"/>
    <x v="4"/>
    <s v="B07Y5FDPKV"/>
    <x v="125"/>
    <n v="1745"/>
    <n v="2400"/>
    <n v="0.27"/>
    <n v="7200"/>
    <n v="3821.5499999999997"/>
    <x v="6"/>
    <x v="11"/>
    <x v="1"/>
  </r>
  <r>
    <d v="2022-12-08T00:00:00"/>
    <s v="B0756KCV5K"/>
    <n v="8"/>
    <x v="0"/>
    <x v="0"/>
    <s v="B0756KCV5K"/>
    <x v="124"/>
    <n v="3180"/>
    <n v="5295"/>
    <n v="0.4"/>
    <n v="42360"/>
    <n v="15264"/>
    <x v="7"/>
    <x v="11"/>
    <x v="1"/>
  </r>
  <r>
    <d v="2022-12-09T00:00:00"/>
    <s v="B0BJ6P3LSK"/>
    <n v="12"/>
    <x v="1"/>
    <x v="4"/>
    <s v="B0BJ6P3LSK"/>
    <x v="154"/>
    <n v="4999"/>
    <n v="24999"/>
    <n v="0.8"/>
    <n v="299988"/>
    <n v="11997.599999999997"/>
    <x v="8"/>
    <x v="11"/>
    <x v="1"/>
  </r>
  <r>
    <d v="2022-12-10T00:00:00"/>
    <s v="B09HS1NDRQ"/>
    <n v="15"/>
    <x v="0"/>
    <x v="0"/>
    <s v="B09HS1NDRQ"/>
    <x v="133"/>
    <n v="390"/>
    <n v="799"/>
    <n v="0.51"/>
    <n v="11985"/>
    <n v="2866.5"/>
    <x v="9"/>
    <x v="11"/>
    <x v="1"/>
  </r>
  <r>
    <d v="2022-12-11T00:00:00"/>
    <s v="B018SJJ0GE"/>
    <n v="17"/>
    <x v="1"/>
    <x v="4"/>
    <s v="B018SJJ0GE"/>
    <x v="175"/>
    <n v="1999"/>
    <n v="2999"/>
    <n v="0.33"/>
    <n v="50983"/>
    <n v="22768.609999999997"/>
    <x v="10"/>
    <x v="11"/>
    <x v="1"/>
  </r>
  <r>
    <d v="2022-12-12T00:00:00"/>
    <s v="B09FPP3R1D"/>
    <n v="3"/>
    <x v="0"/>
    <x v="0"/>
    <s v="B09FPP3R1D"/>
    <x v="136"/>
    <n v="1624"/>
    <n v="2495"/>
    <n v="0.35"/>
    <n v="7485"/>
    <n v="3166.8"/>
    <x v="11"/>
    <x v="11"/>
    <x v="1"/>
  </r>
  <r>
    <d v="2022-12-13T00:00:00"/>
    <s v="B01F7B2JCI"/>
    <n v="2"/>
    <x v="1"/>
    <x v="4"/>
    <s v="B01F7B2JCI"/>
    <x v="173"/>
    <n v="184"/>
    <n v="450"/>
    <n v="0.59"/>
    <n v="900"/>
    <n v="150.88000000000002"/>
    <x v="12"/>
    <x v="11"/>
    <x v="1"/>
  </r>
  <r>
    <d v="2022-12-14T00:00:00"/>
    <s v="B09NNZ1GF7"/>
    <n v="9"/>
    <x v="0"/>
    <x v="0"/>
    <s v="B09NNZ1GF7"/>
    <x v="121"/>
    <n v="445"/>
    <n v="999"/>
    <n v="0.55000000000000004"/>
    <n v="8991"/>
    <n v="1802.2499999999998"/>
    <x v="13"/>
    <x v="11"/>
    <x v="1"/>
  </r>
  <r>
    <d v="2022-12-15T00:00:00"/>
    <s v="B01CS4A5V4"/>
    <n v="5"/>
    <x v="1"/>
    <x v="4"/>
    <s v="B01CS4A5V4"/>
    <x v="176"/>
    <n v="699"/>
    <n v="1690"/>
    <n v="0.59"/>
    <n v="8450"/>
    <n v="1432.95"/>
    <x v="14"/>
    <x v="11"/>
    <x v="1"/>
  </r>
  <r>
    <d v="2022-12-16T00:00:00"/>
    <s v="B0BL11S5QK"/>
    <n v="6"/>
    <x v="0"/>
    <x v="0"/>
    <s v="B0BL11S5QK"/>
    <x v="124"/>
    <n v="1601"/>
    <n v="3890"/>
    <n v="0.59"/>
    <n v="23340"/>
    <n v="3938.4600000000005"/>
    <x v="15"/>
    <x v="11"/>
    <x v="1"/>
  </r>
  <r>
    <d v="2022-12-17T00:00:00"/>
    <s v="B09BL2KHQW"/>
    <n v="8"/>
    <x v="1"/>
    <x v="4"/>
    <s v="B09BL2KHQW"/>
    <x v="149"/>
    <n v="231"/>
    <n v="260"/>
    <n v="0.11"/>
    <n v="2080"/>
    <n v="1644.72"/>
    <x v="16"/>
    <x v="11"/>
    <x v="1"/>
  </r>
  <r>
    <d v="2022-12-18T00:00:00"/>
    <s v="B081RLM75M"/>
    <n v="10"/>
    <x v="0"/>
    <x v="0"/>
    <s v="B081RLM75M"/>
    <x v="121"/>
    <n v="369"/>
    <n v="599"/>
    <n v="0.38"/>
    <n v="5990"/>
    <n v="2287.8000000000002"/>
    <x v="17"/>
    <x v="11"/>
    <x v="1"/>
  </r>
  <r>
    <d v="2022-12-19T00:00:00"/>
    <s v="B07SYYVP69"/>
    <n v="15"/>
    <x v="1"/>
    <x v="4"/>
    <s v="B07SYYVP69"/>
    <x v="118"/>
    <n v="809"/>
    <n v="1950"/>
    <n v="0.59"/>
    <n v="29250"/>
    <n v="4975.3500000000004"/>
    <x v="18"/>
    <x v="11"/>
    <x v="1"/>
  </r>
  <r>
    <d v="2022-12-20T00:00:00"/>
    <s v="B0BDZWMGZ1"/>
    <n v="17"/>
    <x v="0"/>
    <x v="0"/>
    <s v="B0BDZWMGZ1"/>
    <x v="127"/>
    <n v="1199"/>
    <n v="2990"/>
    <n v="0.6"/>
    <n v="50830"/>
    <n v="8153.2000000000007"/>
    <x v="19"/>
    <x v="11"/>
    <x v="1"/>
  </r>
  <r>
    <d v="2022-12-21T00:00:00"/>
    <s v="B078JT7LTD"/>
    <n v="18"/>
    <x v="1"/>
    <x v="4"/>
    <s v="B078JT7LTD"/>
    <x v="127"/>
    <n v="6120"/>
    <n v="8073"/>
    <n v="0.24"/>
    <n v="145314"/>
    <n v="83721.600000000006"/>
    <x v="20"/>
    <x v="11"/>
    <x v="1"/>
  </r>
  <r>
    <d v="2022-12-22T00:00:00"/>
    <s v="B09WF4Q7B3"/>
    <n v="6"/>
    <x v="0"/>
    <x v="0"/>
    <s v="B09WF4Q7B3"/>
    <x v="126"/>
    <n v="1799"/>
    <n v="2599"/>
    <n v="0.31"/>
    <n v="15594"/>
    <n v="7447.86"/>
    <x v="21"/>
    <x v="11"/>
    <x v="1"/>
  </r>
  <r>
    <d v="2022-12-23T00:00:00"/>
    <s v="B092R48XXB"/>
    <n v="6"/>
    <x v="1"/>
    <x v="4"/>
    <s v="B092R48XXB"/>
    <x v="135"/>
    <n v="18999"/>
    <n v="29999"/>
    <n v="0.37"/>
    <n v="179994"/>
    <n v="71816.22"/>
    <x v="22"/>
    <x v="11"/>
    <x v="1"/>
  </r>
  <r>
    <d v="2022-12-24T00:00:00"/>
    <s v="B00KIDSU8S"/>
    <n v="6"/>
    <x v="0"/>
    <x v="0"/>
    <s v="B00KIDSU8S"/>
    <x v="147"/>
    <n v="1999"/>
    <n v="2360"/>
    <n v="0.15"/>
    <n v="14160"/>
    <n v="10194.9"/>
    <x v="23"/>
    <x v="11"/>
    <x v="1"/>
  </r>
  <r>
    <d v="2022-12-25T00:00:00"/>
    <s v="B0977CGNJJ"/>
    <n v="7"/>
    <x v="1"/>
    <x v="4"/>
    <s v="B0977CGNJJ"/>
    <x v="177"/>
    <n v="5999"/>
    <n v="11495"/>
    <n v="0.48"/>
    <n v="80465"/>
    <n v="21836.36"/>
    <x v="24"/>
    <x v="11"/>
    <x v="1"/>
  </r>
  <r>
    <d v="2022-12-26T00:00:00"/>
    <s v="B08WWKM5HQ"/>
    <n v="7"/>
    <x v="0"/>
    <x v="0"/>
    <s v="B08WWKM5HQ"/>
    <x v="141"/>
    <n v="2599"/>
    <n v="4780"/>
    <n v="0.46"/>
    <n v="33460"/>
    <n v="9824.2200000000012"/>
    <x v="25"/>
    <x v="11"/>
    <x v="1"/>
  </r>
  <r>
    <d v="2022-12-27T00:00:00"/>
    <s v="B015GX9Y0W"/>
    <n v="7"/>
    <x v="1"/>
    <x v="4"/>
    <s v="B015GX9Y0W"/>
    <x v="171"/>
    <n v="1199"/>
    <n v="2400"/>
    <n v="0.5"/>
    <n v="16800"/>
    <n v="4196.5"/>
    <x v="26"/>
    <x v="11"/>
    <x v="1"/>
  </r>
  <r>
    <d v="2022-12-28T00:00:00"/>
    <s v="B089BDBDGM"/>
    <n v="7"/>
    <x v="0"/>
    <x v="0"/>
    <s v="B089BDBDGM"/>
    <x v="133"/>
    <n v="219"/>
    <n v="249"/>
    <n v="0.12"/>
    <n v="1743"/>
    <n v="1349.04"/>
    <x v="27"/>
    <x v="11"/>
    <x v="1"/>
  </r>
  <r>
    <d v="2022-12-29T00:00:00"/>
    <s v="B0BPBG712X"/>
    <n v="7"/>
    <x v="1"/>
    <x v="4"/>
    <s v="B0BPBG712X"/>
    <x v="120"/>
    <n v="799"/>
    <n v="1199"/>
    <n v="0.33"/>
    <n v="8393"/>
    <n v="3747.3099999999995"/>
    <x v="28"/>
    <x v="11"/>
    <x v="1"/>
  </r>
  <r>
    <d v="2022-12-30T00:00:00"/>
    <s v="B00JBNZPFM"/>
    <n v="7"/>
    <x v="0"/>
    <x v="0"/>
    <s v="B00JBNZPFM"/>
    <x v="135"/>
    <n v="6199"/>
    <n v="10999"/>
    <n v="0.44"/>
    <n v="76993"/>
    <n v="24300.080000000002"/>
    <x v="29"/>
    <x v="11"/>
    <x v="1"/>
  </r>
  <r>
    <d v="2022-12-31T00:00:00"/>
    <s v="B08N6P8G5K"/>
    <n v="7"/>
    <x v="1"/>
    <x v="4"/>
    <s v="B08N6P8G5K"/>
    <x v="132"/>
    <n v="6790"/>
    <n v="10995"/>
    <n v="0.38"/>
    <n v="76965"/>
    <n v="29468.6"/>
    <x v="30"/>
    <x v="11"/>
    <x v="1"/>
  </r>
  <r>
    <d v="2023-01-01T00:00:00"/>
    <s v="B07NPBG1B4"/>
    <n v="11"/>
    <x v="0"/>
    <x v="0"/>
    <s v="B07NPBG1B4"/>
    <x v="178"/>
    <n v="1982.84"/>
    <n v="3300"/>
    <n v="0.4"/>
    <n v="36300"/>
    <n v="13086.743999999999"/>
    <x v="0"/>
    <x v="0"/>
    <x v="2"/>
  </r>
  <r>
    <d v="2023-01-02T00:00:00"/>
    <s v="B01MRARGBW"/>
    <n v="11"/>
    <x v="1"/>
    <x v="4"/>
    <s v="B01MRARGBW"/>
    <x v="149"/>
    <n v="199"/>
    <n v="400"/>
    <n v="0.5"/>
    <n v="4400"/>
    <n v="1094.5"/>
    <x v="1"/>
    <x v="0"/>
    <x v="2"/>
  </r>
  <r>
    <d v="2023-01-03T00:00:00"/>
    <s v="B07VZYMQNZ"/>
    <n v="11"/>
    <x v="0"/>
    <x v="0"/>
    <s v="B07VZYMQNZ"/>
    <x v="118"/>
    <n v="1180"/>
    <n v="1440"/>
    <n v="0.18"/>
    <n v="15840"/>
    <n v="10643.6"/>
    <x v="2"/>
    <x v="0"/>
    <x v="2"/>
  </r>
  <r>
    <d v="2023-01-04T00:00:00"/>
    <s v="B01L7C4IU2"/>
    <n v="11"/>
    <x v="1"/>
    <x v="4"/>
    <s v="B01L7C4IU2"/>
    <x v="141"/>
    <n v="2199"/>
    <n v="3045"/>
    <n v="0.28000000000000003"/>
    <n v="33495"/>
    <n v="17416.079999999998"/>
    <x v="3"/>
    <x v="0"/>
    <x v="2"/>
  </r>
  <r>
    <d v="2023-01-05T00:00:00"/>
    <s v="B09H7JDJCW"/>
    <n v="9"/>
    <x v="0"/>
    <x v="0"/>
    <s v="B09H7JDJCW"/>
    <x v="148"/>
    <n v="2999"/>
    <n v="3595"/>
    <n v="0.17"/>
    <n v="32355"/>
    <n v="22402.53"/>
    <x v="4"/>
    <x v="0"/>
    <x v="2"/>
  </r>
  <r>
    <d v="2023-01-06T00:00:00"/>
    <s v="B07F6GXNPB"/>
    <n v="5"/>
    <x v="1"/>
    <x v="4"/>
    <s v="B07F6GXNPB"/>
    <x v="179"/>
    <n v="253"/>
    <n v="500"/>
    <n v="0.49"/>
    <n v="2500"/>
    <n v="645.15"/>
    <x v="5"/>
    <x v="0"/>
    <x v="2"/>
  </r>
  <r>
    <d v="2023-01-07T00:00:00"/>
    <s v="B0B97D658R"/>
    <n v="8"/>
    <x v="0"/>
    <x v="0"/>
    <s v="B0B97D658R"/>
    <x v="11"/>
    <n v="499"/>
    <n v="799"/>
    <n v="0.38"/>
    <n v="6392"/>
    <n v="2475.04"/>
    <x v="6"/>
    <x v="0"/>
    <x v="2"/>
  </r>
  <r>
    <d v="2023-01-08T00:00:00"/>
    <s v="B09NFSHCWN"/>
    <n v="7"/>
    <x v="1"/>
    <x v="4"/>
    <s v="B09NFSHCWN"/>
    <x v="119"/>
    <n v="1149"/>
    <n v="1899"/>
    <n v="0.39"/>
    <n v="13293"/>
    <n v="4906.2299999999996"/>
    <x v="7"/>
    <x v="0"/>
    <x v="2"/>
  </r>
  <r>
    <d v="2023-01-09T00:00:00"/>
    <s v="B076VQS87V"/>
    <n v="6"/>
    <x v="0"/>
    <x v="0"/>
    <s v="B076VQS87V"/>
    <x v="126"/>
    <n v="457"/>
    <n v="799"/>
    <n v="0.43"/>
    <n v="4794"/>
    <n v="1562.9400000000003"/>
    <x v="8"/>
    <x v="0"/>
    <x v="2"/>
  </r>
  <r>
    <d v="2023-01-10T00:00:00"/>
    <s v="B09LMMFW3S"/>
    <n v="15"/>
    <x v="1"/>
    <x v="4"/>
    <s v="B09LMMFW3S"/>
    <x v="165"/>
    <n v="229"/>
    <n v="399"/>
    <n v="0.43"/>
    <n v="5985"/>
    <n v="1957.9500000000003"/>
    <x v="9"/>
    <x v="0"/>
    <x v="2"/>
  </r>
  <r>
    <d v="2023-01-11T00:00:00"/>
    <s v="B0BBLHTRM9"/>
    <n v="23"/>
    <x v="0"/>
    <x v="0"/>
    <s v="B0BBLHTRM9"/>
    <x v="149"/>
    <n v="199"/>
    <n v="699"/>
    <n v="0.72"/>
    <n v="16077"/>
    <n v="1281.5600000000002"/>
    <x v="10"/>
    <x v="0"/>
    <x v="2"/>
  </r>
  <r>
    <d v="2023-01-12T00:00:00"/>
    <s v="B0BJYSCWFQ"/>
    <n v="14"/>
    <x v="1"/>
    <x v="4"/>
    <s v="B0BJYSCWFQ"/>
    <x v="171"/>
    <n v="899"/>
    <n v="1999"/>
    <n v="0.55000000000000004"/>
    <n v="27986"/>
    <n v="5663.7"/>
    <x v="11"/>
    <x v="0"/>
    <x v="2"/>
  </r>
  <r>
    <d v="2023-01-13T00:00:00"/>
    <s v="B0187F2IOK"/>
    <n v="9"/>
    <x v="0"/>
    <x v="0"/>
    <s v="B0187F2IOK"/>
    <x v="158"/>
    <n v="1499"/>
    <n v="2199"/>
    <n v="0.32"/>
    <n v="19791"/>
    <n v="9173.8799999999992"/>
    <x v="12"/>
    <x v="0"/>
    <x v="2"/>
  </r>
  <r>
    <d v="2023-01-14T00:00:00"/>
    <s v="B0B8CB7MHW"/>
    <n v="4"/>
    <x v="1"/>
    <x v="4"/>
    <s v="B0B8CB7MHW"/>
    <x v="125"/>
    <n v="426"/>
    <n v="999"/>
    <n v="0.56999999999999995"/>
    <n v="3996"/>
    <n v="732.72"/>
    <x v="13"/>
    <x v="0"/>
    <x v="2"/>
  </r>
  <r>
    <d v="2023-01-15T00:00:00"/>
    <s v="B07K19NYZ8"/>
    <n v="3"/>
    <x v="0"/>
    <x v="0"/>
    <s v="B07K19NYZ8"/>
    <x v="120"/>
    <n v="2320"/>
    <n v="3290"/>
    <n v="0.28999999999999998"/>
    <n v="9870"/>
    <n v="4941.5999999999995"/>
    <x v="14"/>
    <x v="0"/>
    <x v="2"/>
  </r>
  <r>
    <d v="2023-01-16T00:00:00"/>
    <s v="B08ZXZ362Z"/>
    <n v="8"/>
    <x v="1"/>
    <x v="4"/>
    <s v="B08ZXZ362Z"/>
    <x v="156"/>
    <n v="1563"/>
    <n v="3098"/>
    <n v="0.5"/>
    <n v="24784"/>
    <n v="6252"/>
    <x v="15"/>
    <x v="0"/>
    <x v="2"/>
  </r>
  <r>
    <d v="2023-01-17T00:00:00"/>
    <s v="B00GHL8VP2"/>
    <n v="12"/>
    <x v="0"/>
    <x v="0"/>
    <s v="B00GHL8VP2"/>
    <x v="119"/>
    <n v="3487.77"/>
    <n v="4990"/>
    <n v="0.3"/>
    <n v="59880"/>
    <n v="29297.267999999996"/>
    <x v="16"/>
    <x v="0"/>
    <x v="2"/>
  </r>
  <r>
    <d v="2023-01-18T00:00:00"/>
    <s v="B0B9JZW1SQ"/>
    <n v="15"/>
    <x v="1"/>
    <x v="4"/>
    <s v="B0B9JZW1SQ"/>
    <x v="138"/>
    <n v="498"/>
    <n v="1200"/>
    <n v="0.59"/>
    <n v="18000"/>
    <n v="3062.7000000000003"/>
    <x v="17"/>
    <x v="0"/>
    <x v="2"/>
  </r>
  <r>
    <d v="2023-01-19T00:00:00"/>
    <s v="B00TI8E7BI"/>
    <n v="17"/>
    <x v="0"/>
    <x v="0"/>
    <s v="B00TI8E7BI"/>
    <x v="118"/>
    <n v="2695"/>
    <n v="2695"/>
    <n v="0"/>
    <n v="45815"/>
    <n v="45815"/>
    <x v="18"/>
    <x v="0"/>
    <x v="2"/>
  </r>
  <r>
    <d v="2023-01-20T00:00:00"/>
    <s v="B07J9KXQCC"/>
    <n v="3"/>
    <x v="1"/>
    <x v="4"/>
    <s v="B07J9KXQCC"/>
    <x v="119"/>
    <n v="949"/>
    <n v="2299"/>
    <n v="0.59"/>
    <n v="6897"/>
    <n v="1167.27"/>
    <x v="19"/>
    <x v="0"/>
    <x v="2"/>
  </r>
  <r>
    <d v="2023-01-21T00:00:00"/>
    <s v="B0B3JSWG81"/>
    <n v="2"/>
    <x v="0"/>
    <x v="0"/>
    <s v="B0B3JSWG81"/>
    <x v="121"/>
    <n v="199"/>
    <n v="999"/>
    <n v="0.8"/>
    <n v="1998"/>
    <n v="79.59999999999998"/>
    <x v="20"/>
    <x v="0"/>
    <x v="2"/>
  </r>
  <r>
    <d v="2023-01-22T00:00:00"/>
    <s v="B08L7J3T31"/>
    <n v="9"/>
    <x v="1"/>
    <x v="4"/>
    <s v="B08L7J3T31"/>
    <x v="149"/>
    <n v="379"/>
    <n v="919"/>
    <n v="0.59"/>
    <n v="8271"/>
    <n v="1398.5100000000002"/>
    <x v="21"/>
    <x v="0"/>
    <x v="2"/>
  </r>
  <r>
    <d v="2023-01-23T00:00:00"/>
    <s v="B01M6453MB"/>
    <n v="5"/>
    <x v="0"/>
    <x v="0"/>
    <s v="B01M6453MB"/>
    <x v="151"/>
    <n v="2280"/>
    <n v="3045"/>
    <n v="0.25"/>
    <n v="15225"/>
    <n v="8550"/>
    <x v="22"/>
    <x v="0"/>
    <x v="2"/>
  </r>
  <r>
    <d v="2023-01-24T00:00:00"/>
    <s v="B009P2LIL4"/>
    <n v="6"/>
    <x v="1"/>
    <x v="4"/>
    <s v="B009P2LIL4"/>
    <x v="145"/>
    <n v="2219"/>
    <n v="3080"/>
    <n v="0.28000000000000003"/>
    <n v="18480"/>
    <n v="9586.08"/>
    <x v="23"/>
    <x v="0"/>
    <x v="2"/>
  </r>
  <r>
    <d v="2023-01-25T00:00:00"/>
    <s v="B00J5DYCCA"/>
    <n v="8"/>
    <x v="0"/>
    <x v="0"/>
    <s v="B00J5DYCCA"/>
    <x v="147"/>
    <n v="1399"/>
    <n v="1890"/>
    <n v="0.26"/>
    <n v="15120"/>
    <n v="8282.08"/>
    <x v="24"/>
    <x v="0"/>
    <x v="2"/>
  </r>
  <r>
    <d v="2023-01-26T00:00:00"/>
    <s v="B01486F4G6"/>
    <n v="10"/>
    <x v="1"/>
    <x v="4"/>
    <s v="B01486F4G6"/>
    <x v="137"/>
    <n v="2863"/>
    <n v="3690"/>
    <n v="0.22"/>
    <n v="36900"/>
    <n v="22331.4"/>
    <x v="25"/>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Dai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34" firstHeaderRow="1" firstDataRow="1" firstDataCol="1"/>
  <pivotFields count="15">
    <pivotField numFmtId="14" showAll="0"/>
    <pivotField showAll="0"/>
    <pivotField showAll="0"/>
    <pivotField showAll="0">
      <items count="3">
        <item x="0"/>
        <item x="1"/>
        <item t="default"/>
      </items>
    </pivotField>
    <pivotField showAll="0">
      <items count="6">
        <item x="4"/>
        <item x="2"/>
        <item x="0"/>
        <item x="3"/>
        <item x="1"/>
        <item t="default"/>
      </items>
    </pivotField>
    <pivotField showAll="0"/>
    <pivotField showAll="0"/>
    <pivotField numFmtId="1" showAll="0"/>
    <pivotField numFmtId="1" showAll="0"/>
    <pivotField numFmtId="9" showAll="0"/>
    <pivotField numFmtId="1" showAll="0"/>
    <pivotField dataField="1" numFmtId="1" showAll="0"/>
    <pivotField axis="axisRow"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3">
        <item x="0"/>
        <item x="1"/>
        <item x="2"/>
        <item x="3"/>
        <item x="4"/>
        <item x="5"/>
        <item x="6"/>
        <item x="7"/>
        <item x="8"/>
        <item x="9"/>
        <item x="10"/>
        <item x="11"/>
        <item t="default"/>
      </items>
    </pivotField>
    <pivotField numFmtId="1" showAll="0">
      <items count="4">
        <item x="0"/>
        <item x="1"/>
        <item x="2"/>
        <item t="default"/>
      </items>
    </pivotField>
  </pivotFields>
  <rowFields count="1">
    <field x="1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1" baseField="0" baseItem="0" numFmtId="165"/>
  </dataFields>
  <formats count="2">
    <format dxfId="1">
      <pivotArea outline="0" collapsedLevelsAreSubtotals="1"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ayment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C9:AD14" firstHeaderRow="1" firstDataRow="1" firstDataCol="1"/>
  <pivotFields count="15">
    <pivotField numFmtId="14" showAll="0"/>
    <pivotField showAll="0"/>
    <pivotField showAll="0"/>
    <pivotField showAll="0">
      <items count="3">
        <item x="0"/>
        <item x="1"/>
        <item t="default"/>
      </items>
    </pivotField>
    <pivotField axis="axisRow" showAll="0">
      <items count="6">
        <item x="4"/>
        <item x="2"/>
        <item x="0"/>
        <item x="3"/>
        <item x="1"/>
        <item t="default"/>
      </items>
    </pivotField>
    <pivotField showAll="0"/>
    <pivotField showAll="0"/>
    <pivotField numFmtId="1" showAll="0"/>
    <pivotField numFmtId="1" showAll="0"/>
    <pivotField numFmtId="9" showAll="0"/>
    <pivotField numFmtId="1" showAll="0"/>
    <pivotField dataField="1" numFmtId="1"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3">
        <item x="0"/>
        <item x="1"/>
        <item x="2"/>
        <item x="3"/>
        <item x="4"/>
        <item x="5"/>
        <item x="6"/>
        <item x="7"/>
        <item x="8"/>
        <item x="9"/>
        <item x="10"/>
        <item x="11"/>
        <item t="default"/>
      </items>
    </pivotField>
    <pivotField numFmtId="1" showAll="0">
      <items count="4">
        <item x="0"/>
        <item x="1"/>
        <item x="2"/>
        <item t="default"/>
      </items>
    </pivotField>
  </pivotFields>
  <rowFields count="1">
    <field x="4"/>
  </rowFields>
  <rowItems count="5">
    <i>
      <x/>
    </i>
    <i>
      <x v="1"/>
    </i>
    <i>
      <x v="2"/>
    </i>
    <i>
      <x v="3"/>
    </i>
    <i>
      <x v="4"/>
    </i>
  </rowItems>
  <colItems count="1">
    <i/>
  </colItems>
  <dataFields count="1">
    <dataField name="Sum of TOTAL SELLING VALUE" fld="11"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4" count="1" selected="0">
            <x v="0"/>
          </reference>
        </references>
      </pivotArea>
    </chartFormat>
    <chartFormat chart="2" format="14">
      <pivotArea type="data" outline="0" fieldPosition="0">
        <references count="2">
          <reference field="4294967294" count="1" selected="0">
            <x v="0"/>
          </reference>
          <reference field="4" count="1" selected="0">
            <x v="1"/>
          </reference>
        </references>
      </pivotArea>
    </chartFormat>
    <chartFormat chart="2" format="15">
      <pivotArea type="data" outline="0" fieldPosition="0">
        <references count="2">
          <reference field="4294967294" count="1" selected="0">
            <x v="0"/>
          </reference>
          <reference field="4" count="1" selected="0">
            <x v="2"/>
          </reference>
        </references>
      </pivotArea>
    </chartFormat>
    <chartFormat chart="2" format="16">
      <pivotArea type="data" outline="0" fieldPosition="0">
        <references count="2">
          <reference field="4294967294" count="1" selected="0">
            <x v="0"/>
          </reference>
          <reference field="4" count="1" selected="0">
            <x v="3"/>
          </reference>
        </references>
      </pivotArea>
    </chartFormat>
    <chartFormat chart="2" format="1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Sale-Channel"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C3:AD5" firstHeaderRow="1" firstDataRow="1" firstDataCol="1"/>
  <pivotFields count="15">
    <pivotField numFmtId="14" showAll="0"/>
    <pivotField showAll="0"/>
    <pivotField showAll="0"/>
    <pivotField axis="axisRow" showAll="0">
      <items count="3">
        <item x="0"/>
        <item x="1"/>
        <item t="default"/>
      </items>
    </pivotField>
    <pivotField showAll="0">
      <items count="6">
        <item x="4"/>
        <item x="2"/>
        <item x="0"/>
        <item x="3"/>
        <item x="1"/>
        <item t="default"/>
      </items>
    </pivotField>
    <pivotField showAll="0"/>
    <pivotField showAll="0"/>
    <pivotField numFmtId="1" showAll="0"/>
    <pivotField numFmtId="1" showAll="0"/>
    <pivotField numFmtId="9" showAll="0"/>
    <pivotField numFmtId="1" showAll="0"/>
    <pivotField dataField="1" numFmtId="1"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3">
        <item x="0"/>
        <item x="1"/>
        <item x="2"/>
        <item x="3"/>
        <item x="4"/>
        <item x="5"/>
        <item x="6"/>
        <item x="7"/>
        <item x="8"/>
        <item x="9"/>
        <item x="10"/>
        <item x="11"/>
        <item t="default"/>
      </items>
    </pivotField>
    <pivotField numFmtId="1" showAll="0">
      <items count="4">
        <item x="0"/>
        <item x="1"/>
        <item x="2"/>
        <item t="default"/>
      </items>
    </pivotField>
  </pivotFields>
  <rowFields count="1">
    <field x="3"/>
  </rowFields>
  <rowItems count="2">
    <i>
      <x/>
    </i>
    <i>
      <x v="1"/>
    </i>
  </rowItems>
  <colItems count="1">
    <i/>
  </colItems>
  <dataFields count="1">
    <dataField name="Sum of TOTAL SELLING VALUE" fld="11"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Category_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P3:R183" firstHeaderRow="0" firstDataRow="1" firstDataCol="1"/>
  <pivotFields count="15">
    <pivotField numFmtId="14" showAll="0"/>
    <pivotField showAll="0"/>
    <pivotField dataField="1" showAll="0"/>
    <pivotField showAll="0">
      <items count="3">
        <item x="0"/>
        <item x="1"/>
        <item t="default"/>
      </items>
    </pivotField>
    <pivotField showAll="0">
      <items count="6">
        <item x="4"/>
        <item x="2"/>
        <item x="0"/>
        <item x="3"/>
        <item x="1"/>
        <item t="default"/>
      </items>
    </pivotField>
    <pivotField showAll="0"/>
    <pivotField axis="axisRow" showAll="0">
      <items count="181">
        <item x="12"/>
        <item x="87"/>
        <item x="132"/>
        <item x="152"/>
        <item x="25"/>
        <item x="77"/>
        <item x="37"/>
        <item x="94"/>
        <item x="36"/>
        <item x="67"/>
        <item x="65"/>
        <item x="95"/>
        <item x="123"/>
        <item x="73"/>
        <item x="168"/>
        <item x="88"/>
        <item x="69"/>
        <item x="48"/>
        <item x="112"/>
        <item x="26"/>
        <item x="91"/>
        <item x="162"/>
        <item x="139"/>
        <item x="57"/>
        <item x="14"/>
        <item x="146"/>
        <item x="118"/>
        <item x="81"/>
        <item x="109"/>
        <item x="84"/>
        <item x="38"/>
        <item x="2"/>
        <item x="97"/>
        <item x="89"/>
        <item x="126"/>
        <item x="129"/>
        <item x="80"/>
        <item x="121"/>
        <item x="173"/>
        <item x="82"/>
        <item x="22"/>
        <item x="71"/>
        <item x="9"/>
        <item x="60"/>
        <item x="90"/>
        <item x="62"/>
        <item x="66"/>
        <item x="10"/>
        <item x="28"/>
        <item x="79"/>
        <item x="113"/>
        <item x="59"/>
        <item x="96"/>
        <item x="98"/>
        <item x="49"/>
        <item x="41"/>
        <item x="108"/>
        <item x="20"/>
        <item x="106"/>
        <item x="8"/>
        <item x="54"/>
        <item x="63"/>
        <item x="99"/>
        <item x="53"/>
        <item x="34"/>
        <item x="83"/>
        <item x="30"/>
        <item x="42"/>
        <item x="3"/>
        <item x="19"/>
        <item x="116"/>
        <item x="102"/>
        <item x="15"/>
        <item x="157"/>
        <item x="166"/>
        <item x="16"/>
        <item x="110"/>
        <item x="52"/>
        <item x="111"/>
        <item x="50"/>
        <item x="17"/>
        <item x="117"/>
        <item x="55"/>
        <item x="29"/>
        <item x="7"/>
        <item x="11"/>
        <item x="18"/>
        <item x="23"/>
        <item x="32"/>
        <item x="0"/>
        <item x="115"/>
        <item x="40"/>
        <item x="141"/>
        <item x="174"/>
        <item x="104"/>
        <item x="86"/>
        <item x="33"/>
        <item x="122"/>
        <item x="74"/>
        <item x="148"/>
        <item x="136"/>
        <item x="119"/>
        <item x="163"/>
        <item x="147"/>
        <item x="120"/>
        <item x="176"/>
        <item x="70"/>
        <item x="76"/>
        <item x="101"/>
        <item x="58"/>
        <item x="44"/>
        <item x="143"/>
        <item x="125"/>
        <item x="158"/>
        <item x="105"/>
        <item x="145"/>
        <item x="153"/>
        <item x="131"/>
        <item x="124"/>
        <item x="24"/>
        <item x="56"/>
        <item x="107"/>
        <item x="103"/>
        <item x="128"/>
        <item x="134"/>
        <item x="161"/>
        <item x="51"/>
        <item x="47"/>
        <item x="72"/>
        <item x="45"/>
        <item x="92"/>
        <item x="155"/>
        <item x="133"/>
        <item x="61"/>
        <item x="43"/>
        <item x="165"/>
        <item x="138"/>
        <item x="127"/>
        <item x="46"/>
        <item x="39"/>
        <item x="160"/>
        <item x="64"/>
        <item x="100"/>
        <item x="78"/>
        <item x="93"/>
        <item x="178"/>
        <item x="144"/>
        <item x="142"/>
        <item x="5"/>
        <item x="151"/>
        <item x="175"/>
        <item x="137"/>
        <item x="13"/>
        <item x="75"/>
        <item x="156"/>
        <item x="170"/>
        <item x="21"/>
        <item x="4"/>
        <item x="169"/>
        <item x="6"/>
        <item x="177"/>
        <item x="31"/>
        <item x="130"/>
        <item x="172"/>
        <item x="35"/>
        <item x="164"/>
        <item x="114"/>
        <item x="68"/>
        <item x="140"/>
        <item x="171"/>
        <item x="150"/>
        <item x="154"/>
        <item x="149"/>
        <item x="167"/>
        <item x="179"/>
        <item x="135"/>
        <item x="27"/>
        <item x="85"/>
        <item x="159"/>
        <item x="1"/>
        <item t="default"/>
      </items>
    </pivotField>
    <pivotField numFmtId="1" showAll="0"/>
    <pivotField numFmtId="1" showAll="0"/>
    <pivotField numFmtId="9" showAll="0"/>
    <pivotField numFmtId="1" showAll="0"/>
    <pivotField dataField="1" numFmtId="1"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3">
        <item x="0"/>
        <item x="1"/>
        <item x="2"/>
        <item x="3"/>
        <item x="4"/>
        <item x="5"/>
        <item x="6"/>
        <item x="7"/>
        <item x="8"/>
        <item x="9"/>
        <item x="10"/>
        <item x="11"/>
        <item t="default"/>
      </items>
    </pivotField>
    <pivotField numFmtId="1" showAll="0">
      <items count="4">
        <item x="0"/>
        <item x="1"/>
        <item x="2"/>
        <item t="default"/>
      </items>
    </pivotField>
  </pivotFields>
  <rowFields count="1">
    <field x="6"/>
  </rowFields>
  <rowItems count="1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rowItems>
  <colFields count="1">
    <field x="-2"/>
  </colFields>
  <colItems count="2">
    <i>
      <x/>
    </i>
    <i i="1">
      <x v="1"/>
    </i>
  </colItems>
  <dataFields count="2">
    <dataField name="Sum of TOTAL SELLING VALUE" fld="11"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G3:I15" firstHeaderRow="0" firstDataRow="1" firstDataCol="1"/>
  <pivotFields count="15">
    <pivotField numFmtId="14" showAll="0"/>
    <pivotField showAll="0"/>
    <pivotField showAll="0"/>
    <pivotField showAll="0">
      <items count="3">
        <item x="0"/>
        <item x="1"/>
        <item t="default"/>
      </items>
    </pivotField>
    <pivotField showAll="0">
      <items count="6">
        <item x="4"/>
        <item x="2"/>
        <item x="0"/>
        <item x="3"/>
        <item x="1"/>
        <item t="default"/>
      </items>
    </pivotField>
    <pivotField showAll="0"/>
    <pivotField showAll="0"/>
    <pivotField numFmtId="1" showAll="0"/>
    <pivotField numFmtId="1" showAll="0"/>
    <pivotField numFmtId="9" showAll="0"/>
    <pivotField dataField="1" numFmtId="1" showAll="0"/>
    <pivotField dataField="1" numFmtId="1"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13">
        <item x="0"/>
        <item x="1"/>
        <item x="2"/>
        <item x="3"/>
        <item x="4"/>
        <item x="5"/>
        <item x="6"/>
        <item x="7"/>
        <item x="8"/>
        <item x="9"/>
        <item x="10"/>
        <item x="11"/>
        <item t="default"/>
      </items>
    </pivotField>
    <pivotField numFmtId="1" showAll="0">
      <items count="4">
        <item x="0"/>
        <item x="1"/>
        <item x="2"/>
        <item t="default"/>
      </items>
    </pivotField>
  </pivotFields>
  <rowFields count="1">
    <field x="13"/>
  </rowFields>
  <rowItems count="12">
    <i>
      <x/>
    </i>
    <i>
      <x v="1"/>
    </i>
    <i>
      <x v="2"/>
    </i>
    <i>
      <x v="3"/>
    </i>
    <i>
      <x v="4"/>
    </i>
    <i>
      <x v="5"/>
    </i>
    <i>
      <x v="6"/>
    </i>
    <i>
      <x v="7"/>
    </i>
    <i>
      <x v="8"/>
    </i>
    <i>
      <x v="9"/>
    </i>
    <i>
      <x v="10"/>
    </i>
    <i>
      <x v="11"/>
    </i>
  </rowItems>
  <colFields count="1">
    <field x="-2"/>
  </colFields>
  <colItems count="2">
    <i>
      <x/>
    </i>
    <i i="1">
      <x v="1"/>
    </i>
  </colItems>
  <dataFields count="2">
    <dataField name="Sum of TOTAL SELLING VALUE" fld="11" baseField="0" baseItem="0"/>
    <dataField name="Sum of TOTAL BUYING VAL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4" firstHeaderRow="0" firstDataRow="1" firstDataCol="0"/>
  <pivotFields count="15">
    <pivotField numFmtId="14" showAll="0"/>
    <pivotField showAll="0"/>
    <pivotField showAll="0"/>
    <pivotField showAll="0"/>
    <pivotField showAll="0">
      <items count="6">
        <item x="4"/>
        <item x="2"/>
        <item x="0"/>
        <item x="3"/>
        <item x="1"/>
        <item t="default"/>
      </items>
    </pivotField>
    <pivotField showAll="0"/>
    <pivotField showAll="0"/>
    <pivotField numFmtId="1" showAll="0"/>
    <pivotField numFmtId="1" showAll="0"/>
    <pivotField numFmtId="9" showAll="0"/>
    <pivotField dataField="1" numFmtId="1" showAll="0"/>
    <pivotField dataField="1" numFmtId="1" showAll="0"/>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3">
        <item x="0"/>
        <item x="1"/>
        <item x="2"/>
        <item x="3"/>
        <item x="4"/>
        <item x="5"/>
        <item x="6"/>
        <item x="7"/>
        <item x="8"/>
        <item x="9"/>
        <item x="10"/>
        <item x="11"/>
        <item t="default"/>
      </items>
    </pivotField>
    <pivotField numFmtId="1" showAll="0">
      <items count="4">
        <item x="0"/>
        <item x="1"/>
        <item x="2"/>
        <item t="default"/>
      </items>
    </pivotField>
  </pivotFields>
  <rowItems count="1">
    <i/>
  </rowItems>
  <colFields count="1">
    <field x="-2"/>
  </colFields>
  <colItems count="2">
    <i>
      <x/>
    </i>
    <i i="1">
      <x v="1"/>
    </i>
  </colItems>
  <dataFields count="2">
    <dataField name="Sum of TOTAL SELLING VALUE" fld="11" baseField="0" baseItem="0"/>
    <dataField name="Sum of TOTAL BUYING VAL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00000000-0013-0000-FFFF-FFFF01000000}" sourceName="Sale Type">
  <pivotTables>
    <pivotTable tabId="15" name="Daily"/>
    <pivotTable tabId="15" name="Category_Sales"/>
    <pivotTable tabId="15" name="Monthly"/>
    <pivotTable tabId="15" name="PaymentMode"/>
    <pivotTable tabId="15" name="Sale-Channel"/>
  </pivotTables>
  <data>
    <tabular pivotCacheId="11854899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0000000-0013-0000-FFFF-FFFF02000000}" sourceName="Payment mode">
  <pivotTables>
    <pivotTable tabId="15" name="Daily"/>
    <pivotTable tabId="15" name="Category_Sales"/>
    <pivotTable tabId="15" name="Monthly"/>
    <pivotTable tabId="15" name="PaymentMode"/>
    <pivotTable tabId="15" name="Sale-Channel"/>
    <pivotTable tabId="15" name="Total Sales"/>
  </pivotTables>
  <data>
    <tabular pivotCacheId="1185489963">
      <items count="5">
        <i x="4" s="1"/>
        <i x="2"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3000000}" sourceName="Month">
  <pivotTables>
    <pivotTable tabId="15" name="Daily"/>
    <pivotTable tabId="15" name="Category_Sales"/>
    <pivotTable tabId="15" name="Monthly"/>
    <pivotTable tabId="15" name="PaymentMode"/>
    <pivotTable tabId="15" name="Sale-Channel"/>
    <pivotTable tabId="15" name="Total Sales"/>
  </pivotTables>
  <data>
    <tabular pivotCacheId="1185489963">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4000000}" sourceName="Year">
  <pivotTables>
    <pivotTable tabId="15" name="Daily"/>
    <pivotTable tabId="15" name="Category_Sales"/>
    <pivotTable tabId="15" name="Monthly"/>
    <pivotTable tabId="15" name="PaymentMode"/>
    <pivotTable tabId="15" name="Sale-Channel"/>
    <pivotTable tabId="15" name="Total Sales"/>
  </pivotTables>
  <data>
    <tabular pivotCacheId="118548996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00000000-0014-0000-FFFF-FFFF01000000}" cache="Slicer_Sale_Type" caption="Sale Type" rowHeight="241300"/>
  <slicer name="Payment mode" xr10:uid="{00000000-0014-0000-FFFF-FFFF02000000}" cache="Slicer_Payment_mode" caption="Payment mode" rowHeight="241300"/>
  <slicer name="Month" xr10:uid="{00000000-0014-0000-FFFF-FFFF03000000}" cache="Slicer_Month" caption="Month" rowHeight="241300"/>
  <slicer name="Year" xr10:uid="{00000000-0014-0000-FFFF-FFFF04000000}"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6DBAC4A3-938B-4190-89E1-05D953D0551C}" cache="Slicer_Sale_Type" caption="Sale Type" rowHeight="241300"/>
  <slicer name="Payment mode 1" xr10:uid="{531E506D-A129-4C71-89D2-765580F363F4}" cache="Slicer_Payment_mode" caption="Payment mode" rowHeight="241300"/>
  <slicer name="Month 1" xr10:uid="{A65B1AB6-8A9D-4E64-8494-ADBB39D27063}" cache="Slicer_Month" caption="Month" rowHeight="241300"/>
  <slicer name="Year 1" xr10:uid="{9C86913E-84C4-4E0A-93AF-58CD79314BEE}" cache="Slicer_Year" caption="Year" rowHeight="241300"/>
</slicers>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12" Type="http://schemas.openxmlformats.org/officeDocument/2006/relationships/ctrlProp" Target="../ctrlProps/ctrlProp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2.xml"/><Relationship Id="rId5" Type="http://schemas.openxmlformats.org/officeDocument/2006/relationships/pivotTable" Target="../pivotTables/pivotTable5.xml"/><Relationship Id="rId10" Type="http://schemas.openxmlformats.org/officeDocument/2006/relationships/ctrlProp" Target="../ctrlProps/ctrlProp1.xml"/><Relationship Id="rId4" Type="http://schemas.openxmlformats.org/officeDocument/2006/relationships/pivotTable" Target="../pivotTables/pivotTable4.xml"/><Relationship Id="rId9" Type="http://schemas.openxmlformats.org/officeDocument/2006/relationships/vmlDrawing" Target="../drawings/vmlDrawing1.vml"/><Relationship Id="rId1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1466"/>
  <sheetViews>
    <sheetView workbookViewId="0">
      <selection activeCell="F2" sqref="F2"/>
    </sheetView>
  </sheetViews>
  <sheetFormatPr defaultRowHeight="14.4" x14ac:dyDescent="0.55000000000000004"/>
  <cols>
    <col min="10" max="10" width="255.578125" customWidth="1"/>
  </cols>
  <sheetData>
    <row r="1" spans="1:16" s="3" customFormat="1" x14ac:dyDescent="0.55000000000000004">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row>
    <row r="2" spans="1:16" x14ac:dyDescent="0.55000000000000004">
      <c r="A2" t="s">
        <v>16</v>
      </c>
      <c r="B2" t="s">
        <v>17</v>
      </c>
      <c r="C2" t="s">
        <v>18</v>
      </c>
      <c r="D2" t="s">
        <v>19</v>
      </c>
      <c r="E2" t="s">
        <v>20</v>
      </c>
      <c r="F2" s="1">
        <v>0.64</v>
      </c>
      <c r="G2">
        <v>4.2</v>
      </c>
      <c r="H2" s="2">
        <v>24269</v>
      </c>
      <c r="I2" t="s">
        <v>21</v>
      </c>
      <c r="J2" t="s">
        <v>22</v>
      </c>
      <c r="K2" t="s">
        <v>23</v>
      </c>
      <c r="L2" t="s">
        <v>24</v>
      </c>
      <c r="M2" t="s">
        <v>25</v>
      </c>
      <c r="N2" t="s">
        <v>26</v>
      </c>
      <c r="O2" t="s">
        <v>27</v>
      </c>
      <c r="P2" t="s">
        <v>28</v>
      </c>
    </row>
    <row r="3" spans="1:16" x14ac:dyDescent="0.55000000000000004">
      <c r="A3" t="s">
        <v>29</v>
      </c>
      <c r="B3" t="s">
        <v>30</v>
      </c>
      <c r="C3" t="s">
        <v>18</v>
      </c>
      <c r="D3" t="s">
        <v>31</v>
      </c>
      <c r="E3" t="s">
        <v>32</v>
      </c>
      <c r="F3" s="1">
        <v>0.43</v>
      </c>
      <c r="G3">
        <v>4</v>
      </c>
      <c r="H3" s="2">
        <v>43994</v>
      </c>
      <c r="I3" t="s">
        <v>33</v>
      </c>
      <c r="J3" t="s">
        <v>34</v>
      </c>
      <c r="K3" t="s">
        <v>35</v>
      </c>
      <c r="L3" t="s">
        <v>36</v>
      </c>
      <c r="M3" t="s">
        <v>37</v>
      </c>
      <c r="N3" t="s">
        <v>38</v>
      </c>
      <c r="O3" t="s">
        <v>39</v>
      </c>
      <c r="P3" t="s">
        <v>40</v>
      </c>
    </row>
    <row r="4" spans="1:16" x14ac:dyDescent="0.55000000000000004">
      <c r="A4" t="s">
        <v>41</v>
      </c>
      <c r="B4" t="s">
        <v>42</v>
      </c>
      <c r="C4" t="s">
        <v>18</v>
      </c>
      <c r="D4" t="s">
        <v>31</v>
      </c>
      <c r="E4" t="s">
        <v>43</v>
      </c>
      <c r="F4" s="1">
        <v>0.9</v>
      </c>
      <c r="G4">
        <v>3.9</v>
      </c>
      <c r="H4" s="2">
        <v>7928</v>
      </c>
      <c r="I4" t="s">
        <v>44</v>
      </c>
      <c r="J4" t="s">
        <v>45</v>
      </c>
      <c r="K4" t="s">
        <v>46</v>
      </c>
      <c r="L4" t="s">
        <v>47</v>
      </c>
      <c r="M4" t="s">
        <v>48</v>
      </c>
      <c r="N4" t="s">
        <v>49</v>
      </c>
      <c r="O4" t="s">
        <v>50</v>
      </c>
      <c r="P4" t="s">
        <v>51</v>
      </c>
    </row>
    <row r="5" spans="1:16" x14ac:dyDescent="0.55000000000000004">
      <c r="A5" t="s">
        <v>52</v>
      </c>
      <c r="B5" t="s">
        <v>53</v>
      </c>
      <c r="C5" t="s">
        <v>18</v>
      </c>
      <c r="D5" t="s">
        <v>54</v>
      </c>
      <c r="E5" t="s">
        <v>55</v>
      </c>
      <c r="F5" s="1">
        <v>0.53</v>
      </c>
      <c r="G5">
        <v>4.2</v>
      </c>
      <c r="H5" s="2">
        <v>94363</v>
      </c>
      <c r="I5" t="s">
        <v>56</v>
      </c>
      <c r="J5" t="s">
        <v>57</v>
      </c>
      <c r="K5" t="s">
        <v>58</v>
      </c>
      <c r="L5" t="s">
        <v>59</v>
      </c>
      <c r="M5" t="s">
        <v>60</v>
      </c>
      <c r="N5" t="s">
        <v>61</v>
      </c>
      <c r="O5" t="s">
        <v>62</v>
      </c>
      <c r="P5" t="s">
        <v>63</v>
      </c>
    </row>
    <row r="6" spans="1:16" x14ac:dyDescent="0.55000000000000004">
      <c r="A6" t="s">
        <v>64</v>
      </c>
      <c r="B6" t="s">
        <v>65</v>
      </c>
      <c r="C6" t="s">
        <v>18</v>
      </c>
      <c r="D6" t="s">
        <v>66</v>
      </c>
      <c r="E6" t="s">
        <v>19</v>
      </c>
      <c r="F6" s="1">
        <v>0.61</v>
      </c>
      <c r="G6">
        <v>4.2</v>
      </c>
      <c r="H6" s="2">
        <v>16905</v>
      </c>
      <c r="I6" t="s">
        <v>67</v>
      </c>
      <c r="J6" t="s">
        <v>68</v>
      </c>
      <c r="K6" t="s">
        <v>69</v>
      </c>
      <c r="L6" t="s">
        <v>70</v>
      </c>
      <c r="M6" t="s">
        <v>71</v>
      </c>
      <c r="N6" t="s">
        <v>72</v>
      </c>
      <c r="O6" t="s">
        <v>73</v>
      </c>
      <c r="P6" t="s">
        <v>74</v>
      </c>
    </row>
    <row r="7" spans="1:16" x14ac:dyDescent="0.55000000000000004">
      <c r="A7" t="s">
        <v>75</v>
      </c>
      <c r="B7" t="s">
        <v>76</v>
      </c>
      <c r="C7" t="s">
        <v>18</v>
      </c>
      <c r="D7" t="s">
        <v>77</v>
      </c>
      <c r="E7" t="s">
        <v>78</v>
      </c>
      <c r="F7" s="1">
        <v>0.85</v>
      </c>
      <c r="G7">
        <v>3.9</v>
      </c>
      <c r="H7" s="2">
        <v>24871</v>
      </c>
      <c r="I7" t="s">
        <v>79</v>
      </c>
      <c r="J7" t="s">
        <v>80</v>
      </c>
      <c r="K7" t="s">
        <v>81</v>
      </c>
      <c r="L7" t="s">
        <v>82</v>
      </c>
      <c r="M7" t="s">
        <v>83</v>
      </c>
      <c r="N7" t="s">
        <v>84</v>
      </c>
      <c r="O7" t="s">
        <v>85</v>
      </c>
      <c r="P7" t="s">
        <v>86</v>
      </c>
    </row>
    <row r="8" spans="1:16" x14ac:dyDescent="0.55000000000000004">
      <c r="A8" t="s">
        <v>87</v>
      </c>
      <c r="B8" t="s">
        <v>88</v>
      </c>
      <c r="C8" t="s">
        <v>18</v>
      </c>
      <c r="D8" t="s">
        <v>89</v>
      </c>
      <c r="E8" t="s">
        <v>90</v>
      </c>
      <c r="F8" s="1">
        <v>0.65</v>
      </c>
      <c r="G8">
        <v>4.0999999999999996</v>
      </c>
      <c r="H8" s="2">
        <v>15188</v>
      </c>
      <c r="I8" t="s">
        <v>91</v>
      </c>
      <c r="J8" t="s">
        <v>92</v>
      </c>
      <c r="K8" t="s">
        <v>93</v>
      </c>
      <c r="L8" t="s">
        <v>94</v>
      </c>
      <c r="M8" t="s">
        <v>95</v>
      </c>
      <c r="N8" t="s">
        <v>96</v>
      </c>
      <c r="O8" t="s">
        <v>97</v>
      </c>
      <c r="P8" t="s">
        <v>98</v>
      </c>
    </row>
    <row r="9" spans="1:16" x14ac:dyDescent="0.55000000000000004">
      <c r="A9" t="s">
        <v>99</v>
      </c>
      <c r="B9" t="s">
        <v>100</v>
      </c>
      <c r="C9" t="s">
        <v>18</v>
      </c>
      <c r="D9" t="s">
        <v>101</v>
      </c>
      <c r="E9" t="s">
        <v>102</v>
      </c>
      <c r="F9" s="1">
        <v>0.23</v>
      </c>
      <c r="G9">
        <v>4.3</v>
      </c>
      <c r="H9" s="2">
        <v>30411</v>
      </c>
      <c r="I9" t="s">
        <v>103</v>
      </c>
      <c r="J9" t="s">
        <v>104</v>
      </c>
      <c r="K9" t="s">
        <v>105</v>
      </c>
      <c r="L9" t="s">
        <v>106</v>
      </c>
      <c r="M9" t="s">
        <v>107</v>
      </c>
      <c r="N9" t="s">
        <v>108</v>
      </c>
      <c r="O9" t="s">
        <v>109</v>
      </c>
      <c r="P9" t="s">
        <v>110</v>
      </c>
    </row>
    <row r="10" spans="1:16" x14ac:dyDescent="0.55000000000000004">
      <c r="A10" t="s">
        <v>111</v>
      </c>
      <c r="B10" t="s">
        <v>112</v>
      </c>
      <c r="C10" t="s">
        <v>113</v>
      </c>
      <c r="D10" t="s">
        <v>90</v>
      </c>
      <c r="E10" t="s">
        <v>114</v>
      </c>
      <c r="F10" s="1">
        <v>0.5</v>
      </c>
      <c r="G10">
        <v>4.2</v>
      </c>
      <c r="H10" t="s">
        <v>115</v>
      </c>
      <c r="I10" t="s">
        <v>116</v>
      </c>
      <c r="J10" t="s">
        <v>117</v>
      </c>
      <c r="K10" t="s">
        <v>118</v>
      </c>
      <c r="L10" t="s">
        <v>119</v>
      </c>
      <c r="M10" t="s">
        <v>120</v>
      </c>
      <c r="N10" t="s">
        <v>121</v>
      </c>
      <c r="O10" t="s">
        <v>122</v>
      </c>
      <c r="P10" t="s">
        <v>123</v>
      </c>
    </row>
    <row r="11" spans="1:16" x14ac:dyDescent="0.55000000000000004">
      <c r="A11" t="s">
        <v>124</v>
      </c>
      <c r="B11" t="s">
        <v>125</v>
      </c>
      <c r="C11" t="s">
        <v>18</v>
      </c>
      <c r="D11" t="s">
        <v>31</v>
      </c>
      <c r="E11" t="s">
        <v>102</v>
      </c>
      <c r="F11" s="1">
        <v>0.33</v>
      </c>
      <c r="G11">
        <v>4</v>
      </c>
      <c r="H11" s="2">
        <v>43994</v>
      </c>
      <c r="I11" t="s">
        <v>126</v>
      </c>
      <c r="J11" t="s">
        <v>34</v>
      </c>
      <c r="K11" t="s">
        <v>35</v>
      </c>
      <c r="L11" t="s">
        <v>36</v>
      </c>
      <c r="M11" t="s">
        <v>37</v>
      </c>
      <c r="N11" t="s">
        <v>38</v>
      </c>
      <c r="O11" t="s">
        <v>127</v>
      </c>
      <c r="P11" t="s">
        <v>128</v>
      </c>
    </row>
    <row r="12" spans="1:16" x14ac:dyDescent="0.55000000000000004">
      <c r="A12" t="s">
        <v>129</v>
      </c>
      <c r="B12" t="s">
        <v>130</v>
      </c>
      <c r="C12" t="s">
        <v>18</v>
      </c>
      <c r="D12" t="s">
        <v>66</v>
      </c>
      <c r="E12" t="s">
        <v>131</v>
      </c>
      <c r="F12" s="1">
        <v>0.55000000000000004</v>
      </c>
      <c r="G12">
        <v>4.3</v>
      </c>
      <c r="H12" s="2">
        <v>13391</v>
      </c>
      <c r="I12" t="s">
        <v>132</v>
      </c>
      <c r="J12" t="s">
        <v>133</v>
      </c>
      <c r="K12" t="s">
        <v>134</v>
      </c>
      <c r="L12" t="s">
        <v>135</v>
      </c>
      <c r="M12" t="s">
        <v>136</v>
      </c>
      <c r="N12" t="s">
        <v>137</v>
      </c>
      <c r="O12" t="s">
        <v>138</v>
      </c>
      <c r="P12" t="s">
        <v>139</v>
      </c>
    </row>
    <row r="13" spans="1:16" x14ac:dyDescent="0.55000000000000004">
      <c r="A13" t="s">
        <v>140</v>
      </c>
      <c r="B13" t="s">
        <v>141</v>
      </c>
      <c r="C13" t="s">
        <v>18</v>
      </c>
      <c r="D13" t="s">
        <v>102</v>
      </c>
      <c r="E13" t="s">
        <v>142</v>
      </c>
      <c r="F13" s="1">
        <v>0.63</v>
      </c>
      <c r="G13">
        <v>4.2</v>
      </c>
      <c r="H13" s="2">
        <v>94363</v>
      </c>
      <c r="I13" t="s">
        <v>143</v>
      </c>
      <c r="J13" t="s">
        <v>57</v>
      </c>
      <c r="K13" t="s">
        <v>58</v>
      </c>
      <c r="L13" t="s">
        <v>59</v>
      </c>
      <c r="M13" t="s">
        <v>60</v>
      </c>
      <c r="N13" t="s">
        <v>61</v>
      </c>
      <c r="O13" t="s">
        <v>144</v>
      </c>
      <c r="P13" t="s">
        <v>145</v>
      </c>
    </row>
    <row r="14" spans="1:16" x14ac:dyDescent="0.55000000000000004">
      <c r="A14" t="s">
        <v>146</v>
      </c>
      <c r="B14" t="s">
        <v>147</v>
      </c>
      <c r="C14" t="s">
        <v>148</v>
      </c>
      <c r="D14" t="s">
        <v>149</v>
      </c>
      <c r="E14" t="s">
        <v>150</v>
      </c>
      <c r="F14" s="1">
        <v>0.69</v>
      </c>
      <c r="G14">
        <v>4.4000000000000004</v>
      </c>
      <c r="H14" t="s">
        <v>151</v>
      </c>
      <c r="I14" t="s">
        <v>152</v>
      </c>
      <c r="J14" t="s">
        <v>153</v>
      </c>
      <c r="K14" t="s">
        <v>154</v>
      </c>
      <c r="L14" t="s">
        <v>155</v>
      </c>
      <c r="M14" t="s">
        <v>156</v>
      </c>
      <c r="N14" t="s">
        <v>157</v>
      </c>
      <c r="O14" t="s">
        <v>158</v>
      </c>
      <c r="P14" t="s">
        <v>159</v>
      </c>
    </row>
    <row r="15" spans="1:16" x14ac:dyDescent="0.55000000000000004">
      <c r="A15" t="s">
        <v>160</v>
      </c>
      <c r="B15" t="s">
        <v>161</v>
      </c>
      <c r="C15" t="s">
        <v>18</v>
      </c>
      <c r="D15" t="s">
        <v>162</v>
      </c>
      <c r="E15" t="s">
        <v>163</v>
      </c>
      <c r="F15" s="1">
        <v>0.61</v>
      </c>
      <c r="G15">
        <v>4.2</v>
      </c>
      <c r="H15" s="2">
        <v>2262</v>
      </c>
      <c r="I15" t="s">
        <v>164</v>
      </c>
      <c r="J15" t="s">
        <v>165</v>
      </c>
      <c r="K15" t="s">
        <v>166</v>
      </c>
      <c r="L15" t="s">
        <v>167</v>
      </c>
      <c r="M15" t="s">
        <v>168</v>
      </c>
      <c r="N15" t="s">
        <v>169</v>
      </c>
      <c r="O15" t="s">
        <v>170</v>
      </c>
      <c r="P15" t="s">
        <v>171</v>
      </c>
    </row>
    <row r="16" spans="1:16" x14ac:dyDescent="0.55000000000000004">
      <c r="A16" t="s">
        <v>172</v>
      </c>
      <c r="B16" t="s">
        <v>173</v>
      </c>
      <c r="C16" t="s">
        <v>18</v>
      </c>
      <c r="D16" t="s">
        <v>174</v>
      </c>
      <c r="E16" t="s">
        <v>19</v>
      </c>
      <c r="F16" s="1">
        <v>0.6</v>
      </c>
      <c r="G16">
        <v>4.0999999999999996</v>
      </c>
      <c r="H16" s="2">
        <v>4768</v>
      </c>
      <c r="I16" t="s">
        <v>67</v>
      </c>
      <c r="J16" t="s">
        <v>175</v>
      </c>
      <c r="K16" t="s">
        <v>176</v>
      </c>
      <c r="L16" t="s">
        <v>177</v>
      </c>
      <c r="M16" t="s">
        <v>178</v>
      </c>
      <c r="N16" t="s">
        <v>179</v>
      </c>
      <c r="O16" t="s">
        <v>180</v>
      </c>
      <c r="P16" t="s">
        <v>181</v>
      </c>
    </row>
    <row r="17" spans="1:16" x14ac:dyDescent="0.55000000000000004">
      <c r="A17" t="s">
        <v>182</v>
      </c>
      <c r="B17" t="s">
        <v>183</v>
      </c>
      <c r="C17" t="s">
        <v>18</v>
      </c>
      <c r="D17" t="s">
        <v>32</v>
      </c>
      <c r="E17" t="s">
        <v>19</v>
      </c>
      <c r="F17" s="1">
        <v>0.13</v>
      </c>
      <c r="G17">
        <v>4.4000000000000004</v>
      </c>
      <c r="H17" s="2">
        <v>18757</v>
      </c>
      <c r="I17" t="s">
        <v>184</v>
      </c>
      <c r="J17" t="s">
        <v>185</v>
      </c>
      <c r="K17" t="s">
        <v>186</v>
      </c>
      <c r="L17" t="s">
        <v>187</v>
      </c>
      <c r="M17" t="s">
        <v>188</v>
      </c>
      <c r="N17" t="s">
        <v>189</v>
      </c>
      <c r="O17" t="s">
        <v>190</v>
      </c>
      <c r="P17" t="s">
        <v>191</v>
      </c>
    </row>
    <row r="18" spans="1:16" x14ac:dyDescent="0.55000000000000004">
      <c r="A18" t="s">
        <v>192</v>
      </c>
      <c r="B18" t="s">
        <v>193</v>
      </c>
      <c r="C18" t="s">
        <v>194</v>
      </c>
      <c r="D18" t="s">
        <v>195</v>
      </c>
      <c r="E18" t="s">
        <v>196</v>
      </c>
      <c r="F18" s="1">
        <v>0.44</v>
      </c>
      <c r="G18">
        <v>4.2</v>
      </c>
      <c r="H18" s="2">
        <v>32840</v>
      </c>
      <c r="I18" t="s">
        <v>197</v>
      </c>
      <c r="J18" t="s">
        <v>198</v>
      </c>
      <c r="K18" t="s">
        <v>199</v>
      </c>
      <c r="L18" t="s">
        <v>200</v>
      </c>
      <c r="M18" t="s">
        <v>201</v>
      </c>
      <c r="N18" t="s">
        <v>202</v>
      </c>
      <c r="O18" t="s">
        <v>203</v>
      </c>
      <c r="P18" t="s">
        <v>204</v>
      </c>
    </row>
    <row r="19" spans="1:16" x14ac:dyDescent="0.55000000000000004">
      <c r="A19" t="s">
        <v>205</v>
      </c>
      <c r="B19" t="s">
        <v>206</v>
      </c>
      <c r="C19" t="s">
        <v>18</v>
      </c>
      <c r="D19" t="s">
        <v>207</v>
      </c>
      <c r="E19" t="s">
        <v>19</v>
      </c>
      <c r="F19" s="1">
        <v>0.38</v>
      </c>
      <c r="G19">
        <v>4</v>
      </c>
      <c r="H19" s="2">
        <v>43994</v>
      </c>
      <c r="I19" t="s">
        <v>208</v>
      </c>
      <c r="J19" t="s">
        <v>34</v>
      </c>
      <c r="K19" t="s">
        <v>35</v>
      </c>
      <c r="L19" t="s">
        <v>36</v>
      </c>
      <c r="M19" t="s">
        <v>37</v>
      </c>
      <c r="N19" t="s">
        <v>38</v>
      </c>
      <c r="O19" t="s">
        <v>209</v>
      </c>
      <c r="P19" t="s">
        <v>210</v>
      </c>
    </row>
    <row r="20" spans="1:16" x14ac:dyDescent="0.55000000000000004">
      <c r="A20" t="s">
        <v>211</v>
      </c>
      <c r="B20" t="s">
        <v>212</v>
      </c>
      <c r="C20" t="s">
        <v>18</v>
      </c>
      <c r="D20" t="s">
        <v>31</v>
      </c>
      <c r="E20" t="s">
        <v>90</v>
      </c>
      <c r="F20" s="1">
        <v>0.6</v>
      </c>
      <c r="G20">
        <v>4.0999999999999996</v>
      </c>
      <c r="H20" s="2">
        <v>13045</v>
      </c>
      <c r="I20" t="s">
        <v>213</v>
      </c>
      <c r="J20" t="s">
        <v>214</v>
      </c>
      <c r="K20" t="s">
        <v>215</v>
      </c>
      <c r="L20" t="s">
        <v>216</v>
      </c>
      <c r="M20" t="s">
        <v>217</v>
      </c>
      <c r="N20" t="s">
        <v>218</v>
      </c>
      <c r="O20" t="s">
        <v>219</v>
      </c>
      <c r="P20" t="s">
        <v>220</v>
      </c>
    </row>
    <row r="21" spans="1:16" x14ac:dyDescent="0.55000000000000004">
      <c r="A21" t="s">
        <v>221</v>
      </c>
      <c r="B21" t="s">
        <v>222</v>
      </c>
      <c r="C21" t="s">
        <v>194</v>
      </c>
      <c r="D21" t="s">
        <v>223</v>
      </c>
      <c r="E21" t="s">
        <v>224</v>
      </c>
      <c r="F21" s="1">
        <v>0.39</v>
      </c>
      <c r="G21">
        <v>4.3</v>
      </c>
      <c r="H21" s="2">
        <v>11976</v>
      </c>
      <c r="I21" t="s">
        <v>225</v>
      </c>
      <c r="J21" t="s">
        <v>226</v>
      </c>
      <c r="K21" t="s">
        <v>227</v>
      </c>
      <c r="L21" t="s">
        <v>228</v>
      </c>
      <c r="M21" t="s">
        <v>229</v>
      </c>
      <c r="N21" t="s">
        <v>230</v>
      </c>
      <c r="O21" t="s">
        <v>231</v>
      </c>
      <c r="P21" t="s">
        <v>232</v>
      </c>
    </row>
    <row r="22" spans="1:16" x14ac:dyDescent="0.55000000000000004">
      <c r="A22" t="s">
        <v>233</v>
      </c>
      <c r="B22" t="s">
        <v>234</v>
      </c>
      <c r="C22" t="s">
        <v>18</v>
      </c>
      <c r="D22" t="s">
        <v>235</v>
      </c>
      <c r="E22" t="s">
        <v>236</v>
      </c>
      <c r="F22" s="1">
        <v>0.46</v>
      </c>
      <c r="G22">
        <v>4.5</v>
      </c>
      <c r="H22">
        <v>815</v>
      </c>
      <c r="I22" t="s">
        <v>237</v>
      </c>
      <c r="J22" t="s">
        <v>238</v>
      </c>
      <c r="K22" t="s">
        <v>239</v>
      </c>
      <c r="L22" t="s">
        <v>240</v>
      </c>
      <c r="M22" t="s">
        <v>241</v>
      </c>
      <c r="N22" t="s">
        <v>242</v>
      </c>
      <c r="O22" t="s">
        <v>243</v>
      </c>
      <c r="P22" t="s">
        <v>244</v>
      </c>
    </row>
    <row r="23" spans="1:16" x14ac:dyDescent="0.55000000000000004">
      <c r="A23" t="s">
        <v>245</v>
      </c>
      <c r="B23" t="s">
        <v>246</v>
      </c>
      <c r="C23" t="s">
        <v>148</v>
      </c>
      <c r="D23" t="s">
        <v>247</v>
      </c>
      <c r="E23" t="s">
        <v>90</v>
      </c>
      <c r="F23" s="1">
        <v>0.44</v>
      </c>
      <c r="G23">
        <v>3.7</v>
      </c>
      <c r="H23" s="2">
        <v>10962</v>
      </c>
      <c r="I23" t="s">
        <v>248</v>
      </c>
      <c r="J23" t="s">
        <v>249</v>
      </c>
      <c r="K23" t="s">
        <v>250</v>
      </c>
      <c r="L23" t="s">
        <v>251</v>
      </c>
      <c r="M23" t="s">
        <v>252</v>
      </c>
      <c r="N23" t="s">
        <v>253</v>
      </c>
      <c r="O23" t="s">
        <v>254</v>
      </c>
      <c r="P23" t="s">
        <v>255</v>
      </c>
    </row>
    <row r="24" spans="1:16" x14ac:dyDescent="0.55000000000000004">
      <c r="A24" t="s">
        <v>256</v>
      </c>
      <c r="B24" t="s">
        <v>257</v>
      </c>
      <c r="C24" t="s">
        <v>194</v>
      </c>
      <c r="D24" t="s">
        <v>223</v>
      </c>
      <c r="E24" t="s">
        <v>258</v>
      </c>
      <c r="F24" s="1">
        <v>0.41</v>
      </c>
      <c r="G24">
        <v>4.3</v>
      </c>
      <c r="H24" s="2">
        <v>16299</v>
      </c>
      <c r="I24" t="s">
        <v>259</v>
      </c>
      <c r="J24" t="s">
        <v>260</v>
      </c>
      <c r="K24" t="s">
        <v>261</v>
      </c>
      <c r="L24" t="s">
        <v>262</v>
      </c>
      <c r="M24" t="s">
        <v>263</v>
      </c>
      <c r="N24" t="s">
        <v>264</v>
      </c>
      <c r="O24" t="s">
        <v>265</v>
      </c>
      <c r="P24" t="s">
        <v>266</v>
      </c>
    </row>
    <row r="25" spans="1:16" x14ac:dyDescent="0.55000000000000004">
      <c r="A25" t="s">
        <v>267</v>
      </c>
      <c r="B25" t="s">
        <v>268</v>
      </c>
      <c r="C25" t="s">
        <v>18</v>
      </c>
      <c r="D25" t="s">
        <v>269</v>
      </c>
      <c r="E25" t="s">
        <v>31</v>
      </c>
      <c r="F25" s="1">
        <v>0.7</v>
      </c>
      <c r="G25">
        <v>4</v>
      </c>
      <c r="H25" s="2">
        <v>9378</v>
      </c>
      <c r="I25" t="s">
        <v>270</v>
      </c>
      <c r="J25" t="s">
        <v>271</v>
      </c>
      <c r="K25" t="s">
        <v>272</v>
      </c>
      <c r="L25" t="s">
        <v>273</v>
      </c>
      <c r="M25" t="s">
        <v>274</v>
      </c>
      <c r="N25" t="s">
        <v>275</v>
      </c>
      <c r="O25" t="s">
        <v>276</v>
      </c>
      <c r="P25" t="s">
        <v>277</v>
      </c>
    </row>
    <row r="26" spans="1:16" x14ac:dyDescent="0.55000000000000004">
      <c r="A26" t="s">
        <v>278</v>
      </c>
      <c r="B26" t="s">
        <v>279</v>
      </c>
      <c r="C26" t="s">
        <v>194</v>
      </c>
      <c r="D26" t="s">
        <v>280</v>
      </c>
      <c r="E26" t="s">
        <v>281</v>
      </c>
      <c r="F26" s="1">
        <v>0.42</v>
      </c>
      <c r="G26">
        <v>4.3</v>
      </c>
      <c r="H26" s="2">
        <v>4703</v>
      </c>
      <c r="I26" t="s">
        <v>282</v>
      </c>
      <c r="J26" t="s">
        <v>283</v>
      </c>
      <c r="K26" t="s">
        <v>284</v>
      </c>
      <c r="L26" t="s">
        <v>285</v>
      </c>
      <c r="M26" t="s">
        <v>286</v>
      </c>
      <c r="N26" t="s">
        <v>287</v>
      </c>
      <c r="O26" t="s">
        <v>288</v>
      </c>
      <c r="P26" t="s">
        <v>289</v>
      </c>
    </row>
    <row r="27" spans="1:16" x14ac:dyDescent="0.55000000000000004">
      <c r="A27" t="s">
        <v>290</v>
      </c>
      <c r="B27" t="s">
        <v>291</v>
      </c>
      <c r="C27" t="s">
        <v>148</v>
      </c>
      <c r="D27" t="s">
        <v>31</v>
      </c>
      <c r="E27" t="s">
        <v>55</v>
      </c>
      <c r="F27" s="1">
        <v>0.72</v>
      </c>
      <c r="G27">
        <v>4.2</v>
      </c>
      <c r="H27" s="2">
        <v>12153</v>
      </c>
      <c r="I27" t="s">
        <v>292</v>
      </c>
      <c r="J27" t="s">
        <v>293</v>
      </c>
      <c r="K27" t="s">
        <v>294</v>
      </c>
      <c r="L27" t="s">
        <v>295</v>
      </c>
      <c r="M27" t="s">
        <v>296</v>
      </c>
      <c r="N27" t="s">
        <v>297</v>
      </c>
      <c r="O27" t="s">
        <v>298</v>
      </c>
      <c r="P27" t="s">
        <v>299</v>
      </c>
    </row>
    <row r="28" spans="1:16" x14ac:dyDescent="0.55000000000000004">
      <c r="A28" t="s">
        <v>300</v>
      </c>
      <c r="B28" t="s">
        <v>301</v>
      </c>
      <c r="C28" t="s">
        <v>194</v>
      </c>
      <c r="D28" t="s">
        <v>302</v>
      </c>
      <c r="E28" t="s">
        <v>303</v>
      </c>
      <c r="F28" s="1">
        <v>0.25</v>
      </c>
      <c r="G28">
        <v>4.2</v>
      </c>
      <c r="H28" s="2">
        <v>34899</v>
      </c>
      <c r="I28" t="s">
        <v>304</v>
      </c>
      <c r="J28" t="s">
        <v>305</v>
      </c>
      <c r="K28" t="s">
        <v>306</v>
      </c>
      <c r="L28" t="s">
        <v>307</v>
      </c>
      <c r="M28" t="s">
        <v>308</v>
      </c>
      <c r="N28" t="s">
        <v>309</v>
      </c>
      <c r="O28" t="s">
        <v>310</v>
      </c>
      <c r="P28" t="s">
        <v>311</v>
      </c>
    </row>
    <row r="29" spans="1:16" x14ac:dyDescent="0.55000000000000004">
      <c r="A29" t="s">
        <v>312</v>
      </c>
      <c r="B29" t="s">
        <v>313</v>
      </c>
      <c r="C29" t="s">
        <v>18</v>
      </c>
      <c r="D29" t="s">
        <v>102</v>
      </c>
      <c r="E29" t="s">
        <v>19</v>
      </c>
      <c r="F29" s="1">
        <v>0.25</v>
      </c>
      <c r="G29">
        <v>4</v>
      </c>
      <c r="H29" s="2">
        <v>2766</v>
      </c>
      <c r="I29" t="s">
        <v>314</v>
      </c>
      <c r="J29" t="s">
        <v>315</v>
      </c>
      <c r="K29" t="s">
        <v>316</v>
      </c>
      <c r="L29" t="s">
        <v>317</v>
      </c>
      <c r="M29" t="s">
        <v>318</v>
      </c>
      <c r="N29" t="s">
        <v>319</v>
      </c>
      <c r="O29" t="s">
        <v>320</v>
      </c>
      <c r="P29" t="s">
        <v>321</v>
      </c>
    </row>
    <row r="30" spans="1:16" x14ac:dyDescent="0.55000000000000004">
      <c r="A30" t="s">
        <v>322</v>
      </c>
      <c r="B30" t="s">
        <v>323</v>
      </c>
      <c r="C30" t="s">
        <v>18</v>
      </c>
      <c r="D30" t="s">
        <v>235</v>
      </c>
      <c r="E30" t="s">
        <v>324</v>
      </c>
      <c r="F30" s="1">
        <v>0.51</v>
      </c>
      <c r="G30">
        <v>4.4000000000000004</v>
      </c>
      <c r="H30">
        <v>184</v>
      </c>
      <c r="I30" t="s">
        <v>325</v>
      </c>
      <c r="J30" t="s">
        <v>326</v>
      </c>
      <c r="K30" t="s">
        <v>327</v>
      </c>
      <c r="L30" t="s">
        <v>328</v>
      </c>
      <c r="M30" t="s">
        <v>329</v>
      </c>
      <c r="N30" t="s">
        <v>330</v>
      </c>
      <c r="O30" t="s">
        <v>331</v>
      </c>
      <c r="P30" t="s">
        <v>332</v>
      </c>
    </row>
    <row r="31" spans="1:16" x14ac:dyDescent="0.55000000000000004">
      <c r="A31" t="s">
        <v>333</v>
      </c>
      <c r="B31" t="s">
        <v>334</v>
      </c>
      <c r="C31" t="s">
        <v>18</v>
      </c>
      <c r="D31" t="s">
        <v>102</v>
      </c>
      <c r="E31" t="s">
        <v>114</v>
      </c>
      <c r="F31" s="1">
        <v>0.7</v>
      </c>
      <c r="G31">
        <v>4.3</v>
      </c>
      <c r="H31" s="2">
        <v>20850</v>
      </c>
      <c r="I31" t="s">
        <v>335</v>
      </c>
      <c r="J31" t="s">
        <v>336</v>
      </c>
      <c r="K31" t="s">
        <v>337</v>
      </c>
      <c r="L31" t="s">
        <v>338</v>
      </c>
      <c r="M31" t="s">
        <v>339</v>
      </c>
      <c r="N31" t="s">
        <v>340</v>
      </c>
      <c r="O31" t="s">
        <v>341</v>
      </c>
      <c r="P31" t="s">
        <v>342</v>
      </c>
    </row>
    <row r="32" spans="1:16" x14ac:dyDescent="0.55000000000000004">
      <c r="A32" t="s">
        <v>343</v>
      </c>
      <c r="B32" t="s">
        <v>344</v>
      </c>
      <c r="C32" t="s">
        <v>18</v>
      </c>
      <c r="D32" t="s">
        <v>31</v>
      </c>
      <c r="E32" t="s">
        <v>345</v>
      </c>
      <c r="F32" s="1">
        <v>0.73</v>
      </c>
      <c r="G32">
        <v>4.5</v>
      </c>
      <c r="H32" s="2">
        <v>74976</v>
      </c>
      <c r="I32" t="s">
        <v>346</v>
      </c>
      <c r="J32" t="s">
        <v>347</v>
      </c>
      <c r="K32" t="s">
        <v>348</v>
      </c>
      <c r="L32" t="s">
        <v>349</v>
      </c>
      <c r="M32" t="s">
        <v>350</v>
      </c>
      <c r="N32" t="s">
        <v>351</v>
      </c>
      <c r="O32" t="s">
        <v>352</v>
      </c>
      <c r="P32" t="s">
        <v>353</v>
      </c>
    </row>
    <row r="33" spans="1:16" x14ac:dyDescent="0.55000000000000004">
      <c r="A33" t="s">
        <v>354</v>
      </c>
      <c r="B33" t="s">
        <v>355</v>
      </c>
      <c r="C33" t="s">
        <v>18</v>
      </c>
      <c r="D33" t="s">
        <v>356</v>
      </c>
      <c r="E33" t="s">
        <v>90</v>
      </c>
      <c r="F33" s="1">
        <v>0.64</v>
      </c>
      <c r="G33">
        <v>4</v>
      </c>
      <c r="H33" s="2">
        <v>1934</v>
      </c>
      <c r="I33" t="s">
        <v>357</v>
      </c>
      <c r="J33" t="s">
        <v>358</v>
      </c>
      <c r="K33" t="s">
        <v>359</v>
      </c>
      <c r="L33" t="s">
        <v>360</v>
      </c>
      <c r="M33" t="s">
        <v>361</v>
      </c>
      <c r="N33" t="s">
        <v>362</v>
      </c>
      <c r="O33" t="s">
        <v>363</v>
      </c>
      <c r="P33" t="s">
        <v>364</v>
      </c>
    </row>
    <row r="34" spans="1:16" x14ac:dyDescent="0.55000000000000004">
      <c r="A34" t="s">
        <v>365</v>
      </c>
      <c r="B34" t="s">
        <v>366</v>
      </c>
      <c r="C34" t="s">
        <v>18</v>
      </c>
      <c r="D34" t="s">
        <v>367</v>
      </c>
      <c r="E34" t="s">
        <v>20</v>
      </c>
      <c r="F34" s="1">
        <v>0.65</v>
      </c>
      <c r="G34">
        <v>4.3</v>
      </c>
      <c r="H34">
        <v>974</v>
      </c>
      <c r="I34" t="s">
        <v>368</v>
      </c>
      <c r="J34" t="s">
        <v>369</v>
      </c>
      <c r="K34" t="s">
        <v>370</v>
      </c>
      <c r="L34" t="s">
        <v>371</v>
      </c>
      <c r="M34" t="s">
        <v>372</v>
      </c>
      <c r="N34" t="s">
        <v>373</v>
      </c>
      <c r="O34" t="s">
        <v>374</v>
      </c>
      <c r="P34" t="s">
        <v>375</v>
      </c>
    </row>
    <row r="35" spans="1:16" x14ac:dyDescent="0.55000000000000004">
      <c r="A35" t="s">
        <v>376</v>
      </c>
      <c r="B35" t="s">
        <v>377</v>
      </c>
      <c r="C35" t="s">
        <v>18</v>
      </c>
      <c r="D35" t="s">
        <v>378</v>
      </c>
      <c r="E35" t="s">
        <v>378</v>
      </c>
      <c r="F35" s="1">
        <v>0</v>
      </c>
      <c r="G35">
        <v>4.3</v>
      </c>
      <c r="H35">
        <v>355</v>
      </c>
      <c r="I35" t="s">
        <v>379</v>
      </c>
      <c r="J35" t="s">
        <v>380</v>
      </c>
      <c r="K35" t="s">
        <v>381</v>
      </c>
      <c r="L35" t="s">
        <v>382</v>
      </c>
      <c r="M35" t="s">
        <v>383</v>
      </c>
      <c r="N35" t="s">
        <v>384</v>
      </c>
      <c r="O35" t="s">
        <v>385</v>
      </c>
      <c r="P35" t="s">
        <v>386</v>
      </c>
    </row>
    <row r="36" spans="1:16" x14ac:dyDescent="0.55000000000000004">
      <c r="A36" t="s">
        <v>387</v>
      </c>
      <c r="B36" t="s">
        <v>388</v>
      </c>
      <c r="C36" t="s">
        <v>18</v>
      </c>
      <c r="D36" t="s">
        <v>31</v>
      </c>
      <c r="E36" t="s">
        <v>114</v>
      </c>
      <c r="F36" s="1">
        <v>0.8</v>
      </c>
      <c r="G36">
        <v>3.9</v>
      </c>
      <c r="H36" s="2">
        <v>1075</v>
      </c>
      <c r="I36" t="s">
        <v>389</v>
      </c>
      <c r="J36" t="s">
        <v>390</v>
      </c>
      <c r="K36" t="s">
        <v>391</v>
      </c>
      <c r="L36" t="s">
        <v>392</v>
      </c>
      <c r="M36" t="s">
        <v>393</v>
      </c>
      <c r="N36" t="s">
        <v>394</v>
      </c>
      <c r="O36" t="s">
        <v>395</v>
      </c>
      <c r="P36" t="s">
        <v>396</v>
      </c>
    </row>
    <row r="37" spans="1:16" x14ac:dyDescent="0.55000000000000004">
      <c r="A37" t="s">
        <v>397</v>
      </c>
      <c r="B37" t="s">
        <v>398</v>
      </c>
      <c r="C37" t="s">
        <v>18</v>
      </c>
      <c r="D37" t="s">
        <v>399</v>
      </c>
      <c r="E37" t="s">
        <v>400</v>
      </c>
      <c r="F37" s="1">
        <v>0.85</v>
      </c>
      <c r="G37">
        <v>3.9</v>
      </c>
      <c r="H37" s="2">
        <v>24871</v>
      </c>
      <c r="I37" t="s">
        <v>401</v>
      </c>
      <c r="J37" t="s">
        <v>80</v>
      </c>
      <c r="K37" t="s">
        <v>81</v>
      </c>
      <c r="L37" t="s">
        <v>82</v>
      </c>
      <c r="M37" t="s">
        <v>83</v>
      </c>
      <c r="N37" t="s">
        <v>402</v>
      </c>
      <c r="O37" t="s">
        <v>403</v>
      </c>
      <c r="P37" t="s">
        <v>404</v>
      </c>
    </row>
    <row r="38" spans="1:16" x14ac:dyDescent="0.55000000000000004">
      <c r="A38" t="s">
        <v>405</v>
      </c>
      <c r="B38" t="s">
        <v>406</v>
      </c>
      <c r="C38" t="s">
        <v>18</v>
      </c>
      <c r="D38" t="s">
        <v>163</v>
      </c>
      <c r="E38" t="s">
        <v>407</v>
      </c>
      <c r="F38" s="1">
        <v>0.53</v>
      </c>
      <c r="G38">
        <v>4.4000000000000004</v>
      </c>
      <c r="H38" s="2">
        <v>13552</v>
      </c>
      <c r="I38" t="s">
        <v>408</v>
      </c>
      <c r="J38" t="s">
        <v>409</v>
      </c>
      <c r="K38" t="s">
        <v>410</v>
      </c>
      <c r="L38" t="s">
        <v>411</v>
      </c>
      <c r="M38" t="s">
        <v>412</v>
      </c>
      <c r="N38" t="s">
        <v>413</v>
      </c>
      <c r="O38" t="s">
        <v>414</v>
      </c>
      <c r="P38" t="s">
        <v>415</v>
      </c>
    </row>
    <row r="39" spans="1:16" x14ac:dyDescent="0.55000000000000004">
      <c r="A39" t="s">
        <v>416</v>
      </c>
      <c r="B39" t="s">
        <v>417</v>
      </c>
      <c r="C39" t="s">
        <v>18</v>
      </c>
      <c r="D39" t="s">
        <v>31</v>
      </c>
      <c r="E39" t="s">
        <v>114</v>
      </c>
      <c r="F39" s="1">
        <v>0.8</v>
      </c>
      <c r="G39">
        <v>4</v>
      </c>
      <c r="H39">
        <v>576</v>
      </c>
      <c r="I39" t="s">
        <v>418</v>
      </c>
      <c r="J39" t="s">
        <v>419</v>
      </c>
      <c r="K39" t="s">
        <v>420</v>
      </c>
      <c r="L39" t="s">
        <v>421</v>
      </c>
      <c r="M39" t="s">
        <v>422</v>
      </c>
      <c r="N39" t="s">
        <v>423</v>
      </c>
      <c r="O39" t="s">
        <v>424</v>
      </c>
      <c r="P39" t="s">
        <v>425</v>
      </c>
    </row>
    <row r="40" spans="1:16" x14ac:dyDescent="0.55000000000000004">
      <c r="A40" t="s">
        <v>426</v>
      </c>
      <c r="B40" t="s">
        <v>427</v>
      </c>
      <c r="C40" t="s">
        <v>194</v>
      </c>
      <c r="D40" t="s">
        <v>428</v>
      </c>
      <c r="E40" t="s">
        <v>429</v>
      </c>
      <c r="F40" s="1">
        <v>0.28000000000000003</v>
      </c>
      <c r="G40">
        <v>4.2</v>
      </c>
      <c r="H40" s="2">
        <v>7298</v>
      </c>
      <c r="I40" t="s">
        <v>430</v>
      </c>
      <c r="J40" t="s">
        <v>431</v>
      </c>
      <c r="K40" t="s">
        <v>432</v>
      </c>
      <c r="L40" t="s">
        <v>433</v>
      </c>
      <c r="M40" t="s">
        <v>434</v>
      </c>
      <c r="N40" t="s">
        <v>435</v>
      </c>
      <c r="O40" t="s">
        <v>436</v>
      </c>
      <c r="P40" t="s">
        <v>437</v>
      </c>
    </row>
    <row r="41" spans="1:16" x14ac:dyDescent="0.55000000000000004">
      <c r="A41" t="s">
        <v>438</v>
      </c>
      <c r="B41" t="s">
        <v>439</v>
      </c>
      <c r="C41" t="s">
        <v>18</v>
      </c>
      <c r="D41" t="s">
        <v>235</v>
      </c>
      <c r="E41" t="s">
        <v>324</v>
      </c>
      <c r="F41" s="1">
        <v>0.51</v>
      </c>
      <c r="G41">
        <v>4.2</v>
      </c>
      <c r="H41">
        <v>462</v>
      </c>
      <c r="I41" t="s">
        <v>440</v>
      </c>
      <c r="J41" t="s">
        <v>441</v>
      </c>
      <c r="K41" t="s">
        <v>442</v>
      </c>
      <c r="L41" t="s">
        <v>443</v>
      </c>
      <c r="M41" t="s">
        <v>444</v>
      </c>
      <c r="N41" t="s">
        <v>445</v>
      </c>
      <c r="O41" t="s">
        <v>446</v>
      </c>
      <c r="P41" t="s">
        <v>447</v>
      </c>
    </row>
    <row r="42" spans="1:16" x14ac:dyDescent="0.55000000000000004">
      <c r="A42" t="s">
        <v>448</v>
      </c>
      <c r="B42" t="s">
        <v>449</v>
      </c>
      <c r="C42" t="s">
        <v>18</v>
      </c>
      <c r="D42" t="s">
        <v>450</v>
      </c>
      <c r="E42" t="s">
        <v>451</v>
      </c>
      <c r="F42" s="1">
        <v>0.7</v>
      </c>
      <c r="G42">
        <v>4.5</v>
      </c>
      <c r="H42" t="s">
        <v>452</v>
      </c>
      <c r="I42" t="s">
        <v>453</v>
      </c>
      <c r="J42" t="s">
        <v>454</v>
      </c>
      <c r="K42" t="s">
        <v>455</v>
      </c>
      <c r="L42" t="s">
        <v>456</v>
      </c>
      <c r="M42" t="s">
        <v>457</v>
      </c>
      <c r="N42" t="s">
        <v>458</v>
      </c>
      <c r="O42" t="s">
        <v>459</v>
      </c>
      <c r="P42" t="s">
        <v>460</v>
      </c>
    </row>
    <row r="43" spans="1:16" x14ac:dyDescent="0.55000000000000004">
      <c r="A43" t="s">
        <v>461</v>
      </c>
      <c r="B43" t="s">
        <v>462</v>
      </c>
      <c r="C43" t="s">
        <v>194</v>
      </c>
      <c r="D43" t="s">
        <v>303</v>
      </c>
      <c r="E43" t="s">
        <v>463</v>
      </c>
      <c r="F43" s="1">
        <v>0.43</v>
      </c>
      <c r="G43">
        <v>4.3</v>
      </c>
      <c r="H43" s="2">
        <v>27151</v>
      </c>
      <c r="I43" t="s">
        <v>464</v>
      </c>
      <c r="J43" t="s">
        <v>465</v>
      </c>
      <c r="K43" t="s">
        <v>466</v>
      </c>
      <c r="L43" t="s">
        <v>467</v>
      </c>
      <c r="M43" t="s">
        <v>468</v>
      </c>
      <c r="N43" t="s">
        <v>469</v>
      </c>
      <c r="O43" t="s">
        <v>470</v>
      </c>
      <c r="P43" t="s">
        <v>471</v>
      </c>
    </row>
    <row r="44" spans="1:16" x14ac:dyDescent="0.55000000000000004">
      <c r="A44" t="s">
        <v>472</v>
      </c>
      <c r="B44" t="s">
        <v>473</v>
      </c>
      <c r="C44" t="s">
        <v>18</v>
      </c>
      <c r="D44" t="s">
        <v>19</v>
      </c>
      <c r="E44" t="s">
        <v>20</v>
      </c>
      <c r="F44" s="1">
        <v>0.64</v>
      </c>
      <c r="G44">
        <v>4.2</v>
      </c>
      <c r="H44" s="2">
        <v>24269</v>
      </c>
      <c r="I44" t="s">
        <v>474</v>
      </c>
      <c r="J44" t="s">
        <v>22</v>
      </c>
      <c r="K44" t="s">
        <v>23</v>
      </c>
      <c r="L44" t="s">
        <v>24</v>
      </c>
      <c r="M44" t="s">
        <v>25</v>
      </c>
      <c r="N44" t="s">
        <v>26</v>
      </c>
      <c r="O44" t="s">
        <v>475</v>
      </c>
      <c r="P44" t="s">
        <v>476</v>
      </c>
    </row>
    <row r="45" spans="1:16" x14ac:dyDescent="0.55000000000000004">
      <c r="A45" t="s">
        <v>477</v>
      </c>
      <c r="B45" t="s">
        <v>478</v>
      </c>
      <c r="C45" t="s">
        <v>113</v>
      </c>
      <c r="D45" t="s">
        <v>114</v>
      </c>
      <c r="E45" t="s">
        <v>479</v>
      </c>
      <c r="F45" s="1">
        <v>0.38</v>
      </c>
      <c r="G45">
        <v>4.3</v>
      </c>
      <c r="H45" s="2">
        <v>12093</v>
      </c>
      <c r="I45" t="s">
        <v>480</v>
      </c>
      <c r="J45" t="s">
        <v>481</v>
      </c>
      <c r="K45" t="s">
        <v>482</v>
      </c>
      <c r="L45" t="s">
        <v>483</v>
      </c>
      <c r="M45" t="s">
        <v>484</v>
      </c>
      <c r="N45" t="s">
        <v>485</v>
      </c>
      <c r="O45" t="s">
        <v>486</v>
      </c>
      <c r="P45" t="s">
        <v>487</v>
      </c>
    </row>
    <row r="46" spans="1:16" x14ac:dyDescent="0.55000000000000004">
      <c r="A46" t="s">
        <v>488</v>
      </c>
      <c r="B46" t="s">
        <v>489</v>
      </c>
      <c r="C46" t="s">
        <v>18</v>
      </c>
      <c r="D46" t="s">
        <v>269</v>
      </c>
      <c r="E46" t="s">
        <v>31</v>
      </c>
      <c r="F46" s="1">
        <v>0.7</v>
      </c>
      <c r="G46">
        <v>4</v>
      </c>
      <c r="H46" s="2">
        <v>9378</v>
      </c>
      <c r="I46" t="s">
        <v>490</v>
      </c>
      <c r="J46" t="s">
        <v>271</v>
      </c>
      <c r="K46" t="s">
        <v>272</v>
      </c>
      <c r="L46" t="s">
        <v>273</v>
      </c>
      <c r="M46" t="s">
        <v>274</v>
      </c>
      <c r="N46" t="s">
        <v>275</v>
      </c>
      <c r="O46" t="s">
        <v>491</v>
      </c>
      <c r="P46" t="s">
        <v>492</v>
      </c>
    </row>
    <row r="47" spans="1:16" x14ac:dyDescent="0.55000000000000004">
      <c r="A47" t="s">
        <v>493</v>
      </c>
      <c r="B47" t="s">
        <v>494</v>
      </c>
      <c r="C47" t="s">
        <v>18</v>
      </c>
      <c r="D47" t="s">
        <v>495</v>
      </c>
      <c r="E47" t="s">
        <v>114</v>
      </c>
      <c r="F47" s="1">
        <v>0.67</v>
      </c>
      <c r="G47">
        <v>3.3</v>
      </c>
      <c r="H47" s="2">
        <v>9792</v>
      </c>
      <c r="I47" t="s">
        <v>496</v>
      </c>
      <c r="J47" t="s">
        <v>497</v>
      </c>
      <c r="K47" t="s">
        <v>498</v>
      </c>
      <c r="L47" t="s">
        <v>499</v>
      </c>
      <c r="M47" t="s">
        <v>500</v>
      </c>
      <c r="N47" t="s">
        <v>501</v>
      </c>
      <c r="O47" t="s">
        <v>502</v>
      </c>
      <c r="P47" t="s">
        <v>503</v>
      </c>
    </row>
    <row r="48" spans="1:16" x14ac:dyDescent="0.55000000000000004">
      <c r="A48" t="s">
        <v>504</v>
      </c>
      <c r="B48" t="s">
        <v>505</v>
      </c>
      <c r="C48" t="s">
        <v>113</v>
      </c>
      <c r="D48" t="s">
        <v>506</v>
      </c>
      <c r="E48" t="s">
        <v>507</v>
      </c>
      <c r="F48" s="1">
        <v>0.57999999999999996</v>
      </c>
      <c r="G48">
        <v>4.0999999999999996</v>
      </c>
      <c r="H48" s="2">
        <v>8131</v>
      </c>
      <c r="I48" t="s">
        <v>508</v>
      </c>
      <c r="J48" t="s">
        <v>509</v>
      </c>
      <c r="K48" t="s">
        <v>510</v>
      </c>
      <c r="L48" t="s">
        <v>511</v>
      </c>
      <c r="M48" t="s">
        <v>512</v>
      </c>
      <c r="N48" t="s">
        <v>513</v>
      </c>
      <c r="O48" t="s">
        <v>514</v>
      </c>
      <c r="P48" t="s">
        <v>515</v>
      </c>
    </row>
    <row r="49" spans="1:16" x14ac:dyDescent="0.55000000000000004">
      <c r="A49" t="s">
        <v>516</v>
      </c>
      <c r="B49" t="s">
        <v>517</v>
      </c>
      <c r="C49" t="s">
        <v>148</v>
      </c>
      <c r="D49" t="s">
        <v>518</v>
      </c>
      <c r="E49" t="s">
        <v>519</v>
      </c>
      <c r="F49" s="1">
        <v>0.35</v>
      </c>
      <c r="G49">
        <v>4.4000000000000004</v>
      </c>
      <c r="H49" t="s">
        <v>151</v>
      </c>
      <c r="I49" t="s">
        <v>520</v>
      </c>
      <c r="J49" t="s">
        <v>153</v>
      </c>
      <c r="K49" t="s">
        <v>154</v>
      </c>
      <c r="L49" t="s">
        <v>155</v>
      </c>
      <c r="M49" t="s">
        <v>156</v>
      </c>
      <c r="N49" t="s">
        <v>157</v>
      </c>
      <c r="O49" t="s">
        <v>521</v>
      </c>
      <c r="P49" t="s">
        <v>522</v>
      </c>
    </row>
    <row r="50" spans="1:16" x14ac:dyDescent="0.55000000000000004">
      <c r="A50" t="s">
        <v>523</v>
      </c>
      <c r="B50" t="s">
        <v>524</v>
      </c>
      <c r="C50" t="s">
        <v>525</v>
      </c>
      <c r="D50" t="s">
        <v>19</v>
      </c>
      <c r="E50" t="s">
        <v>114</v>
      </c>
      <c r="F50" s="1">
        <v>0.6</v>
      </c>
      <c r="G50">
        <v>3.6</v>
      </c>
      <c r="H50">
        <v>493</v>
      </c>
      <c r="I50" t="s">
        <v>526</v>
      </c>
      <c r="J50" t="s">
        <v>527</v>
      </c>
      <c r="K50" t="s">
        <v>528</v>
      </c>
      <c r="L50" t="s">
        <v>529</v>
      </c>
      <c r="M50" t="s">
        <v>530</v>
      </c>
      <c r="N50" t="s">
        <v>531</v>
      </c>
      <c r="O50" t="s">
        <v>532</v>
      </c>
      <c r="P50" t="s">
        <v>533</v>
      </c>
    </row>
    <row r="51" spans="1:16" x14ac:dyDescent="0.55000000000000004">
      <c r="A51" t="s">
        <v>534</v>
      </c>
      <c r="B51" t="s">
        <v>535</v>
      </c>
      <c r="C51" t="s">
        <v>18</v>
      </c>
      <c r="D51" t="s">
        <v>31</v>
      </c>
      <c r="E51" t="s">
        <v>536</v>
      </c>
      <c r="F51" s="1">
        <v>0.5</v>
      </c>
      <c r="G51">
        <v>4.2</v>
      </c>
      <c r="H51" s="2">
        <v>92595</v>
      </c>
      <c r="I51" t="s">
        <v>537</v>
      </c>
      <c r="J51" t="s">
        <v>538</v>
      </c>
      <c r="K51" t="s">
        <v>539</v>
      </c>
      <c r="L51" t="s">
        <v>540</v>
      </c>
      <c r="M51" t="s">
        <v>541</v>
      </c>
      <c r="N51" t="s">
        <v>542</v>
      </c>
      <c r="O51" t="s">
        <v>543</v>
      </c>
      <c r="P51" t="s">
        <v>544</v>
      </c>
    </row>
    <row r="52" spans="1:16" x14ac:dyDescent="0.55000000000000004">
      <c r="A52" t="s">
        <v>545</v>
      </c>
      <c r="B52" t="s">
        <v>546</v>
      </c>
      <c r="C52" t="s">
        <v>113</v>
      </c>
      <c r="D52" t="s">
        <v>547</v>
      </c>
      <c r="E52" t="s">
        <v>548</v>
      </c>
      <c r="F52" s="1">
        <v>0.45</v>
      </c>
      <c r="G52">
        <v>4.4000000000000004</v>
      </c>
      <c r="H52" s="2">
        <v>24780</v>
      </c>
      <c r="I52" t="s">
        <v>549</v>
      </c>
      <c r="J52" t="s">
        <v>550</v>
      </c>
      <c r="K52" t="s">
        <v>551</v>
      </c>
      <c r="L52" t="s">
        <v>552</v>
      </c>
      <c r="M52" t="s">
        <v>553</v>
      </c>
      <c r="N52" t="s">
        <v>554</v>
      </c>
      <c r="O52" t="s">
        <v>555</v>
      </c>
      <c r="P52" t="s">
        <v>556</v>
      </c>
    </row>
    <row r="53" spans="1:16" x14ac:dyDescent="0.55000000000000004">
      <c r="A53" t="s">
        <v>557</v>
      </c>
      <c r="B53" t="s">
        <v>558</v>
      </c>
      <c r="C53" t="s">
        <v>18</v>
      </c>
      <c r="D53" t="s">
        <v>356</v>
      </c>
      <c r="E53" t="s">
        <v>559</v>
      </c>
      <c r="F53" s="1">
        <v>0.64</v>
      </c>
      <c r="G53">
        <v>4.2</v>
      </c>
      <c r="H53" s="2">
        <v>92595</v>
      </c>
      <c r="I53" t="s">
        <v>560</v>
      </c>
      <c r="J53" t="s">
        <v>538</v>
      </c>
      <c r="K53" t="s">
        <v>539</v>
      </c>
      <c r="L53" t="s">
        <v>540</v>
      </c>
      <c r="M53" t="s">
        <v>541</v>
      </c>
      <c r="N53" t="s">
        <v>542</v>
      </c>
      <c r="O53" t="s">
        <v>561</v>
      </c>
      <c r="P53" t="s">
        <v>562</v>
      </c>
    </row>
    <row r="54" spans="1:16" x14ac:dyDescent="0.55000000000000004">
      <c r="A54" t="s">
        <v>563</v>
      </c>
      <c r="B54" t="s">
        <v>564</v>
      </c>
      <c r="C54" t="s">
        <v>18</v>
      </c>
      <c r="D54" t="s">
        <v>142</v>
      </c>
      <c r="E54" t="s">
        <v>565</v>
      </c>
      <c r="F54" s="1">
        <v>0.62</v>
      </c>
      <c r="G54">
        <v>4.3</v>
      </c>
      <c r="H54" s="2">
        <v>8188</v>
      </c>
      <c r="I54" t="s">
        <v>566</v>
      </c>
      <c r="J54" t="s">
        <v>567</v>
      </c>
      <c r="K54" t="s">
        <v>568</v>
      </c>
      <c r="L54" t="s">
        <v>569</v>
      </c>
      <c r="M54" t="s">
        <v>570</v>
      </c>
      <c r="N54" t="s">
        <v>571</v>
      </c>
      <c r="O54" t="s">
        <v>572</v>
      </c>
      <c r="P54" t="s">
        <v>573</v>
      </c>
    </row>
    <row r="55" spans="1:16" x14ac:dyDescent="0.55000000000000004">
      <c r="A55" t="s">
        <v>574</v>
      </c>
      <c r="B55" t="s">
        <v>575</v>
      </c>
      <c r="C55" t="s">
        <v>576</v>
      </c>
      <c r="D55" t="s">
        <v>577</v>
      </c>
      <c r="E55" t="s">
        <v>578</v>
      </c>
      <c r="F55" s="1">
        <v>0.46</v>
      </c>
      <c r="G55">
        <v>4.2</v>
      </c>
      <c r="H55" s="2">
        <v>4003</v>
      </c>
      <c r="I55" t="s">
        <v>579</v>
      </c>
      <c r="J55" t="s">
        <v>580</v>
      </c>
      <c r="K55" t="s">
        <v>581</v>
      </c>
      <c r="L55" t="s">
        <v>582</v>
      </c>
      <c r="M55" t="s">
        <v>583</v>
      </c>
      <c r="N55" t="s">
        <v>584</v>
      </c>
      <c r="O55" t="s">
        <v>585</v>
      </c>
      <c r="P55" t="s">
        <v>586</v>
      </c>
    </row>
    <row r="56" spans="1:16" x14ac:dyDescent="0.55000000000000004">
      <c r="A56" t="s">
        <v>587</v>
      </c>
      <c r="B56" t="s">
        <v>588</v>
      </c>
      <c r="C56" t="s">
        <v>18</v>
      </c>
      <c r="D56" t="s">
        <v>31</v>
      </c>
      <c r="E56" t="s">
        <v>32</v>
      </c>
      <c r="F56" s="1">
        <v>0.43</v>
      </c>
      <c r="G56">
        <v>4.0999999999999996</v>
      </c>
      <c r="H56">
        <v>314</v>
      </c>
      <c r="I56" t="s">
        <v>589</v>
      </c>
      <c r="J56" t="s">
        <v>590</v>
      </c>
      <c r="K56" t="s">
        <v>591</v>
      </c>
      <c r="L56" t="s">
        <v>592</v>
      </c>
      <c r="M56" t="s">
        <v>593</v>
      </c>
      <c r="N56" t="s">
        <v>594</v>
      </c>
      <c r="O56" t="s">
        <v>595</v>
      </c>
      <c r="P56" t="s">
        <v>596</v>
      </c>
    </row>
    <row r="57" spans="1:16" x14ac:dyDescent="0.55000000000000004">
      <c r="A57" t="s">
        <v>597</v>
      </c>
      <c r="B57" t="s">
        <v>598</v>
      </c>
      <c r="C57" t="s">
        <v>525</v>
      </c>
      <c r="D57" t="s">
        <v>599</v>
      </c>
      <c r="E57" t="s">
        <v>90</v>
      </c>
      <c r="F57" s="1">
        <v>0.54</v>
      </c>
      <c r="G57">
        <v>3.7</v>
      </c>
      <c r="H57" s="2">
        <v>2960</v>
      </c>
      <c r="I57" t="s">
        <v>600</v>
      </c>
      <c r="J57" t="s">
        <v>601</v>
      </c>
      <c r="K57" t="s">
        <v>602</v>
      </c>
      <c r="L57" t="s">
        <v>603</v>
      </c>
      <c r="M57" t="s">
        <v>604</v>
      </c>
      <c r="N57" t="s">
        <v>605</v>
      </c>
      <c r="O57" t="s">
        <v>606</v>
      </c>
      <c r="P57" t="s">
        <v>607</v>
      </c>
    </row>
    <row r="58" spans="1:16" x14ac:dyDescent="0.55000000000000004">
      <c r="A58" t="s">
        <v>608</v>
      </c>
      <c r="B58" t="s">
        <v>609</v>
      </c>
      <c r="C58" t="s">
        <v>113</v>
      </c>
      <c r="D58" t="s">
        <v>610</v>
      </c>
      <c r="E58" t="s">
        <v>611</v>
      </c>
      <c r="F58" s="1">
        <v>0.54</v>
      </c>
      <c r="G58">
        <v>4.2</v>
      </c>
      <c r="H58" t="s">
        <v>115</v>
      </c>
      <c r="I58" t="s">
        <v>612</v>
      </c>
      <c r="J58" t="s">
        <v>117</v>
      </c>
      <c r="K58" t="s">
        <v>118</v>
      </c>
      <c r="L58" t="s">
        <v>119</v>
      </c>
      <c r="M58" t="s">
        <v>120</v>
      </c>
      <c r="N58" t="s">
        <v>121</v>
      </c>
      <c r="O58" t="s">
        <v>613</v>
      </c>
      <c r="P58" t="s">
        <v>614</v>
      </c>
    </row>
    <row r="59" spans="1:16" x14ac:dyDescent="0.55000000000000004">
      <c r="A59" t="s">
        <v>615</v>
      </c>
      <c r="B59" t="s">
        <v>616</v>
      </c>
      <c r="C59" t="s">
        <v>194</v>
      </c>
      <c r="D59" t="s">
        <v>617</v>
      </c>
      <c r="E59" t="s">
        <v>618</v>
      </c>
      <c r="F59" s="1">
        <v>0.27</v>
      </c>
      <c r="G59">
        <v>4.2</v>
      </c>
      <c r="H59" s="2">
        <v>34899</v>
      </c>
      <c r="I59" t="s">
        <v>619</v>
      </c>
      <c r="J59" t="s">
        <v>305</v>
      </c>
      <c r="K59" t="s">
        <v>306</v>
      </c>
      <c r="L59" t="s">
        <v>307</v>
      </c>
      <c r="M59" t="s">
        <v>308</v>
      </c>
      <c r="N59" t="s">
        <v>309</v>
      </c>
      <c r="O59" t="s">
        <v>620</v>
      </c>
      <c r="P59" t="s">
        <v>621</v>
      </c>
    </row>
    <row r="60" spans="1:16" x14ac:dyDescent="0.55000000000000004">
      <c r="A60" t="s">
        <v>622</v>
      </c>
      <c r="B60" t="s">
        <v>623</v>
      </c>
      <c r="C60" t="s">
        <v>18</v>
      </c>
      <c r="D60" t="s">
        <v>624</v>
      </c>
      <c r="E60" t="s">
        <v>625</v>
      </c>
      <c r="F60" s="1">
        <v>0.77</v>
      </c>
      <c r="G60">
        <v>4.2</v>
      </c>
      <c r="H60">
        <v>656</v>
      </c>
      <c r="I60" t="s">
        <v>626</v>
      </c>
      <c r="J60" t="s">
        <v>627</v>
      </c>
      <c r="K60" t="s">
        <v>628</v>
      </c>
      <c r="L60" t="s">
        <v>629</v>
      </c>
      <c r="M60" t="s">
        <v>630</v>
      </c>
      <c r="N60" t="s">
        <v>631</v>
      </c>
      <c r="O60" t="s">
        <v>632</v>
      </c>
      <c r="P60" t="s">
        <v>633</v>
      </c>
    </row>
    <row r="61" spans="1:16" x14ac:dyDescent="0.55000000000000004">
      <c r="A61" t="s">
        <v>634</v>
      </c>
      <c r="B61" t="s">
        <v>635</v>
      </c>
      <c r="C61" t="s">
        <v>18</v>
      </c>
      <c r="D61" t="s">
        <v>66</v>
      </c>
      <c r="E61" t="s">
        <v>32</v>
      </c>
      <c r="F61" s="1">
        <v>0.56000000000000005</v>
      </c>
      <c r="G61">
        <v>4.3</v>
      </c>
      <c r="H61" s="2">
        <v>7064</v>
      </c>
      <c r="I61" t="s">
        <v>636</v>
      </c>
      <c r="J61" t="s">
        <v>637</v>
      </c>
      <c r="K61" t="s">
        <v>638</v>
      </c>
      <c r="L61" t="s">
        <v>639</v>
      </c>
      <c r="M61" t="s">
        <v>640</v>
      </c>
      <c r="N61" t="s">
        <v>641</v>
      </c>
      <c r="O61" t="s">
        <v>642</v>
      </c>
      <c r="P61" t="s">
        <v>643</v>
      </c>
    </row>
    <row r="62" spans="1:16" x14ac:dyDescent="0.55000000000000004">
      <c r="A62" t="s">
        <v>644</v>
      </c>
      <c r="B62" t="s">
        <v>645</v>
      </c>
      <c r="C62" t="s">
        <v>525</v>
      </c>
      <c r="D62" t="s">
        <v>356</v>
      </c>
      <c r="E62" t="s">
        <v>142</v>
      </c>
      <c r="F62" s="1">
        <v>0.78</v>
      </c>
      <c r="G62">
        <v>3.7</v>
      </c>
      <c r="H62" s="2">
        <v>2201</v>
      </c>
      <c r="I62" t="s">
        <v>646</v>
      </c>
      <c r="J62" t="s">
        <v>647</v>
      </c>
      <c r="K62" t="s">
        <v>648</v>
      </c>
      <c r="L62" t="s">
        <v>649</v>
      </c>
      <c r="M62" t="s">
        <v>650</v>
      </c>
      <c r="N62" t="s">
        <v>651</v>
      </c>
      <c r="O62" t="s">
        <v>652</v>
      </c>
      <c r="P62" t="s">
        <v>653</v>
      </c>
    </row>
    <row r="63" spans="1:16" x14ac:dyDescent="0.55000000000000004">
      <c r="A63" t="s">
        <v>654</v>
      </c>
      <c r="B63" t="s">
        <v>655</v>
      </c>
      <c r="C63" t="s">
        <v>194</v>
      </c>
      <c r="D63" t="s">
        <v>656</v>
      </c>
      <c r="E63" t="s">
        <v>657</v>
      </c>
      <c r="F63" s="1">
        <v>0.31</v>
      </c>
      <c r="G63">
        <v>4.3</v>
      </c>
      <c r="H63" s="2">
        <v>7109</v>
      </c>
      <c r="I63" t="s">
        <v>658</v>
      </c>
      <c r="J63" t="s">
        <v>659</v>
      </c>
      <c r="K63" t="s">
        <v>660</v>
      </c>
      <c r="L63" t="s">
        <v>661</v>
      </c>
      <c r="M63" t="s">
        <v>662</v>
      </c>
      <c r="N63" t="s">
        <v>663</v>
      </c>
      <c r="O63" t="s">
        <v>664</v>
      </c>
      <c r="P63" t="s">
        <v>665</v>
      </c>
    </row>
    <row r="64" spans="1:16" x14ac:dyDescent="0.55000000000000004">
      <c r="A64" t="s">
        <v>666</v>
      </c>
      <c r="B64" t="s">
        <v>667</v>
      </c>
      <c r="C64" t="s">
        <v>18</v>
      </c>
      <c r="D64" t="s">
        <v>668</v>
      </c>
      <c r="E64" t="s">
        <v>114</v>
      </c>
      <c r="F64" s="1">
        <v>0.86</v>
      </c>
      <c r="G64">
        <v>4</v>
      </c>
      <c r="H64" s="2">
        <v>1313</v>
      </c>
      <c r="I64" t="s">
        <v>669</v>
      </c>
      <c r="J64" t="s">
        <v>670</v>
      </c>
      <c r="K64" t="s">
        <v>671</v>
      </c>
      <c r="L64" t="s">
        <v>672</v>
      </c>
      <c r="M64" t="s">
        <v>673</v>
      </c>
      <c r="N64" t="s">
        <v>674</v>
      </c>
      <c r="O64" t="s">
        <v>675</v>
      </c>
      <c r="P64" t="s">
        <v>676</v>
      </c>
    </row>
    <row r="65" spans="1:16" x14ac:dyDescent="0.55000000000000004">
      <c r="A65" t="s">
        <v>677</v>
      </c>
      <c r="B65" t="s">
        <v>678</v>
      </c>
      <c r="C65" t="s">
        <v>18</v>
      </c>
      <c r="D65" t="s">
        <v>54</v>
      </c>
      <c r="E65" t="s">
        <v>679</v>
      </c>
      <c r="F65" s="1">
        <v>0.61</v>
      </c>
      <c r="G65">
        <v>4.2</v>
      </c>
      <c r="H65" s="2">
        <v>29746</v>
      </c>
      <c r="I65" t="s">
        <v>680</v>
      </c>
      <c r="J65" t="s">
        <v>681</v>
      </c>
      <c r="K65" t="s">
        <v>682</v>
      </c>
      <c r="L65" t="s">
        <v>683</v>
      </c>
      <c r="M65" t="s">
        <v>684</v>
      </c>
      <c r="N65" t="s">
        <v>685</v>
      </c>
      <c r="O65" t="s">
        <v>686</v>
      </c>
      <c r="P65" t="s">
        <v>687</v>
      </c>
    </row>
    <row r="66" spans="1:16" x14ac:dyDescent="0.55000000000000004">
      <c r="A66" t="s">
        <v>688</v>
      </c>
      <c r="B66" t="s">
        <v>689</v>
      </c>
      <c r="C66" t="s">
        <v>194</v>
      </c>
      <c r="D66" t="s">
        <v>195</v>
      </c>
      <c r="E66" t="s">
        <v>196</v>
      </c>
      <c r="F66" s="1">
        <v>0.44</v>
      </c>
      <c r="G66">
        <v>4.2</v>
      </c>
      <c r="H66" s="2">
        <v>45238</v>
      </c>
      <c r="I66" t="s">
        <v>690</v>
      </c>
      <c r="J66" t="s">
        <v>691</v>
      </c>
      <c r="K66" t="s">
        <v>692</v>
      </c>
      <c r="L66" t="s">
        <v>693</v>
      </c>
      <c r="M66" t="s">
        <v>694</v>
      </c>
      <c r="N66" t="s">
        <v>695</v>
      </c>
      <c r="O66" t="s">
        <v>696</v>
      </c>
      <c r="P66" t="s">
        <v>697</v>
      </c>
    </row>
    <row r="67" spans="1:16" x14ac:dyDescent="0.55000000000000004">
      <c r="A67" t="s">
        <v>698</v>
      </c>
      <c r="B67" t="s">
        <v>699</v>
      </c>
      <c r="C67" t="s">
        <v>148</v>
      </c>
      <c r="D67" t="s">
        <v>518</v>
      </c>
      <c r="E67" t="s">
        <v>700</v>
      </c>
      <c r="F67" s="1">
        <v>0.78</v>
      </c>
      <c r="G67">
        <v>4.4000000000000004</v>
      </c>
      <c r="H67" t="s">
        <v>151</v>
      </c>
      <c r="I67" t="s">
        <v>701</v>
      </c>
      <c r="J67" t="s">
        <v>153</v>
      </c>
      <c r="K67" t="s">
        <v>154</v>
      </c>
      <c r="L67" t="s">
        <v>155</v>
      </c>
      <c r="M67" t="s">
        <v>156</v>
      </c>
      <c r="N67" t="s">
        <v>157</v>
      </c>
      <c r="O67" t="s">
        <v>702</v>
      </c>
      <c r="P67" t="s">
        <v>703</v>
      </c>
    </row>
    <row r="68" spans="1:16" x14ac:dyDescent="0.55000000000000004">
      <c r="A68" t="s">
        <v>704</v>
      </c>
      <c r="B68" t="s">
        <v>705</v>
      </c>
      <c r="C68" t="s">
        <v>18</v>
      </c>
      <c r="D68" t="s">
        <v>706</v>
      </c>
      <c r="E68" t="s">
        <v>55</v>
      </c>
      <c r="F68" s="1">
        <v>0.62</v>
      </c>
      <c r="G68">
        <v>4.0999999999999996</v>
      </c>
      <c r="H68">
        <v>450</v>
      </c>
      <c r="I68" t="s">
        <v>707</v>
      </c>
      <c r="J68" t="s">
        <v>708</v>
      </c>
      <c r="K68" t="s">
        <v>709</v>
      </c>
      <c r="L68" t="s">
        <v>710</v>
      </c>
      <c r="M68" t="s">
        <v>711</v>
      </c>
      <c r="N68" t="s">
        <v>712</v>
      </c>
      <c r="O68" t="s">
        <v>713</v>
      </c>
      <c r="P68" t="s">
        <v>714</v>
      </c>
    </row>
    <row r="69" spans="1:16" x14ac:dyDescent="0.55000000000000004">
      <c r="A69" t="s">
        <v>715</v>
      </c>
      <c r="B69" t="s">
        <v>716</v>
      </c>
      <c r="C69" t="s">
        <v>576</v>
      </c>
      <c r="D69" t="s">
        <v>717</v>
      </c>
      <c r="E69" t="s">
        <v>718</v>
      </c>
      <c r="F69" s="1">
        <v>0.47</v>
      </c>
      <c r="G69">
        <v>4.3</v>
      </c>
      <c r="H69">
        <v>457</v>
      </c>
      <c r="I69" t="s">
        <v>719</v>
      </c>
      <c r="J69" t="s">
        <v>720</v>
      </c>
      <c r="K69" t="s">
        <v>721</v>
      </c>
      <c r="L69" t="s">
        <v>722</v>
      </c>
      <c r="M69" t="s">
        <v>723</v>
      </c>
      <c r="N69" t="s">
        <v>724</v>
      </c>
      <c r="O69" t="s">
        <v>725</v>
      </c>
      <c r="P69" t="s">
        <v>726</v>
      </c>
    </row>
    <row r="70" spans="1:16" x14ac:dyDescent="0.55000000000000004">
      <c r="A70" t="s">
        <v>727</v>
      </c>
      <c r="B70" t="s">
        <v>728</v>
      </c>
      <c r="C70" t="s">
        <v>729</v>
      </c>
      <c r="D70" t="s">
        <v>479</v>
      </c>
      <c r="E70" t="s">
        <v>730</v>
      </c>
      <c r="F70" s="1">
        <v>0.47</v>
      </c>
      <c r="G70">
        <v>4.2</v>
      </c>
      <c r="H70" s="2">
        <v>2727</v>
      </c>
      <c r="I70" t="s">
        <v>731</v>
      </c>
      <c r="J70" t="s">
        <v>732</v>
      </c>
      <c r="K70" t="s">
        <v>733</v>
      </c>
      <c r="L70" t="s">
        <v>734</v>
      </c>
      <c r="M70" t="s">
        <v>735</v>
      </c>
      <c r="N70" t="s">
        <v>736</v>
      </c>
      <c r="O70" t="s">
        <v>737</v>
      </c>
      <c r="P70" t="s">
        <v>738</v>
      </c>
    </row>
    <row r="71" spans="1:16" x14ac:dyDescent="0.55000000000000004">
      <c r="A71" t="s">
        <v>739</v>
      </c>
      <c r="B71" t="s">
        <v>740</v>
      </c>
      <c r="C71" t="s">
        <v>18</v>
      </c>
      <c r="D71" t="s">
        <v>149</v>
      </c>
      <c r="E71" t="s">
        <v>150</v>
      </c>
      <c r="F71" s="1">
        <v>0.69</v>
      </c>
      <c r="G71">
        <v>4.3</v>
      </c>
      <c r="H71" s="2">
        <v>20053</v>
      </c>
      <c r="I71" t="s">
        <v>741</v>
      </c>
      <c r="J71" t="s">
        <v>742</v>
      </c>
      <c r="K71" t="s">
        <v>743</v>
      </c>
      <c r="L71" t="s">
        <v>744</v>
      </c>
      <c r="M71" t="s">
        <v>745</v>
      </c>
      <c r="N71" t="s">
        <v>746</v>
      </c>
      <c r="O71" t="s">
        <v>747</v>
      </c>
      <c r="P71" t="s">
        <v>748</v>
      </c>
    </row>
    <row r="72" spans="1:16" x14ac:dyDescent="0.55000000000000004">
      <c r="A72" t="s">
        <v>749</v>
      </c>
      <c r="B72" t="s">
        <v>750</v>
      </c>
      <c r="C72" t="s">
        <v>18</v>
      </c>
      <c r="D72" t="s">
        <v>32</v>
      </c>
      <c r="E72" t="s">
        <v>163</v>
      </c>
      <c r="F72" s="1">
        <v>0.61</v>
      </c>
      <c r="G72">
        <v>4.5</v>
      </c>
      <c r="H72">
        <v>149</v>
      </c>
      <c r="I72" t="s">
        <v>751</v>
      </c>
      <c r="J72" t="s">
        <v>752</v>
      </c>
      <c r="K72" t="s">
        <v>753</v>
      </c>
      <c r="L72" t="s">
        <v>754</v>
      </c>
      <c r="M72" t="s">
        <v>755</v>
      </c>
      <c r="N72" t="s">
        <v>756</v>
      </c>
      <c r="O72" t="s">
        <v>757</v>
      </c>
      <c r="P72" t="s">
        <v>758</v>
      </c>
    </row>
    <row r="73" spans="1:16" x14ac:dyDescent="0.55000000000000004">
      <c r="A73" t="s">
        <v>759</v>
      </c>
      <c r="B73" t="s">
        <v>760</v>
      </c>
      <c r="C73" t="s">
        <v>18</v>
      </c>
      <c r="D73" t="s">
        <v>32</v>
      </c>
      <c r="E73" t="s">
        <v>378</v>
      </c>
      <c r="F73" s="1">
        <v>0.42</v>
      </c>
      <c r="G73">
        <v>4.0999999999999996</v>
      </c>
      <c r="H73">
        <v>210</v>
      </c>
      <c r="I73" t="s">
        <v>761</v>
      </c>
      <c r="J73" t="s">
        <v>762</v>
      </c>
      <c r="K73" t="s">
        <v>763</v>
      </c>
      <c r="L73" t="s">
        <v>764</v>
      </c>
      <c r="M73" t="s">
        <v>765</v>
      </c>
      <c r="N73" t="s">
        <v>766</v>
      </c>
      <c r="O73" t="s">
        <v>767</v>
      </c>
      <c r="P73" t="s">
        <v>768</v>
      </c>
    </row>
    <row r="74" spans="1:16" x14ac:dyDescent="0.55000000000000004">
      <c r="A74" t="s">
        <v>769</v>
      </c>
      <c r="B74" t="s">
        <v>770</v>
      </c>
      <c r="C74" t="s">
        <v>194</v>
      </c>
      <c r="D74" t="s">
        <v>771</v>
      </c>
      <c r="E74" t="s">
        <v>772</v>
      </c>
      <c r="F74" s="1">
        <v>0.37</v>
      </c>
      <c r="G74">
        <v>4.2</v>
      </c>
      <c r="H74" s="2">
        <v>45238</v>
      </c>
      <c r="I74" t="s">
        <v>773</v>
      </c>
      <c r="J74" t="s">
        <v>691</v>
      </c>
      <c r="K74" t="s">
        <v>692</v>
      </c>
      <c r="L74" t="s">
        <v>693</v>
      </c>
      <c r="M74" t="s">
        <v>694</v>
      </c>
      <c r="N74" t="s">
        <v>695</v>
      </c>
      <c r="O74" t="s">
        <v>774</v>
      </c>
      <c r="P74" t="s">
        <v>775</v>
      </c>
    </row>
    <row r="75" spans="1:16" x14ac:dyDescent="0.55000000000000004">
      <c r="A75" t="s">
        <v>776</v>
      </c>
      <c r="B75" t="s">
        <v>777</v>
      </c>
      <c r="C75" t="s">
        <v>18</v>
      </c>
      <c r="D75" t="s">
        <v>778</v>
      </c>
      <c r="E75" t="s">
        <v>90</v>
      </c>
      <c r="F75" s="1">
        <v>0.77</v>
      </c>
      <c r="G75">
        <v>4</v>
      </c>
      <c r="H75" s="2">
        <v>7732</v>
      </c>
      <c r="I75" t="s">
        <v>779</v>
      </c>
      <c r="J75" t="s">
        <v>780</v>
      </c>
      <c r="K75" t="s">
        <v>781</v>
      </c>
      <c r="L75" t="s">
        <v>782</v>
      </c>
      <c r="M75" t="s">
        <v>783</v>
      </c>
      <c r="N75" t="s">
        <v>784</v>
      </c>
      <c r="O75" t="s">
        <v>785</v>
      </c>
      <c r="P75" t="s">
        <v>786</v>
      </c>
    </row>
    <row r="76" spans="1:16" x14ac:dyDescent="0.55000000000000004">
      <c r="A76" t="s">
        <v>787</v>
      </c>
      <c r="B76" t="s">
        <v>788</v>
      </c>
      <c r="C76" t="s">
        <v>18</v>
      </c>
      <c r="D76" t="s">
        <v>19</v>
      </c>
      <c r="E76" t="s">
        <v>114</v>
      </c>
      <c r="F76" s="1">
        <v>0.6</v>
      </c>
      <c r="G76">
        <v>4.0999999999999996</v>
      </c>
      <c r="H76" s="2">
        <v>1780</v>
      </c>
      <c r="I76" t="s">
        <v>789</v>
      </c>
      <c r="J76" t="s">
        <v>790</v>
      </c>
      <c r="K76" t="s">
        <v>791</v>
      </c>
      <c r="L76" t="s">
        <v>792</v>
      </c>
      <c r="M76" t="s">
        <v>793</v>
      </c>
      <c r="N76" t="s">
        <v>794</v>
      </c>
      <c r="O76" t="s">
        <v>795</v>
      </c>
      <c r="P76" t="s">
        <v>796</v>
      </c>
    </row>
    <row r="77" spans="1:16" x14ac:dyDescent="0.55000000000000004">
      <c r="A77" t="s">
        <v>797</v>
      </c>
      <c r="B77" t="s">
        <v>798</v>
      </c>
      <c r="C77" t="s">
        <v>18</v>
      </c>
      <c r="D77" t="s">
        <v>31</v>
      </c>
      <c r="E77" t="s">
        <v>90</v>
      </c>
      <c r="F77" s="1">
        <v>0.6</v>
      </c>
      <c r="G77">
        <v>4.0999999999999996</v>
      </c>
      <c r="H77">
        <v>602</v>
      </c>
      <c r="I77" t="s">
        <v>799</v>
      </c>
      <c r="J77" t="s">
        <v>800</v>
      </c>
      <c r="K77" t="s">
        <v>801</v>
      </c>
      <c r="L77" t="s">
        <v>802</v>
      </c>
      <c r="M77" t="s">
        <v>803</v>
      </c>
      <c r="N77" t="s">
        <v>804</v>
      </c>
      <c r="O77" t="s">
        <v>805</v>
      </c>
      <c r="P77" t="s">
        <v>806</v>
      </c>
    </row>
    <row r="78" spans="1:16" x14ac:dyDescent="0.55000000000000004">
      <c r="A78" t="s">
        <v>807</v>
      </c>
      <c r="B78" t="s">
        <v>808</v>
      </c>
      <c r="C78" t="s">
        <v>18</v>
      </c>
      <c r="D78" t="s">
        <v>356</v>
      </c>
      <c r="E78" t="s">
        <v>19</v>
      </c>
      <c r="F78" s="1">
        <v>0.55000000000000004</v>
      </c>
      <c r="G78">
        <v>4</v>
      </c>
      <c r="H78" s="2">
        <v>1423</v>
      </c>
      <c r="I78" t="s">
        <v>809</v>
      </c>
      <c r="J78" t="s">
        <v>810</v>
      </c>
      <c r="K78" t="s">
        <v>811</v>
      </c>
      <c r="L78" t="s">
        <v>812</v>
      </c>
      <c r="M78" t="s">
        <v>813</v>
      </c>
      <c r="N78" t="s">
        <v>814</v>
      </c>
      <c r="O78" t="s">
        <v>815</v>
      </c>
      <c r="P78" t="s">
        <v>816</v>
      </c>
    </row>
    <row r="79" spans="1:16" x14ac:dyDescent="0.55000000000000004">
      <c r="A79" t="s">
        <v>817</v>
      </c>
      <c r="B79" t="s">
        <v>818</v>
      </c>
      <c r="C79" t="s">
        <v>194</v>
      </c>
      <c r="D79" t="s">
        <v>819</v>
      </c>
      <c r="E79" t="s">
        <v>820</v>
      </c>
      <c r="F79" s="1">
        <v>0.65</v>
      </c>
      <c r="G79">
        <v>4.0999999999999996</v>
      </c>
      <c r="H79">
        <v>398</v>
      </c>
      <c r="I79" t="s">
        <v>821</v>
      </c>
      <c r="J79" t="s">
        <v>822</v>
      </c>
      <c r="K79" t="s">
        <v>823</v>
      </c>
      <c r="L79" t="s">
        <v>824</v>
      </c>
      <c r="M79" t="s">
        <v>825</v>
      </c>
      <c r="N79" t="s">
        <v>826</v>
      </c>
      <c r="O79" t="s">
        <v>827</v>
      </c>
      <c r="P79" t="s">
        <v>828</v>
      </c>
    </row>
    <row r="80" spans="1:16" x14ac:dyDescent="0.55000000000000004">
      <c r="A80" t="s">
        <v>829</v>
      </c>
      <c r="B80" t="s">
        <v>830</v>
      </c>
      <c r="C80" t="s">
        <v>18</v>
      </c>
      <c r="D80" t="s">
        <v>450</v>
      </c>
      <c r="E80" t="s">
        <v>90</v>
      </c>
      <c r="F80" s="1">
        <v>0.57999999999999996</v>
      </c>
      <c r="G80">
        <v>3.9</v>
      </c>
      <c r="H80">
        <v>536</v>
      </c>
      <c r="I80" t="s">
        <v>831</v>
      </c>
      <c r="J80" t="s">
        <v>832</v>
      </c>
      <c r="K80" t="s">
        <v>833</v>
      </c>
      <c r="L80" t="s">
        <v>834</v>
      </c>
      <c r="M80" t="s">
        <v>835</v>
      </c>
      <c r="N80" t="s">
        <v>836</v>
      </c>
      <c r="O80" t="s">
        <v>837</v>
      </c>
      <c r="P80" t="s">
        <v>838</v>
      </c>
    </row>
    <row r="81" spans="1:16" x14ac:dyDescent="0.55000000000000004">
      <c r="A81" t="s">
        <v>839</v>
      </c>
      <c r="B81" t="s">
        <v>840</v>
      </c>
      <c r="C81" t="s">
        <v>525</v>
      </c>
      <c r="D81" t="s">
        <v>841</v>
      </c>
      <c r="E81" t="s">
        <v>842</v>
      </c>
      <c r="F81" s="1">
        <v>0.64</v>
      </c>
      <c r="G81">
        <v>4</v>
      </c>
      <c r="H81">
        <v>32</v>
      </c>
      <c r="I81" t="s">
        <v>843</v>
      </c>
      <c r="J81" t="s">
        <v>844</v>
      </c>
      <c r="K81" t="s">
        <v>845</v>
      </c>
      <c r="L81" t="s">
        <v>846</v>
      </c>
      <c r="M81" t="s">
        <v>847</v>
      </c>
      <c r="N81" t="s">
        <v>848</v>
      </c>
      <c r="O81" t="s">
        <v>849</v>
      </c>
      <c r="P81" t="s">
        <v>850</v>
      </c>
    </row>
    <row r="82" spans="1:16" x14ac:dyDescent="0.55000000000000004">
      <c r="A82" t="s">
        <v>851</v>
      </c>
      <c r="B82" t="s">
        <v>852</v>
      </c>
      <c r="C82" t="s">
        <v>18</v>
      </c>
      <c r="D82" t="s">
        <v>19</v>
      </c>
      <c r="E82" t="s">
        <v>20</v>
      </c>
      <c r="F82" s="1">
        <v>0.64</v>
      </c>
      <c r="G82">
        <v>4.2</v>
      </c>
      <c r="H82" s="2">
        <v>24269</v>
      </c>
      <c r="I82" t="s">
        <v>853</v>
      </c>
      <c r="J82" t="s">
        <v>22</v>
      </c>
      <c r="K82" t="s">
        <v>23</v>
      </c>
      <c r="L82" t="s">
        <v>24</v>
      </c>
      <c r="M82" t="s">
        <v>25</v>
      </c>
      <c r="N82" t="s">
        <v>854</v>
      </c>
      <c r="O82" t="s">
        <v>855</v>
      </c>
      <c r="P82" t="s">
        <v>856</v>
      </c>
    </row>
    <row r="83" spans="1:16" x14ac:dyDescent="0.55000000000000004">
      <c r="A83" t="s">
        <v>857</v>
      </c>
      <c r="B83" t="s">
        <v>858</v>
      </c>
      <c r="C83" t="s">
        <v>18</v>
      </c>
      <c r="D83" t="s">
        <v>668</v>
      </c>
      <c r="E83" t="s">
        <v>207</v>
      </c>
      <c r="F83" s="1">
        <v>0.44</v>
      </c>
      <c r="G83">
        <v>4</v>
      </c>
      <c r="H83" s="2">
        <v>9378</v>
      </c>
      <c r="I83" t="s">
        <v>859</v>
      </c>
      <c r="J83" t="s">
        <v>271</v>
      </c>
      <c r="K83" t="s">
        <v>272</v>
      </c>
      <c r="L83" t="s">
        <v>273</v>
      </c>
      <c r="M83" t="s">
        <v>274</v>
      </c>
      <c r="N83" t="s">
        <v>860</v>
      </c>
      <c r="O83" t="s">
        <v>861</v>
      </c>
      <c r="P83" t="s">
        <v>862</v>
      </c>
    </row>
    <row r="84" spans="1:16" x14ac:dyDescent="0.55000000000000004">
      <c r="A84" t="s">
        <v>863</v>
      </c>
      <c r="B84" t="s">
        <v>864</v>
      </c>
      <c r="C84" t="s">
        <v>194</v>
      </c>
      <c r="D84" t="s">
        <v>865</v>
      </c>
      <c r="E84" t="s">
        <v>866</v>
      </c>
      <c r="F84" s="1">
        <v>0.62</v>
      </c>
      <c r="G84">
        <v>3.4</v>
      </c>
      <c r="H84">
        <v>902</v>
      </c>
      <c r="I84" t="s">
        <v>867</v>
      </c>
      <c r="J84" t="s">
        <v>868</v>
      </c>
      <c r="K84" t="s">
        <v>869</v>
      </c>
      <c r="L84" t="s">
        <v>870</v>
      </c>
      <c r="M84" t="s">
        <v>871</v>
      </c>
      <c r="N84" t="s">
        <v>872</v>
      </c>
      <c r="O84" t="s">
        <v>873</v>
      </c>
      <c r="P84" t="s">
        <v>874</v>
      </c>
    </row>
    <row r="85" spans="1:16" x14ac:dyDescent="0.55000000000000004">
      <c r="A85" t="s">
        <v>875</v>
      </c>
      <c r="B85" t="s">
        <v>876</v>
      </c>
      <c r="C85" t="s">
        <v>18</v>
      </c>
      <c r="D85" t="s">
        <v>102</v>
      </c>
      <c r="E85" t="s">
        <v>142</v>
      </c>
      <c r="F85" s="1">
        <v>0.63</v>
      </c>
      <c r="G85">
        <v>4.4000000000000004</v>
      </c>
      <c r="H85" s="2">
        <v>28791</v>
      </c>
      <c r="I85" t="s">
        <v>877</v>
      </c>
      <c r="J85" t="s">
        <v>878</v>
      </c>
      <c r="K85" t="s">
        <v>879</v>
      </c>
      <c r="L85" t="s">
        <v>880</v>
      </c>
      <c r="M85" t="s">
        <v>881</v>
      </c>
      <c r="N85" t="s">
        <v>882</v>
      </c>
      <c r="O85" t="s">
        <v>883</v>
      </c>
      <c r="P85" t="s">
        <v>884</v>
      </c>
    </row>
    <row r="86" spans="1:16" x14ac:dyDescent="0.55000000000000004">
      <c r="A86" t="s">
        <v>885</v>
      </c>
      <c r="B86" t="s">
        <v>886</v>
      </c>
      <c r="C86" t="s">
        <v>18</v>
      </c>
      <c r="D86" t="s">
        <v>887</v>
      </c>
      <c r="E86" t="s">
        <v>888</v>
      </c>
      <c r="F86" s="1">
        <v>0.75</v>
      </c>
      <c r="G86">
        <v>4.2</v>
      </c>
      <c r="H86" s="2">
        <v>10576</v>
      </c>
      <c r="I86" t="s">
        <v>889</v>
      </c>
      <c r="J86" t="s">
        <v>890</v>
      </c>
      <c r="K86" t="s">
        <v>891</v>
      </c>
      <c r="L86" t="s">
        <v>892</v>
      </c>
      <c r="M86" t="s">
        <v>893</v>
      </c>
      <c r="N86" t="s">
        <v>894</v>
      </c>
      <c r="O86" t="s">
        <v>895</v>
      </c>
      <c r="P86" t="s">
        <v>896</v>
      </c>
    </row>
    <row r="87" spans="1:16" x14ac:dyDescent="0.55000000000000004">
      <c r="A87" t="s">
        <v>897</v>
      </c>
      <c r="B87" t="s">
        <v>898</v>
      </c>
      <c r="C87" t="s">
        <v>194</v>
      </c>
      <c r="D87" t="s">
        <v>899</v>
      </c>
      <c r="E87" t="s">
        <v>900</v>
      </c>
      <c r="F87" s="1">
        <v>0.25</v>
      </c>
      <c r="G87">
        <v>4.2</v>
      </c>
      <c r="H87" s="2">
        <v>7298</v>
      </c>
      <c r="I87" t="s">
        <v>901</v>
      </c>
      <c r="J87" t="s">
        <v>431</v>
      </c>
      <c r="K87" t="s">
        <v>432</v>
      </c>
      <c r="L87" t="s">
        <v>433</v>
      </c>
      <c r="M87" t="s">
        <v>434</v>
      </c>
      <c r="N87" t="s">
        <v>435</v>
      </c>
      <c r="O87" t="s">
        <v>902</v>
      </c>
      <c r="P87" t="s">
        <v>903</v>
      </c>
    </row>
    <row r="88" spans="1:16" x14ac:dyDescent="0.55000000000000004">
      <c r="A88" t="s">
        <v>904</v>
      </c>
      <c r="B88" t="s">
        <v>905</v>
      </c>
      <c r="C88" t="s">
        <v>194</v>
      </c>
      <c r="D88" t="s">
        <v>906</v>
      </c>
      <c r="E88" t="s">
        <v>907</v>
      </c>
      <c r="F88" s="1">
        <v>0.32</v>
      </c>
      <c r="G88">
        <v>4.3</v>
      </c>
      <c r="H88" s="2">
        <v>4703</v>
      </c>
      <c r="I88" t="s">
        <v>908</v>
      </c>
      <c r="J88" t="s">
        <v>283</v>
      </c>
      <c r="K88" t="s">
        <v>284</v>
      </c>
      <c r="L88" t="s">
        <v>285</v>
      </c>
      <c r="M88" t="s">
        <v>286</v>
      </c>
      <c r="N88" t="s">
        <v>287</v>
      </c>
      <c r="O88" t="s">
        <v>909</v>
      </c>
      <c r="P88" t="s">
        <v>910</v>
      </c>
    </row>
    <row r="89" spans="1:16" x14ac:dyDescent="0.55000000000000004">
      <c r="A89" t="s">
        <v>911</v>
      </c>
      <c r="B89" t="s">
        <v>912</v>
      </c>
      <c r="C89" t="s">
        <v>194</v>
      </c>
      <c r="D89" t="s">
        <v>820</v>
      </c>
      <c r="E89" t="s">
        <v>913</v>
      </c>
      <c r="F89" s="1">
        <v>0.41</v>
      </c>
      <c r="G89">
        <v>4.3</v>
      </c>
      <c r="H89" s="2">
        <v>7109</v>
      </c>
      <c r="I89" t="s">
        <v>914</v>
      </c>
      <c r="J89" t="s">
        <v>659</v>
      </c>
      <c r="K89" t="s">
        <v>660</v>
      </c>
      <c r="L89" t="s">
        <v>661</v>
      </c>
      <c r="M89" t="s">
        <v>662</v>
      </c>
      <c r="N89" t="s">
        <v>663</v>
      </c>
      <c r="O89" t="s">
        <v>915</v>
      </c>
      <c r="P89" t="s">
        <v>916</v>
      </c>
    </row>
    <row r="90" spans="1:16" x14ac:dyDescent="0.55000000000000004">
      <c r="A90" t="s">
        <v>917</v>
      </c>
      <c r="B90" t="s">
        <v>918</v>
      </c>
      <c r="C90" t="s">
        <v>18</v>
      </c>
      <c r="D90" t="s">
        <v>31</v>
      </c>
      <c r="E90" t="s">
        <v>114</v>
      </c>
      <c r="F90" s="1">
        <v>0.8</v>
      </c>
      <c r="G90">
        <v>4.5</v>
      </c>
      <c r="H90">
        <v>127</v>
      </c>
      <c r="I90" t="s">
        <v>919</v>
      </c>
      <c r="J90" t="s">
        <v>920</v>
      </c>
      <c r="K90" t="s">
        <v>921</v>
      </c>
      <c r="L90" t="s">
        <v>922</v>
      </c>
      <c r="M90" t="s">
        <v>923</v>
      </c>
      <c r="N90" t="s">
        <v>924</v>
      </c>
      <c r="O90" t="s">
        <v>925</v>
      </c>
      <c r="P90" t="s">
        <v>926</v>
      </c>
    </row>
    <row r="91" spans="1:16" x14ac:dyDescent="0.55000000000000004">
      <c r="A91" t="s">
        <v>927</v>
      </c>
      <c r="B91" t="s">
        <v>928</v>
      </c>
      <c r="C91" t="s">
        <v>18</v>
      </c>
      <c r="D91" t="s">
        <v>610</v>
      </c>
      <c r="E91" t="s">
        <v>324</v>
      </c>
      <c r="F91" s="1">
        <v>0.68</v>
      </c>
      <c r="G91">
        <v>4.2</v>
      </c>
      <c r="H91" s="2">
        <v>24269</v>
      </c>
      <c r="I91" t="s">
        <v>474</v>
      </c>
      <c r="J91" t="s">
        <v>22</v>
      </c>
      <c r="K91" t="s">
        <v>23</v>
      </c>
      <c r="L91" t="s">
        <v>24</v>
      </c>
      <c r="M91" t="s">
        <v>25</v>
      </c>
      <c r="N91" t="s">
        <v>929</v>
      </c>
      <c r="O91" t="s">
        <v>930</v>
      </c>
      <c r="P91" t="s">
        <v>931</v>
      </c>
    </row>
    <row r="92" spans="1:16" x14ac:dyDescent="0.55000000000000004">
      <c r="A92" t="s">
        <v>932</v>
      </c>
      <c r="B92" t="s">
        <v>933</v>
      </c>
      <c r="C92" t="s">
        <v>113</v>
      </c>
      <c r="D92" t="s">
        <v>934</v>
      </c>
      <c r="E92" t="s">
        <v>935</v>
      </c>
      <c r="F92" s="1">
        <v>0.66</v>
      </c>
      <c r="G92">
        <v>3.6</v>
      </c>
      <c r="H92" s="2">
        <v>10134</v>
      </c>
      <c r="I92" t="s">
        <v>936</v>
      </c>
      <c r="J92" t="s">
        <v>937</v>
      </c>
      <c r="K92" t="s">
        <v>938</v>
      </c>
      <c r="L92" t="s">
        <v>939</v>
      </c>
      <c r="M92" t="s">
        <v>940</v>
      </c>
      <c r="N92" t="s">
        <v>941</v>
      </c>
      <c r="O92" t="s">
        <v>942</v>
      </c>
      <c r="P92" t="s">
        <v>943</v>
      </c>
    </row>
    <row r="93" spans="1:16" x14ac:dyDescent="0.55000000000000004">
      <c r="A93" t="s">
        <v>944</v>
      </c>
      <c r="B93" t="s">
        <v>945</v>
      </c>
      <c r="C93" t="s">
        <v>194</v>
      </c>
      <c r="D93" t="s">
        <v>196</v>
      </c>
      <c r="E93" t="s">
        <v>946</v>
      </c>
      <c r="F93" s="1">
        <v>0.22</v>
      </c>
      <c r="G93">
        <v>4.2</v>
      </c>
      <c r="H93" s="2">
        <v>34899</v>
      </c>
      <c r="I93" t="s">
        <v>947</v>
      </c>
      <c r="J93" t="s">
        <v>305</v>
      </c>
      <c r="K93" t="s">
        <v>306</v>
      </c>
      <c r="L93" t="s">
        <v>307</v>
      </c>
      <c r="M93" t="s">
        <v>308</v>
      </c>
      <c r="N93" t="s">
        <v>309</v>
      </c>
      <c r="O93" t="s">
        <v>948</v>
      </c>
      <c r="P93" t="s">
        <v>949</v>
      </c>
    </row>
    <row r="94" spans="1:16" x14ac:dyDescent="0.55000000000000004">
      <c r="A94" t="s">
        <v>950</v>
      </c>
      <c r="B94" t="s">
        <v>951</v>
      </c>
      <c r="C94" t="s">
        <v>18</v>
      </c>
      <c r="D94" t="s">
        <v>102</v>
      </c>
      <c r="E94" t="s">
        <v>55</v>
      </c>
      <c r="F94" s="1">
        <v>0.56999999999999995</v>
      </c>
      <c r="G94">
        <v>4.2</v>
      </c>
      <c r="H94" s="2">
        <v>94363</v>
      </c>
      <c r="I94" t="s">
        <v>56</v>
      </c>
      <c r="J94" t="s">
        <v>57</v>
      </c>
      <c r="K94" t="s">
        <v>58</v>
      </c>
      <c r="L94" t="s">
        <v>59</v>
      </c>
      <c r="M94" t="s">
        <v>60</v>
      </c>
      <c r="N94" t="s">
        <v>61</v>
      </c>
      <c r="O94" t="s">
        <v>952</v>
      </c>
      <c r="P94" t="s">
        <v>953</v>
      </c>
    </row>
    <row r="95" spans="1:16" x14ac:dyDescent="0.55000000000000004">
      <c r="A95" t="s">
        <v>954</v>
      </c>
      <c r="B95" t="s">
        <v>955</v>
      </c>
      <c r="C95" t="s">
        <v>18</v>
      </c>
      <c r="D95" t="s">
        <v>31</v>
      </c>
      <c r="E95" t="s">
        <v>114</v>
      </c>
      <c r="F95" s="1">
        <v>0.8</v>
      </c>
      <c r="G95">
        <v>4.0999999999999996</v>
      </c>
      <c r="H95">
        <v>425</v>
      </c>
      <c r="I95" t="s">
        <v>956</v>
      </c>
      <c r="J95" t="s">
        <v>957</v>
      </c>
      <c r="K95" t="s">
        <v>958</v>
      </c>
      <c r="L95" t="s">
        <v>959</v>
      </c>
      <c r="M95" t="s">
        <v>960</v>
      </c>
      <c r="N95" t="s">
        <v>961</v>
      </c>
      <c r="O95" t="s">
        <v>962</v>
      </c>
      <c r="P95" t="s">
        <v>963</v>
      </c>
    </row>
    <row r="96" spans="1:16" x14ac:dyDescent="0.55000000000000004">
      <c r="A96" t="s">
        <v>964</v>
      </c>
      <c r="B96" t="s">
        <v>965</v>
      </c>
      <c r="C96" t="s">
        <v>194</v>
      </c>
      <c r="D96" t="s">
        <v>966</v>
      </c>
      <c r="E96" t="s">
        <v>907</v>
      </c>
      <c r="F96" s="1">
        <v>0.54</v>
      </c>
      <c r="G96">
        <v>4.2</v>
      </c>
      <c r="H96" s="2">
        <v>6659</v>
      </c>
      <c r="I96" t="s">
        <v>967</v>
      </c>
      <c r="J96" t="s">
        <v>968</v>
      </c>
      <c r="K96" t="s">
        <v>969</v>
      </c>
      <c r="L96" t="s">
        <v>970</v>
      </c>
      <c r="M96" t="s">
        <v>971</v>
      </c>
      <c r="N96" t="s">
        <v>972</v>
      </c>
      <c r="O96" t="s">
        <v>973</v>
      </c>
      <c r="P96" t="s">
        <v>974</v>
      </c>
    </row>
    <row r="97" spans="1:16" x14ac:dyDescent="0.55000000000000004">
      <c r="A97" t="s">
        <v>975</v>
      </c>
      <c r="B97" t="s">
        <v>976</v>
      </c>
      <c r="C97" t="s">
        <v>113</v>
      </c>
      <c r="D97" t="s">
        <v>977</v>
      </c>
      <c r="E97" t="s">
        <v>32</v>
      </c>
      <c r="F97" s="1">
        <v>0.17</v>
      </c>
      <c r="G97">
        <v>3.7</v>
      </c>
      <c r="H97" s="2">
        <v>1977</v>
      </c>
      <c r="I97" t="s">
        <v>978</v>
      </c>
      <c r="J97" t="s">
        <v>979</v>
      </c>
      <c r="K97" t="s">
        <v>980</v>
      </c>
      <c r="L97" t="s">
        <v>981</v>
      </c>
      <c r="M97" t="s">
        <v>982</v>
      </c>
      <c r="N97" t="s">
        <v>983</v>
      </c>
      <c r="O97" t="s">
        <v>984</v>
      </c>
      <c r="P97" t="s">
        <v>985</v>
      </c>
    </row>
    <row r="98" spans="1:16" x14ac:dyDescent="0.55000000000000004">
      <c r="A98" t="s">
        <v>986</v>
      </c>
      <c r="B98" t="s">
        <v>987</v>
      </c>
      <c r="C98" t="s">
        <v>525</v>
      </c>
      <c r="D98" t="s">
        <v>207</v>
      </c>
      <c r="E98" t="s">
        <v>142</v>
      </c>
      <c r="F98" s="1">
        <v>0.69</v>
      </c>
      <c r="G98">
        <v>3.8</v>
      </c>
      <c r="H98" s="2">
        <v>1079</v>
      </c>
      <c r="I98" t="s">
        <v>988</v>
      </c>
      <c r="J98" t="s">
        <v>989</v>
      </c>
      <c r="K98" t="s">
        <v>990</v>
      </c>
      <c r="L98" t="s">
        <v>991</v>
      </c>
      <c r="M98" t="s">
        <v>992</v>
      </c>
      <c r="N98" t="s">
        <v>993</v>
      </c>
      <c r="O98" t="s">
        <v>994</v>
      </c>
      <c r="P98" t="s">
        <v>995</v>
      </c>
    </row>
    <row r="99" spans="1:16" x14ac:dyDescent="0.55000000000000004">
      <c r="A99" t="s">
        <v>996</v>
      </c>
      <c r="B99" t="s">
        <v>997</v>
      </c>
      <c r="C99" t="s">
        <v>18</v>
      </c>
      <c r="D99" t="s">
        <v>998</v>
      </c>
      <c r="E99" t="s">
        <v>114</v>
      </c>
      <c r="F99" s="1">
        <v>0.65</v>
      </c>
      <c r="G99">
        <v>3.7</v>
      </c>
      <c r="H99" s="2">
        <v>1097</v>
      </c>
      <c r="I99" t="s">
        <v>999</v>
      </c>
      <c r="J99" t="s">
        <v>1000</v>
      </c>
      <c r="K99" t="s">
        <v>1001</v>
      </c>
      <c r="L99" t="s">
        <v>1002</v>
      </c>
      <c r="M99" t="s">
        <v>1003</v>
      </c>
      <c r="N99" t="s">
        <v>1004</v>
      </c>
      <c r="O99" t="s">
        <v>1005</v>
      </c>
      <c r="P99" t="s">
        <v>1006</v>
      </c>
    </row>
    <row r="100" spans="1:16" x14ac:dyDescent="0.55000000000000004">
      <c r="A100" t="s">
        <v>1007</v>
      </c>
      <c r="B100" t="s">
        <v>1008</v>
      </c>
      <c r="C100" t="s">
        <v>113</v>
      </c>
      <c r="D100" t="s">
        <v>20</v>
      </c>
      <c r="E100" t="s">
        <v>43</v>
      </c>
      <c r="F100" s="1">
        <v>0.42</v>
      </c>
      <c r="G100">
        <v>4.5</v>
      </c>
      <c r="H100" s="2">
        <v>22420</v>
      </c>
      <c r="I100" t="s">
        <v>1009</v>
      </c>
      <c r="J100" t="s">
        <v>1010</v>
      </c>
      <c r="K100" t="s">
        <v>1011</v>
      </c>
      <c r="L100" t="s">
        <v>1012</v>
      </c>
      <c r="M100" t="s">
        <v>1013</v>
      </c>
      <c r="N100" t="s">
        <v>1014</v>
      </c>
      <c r="O100" t="s">
        <v>1015</v>
      </c>
      <c r="P100" t="s">
        <v>1016</v>
      </c>
    </row>
    <row r="101" spans="1:16" x14ac:dyDescent="0.55000000000000004">
      <c r="A101" t="s">
        <v>1017</v>
      </c>
      <c r="B101" t="s">
        <v>1018</v>
      </c>
      <c r="C101" t="s">
        <v>18</v>
      </c>
      <c r="D101" t="s">
        <v>1019</v>
      </c>
      <c r="E101" t="s">
        <v>625</v>
      </c>
      <c r="F101" s="1">
        <v>0.52</v>
      </c>
      <c r="G101">
        <v>4.0999999999999996</v>
      </c>
      <c r="H101" s="2">
        <v>1045</v>
      </c>
      <c r="I101" t="s">
        <v>1020</v>
      </c>
      <c r="J101" t="s">
        <v>1021</v>
      </c>
      <c r="K101" t="s">
        <v>1022</v>
      </c>
      <c r="L101" t="s">
        <v>1023</v>
      </c>
      <c r="M101" t="s">
        <v>1024</v>
      </c>
      <c r="N101" t="s">
        <v>1025</v>
      </c>
      <c r="O101" t="s">
        <v>1026</v>
      </c>
      <c r="P101" t="s">
        <v>1027</v>
      </c>
    </row>
    <row r="102" spans="1:16" x14ac:dyDescent="0.55000000000000004">
      <c r="A102" t="s">
        <v>1028</v>
      </c>
      <c r="B102" t="s">
        <v>1029</v>
      </c>
      <c r="C102" t="s">
        <v>525</v>
      </c>
      <c r="D102" t="s">
        <v>32</v>
      </c>
      <c r="E102" t="s">
        <v>625</v>
      </c>
      <c r="F102" s="1">
        <v>0.77</v>
      </c>
      <c r="G102">
        <v>4.3</v>
      </c>
      <c r="H102" s="2">
        <v>4145</v>
      </c>
      <c r="I102" t="s">
        <v>1030</v>
      </c>
      <c r="J102" t="s">
        <v>1031</v>
      </c>
      <c r="K102" t="s">
        <v>1032</v>
      </c>
      <c r="L102" t="s">
        <v>1033</v>
      </c>
      <c r="M102" t="s">
        <v>1034</v>
      </c>
      <c r="N102" t="s">
        <v>1035</v>
      </c>
      <c r="O102" t="s">
        <v>1036</v>
      </c>
      <c r="P102" t="s">
        <v>1037</v>
      </c>
    </row>
    <row r="103" spans="1:16" x14ac:dyDescent="0.55000000000000004">
      <c r="A103" t="s">
        <v>1038</v>
      </c>
      <c r="B103" t="s">
        <v>1039</v>
      </c>
      <c r="C103" t="s">
        <v>18</v>
      </c>
      <c r="D103" t="s">
        <v>1040</v>
      </c>
      <c r="E103" t="s">
        <v>1041</v>
      </c>
      <c r="F103" s="1">
        <v>0.53</v>
      </c>
      <c r="G103">
        <v>4.3</v>
      </c>
      <c r="H103" s="2">
        <v>6547</v>
      </c>
      <c r="I103" t="s">
        <v>566</v>
      </c>
      <c r="J103" t="s">
        <v>1042</v>
      </c>
      <c r="K103" t="s">
        <v>1043</v>
      </c>
      <c r="L103" t="s">
        <v>1044</v>
      </c>
      <c r="M103" t="s">
        <v>1045</v>
      </c>
      <c r="N103" t="s">
        <v>1046</v>
      </c>
      <c r="O103" t="s">
        <v>572</v>
      </c>
      <c r="P103" t="s">
        <v>1047</v>
      </c>
    </row>
    <row r="104" spans="1:16" x14ac:dyDescent="0.55000000000000004">
      <c r="A104" t="s">
        <v>1048</v>
      </c>
      <c r="B104" t="s">
        <v>1049</v>
      </c>
      <c r="C104" t="s">
        <v>525</v>
      </c>
      <c r="D104" t="s">
        <v>102</v>
      </c>
      <c r="E104" t="s">
        <v>163</v>
      </c>
      <c r="F104" s="1">
        <v>0.67</v>
      </c>
      <c r="G104">
        <v>4</v>
      </c>
      <c r="H104" s="2">
        <v>1588</v>
      </c>
      <c r="I104" t="s">
        <v>1050</v>
      </c>
      <c r="J104" t="s">
        <v>1051</v>
      </c>
      <c r="K104" t="s">
        <v>1052</v>
      </c>
      <c r="L104" t="s">
        <v>1053</v>
      </c>
      <c r="M104" t="s">
        <v>1054</v>
      </c>
      <c r="N104" t="s">
        <v>1055</v>
      </c>
      <c r="O104" t="s">
        <v>1056</v>
      </c>
      <c r="P104" t="s">
        <v>1057</v>
      </c>
    </row>
    <row r="105" spans="1:16" x14ac:dyDescent="0.55000000000000004">
      <c r="A105" t="s">
        <v>1058</v>
      </c>
      <c r="B105" t="s">
        <v>1059</v>
      </c>
      <c r="C105" t="s">
        <v>194</v>
      </c>
      <c r="D105" t="s">
        <v>618</v>
      </c>
      <c r="E105" t="s">
        <v>899</v>
      </c>
      <c r="F105" s="1">
        <v>0.27</v>
      </c>
      <c r="G105">
        <v>4.2</v>
      </c>
      <c r="H105" s="2">
        <v>32840</v>
      </c>
      <c r="I105" t="s">
        <v>1060</v>
      </c>
      <c r="J105" t="s">
        <v>198</v>
      </c>
      <c r="K105" t="s">
        <v>199</v>
      </c>
      <c r="L105" t="s">
        <v>200</v>
      </c>
      <c r="M105" t="s">
        <v>201</v>
      </c>
      <c r="N105" t="s">
        <v>1061</v>
      </c>
      <c r="O105" t="s">
        <v>1062</v>
      </c>
      <c r="P105" t="s">
        <v>1063</v>
      </c>
    </row>
    <row r="106" spans="1:16" x14ac:dyDescent="0.55000000000000004">
      <c r="A106" t="s">
        <v>1064</v>
      </c>
      <c r="B106" t="s">
        <v>1065</v>
      </c>
      <c r="C106" t="s">
        <v>18</v>
      </c>
      <c r="D106" t="s">
        <v>32</v>
      </c>
      <c r="E106" t="s">
        <v>114</v>
      </c>
      <c r="F106" s="1">
        <v>0.65</v>
      </c>
      <c r="G106">
        <v>4.2</v>
      </c>
      <c r="H106" s="2">
        <v>13120</v>
      </c>
      <c r="I106" t="s">
        <v>1066</v>
      </c>
      <c r="J106" t="s">
        <v>1067</v>
      </c>
      <c r="K106" t="s">
        <v>1068</v>
      </c>
      <c r="L106" t="s">
        <v>1069</v>
      </c>
      <c r="M106" t="s">
        <v>1070</v>
      </c>
      <c r="N106" t="s">
        <v>1071</v>
      </c>
      <c r="O106" t="s">
        <v>1072</v>
      </c>
      <c r="P106" t="s">
        <v>1073</v>
      </c>
    </row>
    <row r="107" spans="1:16" x14ac:dyDescent="0.55000000000000004">
      <c r="A107" t="s">
        <v>1074</v>
      </c>
      <c r="B107" t="s">
        <v>1075</v>
      </c>
      <c r="C107" t="s">
        <v>18</v>
      </c>
      <c r="D107" t="s">
        <v>19</v>
      </c>
      <c r="E107" t="s">
        <v>114</v>
      </c>
      <c r="F107" s="1">
        <v>0.6</v>
      </c>
      <c r="G107">
        <v>4.3</v>
      </c>
      <c r="H107" s="2">
        <v>2806</v>
      </c>
      <c r="I107" t="s">
        <v>1076</v>
      </c>
      <c r="J107" t="s">
        <v>1077</v>
      </c>
      <c r="K107" t="s">
        <v>1078</v>
      </c>
      <c r="L107" t="s">
        <v>1079</v>
      </c>
      <c r="M107" t="s">
        <v>1080</v>
      </c>
      <c r="N107" t="s">
        <v>1081</v>
      </c>
      <c r="O107" t="s">
        <v>1082</v>
      </c>
      <c r="P107" t="s">
        <v>1083</v>
      </c>
    </row>
    <row r="108" spans="1:16" x14ac:dyDescent="0.55000000000000004">
      <c r="A108" t="s">
        <v>1084</v>
      </c>
      <c r="B108" t="s">
        <v>1085</v>
      </c>
      <c r="C108" t="s">
        <v>18</v>
      </c>
      <c r="D108" t="s">
        <v>1086</v>
      </c>
      <c r="E108" t="s">
        <v>888</v>
      </c>
      <c r="F108" s="1">
        <v>0.65</v>
      </c>
      <c r="G108">
        <v>4.2</v>
      </c>
      <c r="H108" s="2">
        <v>24269</v>
      </c>
      <c r="I108" t="s">
        <v>1087</v>
      </c>
      <c r="J108" t="s">
        <v>22</v>
      </c>
      <c r="K108" t="s">
        <v>23</v>
      </c>
      <c r="L108" t="s">
        <v>24</v>
      </c>
      <c r="M108" t="s">
        <v>25</v>
      </c>
      <c r="N108" t="s">
        <v>26</v>
      </c>
      <c r="O108" t="s">
        <v>27</v>
      </c>
      <c r="P108" t="s">
        <v>1088</v>
      </c>
    </row>
    <row r="109" spans="1:16" x14ac:dyDescent="0.55000000000000004">
      <c r="A109" t="s">
        <v>1089</v>
      </c>
      <c r="B109" t="s">
        <v>1090</v>
      </c>
      <c r="C109" t="s">
        <v>18</v>
      </c>
      <c r="D109" t="s">
        <v>102</v>
      </c>
      <c r="E109" t="s">
        <v>114</v>
      </c>
      <c r="F109" s="1">
        <v>0.7</v>
      </c>
      <c r="G109">
        <v>4.3</v>
      </c>
      <c r="H109">
        <v>766</v>
      </c>
      <c r="I109" t="s">
        <v>1091</v>
      </c>
      <c r="J109" t="s">
        <v>1092</v>
      </c>
      <c r="K109" t="s">
        <v>1093</v>
      </c>
      <c r="L109" t="s">
        <v>1094</v>
      </c>
      <c r="M109" t="s">
        <v>1095</v>
      </c>
      <c r="N109" t="s">
        <v>1096</v>
      </c>
      <c r="O109" t="s">
        <v>1097</v>
      </c>
      <c r="P109" t="s">
        <v>1098</v>
      </c>
    </row>
    <row r="110" spans="1:16" x14ac:dyDescent="0.55000000000000004">
      <c r="A110" t="s">
        <v>1099</v>
      </c>
      <c r="B110" t="s">
        <v>1100</v>
      </c>
      <c r="C110" t="s">
        <v>194</v>
      </c>
      <c r="D110" t="s">
        <v>1101</v>
      </c>
      <c r="E110" t="s">
        <v>1102</v>
      </c>
      <c r="F110" s="1">
        <v>0.42</v>
      </c>
      <c r="G110">
        <v>4.3</v>
      </c>
      <c r="H110" s="2">
        <v>3587</v>
      </c>
      <c r="I110" t="s">
        <v>1103</v>
      </c>
      <c r="J110" t="s">
        <v>1104</v>
      </c>
      <c r="K110" t="s">
        <v>1105</v>
      </c>
      <c r="L110" t="s">
        <v>1106</v>
      </c>
      <c r="M110" t="s">
        <v>1107</v>
      </c>
      <c r="N110" t="s">
        <v>1108</v>
      </c>
      <c r="O110" t="s">
        <v>1109</v>
      </c>
      <c r="P110" t="s">
        <v>1110</v>
      </c>
    </row>
    <row r="111" spans="1:16" x14ac:dyDescent="0.55000000000000004">
      <c r="A111" t="s">
        <v>1111</v>
      </c>
      <c r="B111" t="s">
        <v>1112</v>
      </c>
      <c r="C111" t="s">
        <v>18</v>
      </c>
      <c r="D111" t="s">
        <v>399</v>
      </c>
      <c r="E111" t="s">
        <v>935</v>
      </c>
      <c r="F111" s="1">
        <v>0.88</v>
      </c>
      <c r="G111">
        <v>3.9</v>
      </c>
      <c r="H111" s="2">
        <v>24871</v>
      </c>
      <c r="I111" t="s">
        <v>1113</v>
      </c>
      <c r="J111" t="s">
        <v>80</v>
      </c>
      <c r="K111" t="s">
        <v>81</v>
      </c>
      <c r="L111" t="s">
        <v>82</v>
      </c>
      <c r="M111" t="s">
        <v>83</v>
      </c>
      <c r="N111" t="s">
        <v>1114</v>
      </c>
      <c r="O111" t="s">
        <v>1115</v>
      </c>
      <c r="P111" t="s">
        <v>1116</v>
      </c>
    </row>
    <row r="112" spans="1:16" x14ac:dyDescent="0.55000000000000004">
      <c r="A112" t="s">
        <v>1117</v>
      </c>
      <c r="B112" t="s">
        <v>1118</v>
      </c>
      <c r="C112" t="s">
        <v>576</v>
      </c>
      <c r="D112" t="s">
        <v>1119</v>
      </c>
      <c r="E112" t="s">
        <v>1120</v>
      </c>
      <c r="F112" s="1">
        <v>0.63</v>
      </c>
      <c r="G112">
        <v>4.0999999999999996</v>
      </c>
      <c r="H112" s="2">
        <v>2581</v>
      </c>
      <c r="I112" t="s">
        <v>1121</v>
      </c>
      <c r="J112" t="s">
        <v>1122</v>
      </c>
      <c r="K112" t="s">
        <v>1123</v>
      </c>
      <c r="L112" t="s">
        <v>1124</v>
      </c>
      <c r="M112" t="s">
        <v>1125</v>
      </c>
      <c r="N112" t="s">
        <v>1126</v>
      </c>
      <c r="O112" t="s">
        <v>1127</v>
      </c>
      <c r="P112" t="s">
        <v>1128</v>
      </c>
    </row>
    <row r="113" spans="1:16" x14ac:dyDescent="0.55000000000000004">
      <c r="A113" t="s">
        <v>1129</v>
      </c>
      <c r="B113" t="s">
        <v>1130</v>
      </c>
      <c r="C113" t="s">
        <v>18</v>
      </c>
      <c r="D113" t="s">
        <v>1131</v>
      </c>
      <c r="E113" t="s">
        <v>114</v>
      </c>
      <c r="F113" s="1">
        <v>0.73</v>
      </c>
      <c r="G113">
        <v>4.3</v>
      </c>
      <c r="H113" s="2">
        <v>20850</v>
      </c>
      <c r="I113" t="s">
        <v>1132</v>
      </c>
      <c r="J113" t="s">
        <v>336</v>
      </c>
      <c r="K113" t="s">
        <v>337</v>
      </c>
      <c r="L113" t="s">
        <v>338</v>
      </c>
      <c r="M113" t="s">
        <v>339</v>
      </c>
      <c r="N113" t="s">
        <v>340</v>
      </c>
      <c r="O113" t="s">
        <v>1133</v>
      </c>
      <c r="P113" t="s">
        <v>1134</v>
      </c>
    </row>
    <row r="114" spans="1:16" x14ac:dyDescent="0.55000000000000004">
      <c r="A114" t="s">
        <v>1135</v>
      </c>
      <c r="B114" t="s">
        <v>1136</v>
      </c>
      <c r="C114" t="s">
        <v>194</v>
      </c>
      <c r="D114" t="s">
        <v>1137</v>
      </c>
      <c r="E114" t="s">
        <v>1138</v>
      </c>
      <c r="F114" s="1">
        <v>0.33</v>
      </c>
      <c r="G114">
        <v>4.3</v>
      </c>
      <c r="H114" s="2">
        <v>1035</v>
      </c>
      <c r="I114" t="s">
        <v>1139</v>
      </c>
      <c r="J114" t="s">
        <v>1140</v>
      </c>
      <c r="K114" t="s">
        <v>1141</v>
      </c>
      <c r="L114" t="s">
        <v>1142</v>
      </c>
      <c r="M114" t="s">
        <v>1143</v>
      </c>
      <c r="N114" t="s">
        <v>1144</v>
      </c>
      <c r="O114" t="s">
        <v>1145</v>
      </c>
      <c r="P114" t="s">
        <v>1146</v>
      </c>
    </row>
    <row r="115" spans="1:16" x14ac:dyDescent="0.55000000000000004">
      <c r="A115" t="s">
        <v>1147</v>
      </c>
      <c r="B115" t="s">
        <v>1148</v>
      </c>
      <c r="C115" t="s">
        <v>18</v>
      </c>
      <c r="D115" t="s">
        <v>19</v>
      </c>
      <c r="E115" t="s">
        <v>114</v>
      </c>
      <c r="F115" s="1">
        <v>0.6</v>
      </c>
      <c r="G115">
        <v>4.0999999999999996</v>
      </c>
      <c r="H115" s="2">
        <v>1780</v>
      </c>
      <c r="I115" t="s">
        <v>1149</v>
      </c>
      <c r="J115" t="s">
        <v>790</v>
      </c>
      <c r="K115" t="s">
        <v>791</v>
      </c>
      <c r="L115" t="s">
        <v>792</v>
      </c>
      <c r="M115" t="s">
        <v>793</v>
      </c>
      <c r="N115" t="s">
        <v>794</v>
      </c>
      <c r="O115" t="s">
        <v>1150</v>
      </c>
      <c r="P115" t="s">
        <v>1151</v>
      </c>
    </row>
    <row r="116" spans="1:16" x14ac:dyDescent="0.55000000000000004">
      <c r="A116" t="s">
        <v>1152</v>
      </c>
      <c r="B116" t="s">
        <v>1153</v>
      </c>
      <c r="C116" t="s">
        <v>525</v>
      </c>
      <c r="D116" t="s">
        <v>19</v>
      </c>
      <c r="E116" t="s">
        <v>324</v>
      </c>
      <c r="F116" s="1">
        <v>0.8</v>
      </c>
      <c r="G116">
        <v>4.5</v>
      </c>
      <c r="H116">
        <v>505</v>
      </c>
      <c r="I116" t="s">
        <v>1154</v>
      </c>
      <c r="J116" t="s">
        <v>1155</v>
      </c>
      <c r="K116" t="s">
        <v>1156</v>
      </c>
      <c r="L116" t="s">
        <v>1157</v>
      </c>
      <c r="M116" t="s">
        <v>1158</v>
      </c>
      <c r="N116" t="s">
        <v>1159</v>
      </c>
      <c r="O116" t="s">
        <v>1160</v>
      </c>
      <c r="P116" t="s">
        <v>1161</v>
      </c>
    </row>
    <row r="117" spans="1:16" x14ac:dyDescent="0.55000000000000004">
      <c r="A117" t="s">
        <v>1162</v>
      </c>
      <c r="B117" t="s">
        <v>1163</v>
      </c>
      <c r="C117" t="s">
        <v>18</v>
      </c>
      <c r="D117" t="s">
        <v>1164</v>
      </c>
      <c r="E117" t="s">
        <v>19</v>
      </c>
      <c r="F117" s="1">
        <v>0.47</v>
      </c>
      <c r="G117">
        <v>4.0999999999999996</v>
      </c>
      <c r="H117" s="2">
        <v>1717</v>
      </c>
      <c r="I117" t="s">
        <v>1165</v>
      </c>
      <c r="J117" t="s">
        <v>1166</v>
      </c>
      <c r="K117" t="s">
        <v>1167</v>
      </c>
      <c r="L117" t="s">
        <v>1168</v>
      </c>
      <c r="M117" t="s">
        <v>1169</v>
      </c>
      <c r="N117" t="s">
        <v>1170</v>
      </c>
      <c r="O117" t="s">
        <v>1171</v>
      </c>
      <c r="P117" t="s">
        <v>1172</v>
      </c>
    </row>
    <row r="118" spans="1:16" x14ac:dyDescent="0.55000000000000004">
      <c r="A118" t="s">
        <v>1173</v>
      </c>
      <c r="B118" t="s">
        <v>1174</v>
      </c>
      <c r="C118" t="s">
        <v>525</v>
      </c>
      <c r="D118" t="s">
        <v>888</v>
      </c>
      <c r="E118" t="s">
        <v>324</v>
      </c>
      <c r="F118" s="1">
        <v>0.35</v>
      </c>
      <c r="G118">
        <v>3.6</v>
      </c>
      <c r="H118">
        <v>590</v>
      </c>
      <c r="I118" t="s">
        <v>1175</v>
      </c>
      <c r="J118" t="s">
        <v>1176</v>
      </c>
      <c r="K118" t="s">
        <v>1177</v>
      </c>
      <c r="L118" t="s">
        <v>1178</v>
      </c>
      <c r="M118" t="s">
        <v>1179</v>
      </c>
      <c r="N118" t="s">
        <v>1180</v>
      </c>
      <c r="O118" t="s">
        <v>1181</v>
      </c>
      <c r="P118" t="s">
        <v>1182</v>
      </c>
    </row>
    <row r="119" spans="1:16" x14ac:dyDescent="0.55000000000000004">
      <c r="A119" t="s">
        <v>1183</v>
      </c>
      <c r="B119" t="s">
        <v>1184</v>
      </c>
      <c r="C119" t="s">
        <v>18</v>
      </c>
      <c r="D119" t="s">
        <v>1185</v>
      </c>
      <c r="E119" t="s">
        <v>114</v>
      </c>
      <c r="F119" s="1">
        <v>0.65</v>
      </c>
      <c r="G119">
        <v>3.5</v>
      </c>
      <c r="H119" s="2">
        <v>1121</v>
      </c>
      <c r="I119" t="s">
        <v>1186</v>
      </c>
      <c r="J119" t="s">
        <v>1187</v>
      </c>
      <c r="K119" t="s">
        <v>1188</v>
      </c>
      <c r="L119" t="s">
        <v>1189</v>
      </c>
      <c r="M119" t="s">
        <v>1190</v>
      </c>
      <c r="N119" t="s">
        <v>1191</v>
      </c>
      <c r="O119" t="s">
        <v>1192</v>
      </c>
      <c r="P119" t="s">
        <v>1193</v>
      </c>
    </row>
    <row r="120" spans="1:16" x14ac:dyDescent="0.55000000000000004">
      <c r="A120" t="s">
        <v>1194</v>
      </c>
      <c r="B120" t="s">
        <v>1195</v>
      </c>
      <c r="C120" t="s">
        <v>18</v>
      </c>
      <c r="D120" t="s">
        <v>77</v>
      </c>
      <c r="E120" t="s">
        <v>114</v>
      </c>
      <c r="F120" s="1">
        <v>0.85</v>
      </c>
      <c r="G120">
        <v>4</v>
      </c>
      <c r="H120" s="2">
        <v>1313</v>
      </c>
      <c r="I120" t="s">
        <v>1196</v>
      </c>
      <c r="J120" t="s">
        <v>670</v>
      </c>
      <c r="K120" t="s">
        <v>671</v>
      </c>
      <c r="L120" t="s">
        <v>672</v>
      </c>
      <c r="M120" t="s">
        <v>673</v>
      </c>
      <c r="N120" t="s">
        <v>674</v>
      </c>
      <c r="O120" t="s">
        <v>1197</v>
      </c>
      <c r="P120" t="s">
        <v>1198</v>
      </c>
    </row>
    <row r="121" spans="1:16" x14ac:dyDescent="0.55000000000000004">
      <c r="A121" t="s">
        <v>1199</v>
      </c>
      <c r="B121" t="s">
        <v>1200</v>
      </c>
      <c r="C121" t="s">
        <v>18</v>
      </c>
      <c r="D121" t="s">
        <v>1201</v>
      </c>
      <c r="E121" t="s">
        <v>163</v>
      </c>
      <c r="F121" s="1">
        <v>0.75</v>
      </c>
      <c r="G121">
        <v>3.8</v>
      </c>
      <c r="H121">
        <v>132</v>
      </c>
      <c r="I121" t="s">
        <v>1202</v>
      </c>
      <c r="J121" t="s">
        <v>1203</v>
      </c>
      <c r="K121" t="s">
        <v>1204</v>
      </c>
      <c r="L121" t="s">
        <v>1205</v>
      </c>
      <c r="M121" t="s">
        <v>1206</v>
      </c>
      <c r="N121" t="s">
        <v>1207</v>
      </c>
      <c r="O121" t="s">
        <v>1208</v>
      </c>
      <c r="P121" t="s">
        <v>1209</v>
      </c>
    </row>
    <row r="122" spans="1:16" x14ac:dyDescent="0.55000000000000004">
      <c r="A122" t="s">
        <v>1210</v>
      </c>
      <c r="B122" t="s">
        <v>1211</v>
      </c>
      <c r="C122" t="s">
        <v>18</v>
      </c>
      <c r="D122" t="s">
        <v>479</v>
      </c>
      <c r="E122" t="s">
        <v>324</v>
      </c>
      <c r="F122" s="1">
        <v>0.2</v>
      </c>
      <c r="G122">
        <v>4.4000000000000004</v>
      </c>
      <c r="H122" s="2">
        <v>1951</v>
      </c>
      <c r="I122" t="s">
        <v>1212</v>
      </c>
      <c r="J122" t="s">
        <v>1213</v>
      </c>
      <c r="K122" t="s">
        <v>1214</v>
      </c>
      <c r="L122" t="s">
        <v>1215</v>
      </c>
      <c r="M122" t="s">
        <v>1216</v>
      </c>
      <c r="N122" t="s">
        <v>1217</v>
      </c>
      <c r="O122" t="s">
        <v>1218</v>
      </c>
      <c r="P122" t="s">
        <v>1219</v>
      </c>
    </row>
    <row r="123" spans="1:16" x14ac:dyDescent="0.55000000000000004">
      <c r="A123" t="s">
        <v>1220</v>
      </c>
      <c r="B123" t="s">
        <v>1221</v>
      </c>
      <c r="C123" t="s">
        <v>525</v>
      </c>
      <c r="D123" t="s">
        <v>625</v>
      </c>
      <c r="E123" t="s">
        <v>842</v>
      </c>
      <c r="F123" s="1">
        <v>0.63</v>
      </c>
      <c r="G123">
        <v>3.7</v>
      </c>
      <c r="H123">
        <v>37</v>
      </c>
      <c r="I123" t="s">
        <v>1222</v>
      </c>
      <c r="J123" t="s">
        <v>1223</v>
      </c>
      <c r="K123" t="s">
        <v>1224</v>
      </c>
      <c r="L123" t="s">
        <v>1225</v>
      </c>
      <c r="M123" t="s">
        <v>1226</v>
      </c>
      <c r="N123" t="s">
        <v>1227</v>
      </c>
      <c r="O123" t="s">
        <v>1228</v>
      </c>
      <c r="P123" t="s">
        <v>1229</v>
      </c>
    </row>
    <row r="124" spans="1:16" x14ac:dyDescent="0.55000000000000004">
      <c r="A124" t="s">
        <v>1230</v>
      </c>
      <c r="B124" t="s">
        <v>1231</v>
      </c>
      <c r="C124" t="s">
        <v>194</v>
      </c>
      <c r="D124" t="s">
        <v>1232</v>
      </c>
      <c r="E124" t="s">
        <v>617</v>
      </c>
      <c r="F124" s="1">
        <v>0.47</v>
      </c>
      <c r="G124">
        <v>4.3</v>
      </c>
      <c r="H124">
        <v>592</v>
      </c>
      <c r="I124" t="s">
        <v>1233</v>
      </c>
      <c r="J124" t="s">
        <v>1234</v>
      </c>
      <c r="K124" t="s">
        <v>1235</v>
      </c>
      <c r="L124" t="s">
        <v>1236</v>
      </c>
      <c r="M124" t="s">
        <v>1237</v>
      </c>
      <c r="N124" t="s">
        <v>1238</v>
      </c>
      <c r="O124" t="s">
        <v>1239</v>
      </c>
      <c r="P124" t="s">
        <v>1240</v>
      </c>
    </row>
    <row r="125" spans="1:16" x14ac:dyDescent="0.55000000000000004">
      <c r="A125" t="s">
        <v>1241</v>
      </c>
      <c r="B125" t="s">
        <v>1242</v>
      </c>
      <c r="C125" t="s">
        <v>194</v>
      </c>
      <c r="D125" t="s">
        <v>1243</v>
      </c>
      <c r="E125" t="s">
        <v>1244</v>
      </c>
      <c r="F125" s="1">
        <v>0.53</v>
      </c>
      <c r="G125">
        <v>4.0999999999999996</v>
      </c>
      <c r="H125" s="2">
        <v>1259</v>
      </c>
      <c r="I125" t="s">
        <v>1245</v>
      </c>
      <c r="J125" t="s">
        <v>1246</v>
      </c>
      <c r="K125" t="s">
        <v>1247</v>
      </c>
      <c r="L125" t="s">
        <v>1248</v>
      </c>
      <c r="M125" t="s">
        <v>1249</v>
      </c>
      <c r="N125" t="s">
        <v>1250</v>
      </c>
      <c r="O125" t="s">
        <v>1251</v>
      </c>
      <c r="P125" t="s">
        <v>1252</v>
      </c>
    </row>
    <row r="126" spans="1:16" x14ac:dyDescent="0.55000000000000004">
      <c r="A126" t="s">
        <v>1253</v>
      </c>
      <c r="B126" t="s">
        <v>1254</v>
      </c>
      <c r="C126" t="s">
        <v>194</v>
      </c>
      <c r="D126" t="s">
        <v>428</v>
      </c>
      <c r="E126" t="s">
        <v>1255</v>
      </c>
      <c r="F126" s="1">
        <v>0.27</v>
      </c>
      <c r="G126">
        <v>4.2</v>
      </c>
      <c r="H126" s="2">
        <v>45238</v>
      </c>
      <c r="I126" t="s">
        <v>1256</v>
      </c>
      <c r="J126" t="s">
        <v>691</v>
      </c>
      <c r="K126" t="s">
        <v>692</v>
      </c>
      <c r="L126" t="s">
        <v>693</v>
      </c>
      <c r="M126" t="s">
        <v>694</v>
      </c>
      <c r="N126" t="s">
        <v>695</v>
      </c>
      <c r="O126" t="s">
        <v>1257</v>
      </c>
      <c r="P126" t="s">
        <v>1258</v>
      </c>
    </row>
    <row r="127" spans="1:16" x14ac:dyDescent="0.55000000000000004">
      <c r="A127" t="s">
        <v>1259</v>
      </c>
      <c r="B127" t="s">
        <v>1260</v>
      </c>
      <c r="C127" t="s">
        <v>148</v>
      </c>
      <c r="D127" t="s">
        <v>142</v>
      </c>
      <c r="E127" t="s">
        <v>1261</v>
      </c>
      <c r="F127" s="1">
        <v>0.53</v>
      </c>
      <c r="G127">
        <v>4.0999999999999996</v>
      </c>
      <c r="H127" s="2">
        <v>28638</v>
      </c>
      <c r="I127" t="s">
        <v>1262</v>
      </c>
      <c r="J127" t="s">
        <v>1263</v>
      </c>
      <c r="K127" t="s">
        <v>1264</v>
      </c>
      <c r="L127" t="s">
        <v>1265</v>
      </c>
      <c r="M127" t="s">
        <v>1266</v>
      </c>
      <c r="N127" t="s">
        <v>1267</v>
      </c>
      <c r="O127" t="s">
        <v>1268</v>
      </c>
      <c r="P127" t="s">
        <v>1269</v>
      </c>
    </row>
    <row r="128" spans="1:16" x14ac:dyDescent="0.55000000000000004">
      <c r="A128" t="s">
        <v>1270</v>
      </c>
      <c r="B128" t="s">
        <v>1271</v>
      </c>
      <c r="C128" t="s">
        <v>148</v>
      </c>
      <c r="D128" t="s">
        <v>101</v>
      </c>
      <c r="E128" t="s">
        <v>1272</v>
      </c>
      <c r="F128" s="1">
        <v>0.62</v>
      </c>
      <c r="G128">
        <v>4.3</v>
      </c>
      <c r="H128" s="2">
        <v>12835</v>
      </c>
      <c r="I128" t="s">
        <v>1273</v>
      </c>
      <c r="J128" t="s">
        <v>1274</v>
      </c>
      <c r="K128" t="s">
        <v>1275</v>
      </c>
      <c r="L128" t="s">
        <v>1276</v>
      </c>
      <c r="M128" t="s">
        <v>1277</v>
      </c>
      <c r="N128" t="s">
        <v>1278</v>
      </c>
      <c r="O128" t="s">
        <v>1279</v>
      </c>
      <c r="P128" t="s">
        <v>1280</v>
      </c>
    </row>
    <row r="129" spans="1:16" x14ac:dyDescent="0.55000000000000004">
      <c r="A129" t="s">
        <v>1281</v>
      </c>
      <c r="B129" t="s">
        <v>1282</v>
      </c>
      <c r="C129" t="s">
        <v>194</v>
      </c>
      <c r="D129" t="s">
        <v>1283</v>
      </c>
      <c r="E129" t="s">
        <v>1284</v>
      </c>
      <c r="F129" s="1">
        <v>0.64</v>
      </c>
      <c r="G129">
        <v>4.2</v>
      </c>
      <c r="H129" s="2">
        <v>1269</v>
      </c>
      <c r="I129" t="s">
        <v>1285</v>
      </c>
      <c r="J129" t="s">
        <v>1286</v>
      </c>
      <c r="K129" t="s">
        <v>1287</v>
      </c>
      <c r="L129" t="s">
        <v>1288</v>
      </c>
      <c r="M129" t="s">
        <v>1289</v>
      </c>
      <c r="N129" t="s">
        <v>1290</v>
      </c>
      <c r="O129" t="s">
        <v>1291</v>
      </c>
      <c r="P129" t="s">
        <v>1292</v>
      </c>
    </row>
    <row r="130" spans="1:16" x14ac:dyDescent="0.55000000000000004">
      <c r="A130" t="s">
        <v>1293</v>
      </c>
      <c r="B130" t="s">
        <v>1294</v>
      </c>
      <c r="C130" t="s">
        <v>525</v>
      </c>
      <c r="D130" t="s">
        <v>32</v>
      </c>
      <c r="E130" t="s">
        <v>378</v>
      </c>
      <c r="F130" s="1">
        <v>0.42</v>
      </c>
      <c r="G130">
        <v>4.2</v>
      </c>
      <c r="H130">
        <v>284</v>
      </c>
      <c r="I130" t="s">
        <v>1295</v>
      </c>
      <c r="J130" t="s">
        <v>1296</v>
      </c>
      <c r="K130" t="s">
        <v>1297</v>
      </c>
      <c r="L130" t="s">
        <v>1298</v>
      </c>
      <c r="M130" t="s">
        <v>1299</v>
      </c>
      <c r="N130" t="s">
        <v>1300</v>
      </c>
      <c r="O130" t="s">
        <v>1301</v>
      </c>
      <c r="P130" t="s">
        <v>1302</v>
      </c>
    </row>
    <row r="131" spans="1:16" x14ac:dyDescent="0.55000000000000004">
      <c r="A131" t="s">
        <v>1303</v>
      </c>
      <c r="B131" t="s">
        <v>1304</v>
      </c>
      <c r="C131" t="s">
        <v>1305</v>
      </c>
      <c r="D131" t="s">
        <v>1306</v>
      </c>
      <c r="E131" t="s">
        <v>1307</v>
      </c>
      <c r="F131" s="1">
        <v>0.59</v>
      </c>
      <c r="G131">
        <v>4.4000000000000004</v>
      </c>
      <c r="H131" s="2">
        <v>69538</v>
      </c>
      <c r="I131" t="s">
        <v>1308</v>
      </c>
      <c r="J131" t="s">
        <v>1309</v>
      </c>
      <c r="K131" t="s">
        <v>1310</v>
      </c>
      <c r="L131" t="s">
        <v>1311</v>
      </c>
      <c r="M131" t="s">
        <v>1312</v>
      </c>
      <c r="N131" t="s">
        <v>1313</v>
      </c>
      <c r="O131" t="s">
        <v>1314</v>
      </c>
      <c r="P131" t="s">
        <v>1315</v>
      </c>
    </row>
    <row r="132" spans="1:16" x14ac:dyDescent="0.55000000000000004">
      <c r="A132" t="s">
        <v>1316</v>
      </c>
      <c r="B132" t="s">
        <v>1317</v>
      </c>
      <c r="C132" t="s">
        <v>194</v>
      </c>
      <c r="D132" t="s">
        <v>1318</v>
      </c>
      <c r="E132" t="s">
        <v>1319</v>
      </c>
      <c r="F132" s="1">
        <v>0.31</v>
      </c>
      <c r="G132">
        <v>4.3</v>
      </c>
      <c r="H132" s="2">
        <v>4703</v>
      </c>
      <c r="I132" t="s">
        <v>908</v>
      </c>
      <c r="J132" t="s">
        <v>283</v>
      </c>
      <c r="K132" t="s">
        <v>284</v>
      </c>
      <c r="L132" t="s">
        <v>285</v>
      </c>
      <c r="M132" t="s">
        <v>286</v>
      </c>
      <c r="N132" t="s">
        <v>287</v>
      </c>
      <c r="O132" t="s">
        <v>1320</v>
      </c>
      <c r="P132" t="s">
        <v>1321</v>
      </c>
    </row>
    <row r="133" spans="1:16" x14ac:dyDescent="0.55000000000000004">
      <c r="A133" t="s">
        <v>1322</v>
      </c>
      <c r="B133" t="s">
        <v>1323</v>
      </c>
      <c r="C133" t="s">
        <v>18</v>
      </c>
      <c r="D133" t="s">
        <v>19</v>
      </c>
      <c r="E133" t="s">
        <v>114</v>
      </c>
      <c r="F133" s="1">
        <v>0.6</v>
      </c>
      <c r="G133">
        <v>4.3</v>
      </c>
      <c r="H133" s="2">
        <v>2806</v>
      </c>
      <c r="I133" t="s">
        <v>1324</v>
      </c>
      <c r="J133" t="s">
        <v>1077</v>
      </c>
      <c r="K133" t="s">
        <v>1078</v>
      </c>
      <c r="L133" t="s">
        <v>1079</v>
      </c>
      <c r="M133" t="s">
        <v>1080</v>
      </c>
      <c r="N133" t="s">
        <v>1081</v>
      </c>
      <c r="O133" t="s">
        <v>1325</v>
      </c>
      <c r="P133" t="s">
        <v>1326</v>
      </c>
    </row>
    <row r="134" spans="1:16" x14ac:dyDescent="0.55000000000000004">
      <c r="A134" t="s">
        <v>1327</v>
      </c>
      <c r="B134" t="s">
        <v>1328</v>
      </c>
      <c r="C134" t="s">
        <v>1329</v>
      </c>
      <c r="D134" t="s">
        <v>32</v>
      </c>
      <c r="E134" t="s">
        <v>888</v>
      </c>
      <c r="F134" s="1">
        <v>0.73</v>
      </c>
      <c r="G134">
        <v>4</v>
      </c>
      <c r="H134" s="2">
        <v>3295</v>
      </c>
      <c r="I134" t="s">
        <v>1330</v>
      </c>
      <c r="J134" t="s">
        <v>1331</v>
      </c>
      <c r="K134" t="s">
        <v>1332</v>
      </c>
      <c r="L134" t="s">
        <v>1333</v>
      </c>
      <c r="M134" t="s">
        <v>1334</v>
      </c>
      <c r="N134" t="s">
        <v>1335</v>
      </c>
      <c r="O134" t="s">
        <v>1336</v>
      </c>
      <c r="P134" t="s">
        <v>1337</v>
      </c>
    </row>
    <row r="135" spans="1:16" x14ac:dyDescent="0.55000000000000004">
      <c r="A135" t="s">
        <v>1338</v>
      </c>
      <c r="B135" t="s">
        <v>1339</v>
      </c>
      <c r="C135" t="s">
        <v>18</v>
      </c>
      <c r="D135" t="s">
        <v>356</v>
      </c>
      <c r="E135" t="s">
        <v>102</v>
      </c>
      <c r="F135" s="1">
        <v>0.4</v>
      </c>
      <c r="G135">
        <v>3.9</v>
      </c>
      <c r="H135">
        <v>81</v>
      </c>
      <c r="I135" t="s">
        <v>1340</v>
      </c>
      <c r="J135" t="s">
        <v>1341</v>
      </c>
      <c r="K135" t="s">
        <v>1342</v>
      </c>
      <c r="L135" t="s">
        <v>1343</v>
      </c>
      <c r="M135" t="s">
        <v>1344</v>
      </c>
      <c r="N135" t="s">
        <v>1345</v>
      </c>
      <c r="O135" t="s">
        <v>1346</v>
      </c>
      <c r="P135" t="s">
        <v>1347</v>
      </c>
    </row>
    <row r="136" spans="1:16" x14ac:dyDescent="0.55000000000000004">
      <c r="A136" t="s">
        <v>1348</v>
      </c>
      <c r="B136" t="s">
        <v>1349</v>
      </c>
      <c r="C136" t="s">
        <v>18</v>
      </c>
      <c r="D136" t="s">
        <v>1350</v>
      </c>
      <c r="E136" t="s">
        <v>1351</v>
      </c>
      <c r="F136" s="1">
        <v>0.54</v>
      </c>
      <c r="G136">
        <v>4.2</v>
      </c>
      <c r="H136" s="2">
        <v>42301</v>
      </c>
      <c r="I136" t="s">
        <v>1352</v>
      </c>
      <c r="J136" t="s">
        <v>1353</v>
      </c>
      <c r="K136" t="s">
        <v>1354</v>
      </c>
      <c r="L136" t="s">
        <v>1355</v>
      </c>
      <c r="M136" t="s">
        <v>1356</v>
      </c>
      <c r="N136" t="s">
        <v>1357</v>
      </c>
      <c r="O136" t="s">
        <v>1358</v>
      </c>
      <c r="P136" t="s">
        <v>1359</v>
      </c>
    </row>
    <row r="137" spans="1:16" x14ac:dyDescent="0.55000000000000004">
      <c r="A137" t="s">
        <v>1360</v>
      </c>
      <c r="B137" t="s">
        <v>1361</v>
      </c>
      <c r="C137" t="s">
        <v>194</v>
      </c>
      <c r="D137" t="s">
        <v>820</v>
      </c>
      <c r="E137" t="s">
        <v>1362</v>
      </c>
      <c r="F137" s="1">
        <v>0.38</v>
      </c>
      <c r="G137">
        <v>4.3</v>
      </c>
      <c r="H137" s="2">
        <v>1376</v>
      </c>
      <c r="I137" t="s">
        <v>1363</v>
      </c>
      <c r="J137" t="s">
        <v>1364</v>
      </c>
      <c r="K137" t="s">
        <v>1365</v>
      </c>
      <c r="L137" t="s">
        <v>1366</v>
      </c>
      <c r="M137" t="s">
        <v>1367</v>
      </c>
      <c r="N137" t="s">
        <v>1368</v>
      </c>
      <c r="O137" t="s">
        <v>1369</v>
      </c>
      <c r="P137" t="s">
        <v>1370</v>
      </c>
    </row>
    <row r="138" spans="1:16" x14ac:dyDescent="0.55000000000000004">
      <c r="A138" t="s">
        <v>1371</v>
      </c>
      <c r="B138" t="s">
        <v>1372</v>
      </c>
      <c r="C138" t="s">
        <v>18</v>
      </c>
      <c r="D138" t="s">
        <v>207</v>
      </c>
      <c r="E138" t="s">
        <v>1373</v>
      </c>
      <c r="F138" s="1">
        <v>0.73</v>
      </c>
      <c r="G138">
        <v>3.9</v>
      </c>
      <c r="H138" s="2">
        <v>1075</v>
      </c>
      <c r="I138" t="s">
        <v>1374</v>
      </c>
      <c r="J138" t="s">
        <v>390</v>
      </c>
      <c r="K138" t="s">
        <v>391</v>
      </c>
      <c r="L138" t="s">
        <v>392</v>
      </c>
      <c r="M138" t="s">
        <v>393</v>
      </c>
      <c r="N138" t="s">
        <v>394</v>
      </c>
      <c r="O138" t="s">
        <v>1375</v>
      </c>
      <c r="P138" t="s">
        <v>1376</v>
      </c>
    </row>
    <row r="139" spans="1:16" x14ac:dyDescent="0.55000000000000004">
      <c r="A139" t="s">
        <v>1377</v>
      </c>
      <c r="B139" t="s">
        <v>1378</v>
      </c>
      <c r="C139" t="s">
        <v>148</v>
      </c>
      <c r="D139" t="s">
        <v>114</v>
      </c>
      <c r="E139" t="s">
        <v>1379</v>
      </c>
      <c r="F139" s="1">
        <v>0.57999999999999996</v>
      </c>
      <c r="G139">
        <v>4.5999999999999996</v>
      </c>
      <c r="H139" s="2">
        <v>3664</v>
      </c>
      <c r="I139" t="s">
        <v>1380</v>
      </c>
      <c r="J139" t="s">
        <v>1381</v>
      </c>
      <c r="K139" t="s">
        <v>1382</v>
      </c>
      <c r="L139" t="s">
        <v>1383</v>
      </c>
      <c r="M139" t="s">
        <v>1384</v>
      </c>
      <c r="N139" t="s">
        <v>1385</v>
      </c>
      <c r="O139" t="s">
        <v>1386</v>
      </c>
      <c r="P139" t="s">
        <v>1387</v>
      </c>
    </row>
    <row r="140" spans="1:16" x14ac:dyDescent="0.55000000000000004">
      <c r="A140" t="s">
        <v>1388</v>
      </c>
      <c r="B140" t="s">
        <v>1389</v>
      </c>
      <c r="C140" t="s">
        <v>525</v>
      </c>
      <c r="D140" t="s">
        <v>19</v>
      </c>
      <c r="E140" t="s">
        <v>19</v>
      </c>
      <c r="F140" s="1">
        <v>0</v>
      </c>
      <c r="G140">
        <v>3.9</v>
      </c>
      <c r="H140" s="2">
        <v>1951</v>
      </c>
      <c r="I140" t="s">
        <v>1390</v>
      </c>
      <c r="J140" t="s">
        <v>1391</v>
      </c>
      <c r="K140" t="s">
        <v>1392</v>
      </c>
      <c r="L140" t="s">
        <v>1393</v>
      </c>
      <c r="M140" t="s">
        <v>1394</v>
      </c>
      <c r="N140" t="s">
        <v>1395</v>
      </c>
      <c r="O140" t="s">
        <v>1396</v>
      </c>
      <c r="P140" t="s">
        <v>1397</v>
      </c>
    </row>
    <row r="141" spans="1:16" x14ac:dyDescent="0.55000000000000004">
      <c r="A141" t="s">
        <v>1398</v>
      </c>
      <c r="B141" t="s">
        <v>1399</v>
      </c>
      <c r="C141" t="s">
        <v>18</v>
      </c>
      <c r="D141" t="s">
        <v>32</v>
      </c>
      <c r="E141" t="s">
        <v>55</v>
      </c>
      <c r="F141" s="1">
        <v>0.5</v>
      </c>
      <c r="G141">
        <v>4.3</v>
      </c>
      <c r="H141" s="2">
        <v>20850</v>
      </c>
      <c r="I141" t="s">
        <v>1400</v>
      </c>
      <c r="J141" t="s">
        <v>336</v>
      </c>
      <c r="K141" t="s">
        <v>337</v>
      </c>
      <c r="L141" t="s">
        <v>338</v>
      </c>
      <c r="M141" t="s">
        <v>339</v>
      </c>
      <c r="N141" t="s">
        <v>340</v>
      </c>
      <c r="O141" t="s">
        <v>1401</v>
      </c>
      <c r="P141" t="s">
        <v>1402</v>
      </c>
    </row>
    <row r="142" spans="1:16" x14ac:dyDescent="0.55000000000000004">
      <c r="A142" t="s">
        <v>1403</v>
      </c>
      <c r="B142" t="s">
        <v>1404</v>
      </c>
      <c r="C142" t="s">
        <v>18</v>
      </c>
      <c r="D142" t="s">
        <v>19</v>
      </c>
      <c r="E142" t="s">
        <v>20</v>
      </c>
      <c r="F142" s="1">
        <v>0.64</v>
      </c>
      <c r="G142">
        <v>4.0999999999999996</v>
      </c>
      <c r="H142" s="2">
        <v>2685</v>
      </c>
      <c r="I142" t="s">
        <v>1405</v>
      </c>
      <c r="J142" t="s">
        <v>1406</v>
      </c>
      <c r="K142" t="s">
        <v>1407</v>
      </c>
      <c r="L142" t="s">
        <v>1408</v>
      </c>
      <c r="M142" t="s">
        <v>1409</v>
      </c>
      <c r="N142" t="s">
        <v>1410</v>
      </c>
      <c r="O142" t="s">
        <v>1411</v>
      </c>
      <c r="P142" t="s">
        <v>1412</v>
      </c>
    </row>
    <row r="143" spans="1:16" x14ac:dyDescent="0.55000000000000004">
      <c r="A143" t="s">
        <v>1413</v>
      </c>
      <c r="B143" t="s">
        <v>1414</v>
      </c>
      <c r="C143" t="s">
        <v>113</v>
      </c>
      <c r="D143" t="s">
        <v>1415</v>
      </c>
      <c r="E143" t="s">
        <v>730</v>
      </c>
      <c r="F143" s="1">
        <v>0.43</v>
      </c>
      <c r="G143">
        <v>4.4000000000000004</v>
      </c>
      <c r="H143" s="2">
        <v>24780</v>
      </c>
      <c r="I143" t="s">
        <v>1416</v>
      </c>
      <c r="J143" t="s">
        <v>550</v>
      </c>
      <c r="K143" t="s">
        <v>551</v>
      </c>
      <c r="L143" t="s">
        <v>552</v>
      </c>
      <c r="M143" t="s">
        <v>553</v>
      </c>
      <c r="N143" t="s">
        <v>554</v>
      </c>
      <c r="O143" t="s">
        <v>1417</v>
      </c>
      <c r="P143" t="s">
        <v>1418</v>
      </c>
    </row>
    <row r="144" spans="1:16" x14ac:dyDescent="0.55000000000000004">
      <c r="A144" t="s">
        <v>1419</v>
      </c>
      <c r="B144" t="s">
        <v>1420</v>
      </c>
      <c r="C144" t="s">
        <v>525</v>
      </c>
      <c r="D144" t="s">
        <v>1421</v>
      </c>
      <c r="E144" t="s">
        <v>20</v>
      </c>
      <c r="F144" s="1">
        <v>0.4</v>
      </c>
      <c r="G144">
        <v>3.2</v>
      </c>
      <c r="H144">
        <v>285</v>
      </c>
      <c r="I144" t="s">
        <v>1422</v>
      </c>
      <c r="J144" t="s">
        <v>1423</v>
      </c>
      <c r="K144" t="s">
        <v>1424</v>
      </c>
      <c r="L144" t="s">
        <v>1425</v>
      </c>
      <c r="M144" t="s">
        <v>1426</v>
      </c>
      <c r="N144" t="s">
        <v>1427</v>
      </c>
      <c r="O144" t="s">
        <v>1428</v>
      </c>
      <c r="P144" t="s">
        <v>1429</v>
      </c>
    </row>
    <row r="145" spans="1:16" x14ac:dyDescent="0.55000000000000004">
      <c r="A145" t="s">
        <v>1430</v>
      </c>
      <c r="B145" t="s">
        <v>1431</v>
      </c>
      <c r="C145" t="s">
        <v>113</v>
      </c>
      <c r="D145" t="s">
        <v>1432</v>
      </c>
      <c r="E145" t="s">
        <v>1433</v>
      </c>
      <c r="F145" s="1">
        <v>0.44</v>
      </c>
      <c r="G145">
        <v>4.2</v>
      </c>
      <c r="H145" t="s">
        <v>1434</v>
      </c>
      <c r="I145" t="s">
        <v>1435</v>
      </c>
      <c r="J145" t="s">
        <v>117</v>
      </c>
      <c r="K145" t="s">
        <v>118</v>
      </c>
      <c r="L145" t="s">
        <v>119</v>
      </c>
      <c r="M145" t="s">
        <v>120</v>
      </c>
      <c r="N145" t="s">
        <v>121</v>
      </c>
      <c r="O145" t="s">
        <v>1436</v>
      </c>
      <c r="P145" t="s">
        <v>1437</v>
      </c>
    </row>
    <row r="146" spans="1:16" x14ac:dyDescent="0.55000000000000004">
      <c r="A146" t="s">
        <v>1438</v>
      </c>
      <c r="B146" t="s">
        <v>1439</v>
      </c>
      <c r="C146" t="s">
        <v>194</v>
      </c>
      <c r="D146" t="s">
        <v>1283</v>
      </c>
      <c r="E146" t="s">
        <v>578</v>
      </c>
      <c r="F146" s="1">
        <v>0.23</v>
      </c>
      <c r="G146">
        <v>4.2</v>
      </c>
      <c r="H146" s="2">
        <v>6088</v>
      </c>
      <c r="I146" t="s">
        <v>1440</v>
      </c>
      <c r="J146" t="s">
        <v>1441</v>
      </c>
      <c r="K146" t="s">
        <v>1442</v>
      </c>
      <c r="L146" t="s">
        <v>1443</v>
      </c>
      <c r="M146" t="s">
        <v>1444</v>
      </c>
      <c r="N146" t="s">
        <v>1445</v>
      </c>
      <c r="O146" t="s">
        <v>1446</v>
      </c>
      <c r="P146" t="s">
        <v>1447</v>
      </c>
    </row>
    <row r="147" spans="1:16" x14ac:dyDescent="0.55000000000000004">
      <c r="A147" t="s">
        <v>1448</v>
      </c>
      <c r="B147" t="s">
        <v>1449</v>
      </c>
      <c r="C147" t="s">
        <v>525</v>
      </c>
      <c r="D147" t="s">
        <v>1450</v>
      </c>
      <c r="E147" t="s">
        <v>90</v>
      </c>
      <c r="F147" s="1">
        <v>0.61</v>
      </c>
      <c r="G147">
        <v>3.7</v>
      </c>
      <c r="H147" s="2">
        <v>1383</v>
      </c>
      <c r="I147" t="s">
        <v>1451</v>
      </c>
      <c r="J147" t="s">
        <v>1452</v>
      </c>
      <c r="K147" t="s">
        <v>1453</v>
      </c>
      <c r="L147" t="s">
        <v>1454</v>
      </c>
      <c r="M147" t="s">
        <v>1455</v>
      </c>
      <c r="N147" t="s">
        <v>1456</v>
      </c>
      <c r="O147" t="s">
        <v>1457</v>
      </c>
      <c r="P147" t="s">
        <v>1458</v>
      </c>
    </row>
    <row r="148" spans="1:16" x14ac:dyDescent="0.55000000000000004">
      <c r="A148" t="s">
        <v>1459</v>
      </c>
      <c r="B148" t="s">
        <v>1460</v>
      </c>
      <c r="C148" t="s">
        <v>18</v>
      </c>
      <c r="D148" t="s">
        <v>114</v>
      </c>
      <c r="E148" t="s">
        <v>565</v>
      </c>
      <c r="F148" s="1">
        <v>0.52</v>
      </c>
      <c r="G148">
        <v>4.5</v>
      </c>
      <c r="H148" s="2">
        <v>5492</v>
      </c>
      <c r="I148" t="s">
        <v>566</v>
      </c>
      <c r="J148" t="s">
        <v>1461</v>
      </c>
      <c r="K148" t="s">
        <v>1462</v>
      </c>
      <c r="L148" t="s">
        <v>1463</v>
      </c>
      <c r="M148" t="s">
        <v>1464</v>
      </c>
      <c r="N148" t="s">
        <v>1465</v>
      </c>
      <c r="O148" t="s">
        <v>1466</v>
      </c>
      <c r="P148" t="s">
        <v>1467</v>
      </c>
    </row>
    <row r="149" spans="1:16" x14ac:dyDescent="0.55000000000000004">
      <c r="A149" t="s">
        <v>1468</v>
      </c>
      <c r="B149" t="s">
        <v>1469</v>
      </c>
      <c r="C149" t="s">
        <v>18</v>
      </c>
      <c r="D149" t="s">
        <v>90</v>
      </c>
      <c r="E149" t="s">
        <v>163</v>
      </c>
      <c r="F149" s="1">
        <v>0.44</v>
      </c>
      <c r="G149">
        <v>4.2</v>
      </c>
      <c r="H149">
        <v>919</v>
      </c>
      <c r="I149" t="s">
        <v>1470</v>
      </c>
      <c r="J149" t="s">
        <v>1471</v>
      </c>
      <c r="K149" t="s">
        <v>1472</v>
      </c>
      <c r="L149" t="s">
        <v>1473</v>
      </c>
      <c r="M149" t="s">
        <v>1474</v>
      </c>
      <c r="N149" t="s">
        <v>1475</v>
      </c>
      <c r="O149" t="s">
        <v>1476</v>
      </c>
      <c r="P149" t="s">
        <v>1477</v>
      </c>
    </row>
    <row r="150" spans="1:16" x14ac:dyDescent="0.55000000000000004">
      <c r="A150" t="s">
        <v>1478</v>
      </c>
      <c r="B150" t="s">
        <v>1479</v>
      </c>
      <c r="C150" t="s">
        <v>1480</v>
      </c>
      <c r="D150" t="s">
        <v>1481</v>
      </c>
      <c r="E150" t="s">
        <v>378</v>
      </c>
      <c r="F150" s="1">
        <v>0.31</v>
      </c>
      <c r="G150">
        <v>4.2</v>
      </c>
      <c r="H150" s="2">
        <v>30023</v>
      </c>
      <c r="I150" t="s">
        <v>1482</v>
      </c>
      <c r="J150" t="s">
        <v>1483</v>
      </c>
      <c r="K150" t="s">
        <v>1484</v>
      </c>
      <c r="L150" t="s">
        <v>1485</v>
      </c>
      <c r="M150" t="s">
        <v>1486</v>
      </c>
      <c r="N150" t="s">
        <v>1487</v>
      </c>
      <c r="O150" t="s">
        <v>1488</v>
      </c>
      <c r="P150" t="s">
        <v>1489</v>
      </c>
    </row>
    <row r="151" spans="1:16" x14ac:dyDescent="0.55000000000000004">
      <c r="A151" t="s">
        <v>1490</v>
      </c>
      <c r="B151" t="s">
        <v>1491</v>
      </c>
      <c r="C151" t="s">
        <v>18</v>
      </c>
      <c r="D151" t="s">
        <v>1492</v>
      </c>
      <c r="E151" t="s">
        <v>55</v>
      </c>
      <c r="F151" s="1">
        <v>0.47</v>
      </c>
      <c r="G151">
        <v>4.2</v>
      </c>
      <c r="H151">
        <v>387</v>
      </c>
      <c r="I151" t="s">
        <v>1493</v>
      </c>
      <c r="J151" t="s">
        <v>1494</v>
      </c>
      <c r="K151" t="s">
        <v>1495</v>
      </c>
      <c r="L151" t="s">
        <v>1496</v>
      </c>
      <c r="M151" t="s">
        <v>1497</v>
      </c>
      <c r="N151" t="s">
        <v>1498</v>
      </c>
      <c r="O151" t="s">
        <v>1499</v>
      </c>
      <c r="P151" t="s">
        <v>1500</v>
      </c>
    </row>
    <row r="152" spans="1:16" x14ac:dyDescent="0.55000000000000004">
      <c r="A152" t="s">
        <v>1501</v>
      </c>
      <c r="B152" t="s">
        <v>1502</v>
      </c>
      <c r="C152" t="s">
        <v>194</v>
      </c>
      <c r="D152" t="s">
        <v>1503</v>
      </c>
      <c r="E152" t="s">
        <v>1102</v>
      </c>
      <c r="F152" s="1">
        <v>0.54</v>
      </c>
      <c r="G152">
        <v>4.0999999999999996</v>
      </c>
      <c r="H152">
        <v>211</v>
      </c>
      <c r="I152" t="s">
        <v>1504</v>
      </c>
      <c r="J152" t="s">
        <v>1505</v>
      </c>
      <c r="K152" t="s">
        <v>1506</v>
      </c>
      <c r="L152" t="s">
        <v>1507</v>
      </c>
      <c r="M152" t="s">
        <v>1508</v>
      </c>
      <c r="N152" t="s">
        <v>1509</v>
      </c>
      <c r="O152" t="s">
        <v>1510</v>
      </c>
      <c r="P152" t="s">
        <v>1511</v>
      </c>
    </row>
    <row r="153" spans="1:16" x14ac:dyDescent="0.55000000000000004">
      <c r="A153" t="s">
        <v>1512</v>
      </c>
      <c r="B153" t="s">
        <v>1513</v>
      </c>
      <c r="C153" t="s">
        <v>18</v>
      </c>
      <c r="D153" t="s">
        <v>131</v>
      </c>
      <c r="E153" t="s">
        <v>20</v>
      </c>
      <c r="F153" s="1">
        <v>0.69</v>
      </c>
      <c r="G153">
        <v>4.3</v>
      </c>
      <c r="H153">
        <v>974</v>
      </c>
      <c r="I153" t="s">
        <v>1514</v>
      </c>
      <c r="J153" t="s">
        <v>369</v>
      </c>
      <c r="K153" t="s">
        <v>370</v>
      </c>
      <c r="L153" t="s">
        <v>371</v>
      </c>
      <c r="M153" t="s">
        <v>372</v>
      </c>
      <c r="N153" t="s">
        <v>373</v>
      </c>
      <c r="O153" t="s">
        <v>1515</v>
      </c>
      <c r="P153" t="s">
        <v>1516</v>
      </c>
    </row>
    <row r="154" spans="1:16" x14ac:dyDescent="0.55000000000000004">
      <c r="A154" t="s">
        <v>1517</v>
      </c>
      <c r="B154" t="s">
        <v>1518</v>
      </c>
      <c r="C154" t="s">
        <v>194</v>
      </c>
      <c r="D154" t="s">
        <v>1519</v>
      </c>
      <c r="E154" t="s">
        <v>1520</v>
      </c>
      <c r="F154" s="1">
        <v>0.26</v>
      </c>
      <c r="G154">
        <v>4.3</v>
      </c>
      <c r="H154" s="2">
        <v>16299</v>
      </c>
      <c r="I154" t="s">
        <v>1521</v>
      </c>
      <c r="J154" t="s">
        <v>260</v>
      </c>
      <c r="K154" t="s">
        <v>261</v>
      </c>
      <c r="L154" t="s">
        <v>262</v>
      </c>
      <c r="M154" t="s">
        <v>263</v>
      </c>
      <c r="N154" t="s">
        <v>264</v>
      </c>
      <c r="O154" t="s">
        <v>1522</v>
      </c>
      <c r="P154" t="s">
        <v>1523</v>
      </c>
    </row>
    <row r="155" spans="1:16" x14ac:dyDescent="0.55000000000000004">
      <c r="A155" t="s">
        <v>1524</v>
      </c>
      <c r="B155" t="s">
        <v>1525</v>
      </c>
      <c r="C155" t="s">
        <v>18</v>
      </c>
      <c r="D155" t="s">
        <v>90</v>
      </c>
      <c r="E155" t="s">
        <v>888</v>
      </c>
      <c r="F155" s="1">
        <v>0.62</v>
      </c>
      <c r="G155">
        <v>4.3</v>
      </c>
      <c r="H155" s="2">
        <v>30411</v>
      </c>
      <c r="I155" t="s">
        <v>1526</v>
      </c>
      <c r="J155" t="s">
        <v>104</v>
      </c>
      <c r="K155" t="s">
        <v>105</v>
      </c>
      <c r="L155" t="s">
        <v>106</v>
      </c>
      <c r="M155" t="s">
        <v>107</v>
      </c>
      <c r="N155" t="s">
        <v>108</v>
      </c>
      <c r="O155" t="s">
        <v>1527</v>
      </c>
      <c r="P155" t="s">
        <v>1528</v>
      </c>
    </row>
    <row r="156" spans="1:16" x14ac:dyDescent="0.55000000000000004">
      <c r="A156" t="s">
        <v>1529</v>
      </c>
      <c r="B156" t="s">
        <v>1530</v>
      </c>
      <c r="C156" t="s">
        <v>113</v>
      </c>
      <c r="D156" t="s">
        <v>207</v>
      </c>
      <c r="E156" t="s">
        <v>19</v>
      </c>
      <c r="F156" s="1">
        <v>0.38</v>
      </c>
      <c r="G156">
        <v>3.4</v>
      </c>
      <c r="H156" s="2">
        <v>4642</v>
      </c>
      <c r="I156" t="s">
        <v>1531</v>
      </c>
      <c r="J156" t="s">
        <v>1532</v>
      </c>
      <c r="K156" t="s">
        <v>1533</v>
      </c>
      <c r="L156" t="s">
        <v>1534</v>
      </c>
      <c r="M156" t="s">
        <v>1535</v>
      </c>
      <c r="N156" t="s">
        <v>1536</v>
      </c>
      <c r="O156" t="s">
        <v>1537</v>
      </c>
      <c r="P156" t="s">
        <v>1538</v>
      </c>
    </row>
    <row r="157" spans="1:16" x14ac:dyDescent="0.55000000000000004">
      <c r="A157" t="s">
        <v>1539</v>
      </c>
      <c r="B157" t="s">
        <v>1540</v>
      </c>
      <c r="C157" t="s">
        <v>525</v>
      </c>
      <c r="D157" t="s">
        <v>19</v>
      </c>
      <c r="E157" t="s">
        <v>142</v>
      </c>
      <c r="F157" s="1">
        <v>0.5</v>
      </c>
      <c r="G157">
        <v>4.3</v>
      </c>
      <c r="H157">
        <v>12</v>
      </c>
      <c r="I157" t="s">
        <v>1541</v>
      </c>
      <c r="J157" t="s">
        <v>1542</v>
      </c>
      <c r="K157" t="s">
        <v>1543</v>
      </c>
      <c r="L157" t="s">
        <v>1544</v>
      </c>
      <c r="M157" t="s">
        <v>1545</v>
      </c>
      <c r="N157" t="s">
        <v>1546</v>
      </c>
      <c r="O157" t="s">
        <v>1547</v>
      </c>
      <c r="P157" t="s">
        <v>1548</v>
      </c>
    </row>
    <row r="158" spans="1:16" x14ac:dyDescent="0.55000000000000004">
      <c r="A158" t="s">
        <v>1549</v>
      </c>
      <c r="B158" t="s">
        <v>1550</v>
      </c>
      <c r="C158" t="s">
        <v>18</v>
      </c>
      <c r="D158" t="s">
        <v>625</v>
      </c>
      <c r="E158" t="s">
        <v>324</v>
      </c>
      <c r="F158" s="1">
        <v>0.25</v>
      </c>
      <c r="G158">
        <v>4.4000000000000004</v>
      </c>
      <c r="H158" s="2">
        <v>1951</v>
      </c>
      <c r="I158" t="s">
        <v>1551</v>
      </c>
      <c r="J158" t="s">
        <v>1213</v>
      </c>
      <c r="K158" t="s">
        <v>1214</v>
      </c>
      <c r="L158" t="s">
        <v>1215</v>
      </c>
      <c r="M158" t="s">
        <v>1216</v>
      </c>
      <c r="N158" t="s">
        <v>1217</v>
      </c>
      <c r="O158" t="s">
        <v>1552</v>
      </c>
      <c r="P158" t="s">
        <v>1553</v>
      </c>
    </row>
    <row r="159" spans="1:16" x14ac:dyDescent="0.55000000000000004">
      <c r="A159" t="s">
        <v>1554</v>
      </c>
      <c r="B159" t="s">
        <v>1555</v>
      </c>
      <c r="C159" t="s">
        <v>1556</v>
      </c>
      <c r="D159" t="s">
        <v>1557</v>
      </c>
      <c r="E159" t="s">
        <v>1137</v>
      </c>
      <c r="F159" s="1">
        <v>0.41</v>
      </c>
      <c r="G159">
        <v>3.9</v>
      </c>
      <c r="H159" s="2">
        <v>10480</v>
      </c>
      <c r="I159" t="s">
        <v>1558</v>
      </c>
      <c r="J159" t="s">
        <v>1559</v>
      </c>
      <c r="K159" t="s">
        <v>1560</v>
      </c>
      <c r="L159" t="s">
        <v>1561</v>
      </c>
      <c r="M159" t="s">
        <v>1562</v>
      </c>
      <c r="N159" t="s">
        <v>1563</v>
      </c>
      <c r="O159" t="s">
        <v>1564</v>
      </c>
      <c r="P159" t="s">
        <v>1565</v>
      </c>
    </row>
    <row r="160" spans="1:16" x14ac:dyDescent="0.55000000000000004">
      <c r="A160" t="s">
        <v>1566</v>
      </c>
      <c r="B160" t="s">
        <v>1567</v>
      </c>
      <c r="C160" t="s">
        <v>148</v>
      </c>
      <c r="D160" t="s">
        <v>1568</v>
      </c>
      <c r="E160" t="s">
        <v>625</v>
      </c>
      <c r="F160" s="1">
        <v>0.57999999999999996</v>
      </c>
      <c r="G160">
        <v>4.0999999999999996</v>
      </c>
      <c r="H160">
        <v>24</v>
      </c>
      <c r="I160" t="s">
        <v>1569</v>
      </c>
      <c r="J160" t="s">
        <v>1570</v>
      </c>
      <c r="K160" t="s">
        <v>1571</v>
      </c>
      <c r="L160" t="s">
        <v>1572</v>
      </c>
      <c r="M160" t="s">
        <v>1573</v>
      </c>
      <c r="N160" t="s">
        <v>1574</v>
      </c>
      <c r="O160" t="s">
        <v>1575</v>
      </c>
      <c r="P160" t="s">
        <v>1576</v>
      </c>
    </row>
    <row r="161" spans="1:16" x14ac:dyDescent="0.55000000000000004">
      <c r="A161" t="s">
        <v>1577</v>
      </c>
      <c r="B161" t="s">
        <v>1578</v>
      </c>
      <c r="C161" t="s">
        <v>525</v>
      </c>
      <c r="D161" t="s">
        <v>19</v>
      </c>
      <c r="E161" t="s">
        <v>163</v>
      </c>
      <c r="F161" s="1">
        <v>0.56000000000000005</v>
      </c>
      <c r="G161">
        <v>3.9</v>
      </c>
      <c r="H161">
        <v>254</v>
      </c>
      <c r="I161" t="s">
        <v>1579</v>
      </c>
      <c r="J161" t="s">
        <v>1580</v>
      </c>
      <c r="K161" t="s">
        <v>1581</v>
      </c>
      <c r="L161" t="s">
        <v>1582</v>
      </c>
      <c r="M161" t="s">
        <v>1583</v>
      </c>
      <c r="N161" t="s">
        <v>1584</v>
      </c>
      <c r="O161" t="s">
        <v>1585</v>
      </c>
      <c r="P161" t="s">
        <v>1586</v>
      </c>
    </row>
    <row r="162" spans="1:16" x14ac:dyDescent="0.55000000000000004">
      <c r="A162" t="s">
        <v>1587</v>
      </c>
      <c r="B162" t="s">
        <v>1588</v>
      </c>
      <c r="C162" t="s">
        <v>1480</v>
      </c>
      <c r="D162" t="s">
        <v>1589</v>
      </c>
      <c r="E162" t="s">
        <v>1590</v>
      </c>
      <c r="F162" s="1">
        <v>0.32</v>
      </c>
      <c r="G162">
        <v>4</v>
      </c>
      <c r="H162" s="2">
        <v>3565</v>
      </c>
      <c r="I162" t="s">
        <v>1591</v>
      </c>
      <c r="J162" t="s">
        <v>1592</v>
      </c>
      <c r="K162" t="s">
        <v>1593</v>
      </c>
      <c r="L162" t="s">
        <v>1594</v>
      </c>
      <c r="M162" t="s">
        <v>1595</v>
      </c>
      <c r="N162" t="s">
        <v>1596</v>
      </c>
      <c r="O162" t="s">
        <v>1597</v>
      </c>
      <c r="P162" t="s">
        <v>1598</v>
      </c>
    </row>
    <row r="163" spans="1:16" x14ac:dyDescent="0.55000000000000004">
      <c r="A163" t="s">
        <v>1599</v>
      </c>
      <c r="B163" t="s">
        <v>1600</v>
      </c>
      <c r="C163" t="s">
        <v>18</v>
      </c>
      <c r="D163" t="s">
        <v>131</v>
      </c>
      <c r="E163" t="s">
        <v>114</v>
      </c>
      <c r="F163" s="1">
        <v>0.66</v>
      </c>
      <c r="G163">
        <v>4.3</v>
      </c>
      <c r="H163" s="2">
        <v>6255</v>
      </c>
      <c r="I163" t="s">
        <v>1601</v>
      </c>
      <c r="J163" t="s">
        <v>1602</v>
      </c>
      <c r="K163" t="s">
        <v>1603</v>
      </c>
      <c r="L163" t="s">
        <v>1604</v>
      </c>
      <c r="M163" t="s">
        <v>1605</v>
      </c>
      <c r="N163" t="s">
        <v>1606</v>
      </c>
      <c r="O163" t="s">
        <v>1607</v>
      </c>
      <c r="P163" t="s">
        <v>1608</v>
      </c>
    </row>
    <row r="164" spans="1:16" x14ac:dyDescent="0.55000000000000004">
      <c r="A164" t="s">
        <v>1609</v>
      </c>
      <c r="B164" t="s">
        <v>1610</v>
      </c>
      <c r="C164" t="s">
        <v>18</v>
      </c>
      <c r="D164" t="s">
        <v>77</v>
      </c>
      <c r="E164" t="s">
        <v>90</v>
      </c>
      <c r="F164" s="1">
        <v>0.7</v>
      </c>
      <c r="G164">
        <v>4</v>
      </c>
      <c r="H164" s="2">
        <v>7732</v>
      </c>
      <c r="I164" t="s">
        <v>1611</v>
      </c>
      <c r="J164" t="s">
        <v>780</v>
      </c>
      <c r="K164" t="s">
        <v>781</v>
      </c>
      <c r="L164" t="s">
        <v>782</v>
      </c>
      <c r="M164" t="s">
        <v>783</v>
      </c>
      <c r="N164" t="s">
        <v>784</v>
      </c>
      <c r="O164" t="s">
        <v>1612</v>
      </c>
      <c r="P164" t="s">
        <v>1613</v>
      </c>
    </row>
    <row r="165" spans="1:16" x14ac:dyDescent="0.55000000000000004">
      <c r="A165" t="s">
        <v>1614</v>
      </c>
      <c r="B165" t="s">
        <v>1615</v>
      </c>
      <c r="C165" t="s">
        <v>18</v>
      </c>
      <c r="D165" t="s">
        <v>77</v>
      </c>
      <c r="E165" t="s">
        <v>19</v>
      </c>
      <c r="F165" s="1">
        <v>0.63</v>
      </c>
      <c r="G165">
        <v>3.9</v>
      </c>
      <c r="H165">
        <v>57</v>
      </c>
      <c r="I165" t="s">
        <v>1616</v>
      </c>
      <c r="J165" t="s">
        <v>1617</v>
      </c>
      <c r="K165" t="s">
        <v>1618</v>
      </c>
      <c r="L165" t="s">
        <v>1619</v>
      </c>
      <c r="M165" t="s">
        <v>1620</v>
      </c>
      <c r="N165" t="s">
        <v>1621</v>
      </c>
      <c r="O165" t="s">
        <v>1622</v>
      </c>
      <c r="P165" t="s">
        <v>1623</v>
      </c>
    </row>
    <row r="166" spans="1:16" x14ac:dyDescent="0.55000000000000004">
      <c r="A166" t="s">
        <v>1624</v>
      </c>
      <c r="B166" t="s">
        <v>1625</v>
      </c>
      <c r="C166" t="s">
        <v>18</v>
      </c>
      <c r="D166" t="s">
        <v>378</v>
      </c>
      <c r="E166" t="s">
        <v>1040</v>
      </c>
      <c r="F166" s="1">
        <v>0.28999999999999998</v>
      </c>
      <c r="G166">
        <v>4.5</v>
      </c>
      <c r="H166">
        <v>577</v>
      </c>
      <c r="I166" t="s">
        <v>1626</v>
      </c>
      <c r="J166" t="s">
        <v>1627</v>
      </c>
      <c r="K166" t="s">
        <v>1628</v>
      </c>
      <c r="L166" t="s">
        <v>1629</v>
      </c>
      <c r="M166" t="s">
        <v>1630</v>
      </c>
      <c r="N166" t="s">
        <v>1631</v>
      </c>
      <c r="O166" t="s">
        <v>1632</v>
      </c>
      <c r="P166" t="s">
        <v>1633</v>
      </c>
    </row>
    <row r="167" spans="1:16" x14ac:dyDescent="0.55000000000000004">
      <c r="A167" t="s">
        <v>1634</v>
      </c>
      <c r="B167" t="s">
        <v>1635</v>
      </c>
      <c r="C167" t="s">
        <v>525</v>
      </c>
      <c r="D167" t="s">
        <v>102</v>
      </c>
      <c r="E167" t="s">
        <v>547</v>
      </c>
      <c r="F167" s="1">
        <v>0.75</v>
      </c>
      <c r="G167">
        <v>3.9</v>
      </c>
      <c r="H167" s="2">
        <v>1193</v>
      </c>
      <c r="I167" t="s">
        <v>1636</v>
      </c>
      <c r="J167" t="s">
        <v>1637</v>
      </c>
      <c r="K167" t="s">
        <v>1638</v>
      </c>
      <c r="L167" t="s">
        <v>1639</v>
      </c>
      <c r="M167" t="s">
        <v>1640</v>
      </c>
      <c r="N167" t="s">
        <v>1641</v>
      </c>
      <c r="O167" t="s">
        <v>1642</v>
      </c>
      <c r="P167" t="s">
        <v>1643</v>
      </c>
    </row>
    <row r="168" spans="1:16" x14ac:dyDescent="0.55000000000000004">
      <c r="A168" t="s">
        <v>1644</v>
      </c>
      <c r="B168" t="s">
        <v>1645</v>
      </c>
      <c r="C168" t="s">
        <v>18</v>
      </c>
      <c r="D168" t="s">
        <v>19</v>
      </c>
      <c r="E168" t="s">
        <v>888</v>
      </c>
      <c r="F168" s="1">
        <v>0.69</v>
      </c>
      <c r="G168">
        <v>4.2</v>
      </c>
      <c r="H168" s="2">
        <v>13120</v>
      </c>
      <c r="I168" t="s">
        <v>1646</v>
      </c>
      <c r="J168" t="s">
        <v>1067</v>
      </c>
      <c r="K168" t="s">
        <v>1068</v>
      </c>
      <c r="L168" t="s">
        <v>1069</v>
      </c>
      <c r="M168" t="s">
        <v>1070</v>
      </c>
      <c r="N168" t="s">
        <v>1071</v>
      </c>
      <c r="O168" t="s">
        <v>1647</v>
      </c>
      <c r="P168" t="s">
        <v>1648</v>
      </c>
    </row>
    <row r="169" spans="1:16" x14ac:dyDescent="0.55000000000000004">
      <c r="A169" t="s">
        <v>1649</v>
      </c>
      <c r="B169" t="s">
        <v>1650</v>
      </c>
      <c r="C169" t="s">
        <v>525</v>
      </c>
      <c r="D169" t="s">
        <v>131</v>
      </c>
      <c r="E169" t="s">
        <v>324</v>
      </c>
      <c r="F169" s="1">
        <v>0.83</v>
      </c>
      <c r="G169">
        <v>4</v>
      </c>
      <c r="H169">
        <v>343</v>
      </c>
      <c r="I169" t="s">
        <v>1651</v>
      </c>
      <c r="J169" t="s">
        <v>1652</v>
      </c>
      <c r="K169" t="s">
        <v>1653</v>
      </c>
      <c r="L169" t="s">
        <v>1654</v>
      </c>
      <c r="M169" t="s">
        <v>1655</v>
      </c>
      <c r="N169" t="s">
        <v>1656</v>
      </c>
      <c r="O169" t="s">
        <v>1657</v>
      </c>
      <c r="P169" t="s">
        <v>1658</v>
      </c>
    </row>
    <row r="170" spans="1:16" x14ac:dyDescent="0.55000000000000004">
      <c r="A170" t="s">
        <v>1659</v>
      </c>
      <c r="B170" t="s">
        <v>1660</v>
      </c>
      <c r="C170" t="s">
        <v>194</v>
      </c>
      <c r="D170" t="s">
        <v>1661</v>
      </c>
      <c r="E170" t="s">
        <v>1662</v>
      </c>
      <c r="F170" s="1">
        <v>0.46</v>
      </c>
      <c r="G170">
        <v>4.3</v>
      </c>
      <c r="H170" s="2">
        <v>1611</v>
      </c>
      <c r="I170" t="s">
        <v>1663</v>
      </c>
      <c r="J170" t="s">
        <v>1664</v>
      </c>
      <c r="K170" t="s">
        <v>1665</v>
      </c>
      <c r="L170" t="s">
        <v>1666</v>
      </c>
      <c r="M170" t="s">
        <v>1667</v>
      </c>
      <c r="N170" t="s">
        <v>1668</v>
      </c>
      <c r="O170" t="s">
        <v>1669</v>
      </c>
      <c r="P170" t="s">
        <v>1670</v>
      </c>
    </row>
    <row r="171" spans="1:16" x14ac:dyDescent="0.55000000000000004">
      <c r="A171" t="s">
        <v>1671</v>
      </c>
      <c r="B171" t="s">
        <v>1672</v>
      </c>
      <c r="C171" t="s">
        <v>18</v>
      </c>
      <c r="D171" t="s">
        <v>207</v>
      </c>
      <c r="E171" t="s">
        <v>19</v>
      </c>
      <c r="F171" s="1">
        <v>0.38</v>
      </c>
      <c r="G171">
        <v>4</v>
      </c>
      <c r="H171" s="2">
        <v>6558</v>
      </c>
      <c r="I171" t="s">
        <v>1673</v>
      </c>
      <c r="J171" t="s">
        <v>1674</v>
      </c>
      <c r="K171" t="s">
        <v>1675</v>
      </c>
      <c r="L171" t="s">
        <v>1676</v>
      </c>
      <c r="M171" t="s">
        <v>1677</v>
      </c>
      <c r="N171" t="s">
        <v>1678</v>
      </c>
      <c r="O171" t="s">
        <v>1679</v>
      </c>
      <c r="P171" t="s">
        <v>1680</v>
      </c>
    </row>
    <row r="172" spans="1:16" x14ac:dyDescent="0.55000000000000004">
      <c r="A172" t="s">
        <v>1681</v>
      </c>
      <c r="B172" t="s">
        <v>1682</v>
      </c>
      <c r="C172" t="s">
        <v>113</v>
      </c>
      <c r="D172" t="s">
        <v>611</v>
      </c>
      <c r="E172" t="s">
        <v>1683</v>
      </c>
      <c r="F172" s="1">
        <v>0.44</v>
      </c>
      <c r="G172">
        <v>4.4000000000000004</v>
      </c>
      <c r="H172" s="2">
        <v>23169</v>
      </c>
      <c r="I172" t="s">
        <v>1684</v>
      </c>
      <c r="J172" t="s">
        <v>1685</v>
      </c>
      <c r="K172" t="s">
        <v>1686</v>
      </c>
      <c r="L172" t="s">
        <v>1687</v>
      </c>
      <c r="M172" t="s">
        <v>1688</v>
      </c>
      <c r="N172" t="s">
        <v>1689</v>
      </c>
      <c r="O172" t="s">
        <v>1690</v>
      </c>
      <c r="P172" t="s">
        <v>1691</v>
      </c>
    </row>
    <row r="173" spans="1:16" x14ac:dyDescent="0.55000000000000004">
      <c r="A173" t="s">
        <v>1692</v>
      </c>
      <c r="B173" t="s">
        <v>1693</v>
      </c>
      <c r="C173" t="s">
        <v>194</v>
      </c>
      <c r="D173" t="s">
        <v>428</v>
      </c>
      <c r="E173" t="s">
        <v>1694</v>
      </c>
      <c r="F173" s="1">
        <v>0.31</v>
      </c>
      <c r="G173">
        <v>4.3</v>
      </c>
      <c r="H173" s="2">
        <v>4703</v>
      </c>
      <c r="I173" t="s">
        <v>908</v>
      </c>
      <c r="J173" t="s">
        <v>283</v>
      </c>
      <c r="K173" t="s">
        <v>284</v>
      </c>
      <c r="L173" t="s">
        <v>285</v>
      </c>
      <c r="M173" t="s">
        <v>286</v>
      </c>
      <c r="N173" t="s">
        <v>287</v>
      </c>
      <c r="O173" t="s">
        <v>1695</v>
      </c>
      <c r="P173" t="s">
        <v>1696</v>
      </c>
    </row>
    <row r="174" spans="1:16" x14ac:dyDescent="0.55000000000000004">
      <c r="A174" t="s">
        <v>1697</v>
      </c>
      <c r="B174" t="s">
        <v>1698</v>
      </c>
      <c r="C174" t="s">
        <v>18</v>
      </c>
      <c r="D174" t="s">
        <v>77</v>
      </c>
      <c r="E174" t="s">
        <v>19</v>
      </c>
      <c r="F174" s="1">
        <v>0.63</v>
      </c>
      <c r="G174">
        <v>4</v>
      </c>
      <c r="H174" s="2">
        <v>1423</v>
      </c>
      <c r="I174" t="s">
        <v>1699</v>
      </c>
      <c r="J174" t="s">
        <v>810</v>
      </c>
      <c r="K174" t="s">
        <v>811</v>
      </c>
      <c r="L174" t="s">
        <v>812</v>
      </c>
      <c r="M174" t="s">
        <v>813</v>
      </c>
      <c r="N174" t="s">
        <v>814</v>
      </c>
      <c r="O174" t="s">
        <v>1700</v>
      </c>
      <c r="P174" t="s">
        <v>1701</v>
      </c>
    </row>
    <row r="175" spans="1:16" x14ac:dyDescent="0.55000000000000004">
      <c r="A175" t="s">
        <v>1702</v>
      </c>
      <c r="B175" t="s">
        <v>1703</v>
      </c>
      <c r="C175" t="s">
        <v>18</v>
      </c>
      <c r="D175" t="s">
        <v>887</v>
      </c>
      <c r="E175" t="s">
        <v>114</v>
      </c>
      <c r="F175" s="1">
        <v>0.67</v>
      </c>
      <c r="G175">
        <v>4.3</v>
      </c>
      <c r="H175" s="2">
        <v>2651</v>
      </c>
      <c r="I175" t="s">
        <v>1704</v>
      </c>
      <c r="J175" t="s">
        <v>1705</v>
      </c>
      <c r="K175" t="s">
        <v>1706</v>
      </c>
      <c r="L175" t="s">
        <v>1707</v>
      </c>
      <c r="M175" t="s">
        <v>1708</v>
      </c>
      <c r="N175" t="s">
        <v>1709</v>
      </c>
      <c r="O175" t="s">
        <v>1710</v>
      </c>
      <c r="P175" t="s">
        <v>1711</v>
      </c>
    </row>
    <row r="176" spans="1:16" x14ac:dyDescent="0.55000000000000004">
      <c r="A176" t="s">
        <v>1712</v>
      </c>
      <c r="B176" t="s">
        <v>1713</v>
      </c>
      <c r="C176" t="s">
        <v>18</v>
      </c>
      <c r="D176" t="s">
        <v>19</v>
      </c>
      <c r="E176" t="s">
        <v>324</v>
      </c>
      <c r="F176" s="1">
        <v>0.8</v>
      </c>
      <c r="G176">
        <v>5</v>
      </c>
      <c r="H176">
        <v>5</v>
      </c>
      <c r="I176" t="s">
        <v>1714</v>
      </c>
      <c r="J176" t="s">
        <v>1715</v>
      </c>
      <c r="K176" t="s">
        <v>1716</v>
      </c>
      <c r="L176" t="s">
        <v>1717</v>
      </c>
      <c r="M176" t="s">
        <v>1718</v>
      </c>
      <c r="N176" t="s">
        <v>1719</v>
      </c>
      <c r="O176" t="s">
        <v>1720</v>
      </c>
      <c r="P176" t="s">
        <v>1721</v>
      </c>
    </row>
    <row r="177" spans="1:16" x14ac:dyDescent="0.55000000000000004">
      <c r="A177" t="s">
        <v>1722</v>
      </c>
      <c r="B177" t="s">
        <v>1723</v>
      </c>
      <c r="C177" t="s">
        <v>113</v>
      </c>
      <c r="D177" t="s">
        <v>31</v>
      </c>
      <c r="E177" t="s">
        <v>90</v>
      </c>
      <c r="F177" s="1">
        <v>0.6</v>
      </c>
      <c r="G177">
        <v>3.7</v>
      </c>
      <c r="H177">
        <v>612</v>
      </c>
      <c r="I177" t="s">
        <v>1724</v>
      </c>
      <c r="J177" t="s">
        <v>1725</v>
      </c>
      <c r="K177" t="s">
        <v>1726</v>
      </c>
      <c r="L177" t="s">
        <v>1727</v>
      </c>
      <c r="M177" t="s">
        <v>1728</v>
      </c>
      <c r="N177" t="s">
        <v>1729</v>
      </c>
      <c r="O177" t="s">
        <v>1730</v>
      </c>
      <c r="P177" t="s">
        <v>1731</v>
      </c>
    </row>
    <row r="178" spans="1:16" x14ac:dyDescent="0.55000000000000004">
      <c r="A178" t="s">
        <v>1732</v>
      </c>
      <c r="B178" t="s">
        <v>1733</v>
      </c>
      <c r="C178" t="s">
        <v>18</v>
      </c>
      <c r="D178" t="s">
        <v>1734</v>
      </c>
      <c r="E178" t="s">
        <v>102</v>
      </c>
      <c r="F178" s="1">
        <v>0.71</v>
      </c>
      <c r="G178">
        <v>4</v>
      </c>
      <c r="H178" s="2">
        <v>9378</v>
      </c>
      <c r="I178" t="s">
        <v>1735</v>
      </c>
      <c r="J178" t="s">
        <v>271</v>
      </c>
      <c r="K178" t="s">
        <v>272</v>
      </c>
      <c r="L178" t="s">
        <v>273</v>
      </c>
      <c r="M178" t="s">
        <v>274</v>
      </c>
      <c r="N178" t="s">
        <v>1736</v>
      </c>
      <c r="O178" t="s">
        <v>1737</v>
      </c>
      <c r="P178" t="s">
        <v>1738</v>
      </c>
    </row>
    <row r="179" spans="1:16" x14ac:dyDescent="0.55000000000000004">
      <c r="A179" t="s">
        <v>1739</v>
      </c>
      <c r="B179" t="s">
        <v>1740</v>
      </c>
      <c r="C179" t="s">
        <v>18</v>
      </c>
      <c r="D179" t="s">
        <v>19</v>
      </c>
      <c r="E179" t="s">
        <v>20</v>
      </c>
      <c r="F179" s="1">
        <v>0.64</v>
      </c>
      <c r="G179">
        <v>4.0999999999999996</v>
      </c>
      <c r="H179" s="2">
        <v>2685</v>
      </c>
      <c r="I179" t="s">
        <v>1741</v>
      </c>
      <c r="J179" t="s">
        <v>1406</v>
      </c>
      <c r="K179" t="s">
        <v>1407</v>
      </c>
      <c r="L179" t="s">
        <v>1408</v>
      </c>
      <c r="M179" t="s">
        <v>1409</v>
      </c>
      <c r="N179" t="s">
        <v>1410</v>
      </c>
      <c r="O179" t="s">
        <v>1742</v>
      </c>
      <c r="P179" t="s">
        <v>1743</v>
      </c>
    </row>
    <row r="180" spans="1:16" x14ac:dyDescent="0.55000000000000004">
      <c r="A180" t="s">
        <v>1744</v>
      </c>
      <c r="B180" t="s">
        <v>1745</v>
      </c>
      <c r="C180" t="s">
        <v>18</v>
      </c>
      <c r="D180" t="s">
        <v>1746</v>
      </c>
      <c r="E180" t="s">
        <v>31</v>
      </c>
      <c r="F180" s="1">
        <v>0.71</v>
      </c>
      <c r="G180">
        <v>4</v>
      </c>
      <c r="H180" s="2">
        <v>9378</v>
      </c>
      <c r="I180" t="s">
        <v>1747</v>
      </c>
      <c r="J180" t="s">
        <v>271</v>
      </c>
      <c r="K180" t="s">
        <v>272</v>
      </c>
      <c r="L180" t="s">
        <v>273</v>
      </c>
      <c r="M180" t="s">
        <v>274</v>
      </c>
      <c r="N180" t="s">
        <v>275</v>
      </c>
      <c r="O180" t="s">
        <v>1748</v>
      </c>
      <c r="P180" t="s">
        <v>1749</v>
      </c>
    </row>
    <row r="181" spans="1:16" x14ac:dyDescent="0.55000000000000004">
      <c r="A181" t="s">
        <v>1750</v>
      </c>
      <c r="B181" t="s">
        <v>1751</v>
      </c>
      <c r="C181" t="s">
        <v>525</v>
      </c>
      <c r="D181" t="s">
        <v>142</v>
      </c>
      <c r="E181" t="s">
        <v>324</v>
      </c>
      <c r="F181" s="1">
        <v>0.6</v>
      </c>
      <c r="G181">
        <v>3.3</v>
      </c>
      <c r="H181">
        <v>576</v>
      </c>
      <c r="I181" t="s">
        <v>1752</v>
      </c>
      <c r="J181" t="s">
        <v>1753</v>
      </c>
      <c r="K181" t="s">
        <v>1754</v>
      </c>
      <c r="L181" t="s">
        <v>1755</v>
      </c>
      <c r="M181" t="s">
        <v>1756</v>
      </c>
      <c r="N181" t="s">
        <v>1757</v>
      </c>
      <c r="O181" t="s">
        <v>1758</v>
      </c>
      <c r="P181" t="s">
        <v>1759</v>
      </c>
    </row>
    <row r="182" spans="1:16" x14ac:dyDescent="0.55000000000000004">
      <c r="A182" t="s">
        <v>1760</v>
      </c>
      <c r="B182" t="s">
        <v>1761</v>
      </c>
      <c r="C182" t="s">
        <v>525</v>
      </c>
      <c r="D182" t="s">
        <v>1762</v>
      </c>
      <c r="E182" t="s">
        <v>90</v>
      </c>
      <c r="F182" s="1">
        <v>0.59</v>
      </c>
      <c r="G182">
        <v>3.8</v>
      </c>
      <c r="H182">
        <v>313</v>
      </c>
      <c r="I182" t="s">
        <v>1763</v>
      </c>
      <c r="J182" t="s">
        <v>1764</v>
      </c>
      <c r="K182" t="s">
        <v>1765</v>
      </c>
      <c r="L182" t="s">
        <v>1766</v>
      </c>
      <c r="M182" t="s">
        <v>1767</v>
      </c>
      <c r="N182" t="s">
        <v>1768</v>
      </c>
      <c r="O182" t="s">
        <v>1769</v>
      </c>
      <c r="P182" t="s">
        <v>1770</v>
      </c>
    </row>
    <row r="183" spans="1:16" x14ac:dyDescent="0.55000000000000004">
      <c r="A183" t="s">
        <v>1771</v>
      </c>
      <c r="B183" t="s">
        <v>1772</v>
      </c>
      <c r="C183" t="s">
        <v>18</v>
      </c>
      <c r="D183" t="s">
        <v>102</v>
      </c>
      <c r="E183" t="s">
        <v>55</v>
      </c>
      <c r="F183" s="1">
        <v>0.56999999999999995</v>
      </c>
      <c r="G183">
        <v>4.0999999999999996</v>
      </c>
      <c r="H183" s="2">
        <v>2957</v>
      </c>
      <c r="I183" t="s">
        <v>1773</v>
      </c>
      <c r="J183" t="s">
        <v>1774</v>
      </c>
      <c r="K183" t="s">
        <v>1775</v>
      </c>
      <c r="L183" t="s">
        <v>1776</v>
      </c>
      <c r="M183" t="s">
        <v>1777</v>
      </c>
      <c r="N183" t="s">
        <v>1778</v>
      </c>
      <c r="O183" t="s">
        <v>1779</v>
      </c>
      <c r="P183" t="s">
        <v>1780</v>
      </c>
    </row>
    <row r="184" spans="1:16" x14ac:dyDescent="0.55000000000000004">
      <c r="A184" t="s">
        <v>1781</v>
      </c>
      <c r="B184" t="s">
        <v>1782</v>
      </c>
      <c r="C184" t="s">
        <v>18</v>
      </c>
      <c r="D184" t="s">
        <v>1040</v>
      </c>
      <c r="E184" t="s">
        <v>114</v>
      </c>
      <c r="F184" s="1">
        <v>0.15</v>
      </c>
      <c r="G184">
        <v>4.0999999999999996</v>
      </c>
      <c r="H184" s="2">
        <v>6736</v>
      </c>
      <c r="I184" t="s">
        <v>1783</v>
      </c>
      <c r="J184" t="s">
        <v>1784</v>
      </c>
      <c r="K184" t="s">
        <v>1785</v>
      </c>
      <c r="L184" t="s">
        <v>1786</v>
      </c>
      <c r="M184" t="s">
        <v>1787</v>
      </c>
      <c r="N184" t="s">
        <v>1788</v>
      </c>
      <c r="O184" t="s">
        <v>1789</v>
      </c>
      <c r="P184" t="s">
        <v>1790</v>
      </c>
    </row>
    <row r="185" spans="1:16" x14ac:dyDescent="0.55000000000000004">
      <c r="A185" t="s">
        <v>1791</v>
      </c>
      <c r="B185" t="s">
        <v>1792</v>
      </c>
      <c r="C185" t="s">
        <v>18</v>
      </c>
      <c r="D185" t="s">
        <v>1793</v>
      </c>
      <c r="E185" t="s">
        <v>324</v>
      </c>
      <c r="F185" s="1">
        <v>0.53</v>
      </c>
      <c r="G185">
        <v>4.4000000000000004</v>
      </c>
      <c r="H185" s="2">
        <v>13552</v>
      </c>
      <c r="I185" t="s">
        <v>1794</v>
      </c>
      <c r="J185" t="s">
        <v>409</v>
      </c>
      <c r="K185" t="s">
        <v>410</v>
      </c>
      <c r="L185" t="s">
        <v>411</v>
      </c>
      <c r="M185" t="s">
        <v>412</v>
      </c>
      <c r="N185" t="s">
        <v>413</v>
      </c>
      <c r="O185" t="s">
        <v>1795</v>
      </c>
      <c r="P185" t="s">
        <v>1796</v>
      </c>
    </row>
    <row r="186" spans="1:16" x14ac:dyDescent="0.55000000000000004">
      <c r="A186" t="s">
        <v>1797</v>
      </c>
      <c r="B186" t="s">
        <v>1798</v>
      </c>
      <c r="C186" t="s">
        <v>18</v>
      </c>
      <c r="D186" t="s">
        <v>90</v>
      </c>
      <c r="E186" t="s">
        <v>1307</v>
      </c>
      <c r="F186" s="1">
        <v>0.57999999999999996</v>
      </c>
      <c r="G186">
        <v>4.3</v>
      </c>
      <c r="H186" s="2">
        <v>5451</v>
      </c>
      <c r="I186" t="s">
        <v>1799</v>
      </c>
      <c r="J186" t="s">
        <v>1800</v>
      </c>
      <c r="K186" t="s">
        <v>1801</v>
      </c>
      <c r="L186" t="s">
        <v>1802</v>
      </c>
      <c r="M186" t="s">
        <v>1803</v>
      </c>
      <c r="N186" t="s">
        <v>1804</v>
      </c>
      <c r="O186" t="s">
        <v>1805</v>
      </c>
      <c r="P186" t="s">
        <v>1806</v>
      </c>
    </row>
    <row r="187" spans="1:16" x14ac:dyDescent="0.55000000000000004">
      <c r="A187" t="s">
        <v>1807</v>
      </c>
      <c r="B187" t="s">
        <v>1808</v>
      </c>
      <c r="C187" t="s">
        <v>18</v>
      </c>
      <c r="D187" t="s">
        <v>102</v>
      </c>
      <c r="E187" t="s">
        <v>1809</v>
      </c>
      <c r="F187" s="1">
        <v>0.38</v>
      </c>
      <c r="G187">
        <v>4.3</v>
      </c>
      <c r="H187" s="2">
        <v>10911</v>
      </c>
      <c r="I187" t="s">
        <v>1810</v>
      </c>
      <c r="J187" t="s">
        <v>1811</v>
      </c>
      <c r="K187" t="s">
        <v>1812</v>
      </c>
      <c r="L187" t="s">
        <v>1813</v>
      </c>
      <c r="M187" t="s">
        <v>1814</v>
      </c>
      <c r="N187" t="s">
        <v>1815</v>
      </c>
      <c r="O187" t="s">
        <v>1816</v>
      </c>
      <c r="P187" t="s">
        <v>1817</v>
      </c>
    </row>
    <row r="188" spans="1:16" x14ac:dyDescent="0.55000000000000004">
      <c r="A188" t="s">
        <v>1818</v>
      </c>
      <c r="B188" t="s">
        <v>1819</v>
      </c>
      <c r="C188" t="s">
        <v>18</v>
      </c>
      <c r="D188" t="s">
        <v>1793</v>
      </c>
      <c r="E188" t="s">
        <v>324</v>
      </c>
      <c r="F188" s="1">
        <v>0.53</v>
      </c>
      <c r="G188">
        <v>4.4000000000000004</v>
      </c>
      <c r="H188" s="2">
        <v>13552</v>
      </c>
      <c r="I188" t="s">
        <v>1820</v>
      </c>
      <c r="J188" t="s">
        <v>409</v>
      </c>
      <c r="K188" t="s">
        <v>410</v>
      </c>
      <c r="L188" t="s">
        <v>411</v>
      </c>
      <c r="M188" t="s">
        <v>412</v>
      </c>
      <c r="N188" t="s">
        <v>413</v>
      </c>
      <c r="O188" t="s">
        <v>1821</v>
      </c>
      <c r="P188" t="s">
        <v>1822</v>
      </c>
    </row>
    <row r="189" spans="1:16" x14ac:dyDescent="0.55000000000000004">
      <c r="A189" t="s">
        <v>1823</v>
      </c>
      <c r="B189" t="s">
        <v>1824</v>
      </c>
      <c r="C189" t="s">
        <v>18</v>
      </c>
      <c r="D189" t="s">
        <v>1825</v>
      </c>
      <c r="E189" t="s">
        <v>20</v>
      </c>
      <c r="F189" s="1">
        <v>0.66</v>
      </c>
      <c r="G189">
        <v>4.3</v>
      </c>
      <c r="H189" s="2">
        <v>2806</v>
      </c>
      <c r="I189" t="s">
        <v>1826</v>
      </c>
      <c r="J189" t="s">
        <v>1077</v>
      </c>
      <c r="K189" t="s">
        <v>1078</v>
      </c>
      <c r="L189" t="s">
        <v>1079</v>
      </c>
      <c r="M189" t="s">
        <v>1080</v>
      </c>
      <c r="N189" t="s">
        <v>1081</v>
      </c>
      <c r="O189" t="s">
        <v>1827</v>
      </c>
      <c r="P189" t="s">
        <v>1828</v>
      </c>
    </row>
    <row r="190" spans="1:16" x14ac:dyDescent="0.55000000000000004">
      <c r="A190" t="s">
        <v>1829</v>
      </c>
      <c r="B190" t="s">
        <v>1830</v>
      </c>
      <c r="C190" t="s">
        <v>194</v>
      </c>
      <c r="D190" t="s">
        <v>1831</v>
      </c>
      <c r="E190" t="s">
        <v>966</v>
      </c>
      <c r="F190" s="1">
        <v>0.53</v>
      </c>
      <c r="G190">
        <v>3.9</v>
      </c>
      <c r="H190">
        <v>350</v>
      </c>
      <c r="I190" t="s">
        <v>1832</v>
      </c>
      <c r="J190" t="s">
        <v>1833</v>
      </c>
      <c r="K190" t="s">
        <v>1834</v>
      </c>
      <c r="L190" t="s">
        <v>1835</v>
      </c>
      <c r="M190" t="s">
        <v>1836</v>
      </c>
      <c r="N190" t="s">
        <v>1837</v>
      </c>
      <c r="O190" t="s">
        <v>1838</v>
      </c>
      <c r="P190" t="s">
        <v>1839</v>
      </c>
    </row>
    <row r="191" spans="1:16" x14ac:dyDescent="0.55000000000000004">
      <c r="A191" t="s">
        <v>1840</v>
      </c>
      <c r="B191" t="s">
        <v>1841</v>
      </c>
      <c r="C191" t="s">
        <v>1480</v>
      </c>
      <c r="D191" t="s">
        <v>1842</v>
      </c>
      <c r="E191" t="s">
        <v>324</v>
      </c>
      <c r="F191" s="1">
        <v>0.76</v>
      </c>
      <c r="G191">
        <v>4.2</v>
      </c>
      <c r="H191" s="2">
        <v>30023</v>
      </c>
      <c r="I191" t="s">
        <v>1843</v>
      </c>
      <c r="J191" t="s">
        <v>1483</v>
      </c>
      <c r="K191" t="s">
        <v>1484</v>
      </c>
      <c r="L191" t="s">
        <v>1485</v>
      </c>
      <c r="M191" t="s">
        <v>1486</v>
      </c>
      <c r="N191" t="s">
        <v>1487</v>
      </c>
      <c r="O191" t="s">
        <v>1844</v>
      </c>
      <c r="P191" t="s">
        <v>1845</v>
      </c>
    </row>
    <row r="192" spans="1:16" x14ac:dyDescent="0.55000000000000004">
      <c r="A192" t="s">
        <v>1846</v>
      </c>
      <c r="B192" t="s">
        <v>1847</v>
      </c>
      <c r="C192" t="s">
        <v>576</v>
      </c>
      <c r="D192" t="s">
        <v>1848</v>
      </c>
      <c r="E192" t="s">
        <v>1849</v>
      </c>
      <c r="F192" s="1">
        <v>0.48</v>
      </c>
      <c r="G192">
        <v>4.2</v>
      </c>
      <c r="H192" s="2">
        <v>4003</v>
      </c>
      <c r="I192" t="s">
        <v>1850</v>
      </c>
      <c r="J192" t="s">
        <v>580</v>
      </c>
      <c r="K192" t="s">
        <v>581</v>
      </c>
      <c r="L192" t="s">
        <v>582</v>
      </c>
      <c r="M192" t="s">
        <v>583</v>
      </c>
      <c r="N192" t="s">
        <v>1851</v>
      </c>
      <c r="O192" t="s">
        <v>1852</v>
      </c>
      <c r="P192" t="s">
        <v>1853</v>
      </c>
    </row>
    <row r="193" spans="1:16" x14ac:dyDescent="0.55000000000000004">
      <c r="A193" t="s">
        <v>1854</v>
      </c>
      <c r="B193" t="s">
        <v>1855</v>
      </c>
      <c r="C193" t="s">
        <v>18</v>
      </c>
      <c r="D193" t="s">
        <v>1856</v>
      </c>
      <c r="E193" t="s">
        <v>324</v>
      </c>
      <c r="F193" s="1">
        <v>0.65</v>
      </c>
      <c r="G193">
        <v>4.0999999999999996</v>
      </c>
      <c r="H193" t="s">
        <v>1857</v>
      </c>
      <c r="I193" t="s">
        <v>1858</v>
      </c>
      <c r="J193" t="s">
        <v>1859</v>
      </c>
      <c r="K193" t="s">
        <v>1860</v>
      </c>
      <c r="L193" t="s">
        <v>1861</v>
      </c>
      <c r="M193" t="s">
        <v>1862</v>
      </c>
      <c r="N193" t="s">
        <v>1863</v>
      </c>
      <c r="O193" t="s">
        <v>1864</v>
      </c>
      <c r="P193" t="s">
        <v>1865</v>
      </c>
    </row>
    <row r="194" spans="1:16" x14ac:dyDescent="0.55000000000000004">
      <c r="A194" t="s">
        <v>1866</v>
      </c>
      <c r="B194" t="s">
        <v>1867</v>
      </c>
      <c r="C194" t="s">
        <v>194</v>
      </c>
      <c r="D194" t="s">
        <v>1694</v>
      </c>
      <c r="E194" t="s">
        <v>1868</v>
      </c>
      <c r="F194" s="1">
        <v>0.32</v>
      </c>
      <c r="G194">
        <v>4.3</v>
      </c>
      <c r="H194" s="2">
        <v>7109</v>
      </c>
      <c r="I194" t="s">
        <v>658</v>
      </c>
      <c r="J194" t="s">
        <v>659</v>
      </c>
      <c r="K194" t="s">
        <v>660</v>
      </c>
      <c r="L194" t="s">
        <v>661</v>
      </c>
      <c r="M194" t="s">
        <v>662</v>
      </c>
      <c r="N194" t="s">
        <v>663</v>
      </c>
      <c r="O194" t="s">
        <v>1869</v>
      </c>
      <c r="P194" t="s">
        <v>1870</v>
      </c>
    </row>
    <row r="195" spans="1:16" x14ac:dyDescent="0.55000000000000004">
      <c r="A195" t="s">
        <v>1871</v>
      </c>
      <c r="B195" t="s">
        <v>1872</v>
      </c>
      <c r="C195" t="s">
        <v>525</v>
      </c>
      <c r="D195" t="s">
        <v>102</v>
      </c>
      <c r="E195" t="s">
        <v>547</v>
      </c>
      <c r="F195" s="1">
        <v>0.75</v>
      </c>
      <c r="G195">
        <v>3.7</v>
      </c>
      <c r="H195">
        <v>490</v>
      </c>
      <c r="I195" t="s">
        <v>1873</v>
      </c>
      <c r="J195" t="s">
        <v>1874</v>
      </c>
      <c r="K195" t="s">
        <v>1875</v>
      </c>
      <c r="L195" t="s">
        <v>1876</v>
      </c>
      <c r="M195" t="s">
        <v>1877</v>
      </c>
      <c r="N195" t="s">
        <v>1878</v>
      </c>
      <c r="O195" t="s">
        <v>1879</v>
      </c>
      <c r="P195" t="s">
        <v>1880</v>
      </c>
    </row>
    <row r="196" spans="1:16" x14ac:dyDescent="0.55000000000000004">
      <c r="A196" t="s">
        <v>1881</v>
      </c>
      <c r="B196" t="s">
        <v>1882</v>
      </c>
      <c r="C196" t="s">
        <v>18</v>
      </c>
      <c r="D196" t="s">
        <v>1883</v>
      </c>
      <c r="E196" t="s">
        <v>378</v>
      </c>
      <c r="F196" s="1">
        <v>0.47</v>
      </c>
      <c r="G196">
        <v>4.0999999999999996</v>
      </c>
      <c r="H196">
        <v>491</v>
      </c>
      <c r="I196" t="s">
        <v>1884</v>
      </c>
      <c r="J196" t="s">
        <v>1885</v>
      </c>
      <c r="K196" t="s">
        <v>1886</v>
      </c>
      <c r="L196" t="s">
        <v>1887</v>
      </c>
      <c r="M196" t="s">
        <v>1888</v>
      </c>
      <c r="N196" t="s">
        <v>1889</v>
      </c>
      <c r="O196" t="s">
        <v>1890</v>
      </c>
      <c r="P196" t="s">
        <v>1891</v>
      </c>
    </row>
    <row r="197" spans="1:16" x14ac:dyDescent="0.55000000000000004">
      <c r="A197" t="s">
        <v>1892</v>
      </c>
      <c r="B197" t="s">
        <v>1893</v>
      </c>
      <c r="C197" t="s">
        <v>18</v>
      </c>
      <c r="D197" t="s">
        <v>668</v>
      </c>
      <c r="E197" t="s">
        <v>1894</v>
      </c>
      <c r="F197" s="1">
        <v>0.75</v>
      </c>
      <c r="G197">
        <v>3.9</v>
      </c>
      <c r="H197">
        <v>61</v>
      </c>
      <c r="I197" t="s">
        <v>1895</v>
      </c>
      <c r="J197" t="s">
        <v>1896</v>
      </c>
      <c r="K197" t="s">
        <v>1897</v>
      </c>
      <c r="L197" t="s">
        <v>1898</v>
      </c>
      <c r="M197" t="s">
        <v>1899</v>
      </c>
      <c r="N197" t="s">
        <v>1900</v>
      </c>
      <c r="O197" t="s">
        <v>1901</v>
      </c>
      <c r="P197" t="s">
        <v>1902</v>
      </c>
    </row>
    <row r="198" spans="1:16" x14ac:dyDescent="0.55000000000000004">
      <c r="A198" t="s">
        <v>1903</v>
      </c>
      <c r="B198" t="s">
        <v>1904</v>
      </c>
      <c r="C198" t="s">
        <v>18</v>
      </c>
      <c r="D198" t="s">
        <v>1905</v>
      </c>
      <c r="E198" t="s">
        <v>207</v>
      </c>
      <c r="F198" s="1">
        <v>0.48</v>
      </c>
      <c r="G198">
        <v>4</v>
      </c>
      <c r="H198" s="2">
        <v>9378</v>
      </c>
      <c r="I198" t="s">
        <v>1906</v>
      </c>
      <c r="J198" t="s">
        <v>271</v>
      </c>
      <c r="K198" t="s">
        <v>272</v>
      </c>
      <c r="L198" t="s">
        <v>273</v>
      </c>
      <c r="M198" t="s">
        <v>274</v>
      </c>
      <c r="N198" t="s">
        <v>275</v>
      </c>
      <c r="O198" t="s">
        <v>1907</v>
      </c>
      <c r="P198" t="s">
        <v>1908</v>
      </c>
    </row>
    <row r="199" spans="1:16" x14ac:dyDescent="0.55000000000000004">
      <c r="A199" t="s">
        <v>1909</v>
      </c>
      <c r="B199" t="s">
        <v>1910</v>
      </c>
      <c r="C199" t="s">
        <v>194</v>
      </c>
      <c r="D199" t="s">
        <v>196</v>
      </c>
      <c r="E199" t="s">
        <v>1911</v>
      </c>
      <c r="F199" s="1">
        <v>0.31</v>
      </c>
      <c r="G199">
        <v>4.2</v>
      </c>
      <c r="H199" s="2">
        <v>32840</v>
      </c>
      <c r="I199" t="s">
        <v>1060</v>
      </c>
      <c r="J199" t="s">
        <v>198</v>
      </c>
      <c r="K199" t="s">
        <v>199</v>
      </c>
      <c r="L199" t="s">
        <v>200</v>
      </c>
      <c r="M199" t="s">
        <v>201</v>
      </c>
      <c r="N199" t="s">
        <v>1912</v>
      </c>
      <c r="O199" t="s">
        <v>1913</v>
      </c>
      <c r="P199" t="s">
        <v>1914</v>
      </c>
    </row>
    <row r="200" spans="1:16" x14ac:dyDescent="0.55000000000000004">
      <c r="A200" t="s">
        <v>1915</v>
      </c>
      <c r="B200" t="s">
        <v>1916</v>
      </c>
      <c r="C200" t="s">
        <v>18</v>
      </c>
      <c r="D200" t="s">
        <v>114</v>
      </c>
      <c r="E200" t="s">
        <v>1415</v>
      </c>
      <c r="F200" s="1">
        <v>0.41</v>
      </c>
      <c r="G200">
        <v>4.4000000000000004</v>
      </c>
      <c r="H200" s="2">
        <v>7318</v>
      </c>
      <c r="I200" t="s">
        <v>1917</v>
      </c>
      <c r="J200" t="s">
        <v>1918</v>
      </c>
      <c r="K200" t="s">
        <v>1919</v>
      </c>
      <c r="L200" t="s">
        <v>1920</v>
      </c>
      <c r="M200" t="s">
        <v>1921</v>
      </c>
      <c r="N200" t="s">
        <v>1922</v>
      </c>
      <c r="O200" t="s">
        <v>1923</v>
      </c>
      <c r="P200" t="s">
        <v>1924</v>
      </c>
    </row>
    <row r="201" spans="1:16" x14ac:dyDescent="0.55000000000000004">
      <c r="A201" t="s">
        <v>1925</v>
      </c>
      <c r="B201" t="s">
        <v>1926</v>
      </c>
      <c r="C201" t="s">
        <v>18</v>
      </c>
      <c r="D201" t="s">
        <v>1927</v>
      </c>
      <c r="E201" t="s">
        <v>90</v>
      </c>
      <c r="F201" s="1">
        <v>0.55000000000000004</v>
      </c>
      <c r="G201">
        <v>4.0999999999999996</v>
      </c>
      <c r="H201">
        <v>789</v>
      </c>
      <c r="I201" t="s">
        <v>1928</v>
      </c>
      <c r="J201" t="s">
        <v>1929</v>
      </c>
      <c r="K201" t="s">
        <v>1930</v>
      </c>
      <c r="L201" t="s">
        <v>1931</v>
      </c>
      <c r="M201" t="s">
        <v>1932</v>
      </c>
      <c r="N201" t="s">
        <v>1933</v>
      </c>
      <c r="O201" t="s">
        <v>1934</v>
      </c>
      <c r="P201" t="s">
        <v>1935</v>
      </c>
    </row>
    <row r="202" spans="1:16" x14ac:dyDescent="0.55000000000000004">
      <c r="A202" t="s">
        <v>1936</v>
      </c>
      <c r="B202" t="s">
        <v>1937</v>
      </c>
      <c r="C202" t="s">
        <v>525</v>
      </c>
      <c r="D202" t="s">
        <v>1938</v>
      </c>
      <c r="E202" t="s">
        <v>730</v>
      </c>
      <c r="F202" s="1">
        <v>0.82</v>
      </c>
      <c r="G202">
        <v>4.3</v>
      </c>
      <c r="H202">
        <v>407</v>
      </c>
      <c r="I202" t="s">
        <v>1939</v>
      </c>
      <c r="J202" t="s">
        <v>1940</v>
      </c>
      <c r="K202" t="s">
        <v>1941</v>
      </c>
      <c r="L202" t="s">
        <v>1942</v>
      </c>
      <c r="M202" t="s">
        <v>1943</v>
      </c>
      <c r="N202" t="s">
        <v>1944</v>
      </c>
      <c r="O202" t="s">
        <v>1945</v>
      </c>
      <c r="P202" t="s">
        <v>1946</v>
      </c>
    </row>
    <row r="203" spans="1:16" x14ac:dyDescent="0.55000000000000004">
      <c r="A203" t="s">
        <v>1947</v>
      </c>
      <c r="B203" t="s">
        <v>1948</v>
      </c>
      <c r="C203" t="s">
        <v>18</v>
      </c>
      <c r="D203" t="s">
        <v>1949</v>
      </c>
      <c r="E203" t="s">
        <v>55</v>
      </c>
      <c r="F203" s="1">
        <v>0.63</v>
      </c>
      <c r="G203">
        <v>3.8</v>
      </c>
      <c r="H203" s="2">
        <v>2399</v>
      </c>
      <c r="I203" t="s">
        <v>1950</v>
      </c>
      <c r="J203" t="s">
        <v>1951</v>
      </c>
      <c r="K203" t="s">
        <v>1952</v>
      </c>
      <c r="L203" t="s">
        <v>1953</v>
      </c>
      <c r="M203" t="s">
        <v>1954</v>
      </c>
      <c r="N203" t="s">
        <v>1955</v>
      </c>
      <c r="O203" t="s">
        <v>1956</v>
      </c>
      <c r="P203" t="s">
        <v>1957</v>
      </c>
    </row>
    <row r="204" spans="1:16" x14ac:dyDescent="0.55000000000000004">
      <c r="A204" t="s">
        <v>1958</v>
      </c>
      <c r="B204" t="s">
        <v>1959</v>
      </c>
      <c r="C204" t="s">
        <v>525</v>
      </c>
      <c r="D204" t="s">
        <v>1960</v>
      </c>
      <c r="E204" t="s">
        <v>55</v>
      </c>
      <c r="F204" s="1">
        <v>0.66</v>
      </c>
      <c r="G204">
        <v>4.4000000000000004</v>
      </c>
      <c r="H204" s="2">
        <v>2640</v>
      </c>
      <c r="I204" t="s">
        <v>1961</v>
      </c>
      <c r="J204" t="s">
        <v>1962</v>
      </c>
      <c r="K204" t="s">
        <v>1963</v>
      </c>
      <c r="L204" t="s">
        <v>1964</v>
      </c>
      <c r="M204" t="s">
        <v>1965</v>
      </c>
      <c r="N204" t="s">
        <v>1966</v>
      </c>
      <c r="O204" t="s">
        <v>1967</v>
      </c>
      <c r="P204" t="s">
        <v>1968</v>
      </c>
    </row>
    <row r="205" spans="1:16" x14ac:dyDescent="0.55000000000000004">
      <c r="A205" t="s">
        <v>1969</v>
      </c>
      <c r="B205" t="s">
        <v>1970</v>
      </c>
      <c r="C205" t="s">
        <v>525</v>
      </c>
      <c r="D205" t="s">
        <v>32</v>
      </c>
      <c r="E205" t="s">
        <v>114</v>
      </c>
      <c r="F205" s="1">
        <v>0.65</v>
      </c>
      <c r="G205">
        <v>4</v>
      </c>
      <c r="H205">
        <v>839</v>
      </c>
      <c r="I205" t="s">
        <v>1971</v>
      </c>
      <c r="J205" t="s">
        <v>1972</v>
      </c>
      <c r="K205" t="s">
        <v>1973</v>
      </c>
      <c r="L205" t="s">
        <v>1974</v>
      </c>
      <c r="M205" t="s">
        <v>1975</v>
      </c>
      <c r="N205" t="s">
        <v>1976</v>
      </c>
      <c r="O205" t="s">
        <v>1977</v>
      </c>
      <c r="P205" t="s">
        <v>1978</v>
      </c>
    </row>
    <row r="206" spans="1:16" x14ac:dyDescent="0.55000000000000004">
      <c r="A206" t="s">
        <v>1979</v>
      </c>
      <c r="B206" t="s">
        <v>1980</v>
      </c>
      <c r="C206" t="s">
        <v>148</v>
      </c>
      <c r="D206" t="s">
        <v>1981</v>
      </c>
      <c r="E206" t="s">
        <v>378</v>
      </c>
      <c r="F206" s="1">
        <v>0.22</v>
      </c>
      <c r="G206">
        <v>4.4000000000000004</v>
      </c>
      <c r="H206" s="2">
        <v>44054</v>
      </c>
      <c r="I206" t="s">
        <v>1982</v>
      </c>
      <c r="J206" t="s">
        <v>1983</v>
      </c>
      <c r="K206" t="s">
        <v>1984</v>
      </c>
      <c r="L206" t="s">
        <v>1985</v>
      </c>
      <c r="M206" t="s">
        <v>1986</v>
      </c>
      <c r="N206" t="s">
        <v>1987</v>
      </c>
      <c r="O206" t="s">
        <v>1988</v>
      </c>
      <c r="P206" t="s">
        <v>1989</v>
      </c>
    </row>
    <row r="207" spans="1:16" x14ac:dyDescent="0.55000000000000004">
      <c r="A207" t="s">
        <v>1990</v>
      </c>
      <c r="B207" t="s">
        <v>1991</v>
      </c>
      <c r="C207" t="s">
        <v>18</v>
      </c>
      <c r="D207" t="s">
        <v>1086</v>
      </c>
      <c r="E207" t="s">
        <v>378</v>
      </c>
      <c r="F207" s="1">
        <v>0.25</v>
      </c>
      <c r="G207">
        <v>4</v>
      </c>
      <c r="H207" s="2">
        <v>3231</v>
      </c>
      <c r="I207" t="s">
        <v>1992</v>
      </c>
      <c r="J207" t="s">
        <v>1993</v>
      </c>
      <c r="K207" t="s">
        <v>1994</v>
      </c>
      <c r="L207" t="s">
        <v>1995</v>
      </c>
      <c r="M207" t="s">
        <v>1996</v>
      </c>
      <c r="N207" t="s">
        <v>1997</v>
      </c>
      <c r="O207" t="s">
        <v>1998</v>
      </c>
      <c r="P207" t="s">
        <v>1999</v>
      </c>
    </row>
    <row r="208" spans="1:16" x14ac:dyDescent="0.55000000000000004">
      <c r="A208" t="s">
        <v>2000</v>
      </c>
      <c r="B208" t="s">
        <v>2001</v>
      </c>
      <c r="C208" t="s">
        <v>194</v>
      </c>
      <c r="D208" t="s">
        <v>2002</v>
      </c>
      <c r="E208" t="s">
        <v>2003</v>
      </c>
      <c r="F208" s="1">
        <v>0.63</v>
      </c>
      <c r="G208">
        <v>4.2</v>
      </c>
      <c r="H208">
        <v>64</v>
      </c>
      <c r="I208" t="s">
        <v>821</v>
      </c>
      <c r="J208" t="s">
        <v>2004</v>
      </c>
      <c r="K208" t="s">
        <v>2005</v>
      </c>
      <c r="L208" t="s">
        <v>2006</v>
      </c>
      <c r="M208" t="s">
        <v>2007</v>
      </c>
      <c r="N208" t="s">
        <v>2008</v>
      </c>
      <c r="O208" t="s">
        <v>2009</v>
      </c>
      <c r="P208" t="s">
        <v>2010</v>
      </c>
    </row>
    <row r="209" spans="1:16" x14ac:dyDescent="0.55000000000000004">
      <c r="A209" t="s">
        <v>2011</v>
      </c>
      <c r="B209" t="s">
        <v>2012</v>
      </c>
      <c r="C209" t="s">
        <v>18</v>
      </c>
      <c r="D209" t="s">
        <v>162</v>
      </c>
      <c r="E209" t="s">
        <v>378</v>
      </c>
      <c r="F209" s="1">
        <v>0.42</v>
      </c>
      <c r="G209">
        <v>3.9</v>
      </c>
      <c r="H209" s="2">
        <v>8314</v>
      </c>
      <c r="I209" t="s">
        <v>2013</v>
      </c>
      <c r="J209" t="s">
        <v>2014</v>
      </c>
      <c r="K209" t="s">
        <v>2015</v>
      </c>
      <c r="L209" t="s">
        <v>2016</v>
      </c>
      <c r="M209" t="s">
        <v>2017</v>
      </c>
      <c r="N209" t="s">
        <v>2018</v>
      </c>
      <c r="O209" t="s">
        <v>2019</v>
      </c>
      <c r="P209" t="s">
        <v>2020</v>
      </c>
    </row>
    <row r="210" spans="1:16" x14ac:dyDescent="0.55000000000000004">
      <c r="A210" t="s">
        <v>2021</v>
      </c>
      <c r="B210" t="s">
        <v>2022</v>
      </c>
      <c r="C210" t="s">
        <v>18</v>
      </c>
      <c r="D210" t="s">
        <v>2023</v>
      </c>
      <c r="E210" t="s">
        <v>114</v>
      </c>
      <c r="F210" s="1">
        <v>0.75</v>
      </c>
      <c r="G210">
        <v>3.7</v>
      </c>
      <c r="H210" s="2">
        <v>2249</v>
      </c>
      <c r="I210" t="s">
        <v>2024</v>
      </c>
      <c r="J210" t="s">
        <v>2025</v>
      </c>
      <c r="K210" t="s">
        <v>2026</v>
      </c>
      <c r="L210" t="s">
        <v>2027</v>
      </c>
      <c r="M210" t="s">
        <v>2028</v>
      </c>
      <c r="N210" t="s">
        <v>2029</v>
      </c>
      <c r="O210" t="s">
        <v>2030</v>
      </c>
      <c r="P210" t="s">
        <v>2031</v>
      </c>
    </row>
    <row r="211" spans="1:16" x14ac:dyDescent="0.55000000000000004">
      <c r="A211" t="s">
        <v>2032</v>
      </c>
      <c r="B211" t="s">
        <v>2033</v>
      </c>
      <c r="C211" t="s">
        <v>525</v>
      </c>
      <c r="D211" t="s">
        <v>2034</v>
      </c>
      <c r="E211" t="s">
        <v>378</v>
      </c>
      <c r="F211" s="1">
        <v>0.66</v>
      </c>
      <c r="G211">
        <v>3.6</v>
      </c>
      <c r="H211">
        <v>339</v>
      </c>
      <c r="I211" t="s">
        <v>2035</v>
      </c>
      <c r="J211" t="s">
        <v>2036</v>
      </c>
      <c r="K211" t="s">
        <v>2037</v>
      </c>
      <c r="L211" t="s">
        <v>2038</v>
      </c>
      <c r="M211" t="s">
        <v>2039</v>
      </c>
      <c r="N211" t="s">
        <v>2040</v>
      </c>
      <c r="O211" t="s">
        <v>2041</v>
      </c>
      <c r="P211" t="s">
        <v>2042</v>
      </c>
    </row>
    <row r="212" spans="1:16" x14ac:dyDescent="0.55000000000000004">
      <c r="A212" t="s">
        <v>2043</v>
      </c>
      <c r="B212" t="s">
        <v>2044</v>
      </c>
      <c r="C212" t="s">
        <v>1556</v>
      </c>
      <c r="D212" t="s">
        <v>2045</v>
      </c>
      <c r="E212" t="s">
        <v>2046</v>
      </c>
      <c r="F212" s="1">
        <v>0.35</v>
      </c>
      <c r="G212">
        <v>4</v>
      </c>
      <c r="H212">
        <v>27</v>
      </c>
      <c r="I212" t="s">
        <v>2047</v>
      </c>
      <c r="J212" t="s">
        <v>2048</v>
      </c>
      <c r="K212" t="s">
        <v>2049</v>
      </c>
      <c r="L212" t="s">
        <v>2050</v>
      </c>
      <c r="M212" t="s">
        <v>2051</v>
      </c>
      <c r="N212" t="s">
        <v>2052</v>
      </c>
      <c r="O212" t="s">
        <v>2053</v>
      </c>
      <c r="P212" t="s">
        <v>2054</v>
      </c>
    </row>
    <row r="213" spans="1:16" x14ac:dyDescent="0.55000000000000004">
      <c r="A213" t="s">
        <v>2055</v>
      </c>
      <c r="B213" t="s">
        <v>2056</v>
      </c>
      <c r="C213" t="s">
        <v>525</v>
      </c>
      <c r="D213" t="s">
        <v>2057</v>
      </c>
      <c r="E213" t="s">
        <v>378</v>
      </c>
      <c r="F213" s="1">
        <v>0.61</v>
      </c>
      <c r="G213">
        <v>3.5</v>
      </c>
      <c r="H213">
        <v>197</v>
      </c>
      <c r="I213" t="s">
        <v>2058</v>
      </c>
      <c r="J213" t="s">
        <v>2059</v>
      </c>
      <c r="K213" t="s">
        <v>2060</v>
      </c>
      <c r="L213" t="s">
        <v>2061</v>
      </c>
      <c r="M213" t="s">
        <v>2062</v>
      </c>
      <c r="N213" t="s">
        <v>2063</v>
      </c>
      <c r="O213" t="s">
        <v>2064</v>
      </c>
      <c r="P213" t="s">
        <v>2065</v>
      </c>
    </row>
    <row r="214" spans="1:16" x14ac:dyDescent="0.55000000000000004">
      <c r="A214" t="s">
        <v>2066</v>
      </c>
      <c r="B214" t="s">
        <v>2067</v>
      </c>
      <c r="C214" t="s">
        <v>18</v>
      </c>
      <c r="D214" t="s">
        <v>102</v>
      </c>
      <c r="E214" t="s">
        <v>935</v>
      </c>
      <c r="F214" s="1">
        <v>0.63</v>
      </c>
      <c r="G214">
        <v>4.5</v>
      </c>
      <c r="H214" s="2">
        <v>74977</v>
      </c>
      <c r="I214" t="s">
        <v>2068</v>
      </c>
      <c r="J214" t="s">
        <v>347</v>
      </c>
      <c r="K214" t="s">
        <v>348</v>
      </c>
      <c r="L214" t="s">
        <v>349</v>
      </c>
      <c r="M214" t="s">
        <v>350</v>
      </c>
      <c r="N214" t="s">
        <v>351</v>
      </c>
      <c r="O214" t="s">
        <v>2069</v>
      </c>
      <c r="P214" t="s">
        <v>2070</v>
      </c>
    </row>
    <row r="215" spans="1:16" x14ac:dyDescent="0.55000000000000004">
      <c r="A215" t="s">
        <v>2071</v>
      </c>
      <c r="B215" t="s">
        <v>2072</v>
      </c>
      <c r="C215" t="s">
        <v>18</v>
      </c>
      <c r="D215" t="s">
        <v>142</v>
      </c>
      <c r="E215" t="s">
        <v>324</v>
      </c>
      <c r="F215" s="1">
        <v>0.6</v>
      </c>
      <c r="G215">
        <v>4.2</v>
      </c>
      <c r="H215" s="2">
        <v>8583</v>
      </c>
      <c r="I215" t="s">
        <v>2073</v>
      </c>
      <c r="J215" t="s">
        <v>2074</v>
      </c>
      <c r="K215" t="s">
        <v>2075</v>
      </c>
      <c r="L215" t="s">
        <v>2076</v>
      </c>
      <c r="M215" t="s">
        <v>2077</v>
      </c>
      <c r="N215" t="s">
        <v>2078</v>
      </c>
      <c r="O215" t="s">
        <v>2079</v>
      </c>
      <c r="P215" t="s">
        <v>2080</v>
      </c>
    </row>
    <row r="216" spans="1:16" x14ac:dyDescent="0.55000000000000004">
      <c r="A216" t="s">
        <v>2081</v>
      </c>
      <c r="B216" t="s">
        <v>2082</v>
      </c>
      <c r="C216" t="s">
        <v>525</v>
      </c>
      <c r="D216" t="s">
        <v>102</v>
      </c>
      <c r="E216" t="s">
        <v>114</v>
      </c>
      <c r="F216" s="1">
        <v>0.7</v>
      </c>
      <c r="G216">
        <v>3.8</v>
      </c>
      <c r="H216">
        <v>928</v>
      </c>
      <c r="I216" t="s">
        <v>2083</v>
      </c>
      <c r="J216" t="s">
        <v>2084</v>
      </c>
      <c r="K216" t="s">
        <v>2085</v>
      </c>
      <c r="L216" t="s">
        <v>2086</v>
      </c>
      <c r="M216" t="s">
        <v>2087</v>
      </c>
      <c r="N216" t="s">
        <v>2088</v>
      </c>
      <c r="O216" t="s">
        <v>2089</v>
      </c>
      <c r="P216" t="s">
        <v>2090</v>
      </c>
    </row>
    <row r="217" spans="1:16" x14ac:dyDescent="0.55000000000000004">
      <c r="A217" t="s">
        <v>2091</v>
      </c>
      <c r="B217" t="s">
        <v>2092</v>
      </c>
      <c r="C217" t="s">
        <v>576</v>
      </c>
      <c r="D217" t="s">
        <v>577</v>
      </c>
      <c r="E217" t="s">
        <v>2093</v>
      </c>
      <c r="F217" s="1">
        <v>0.59</v>
      </c>
      <c r="G217">
        <v>3.8</v>
      </c>
      <c r="H217">
        <v>110</v>
      </c>
      <c r="I217" t="s">
        <v>2094</v>
      </c>
      <c r="J217" t="s">
        <v>2095</v>
      </c>
      <c r="K217" t="s">
        <v>2096</v>
      </c>
      <c r="L217" t="s">
        <v>2097</v>
      </c>
      <c r="M217" t="s">
        <v>2098</v>
      </c>
      <c r="N217" t="s">
        <v>2099</v>
      </c>
      <c r="O217" t="s">
        <v>2100</v>
      </c>
      <c r="P217" t="s">
        <v>2101</v>
      </c>
    </row>
    <row r="218" spans="1:16" x14ac:dyDescent="0.55000000000000004">
      <c r="A218" t="s">
        <v>2102</v>
      </c>
      <c r="B218" t="s">
        <v>2103</v>
      </c>
      <c r="C218" t="s">
        <v>194</v>
      </c>
      <c r="D218" t="s">
        <v>772</v>
      </c>
      <c r="E218" t="s">
        <v>2104</v>
      </c>
      <c r="F218" s="1">
        <v>0.28000000000000003</v>
      </c>
      <c r="G218">
        <v>4.0999999999999996</v>
      </c>
      <c r="H218" s="2">
        <v>6753</v>
      </c>
      <c r="I218" t="s">
        <v>2105</v>
      </c>
      <c r="J218" t="s">
        <v>2106</v>
      </c>
      <c r="K218" t="s">
        <v>2107</v>
      </c>
      <c r="L218" t="s">
        <v>2108</v>
      </c>
      <c r="M218" t="s">
        <v>2109</v>
      </c>
      <c r="N218" t="s">
        <v>2110</v>
      </c>
      <c r="O218" t="s">
        <v>2111</v>
      </c>
      <c r="P218" t="s">
        <v>2112</v>
      </c>
    </row>
    <row r="219" spans="1:16" x14ac:dyDescent="0.55000000000000004">
      <c r="A219" t="s">
        <v>2113</v>
      </c>
      <c r="B219" t="s">
        <v>2114</v>
      </c>
      <c r="C219" t="s">
        <v>148</v>
      </c>
      <c r="D219" t="s">
        <v>2115</v>
      </c>
      <c r="E219" t="s">
        <v>114</v>
      </c>
      <c r="F219" s="1">
        <v>0.83</v>
      </c>
      <c r="G219">
        <v>4.3</v>
      </c>
      <c r="H219" s="2">
        <v>1237</v>
      </c>
      <c r="I219" t="s">
        <v>2116</v>
      </c>
      <c r="J219" t="s">
        <v>2117</v>
      </c>
      <c r="K219" t="s">
        <v>2118</v>
      </c>
      <c r="L219" t="s">
        <v>2119</v>
      </c>
      <c r="M219" t="s">
        <v>2120</v>
      </c>
      <c r="N219" t="s">
        <v>2121</v>
      </c>
      <c r="O219" t="s">
        <v>2122</v>
      </c>
      <c r="P219" t="s">
        <v>2123</v>
      </c>
    </row>
    <row r="220" spans="1:16" x14ac:dyDescent="0.55000000000000004">
      <c r="A220" t="s">
        <v>2124</v>
      </c>
      <c r="B220" t="s">
        <v>2125</v>
      </c>
      <c r="C220" t="s">
        <v>2126</v>
      </c>
      <c r="D220" t="s">
        <v>450</v>
      </c>
      <c r="E220" t="s">
        <v>2127</v>
      </c>
      <c r="F220" s="1">
        <v>0.65</v>
      </c>
      <c r="G220">
        <v>4.4000000000000004</v>
      </c>
      <c r="H220" s="2">
        <v>18872</v>
      </c>
      <c r="I220" t="s">
        <v>2128</v>
      </c>
      <c r="J220" t="s">
        <v>2129</v>
      </c>
      <c r="K220" t="s">
        <v>2130</v>
      </c>
      <c r="L220" t="s">
        <v>2131</v>
      </c>
      <c r="M220" t="s">
        <v>2132</v>
      </c>
      <c r="N220" t="s">
        <v>2133</v>
      </c>
      <c r="O220" t="s">
        <v>2134</v>
      </c>
      <c r="P220" t="s">
        <v>2135</v>
      </c>
    </row>
    <row r="221" spans="1:16" x14ac:dyDescent="0.55000000000000004">
      <c r="A221" t="s">
        <v>2136</v>
      </c>
      <c r="B221" t="s">
        <v>2137</v>
      </c>
      <c r="C221" t="s">
        <v>18</v>
      </c>
      <c r="D221" t="s">
        <v>2138</v>
      </c>
      <c r="E221" t="s">
        <v>2139</v>
      </c>
      <c r="F221" s="1">
        <v>0.43</v>
      </c>
      <c r="G221">
        <v>3.9</v>
      </c>
      <c r="H221">
        <v>356</v>
      </c>
      <c r="I221" t="s">
        <v>2140</v>
      </c>
      <c r="J221" t="s">
        <v>2141</v>
      </c>
      <c r="K221" t="s">
        <v>2142</v>
      </c>
      <c r="L221" t="s">
        <v>2143</v>
      </c>
      <c r="M221" t="s">
        <v>2144</v>
      </c>
      <c r="N221" t="s">
        <v>2145</v>
      </c>
      <c r="O221" t="s">
        <v>2146</v>
      </c>
      <c r="P221" t="s">
        <v>2147</v>
      </c>
    </row>
    <row r="222" spans="1:16" x14ac:dyDescent="0.55000000000000004">
      <c r="A222" t="s">
        <v>2148</v>
      </c>
      <c r="B222" t="s">
        <v>2149</v>
      </c>
      <c r="C222" t="s">
        <v>18</v>
      </c>
      <c r="D222" t="s">
        <v>610</v>
      </c>
      <c r="E222" t="s">
        <v>324</v>
      </c>
      <c r="F222" s="1">
        <v>0.68</v>
      </c>
      <c r="G222">
        <v>4.2</v>
      </c>
      <c r="H222" s="2">
        <v>24269</v>
      </c>
      <c r="I222" t="s">
        <v>2150</v>
      </c>
      <c r="J222" t="s">
        <v>22</v>
      </c>
      <c r="K222" t="s">
        <v>23</v>
      </c>
      <c r="L222" t="s">
        <v>24</v>
      </c>
      <c r="M222" t="s">
        <v>25</v>
      </c>
      <c r="N222" t="s">
        <v>929</v>
      </c>
      <c r="O222" t="s">
        <v>2151</v>
      </c>
      <c r="P222" t="s">
        <v>2152</v>
      </c>
    </row>
    <row r="223" spans="1:16" x14ac:dyDescent="0.55000000000000004">
      <c r="A223" t="s">
        <v>2153</v>
      </c>
      <c r="B223" t="s">
        <v>2154</v>
      </c>
      <c r="C223" t="s">
        <v>525</v>
      </c>
      <c r="D223" t="s">
        <v>102</v>
      </c>
      <c r="E223" t="s">
        <v>163</v>
      </c>
      <c r="F223" s="1">
        <v>0.67</v>
      </c>
      <c r="G223">
        <v>3.8</v>
      </c>
      <c r="H223">
        <v>425</v>
      </c>
      <c r="I223" t="s">
        <v>2155</v>
      </c>
      <c r="J223" t="s">
        <v>2156</v>
      </c>
      <c r="K223" t="s">
        <v>2157</v>
      </c>
      <c r="L223" t="s">
        <v>2158</v>
      </c>
      <c r="M223" t="s">
        <v>2159</v>
      </c>
      <c r="N223" t="s">
        <v>2160</v>
      </c>
      <c r="O223" t="s">
        <v>2161</v>
      </c>
      <c r="P223" t="s">
        <v>2162</v>
      </c>
    </row>
    <row r="224" spans="1:16" x14ac:dyDescent="0.55000000000000004">
      <c r="A224" t="s">
        <v>2163</v>
      </c>
      <c r="B224" t="s">
        <v>2164</v>
      </c>
      <c r="C224" t="s">
        <v>729</v>
      </c>
      <c r="D224" t="s">
        <v>19</v>
      </c>
      <c r="E224" t="s">
        <v>142</v>
      </c>
      <c r="F224" s="1">
        <v>0.5</v>
      </c>
      <c r="G224">
        <v>4.0999999999999996</v>
      </c>
      <c r="H224" s="2">
        <v>1161</v>
      </c>
      <c r="I224" t="s">
        <v>2165</v>
      </c>
      <c r="J224" t="s">
        <v>2166</v>
      </c>
      <c r="K224" t="s">
        <v>2167</v>
      </c>
      <c r="L224" t="s">
        <v>2168</v>
      </c>
      <c r="M224" t="s">
        <v>2169</v>
      </c>
      <c r="N224" t="s">
        <v>2170</v>
      </c>
      <c r="O224" t="s">
        <v>2171</v>
      </c>
      <c r="P224" t="s">
        <v>2172</v>
      </c>
    </row>
    <row r="225" spans="1:16" x14ac:dyDescent="0.55000000000000004">
      <c r="A225" t="s">
        <v>2173</v>
      </c>
      <c r="B225" t="s">
        <v>2174</v>
      </c>
      <c r="C225" t="s">
        <v>18</v>
      </c>
      <c r="D225" t="s">
        <v>207</v>
      </c>
      <c r="E225" t="s">
        <v>90</v>
      </c>
      <c r="F225" s="1">
        <v>0.5</v>
      </c>
      <c r="G225">
        <v>4.0999999999999996</v>
      </c>
      <c r="H225" s="2">
        <v>1508</v>
      </c>
      <c r="I225" t="s">
        <v>2175</v>
      </c>
      <c r="J225" t="s">
        <v>2176</v>
      </c>
      <c r="K225" t="s">
        <v>2177</v>
      </c>
      <c r="L225" t="s">
        <v>2178</v>
      </c>
      <c r="M225" t="s">
        <v>2179</v>
      </c>
      <c r="N225" t="s">
        <v>2180</v>
      </c>
      <c r="O225" t="s">
        <v>2181</v>
      </c>
      <c r="P225" t="s">
        <v>2182</v>
      </c>
    </row>
    <row r="226" spans="1:16" x14ac:dyDescent="0.55000000000000004">
      <c r="A226" t="s">
        <v>2183</v>
      </c>
      <c r="B226" t="s">
        <v>2184</v>
      </c>
      <c r="C226" t="s">
        <v>2185</v>
      </c>
      <c r="D226" t="s">
        <v>2186</v>
      </c>
      <c r="E226" t="s">
        <v>2187</v>
      </c>
      <c r="F226" s="1">
        <v>0.46</v>
      </c>
      <c r="G226">
        <v>4.3</v>
      </c>
      <c r="H226" s="2">
        <v>7636</v>
      </c>
      <c r="I226" t="s">
        <v>2188</v>
      </c>
      <c r="J226" t="s">
        <v>2189</v>
      </c>
      <c r="K226" t="s">
        <v>2190</v>
      </c>
      <c r="L226" t="s">
        <v>2191</v>
      </c>
      <c r="M226" t="s">
        <v>2192</v>
      </c>
      <c r="N226" t="s">
        <v>2193</v>
      </c>
      <c r="O226" t="s">
        <v>2194</v>
      </c>
      <c r="P226" t="s">
        <v>2195</v>
      </c>
    </row>
    <row r="227" spans="1:16" x14ac:dyDescent="0.55000000000000004">
      <c r="A227" t="s">
        <v>2196</v>
      </c>
      <c r="B227" t="s">
        <v>2197</v>
      </c>
      <c r="C227" t="s">
        <v>525</v>
      </c>
      <c r="D227" t="s">
        <v>2198</v>
      </c>
      <c r="E227" t="s">
        <v>90</v>
      </c>
      <c r="F227" s="1">
        <v>0.56999999999999995</v>
      </c>
      <c r="G227">
        <v>3.7</v>
      </c>
      <c r="H227">
        <v>246</v>
      </c>
      <c r="I227" t="s">
        <v>2199</v>
      </c>
      <c r="J227" t="s">
        <v>2200</v>
      </c>
      <c r="K227" t="s">
        <v>2201</v>
      </c>
      <c r="L227" t="s">
        <v>2202</v>
      </c>
      <c r="M227" t="s">
        <v>2203</v>
      </c>
      <c r="N227" t="s">
        <v>2204</v>
      </c>
      <c r="O227" t="s">
        <v>2205</v>
      </c>
      <c r="P227" t="s">
        <v>2206</v>
      </c>
    </row>
    <row r="228" spans="1:16" x14ac:dyDescent="0.55000000000000004">
      <c r="A228" t="s">
        <v>2207</v>
      </c>
      <c r="B228" t="s">
        <v>2208</v>
      </c>
      <c r="C228" t="s">
        <v>525</v>
      </c>
      <c r="D228" t="s">
        <v>450</v>
      </c>
      <c r="E228" t="s">
        <v>90</v>
      </c>
      <c r="F228" s="1">
        <v>0.57999999999999996</v>
      </c>
      <c r="G228">
        <v>4</v>
      </c>
      <c r="H228">
        <v>479</v>
      </c>
      <c r="I228" t="s">
        <v>2209</v>
      </c>
      <c r="J228" t="s">
        <v>2210</v>
      </c>
      <c r="K228" t="s">
        <v>2211</v>
      </c>
      <c r="L228" t="s">
        <v>2212</v>
      </c>
      <c r="M228" t="s">
        <v>2213</v>
      </c>
      <c r="N228" t="s">
        <v>2214</v>
      </c>
      <c r="O228" t="s">
        <v>2215</v>
      </c>
      <c r="P228" t="s">
        <v>2216</v>
      </c>
    </row>
    <row r="229" spans="1:16" x14ac:dyDescent="0.55000000000000004">
      <c r="A229" t="s">
        <v>2217</v>
      </c>
      <c r="B229" t="s">
        <v>2218</v>
      </c>
      <c r="C229" t="s">
        <v>148</v>
      </c>
      <c r="D229" t="s">
        <v>2219</v>
      </c>
      <c r="E229" t="s">
        <v>2220</v>
      </c>
      <c r="F229" s="1">
        <v>0.88</v>
      </c>
      <c r="G229">
        <v>4.2</v>
      </c>
      <c r="H229">
        <v>910</v>
      </c>
      <c r="I229" t="s">
        <v>2221</v>
      </c>
      <c r="J229" t="s">
        <v>2222</v>
      </c>
      <c r="K229" t="s">
        <v>2223</v>
      </c>
      <c r="L229" t="s">
        <v>2224</v>
      </c>
      <c r="M229" t="s">
        <v>2225</v>
      </c>
      <c r="N229" t="s">
        <v>2226</v>
      </c>
      <c r="O229" t="s">
        <v>2227</v>
      </c>
      <c r="P229" t="s">
        <v>2228</v>
      </c>
    </row>
    <row r="230" spans="1:16" x14ac:dyDescent="0.55000000000000004">
      <c r="A230" t="s">
        <v>2229</v>
      </c>
      <c r="B230" t="s">
        <v>2230</v>
      </c>
      <c r="C230" t="s">
        <v>18</v>
      </c>
      <c r="D230" t="s">
        <v>142</v>
      </c>
      <c r="E230" t="s">
        <v>2231</v>
      </c>
      <c r="F230" s="1">
        <v>0.54</v>
      </c>
      <c r="G230">
        <v>4.0999999999999996</v>
      </c>
      <c r="H230" s="2">
        <v>5626</v>
      </c>
      <c r="I230" t="s">
        <v>2232</v>
      </c>
      <c r="J230" t="s">
        <v>2233</v>
      </c>
      <c r="K230" t="s">
        <v>2234</v>
      </c>
      <c r="L230" t="s">
        <v>2235</v>
      </c>
      <c r="M230" t="s">
        <v>2236</v>
      </c>
      <c r="N230" t="s">
        <v>2237</v>
      </c>
      <c r="O230" t="s">
        <v>2238</v>
      </c>
      <c r="P230" t="s">
        <v>2239</v>
      </c>
    </row>
    <row r="231" spans="1:16" x14ac:dyDescent="0.55000000000000004">
      <c r="A231" t="s">
        <v>2240</v>
      </c>
      <c r="B231" t="s">
        <v>2241</v>
      </c>
      <c r="C231" t="s">
        <v>18</v>
      </c>
      <c r="D231" t="s">
        <v>174</v>
      </c>
      <c r="E231" t="s">
        <v>1272</v>
      </c>
      <c r="F231" s="1">
        <v>0.73</v>
      </c>
      <c r="G231">
        <v>4.3</v>
      </c>
      <c r="H231" s="2">
        <v>14184</v>
      </c>
      <c r="I231" t="s">
        <v>2242</v>
      </c>
      <c r="J231" t="s">
        <v>2243</v>
      </c>
      <c r="K231" t="s">
        <v>2244</v>
      </c>
      <c r="L231" t="s">
        <v>2245</v>
      </c>
      <c r="M231" t="s">
        <v>2246</v>
      </c>
      <c r="N231" t="s">
        <v>2247</v>
      </c>
      <c r="O231" t="s">
        <v>2248</v>
      </c>
      <c r="P231" t="s">
        <v>2249</v>
      </c>
    </row>
    <row r="232" spans="1:16" x14ac:dyDescent="0.55000000000000004">
      <c r="A232" t="s">
        <v>2250</v>
      </c>
      <c r="B232" t="s">
        <v>2251</v>
      </c>
      <c r="C232" t="s">
        <v>2252</v>
      </c>
      <c r="D232" t="s">
        <v>90</v>
      </c>
      <c r="E232" t="s">
        <v>2253</v>
      </c>
      <c r="F232" s="1">
        <v>0.55000000000000004</v>
      </c>
      <c r="G232">
        <v>4.4000000000000004</v>
      </c>
      <c r="H232" s="2">
        <v>25177</v>
      </c>
      <c r="I232" t="s">
        <v>2254</v>
      </c>
      <c r="J232" t="s">
        <v>2255</v>
      </c>
      <c r="K232" t="s">
        <v>2256</v>
      </c>
      <c r="L232" t="s">
        <v>2257</v>
      </c>
      <c r="M232" t="s">
        <v>2258</v>
      </c>
      <c r="N232" t="s">
        <v>2259</v>
      </c>
      <c r="O232" t="s">
        <v>2260</v>
      </c>
      <c r="P232" t="s">
        <v>2261</v>
      </c>
    </row>
    <row r="233" spans="1:16" x14ac:dyDescent="0.55000000000000004">
      <c r="A233" t="s">
        <v>2262</v>
      </c>
      <c r="B233" t="s">
        <v>2263</v>
      </c>
      <c r="C233" t="s">
        <v>194</v>
      </c>
      <c r="D233" t="s">
        <v>946</v>
      </c>
      <c r="E233" t="s">
        <v>2264</v>
      </c>
      <c r="F233" s="1">
        <v>0.36</v>
      </c>
      <c r="G233">
        <v>4.3</v>
      </c>
      <c r="H233" s="2">
        <v>21252</v>
      </c>
      <c r="I233" t="s">
        <v>2265</v>
      </c>
      <c r="J233" t="s">
        <v>2266</v>
      </c>
      <c r="K233" t="s">
        <v>2267</v>
      </c>
      <c r="L233" t="s">
        <v>2268</v>
      </c>
      <c r="M233" t="s">
        <v>2269</v>
      </c>
      <c r="N233" t="s">
        <v>2270</v>
      </c>
      <c r="O233" t="s">
        <v>2271</v>
      </c>
      <c r="P233" t="s">
        <v>2272</v>
      </c>
    </row>
    <row r="234" spans="1:16" x14ac:dyDescent="0.55000000000000004">
      <c r="A234" t="s">
        <v>2273</v>
      </c>
      <c r="B234" t="s">
        <v>2274</v>
      </c>
      <c r="C234" t="s">
        <v>194</v>
      </c>
      <c r="D234" t="s">
        <v>656</v>
      </c>
      <c r="E234" t="s">
        <v>2275</v>
      </c>
      <c r="F234" s="1">
        <v>0.42</v>
      </c>
      <c r="G234">
        <v>4.3</v>
      </c>
      <c r="H234">
        <v>567</v>
      </c>
      <c r="I234" t="s">
        <v>2276</v>
      </c>
      <c r="J234" t="s">
        <v>2277</v>
      </c>
      <c r="K234" t="s">
        <v>2278</v>
      </c>
      <c r="L234" t="s">
        <v>2279</v>
      </c>
      <c r="M234" t="s">
        <v>2280</v>
      </c>
      <c r="N234" t="s">
        <v>2281</v>
      </c>
      <c r="O234" t="s">
        <v>2282</v>
      </c>
      <c r="P234" t="s">
        <v>2283</v>
      </c>
    </row>
    <row r="235" spans="1:16" x14ac:dyDescent="0.55000000000000004">
      <c r="A235" t="s">
        <v>2284</v>
      </c>
      <c r="B235" t="s">
        <v>2285</v>
      </c>
      <c r="C235" t="s">
        <v>525</v>
      </c>
      <c r="D235" t="s">
        <v>102</v>
      </c>
      <c r="E235" t="s">
        <v>547</v>
      </c>
      <c r="F235" s="1">
        <v>0.75</v>
      </c>
      <c r="G235">
        <v>3.5</v>
      </c>
      <c r="H235">
        <v>466</v>
      </c>
      <c r="I235" t="s">
        <v>2286</v>
      </c>
      <c r="J235" t="s">
        <v>2287</v>
      </c>
      <c r="K235" t="s">
        <v>2288</v>
      </c>
      <c r="L235" t="s">
        <v>2289</v>
      </c>
      <c r="M235" t="s">
        <v>2290</v>
      </c>
      <c r="N235" t="s">
        <v>2291</v>
      </c>
      <c r="O235" t="s">
        <v>2292</v>
      </c>
      <c r="P235" t="s">
        <v>2293</v>
      </c>
    </row>
    <row r="236" spans="1:16" x14ac:dyDescent="0.55000000000000004">
      <c r="A236" t="s">
        <v>2294</v>
      </c>
      <c r="B236" t="s">
        <v>2295</v>
      </c>
      <c r="C236" t="s">
        <v>18</v>
      </c>
      <c r="D236" t="s">
        <v>2296</v>
      </c>
      <c r="E236" t="s">
        <v>1894</v>
      </c>
      <c r="F236" s="1">
        <v>0.77</v>
      </c>
      <c r="G236">
        <v>3.9</v>
      </c>
      <c r="H236">
        <v>61</v>
      </c>
      <c r="I236" t="s">
        <v>1895</v>
      </c>
      <c r="J236" t="s">
        <v>1896</v>
      </c>
      <c r="K236" t="s">
        <v>1897</v>
      </c>
      <c r="L236" t="s">
        <v>1898</v>
      </c>
      <c r="M236" t="s">
        <v>1899</v>
      </c>
      <c r="N236" t="s">
        <v>1900</v>
      </c>
      <c r="O236" t="s">
        <v>2297</v>
      </c>
      <c r="P236" t="s">
        <v>2298</v>
      </c>
    </row>
    <row r="237" spans="1:16" x14ac:dyDescent="0.55000000000000004">
      <c r="A237" t="s">
        <v>2299</v>
      </c>
      <c r="B237" t="s">
        <v>2300</v>
      </c>
      <c r="C237" t="s">
        <v>18</v>
      </c>
      <c r="D237" t="s">
        <v>378</v>
      </c>
      <c r="E237" t="s">
        <v>1040</v>
      </c>
      <c r="F237" s="1">
        <v>0.28999999999999998</v>
      </c>
      <c r="G237">
        <v>4.5</v>
      </c>
      <c r="H237">
        <v>474</v>
      </c>
      <c r="I237" t="s">
        <v>1626</v>
      </c>
      <c r="J237" t="s">
        <v>2301</v>
      </c>
      <c r="K237" t="s">
        <v>2302</v>
      </c>
      <c r="L237" t="s">
        <v>2303</v>
      </c>
      <c r="M237" t="s">
        <v>2304</v>
      </c>
      <c r="N237" t="s">
        <v>2305</v>
      </c>
      <c r="O237" t="s">
        <v>2306</v>
      </c>
      <c r="P237" t="s">
        <v>2307</v>
      </c>
    </row>
    <row r="238" spans="1:16" x14ac:dyDescent="0.55000000000000004">
      <c r="A238" t="s">
        <v>2308</v>
      </c>
      <c r="B238" t="s">
        <v>2309</v>
      </c>
      <c r="C238" t="s">
        <v>525</v>
      </c>
      <c r="D238" t="s">
        <v>19</v>
      </c>
      <c r="E238" t="s">
        <v>163</v>
      </c>
      <c r="F238" s="1">
        <v>0.56000000000000005</v>
      </c>
      <c r="G238">
        <v>3.4</v>
      </c>
      <c r="H238">
        <v>431</v>
      </c>
      <c r="I238" t="s">
        <v>2310</v>
      </c>
      <c r="J238" t="s">
        <v>2311</v>
      </c>
      <c r="K238" t="s">
        <v>2312</v>
      </c>
      <c r="L238" t="s">
        <v>2313</v>
      </c>
      <c r="M238" t="s">
        <v>2314</v>
      </c>
      <c r="N238" t="s">
        <v>2315</v>
      </c>
      <c r="O238" t="s">
        <v>2316</v>
      </c>
      <c r="P238" t="s">
        <v>2317</v>
      </c>
    </row>
    <row r="239" spans="1:16" x14ac:dyDescent="0.55000000000000004">
      <c r="A239" t="s">
        <v>2318</v>
      </c>
      <c r="B239" t="s">
        <v>2319</v>
      </c>
      <c r="C239" t="s">
        <v>18</v>
      </c>
      <c r="D239" t="s">
        <v>1086</v>
      </c>
      <c r="E239" t="s">
        <v>20</v>
      </c>
      <c r="F239" s="1">
        <v>0.59</v>
      </c>
      <c r="G239">
        <v>4</v>
      </c>
      <c r="H239">
        <v>242</v>
      </c>
      <c r="I239" t="s">
        <v>2320</v>
      </c>
      <c r="J239" t="s">
        <v>2321</v>
      </c>
      <c r="K239" t="s">
        <v>2322</v>
      </c>
      <c r="L239" t="s">
        <v>2323</v>
      </c>
      <c r="M239" t="s">
        <v>2324</v>
      </c>
      <c r="N239" t="s">
        <v>2325</v>
      </c>
      <c r="O239" t="s">
        <v>2326</v>
      </c>
      <c r="P239" t="s">
        <v>2327</v>
      </c>
    </row>
    <row r="240" spans="1:16" x14ac:dyDescent="0.55000000000000004">
      <c r="A240" t="s">
        <v>2328</v>
      </c>
      <c r="B240" t="s">
        <v>2329</v>
      </c>
      <c r="C240" t="s">
        <v>18</v>
      </c>
      <c r="D240" t="s">
        <v>2330</v>
      </c>
      <c r="E240" t="s">
        <v>142</v>
      </c>
      <c r="F240" s="1">
        <v>0.68</v>
      </c>
      <c r="G240">
        <v>4</v>
      </c>
      <c r="H240" s="2">
        <v>2905</v>
      </c>
      <c r="I240" t="s">
        <v>2331</v>
      </c>
      <c r="J240" t="s">
        <v>2332</v>
      </c>
      <c r="K240" t="s">
        <v>2333</v>
      </c>
      <c r="L240" t="s">
        <v>2334</v>
      </c>
      <c r="M240" t="s">
        <v>2335</v>
      </c>
      <c r="N240" t="s">
        <v>2336</v>
      </c>
      <c r="O240" t="s">
        <v>2337</v>
      </c>
      <c r="P240" t="s">
        <v>2338</v>
      </c>
    </row>
    <row r="241" spans="1:16" x14ac:dyDescent="0.55000000000000004">
      <c r="A241" t="s">
        <v>2339</v>
      </c>
      <c r="B241" t="s">
        <v>2340</v>
      </c>
      <c r="C241" t="s">
        <v>2341</v>
      </c>
      <c r="D241" t="s">
        <v>19</v>
      </c>
      <c r="E241" t="s">
        <v>2342</v>
      </c>
      <c r="F241" s="1">
        <v>0.5</v>
      </c>
      <c r="G241">
        <v>4.4000000000000004</v>
      </c>
      <c r="H241" s="2">
        <v>12091</v>
      </c>
      <c r="I241" t="s">
        <v>2343</v>
      </c>
      <c r="J241" t="s">
        <v>2344</v>
      </c>
      <c r="K241" t="s">
        <v>2345</v>
      </c>
      <c r="L241" t="s">
        <v>2346</v>
      </c>
      <c r="M241" t="s">
        <v>2347</v>
      </c>
      <c r="N241" t="s">
        <v>2348</v>
      </c>
      <c r="O241" t="s">
        <v>2349</v>
      </c>
      <c r="P241" t="s">
        <v>2350</v>
      </c>
    </row>
    <row r="242" spans="1:16" x14ac:dyDescent="0.55000000000000004">
      <c r="A242" t="s">
        <v>2351</v>
      </c>
      <c r="B242" t="s">
        <v>2352</v>
      </c>
      <c r="C242" t="s">
        <v>18</v>
      </c>
      <c r="D242" t="s">
        <v>356</v>
      </c>
      <c r="E242" t="s">
        <v>19</v>
      </c>
      <c r="F242" s="1">
        <v>0.55000000000000004</v>
      </c>
      <c r="G242">
        <v>4</v>
      </c>
      <c r="H242" s="2">
        <v>1423</v>
      </c>
      <c r="I242" t="s">
        <v>809</v>
      </c>
      <c r="J242" t="s">
        <v>810</v>
      </c>
      <c r="K242" t="s">
        <v>811</v>
      </c>
      <c r="L242" t="s">
        <v>812</v>
      </c>
      <c r="M242" t="s">
        <v>813</v>
      </c>
      <c r="N242" t="s">
        <v>814</v>
      </c>
      <c r="O242" t="s">
        <v>2353</v>
      </c>
      <c r="P242" t="s">
        <v>2354</v>
      </c>
    </row>
    <row r="243" spans="1:16" x14ac:dyDescent="0.55000000000000004">
      <c r="A243" t="s">
        <v>2355</v>
      </c>
      <c r="B243" t="s">
        <v>2356</v>
      </c>
      <c r="C243" t="s">
        <v>18</v>
      </c>
      <c r="D243" t="s">
        <v>131</v>
      </c>
      <c r="E243" t="s">
        <v>114</v>
      </c>
      <c r="F243" s="1">
        <v>0.66</v>
      </c>
      <c r="G243">
        <v>4.3</v>
      </c>
      <c r="H243" s="2">
        <v>6255</v>
      </c>
      <c r="I243" t="s">
        <v>1601</v>
      </c>
      <c r="J243" t="s">
        <v>1602</v>
      </c>
      <c r="K243" t="s">
        <v>1603</v>
      </c>
      <c r="L243" t="s">
        <v>1604</v>
      </c>
      <c r="M243" t="s">
        <v>1605</v>
      </c>
      <c r="N243" t="s">
        <v>1606</v>
      </c>
      <c r="O243" t="s">
        <v>2357</v>
      </c>
      <c r="P243" t="s">
        <v>2358</v>
      </c>
    </row>
    <row r="244" spans="1:16" x14ac:dyDescent="0.55000000000000004">
      <c r="A244" t="s">
        <v>2359</v>
      </c>
      <c r="B244" t="s">
        <v>2360</v>
      </c>
      <c r="C244" t="s">
        <v>729</v>
      </c>
      <c r="D244" t="s">
        <v>19</v>
      </c>
      <c r="E244" t="s">
        <v>114</v>
      </c>
      <c r="F244" s="1">
        <v>0.6</v>
      </c>
      <c r="G244">
        <v>4</v>
      </c>
      <c r="H244" s="2">
        <v>1236</v>
      </c>
      <c r="I244" t="s">
        <v>2361</v>
      </c>
      <c r="J244" t="s">
        <v>2362</v>
      </c>
      <c r="K244" t="s">
        <v>2363</v>
      </c>
      <c r="L244" t="s">
        <v>2364</v>
      </c>
      <c r="M244" t="s">
        <v>2365</v>
      </c>
      <c r="N244" t="s">
        <v>2366</v>
      </c>
      <c r="O244" t="s">
        <v>2367</v>
      </c>
      <c r="P244" t="s">
        <v>2368</v>
      </c>
    </row>
    <row r="245" spans="1:16" x14ac:dyDescent="0.55000000000000004">
      <c r="A245" t="s">
        <v>2369</v>
      </c>
      <c r="B245" t="s">
        <v>2370</v>
      </c>
      <c r="C245" t="s">
        <v>525</v>
      </c>
      <c r="D245" t="s">
        <v>31</v>
      </c>
      <c r="E245" t="s">
        <v>19</v>
      </c>
      <c r="F245" s="1">
        <v>0.5</v>
      </c>
      <c r="G245">
        <v>4.2</v>
      </c>
      <c r="H245" s="2">
        <v>1335</v>
      </c>
      <c r="I245" t="s">
        <v>2371</v>
      </c>
      <c r="J245" t="s">
        <v>2372</v>
      </c>
      <c r="K245" t="s">
        <v>2373</v>
      </c>
      <c r="L245" t="s">
        <v>2374</v>
      </c>
      <c r="M245" t="s">
        <v>2375</v>
      </c>
      <c r="N245" t="s">
        <v>2376</v>
      </c>
      <c r="O245" t="s">
        <v>2377</v>
      </c>
      <c r="P245" t="s">
        <v>2378</v>
      </c>
    </row>
    <row r="246" spans="1:16" x14ac:dyDescent="0.55000000000000004">
      <c r="A246" t="s">
        <v>2379</v>
      </c>
      <c r="B246" t="s">
        <v>2380</v>
      </c>
      <c r="C246" t="s">
        <v>525</v>
      </c>
      <c r="D246" t="s">
        <v>32</v>
      </c>
      <c r="E246" t="s">
        <v>324</v>
      </c>
      <c r="F246" s="1">
        <v>0.83</v>
      </c>
      <c r="G246">
        <v>3.8</v>
      </c>
      <c r="H246">
        <v>197</v>
      </c>
      <c r="I246" t="s">
        <v>2381</v>
      </c>
      <c r="J246" t="s">
        <v>2382</v>
      </c>
      <c r="K246" t="s">
        <v>2383</v>
      </c>
      <c r="L246" t="s">
        <v>2384</v>
      </c>
      <c r="M246" t="s">
        <v>2385</v>
      </c>
      <c r="N246" t="s">
        <v>2386</v>
      </c>
      <c r="O246" t="s">
        <v>2387</v>
      </c>
      <c r="P246" t="s">
        <v>2388</v>
      </c>
    </row>
    <row r="247" spans="1:16" x14ac:dyDescent="0.55000000000000004">
      <c r="A247" t="s">
        <v>2389</v>
      </c>
      <c r="B247" t="s">
        <v>2390</v>
      </c>
      <c r="C247" t="s">
        <v>18</v>
      </c>
      <c r="D247" t="s">
        <v>102</v>
      </c>
      <c r="E247" t="s">
        <v>2391</v>
      </c>
      <c r="F247" s="1">
        <v>0.63</v>
      </c>
      <c r="G247">
        <v>4.4000000000000004</v>
      </c>
      <c r="H247" s="2">
        <v>28791</v>
      </c>
      <c r="I247" t="s">
        <v>2392</v>
      </c>
      <c r="J247" t="s">
        <v>878</v>
      </c>
      <c r="K247" t="s">
        <v>879</v>
      </c>
      <c r="L247" t="s">
        <v>880</v>
      </c>
      <c r="M247" t="s">
        <v>881</v>
      </c>
      <c r="N247" t="s">
        <v>882</v>
      </c>
      <c r="O247" t="s">
        <v>883</v>
      </c>
      <c r="P247" t="s">
        <v>2393</v>
      </c>
    </row>
    <row r="248" spans="1:16" x14ac:dyDescent="0.55000000000000004">
      <c r="A248" t="s">
        <v>2394</v>
      </c>
      <c r="B248" t="s">
        <v>2395</v>
      </c>
      <c r="C248" t="s">
        <v>18</v>
      </c>
      <c r="D248" t="s">
        <v>2396</v>
      </c>
      <c r="E248" t="s">
        <v>935</v>
      </c>
      <c r="F248" s="1">
        <v>0.89</v>
      </c>
      <c r="G248">
        <v>3.9</v>
      </c>
      <c r="H248" s="2">
        <v>1075</v>
      </c>
      <c r="I248" t="s">
        <v>2397</v>
      </c>
      <c r="J248" t="s">
        <v>390</v>
      </c>
      <c r="K248" t="s">
        <v>391</v>
      </c>
      <c r="L248" t="s">
        <v>392</v>
      </c>
      <c r="M248" t="s">
        <v>393</v>
      </c>
      <c r="N248" t="s">
        <v>394</v>
      </c>
      <c r="O248" t="s">
        <v>2398</v>
      </c>
      <c r="P248" t="s">
        <v>2399</v>
      </c>
    </row>
    <row r="249" spans="1:16" x14ac:dyDescent="0.55000000000000004">
      <c r="A249" t="s">
        <v>2400</v>
      </c>
      <c r="B249" t="s">
        <v>2401</v>
      </c>
      <c r="C249" t="s">
        <v>18</v>
      </c>
      <c r="D249" t="s">
        <v>1894</v>
      </c>
      <c r="E249" t="s">
        <v>2402</v>
      </c>
      <c r="F249" s="1">
        <v>0.45</v>
      </c>
      <c r="G249">
        <v>4.2</v>
      </c>
      <c r="H249" s="2">
        <v>29746</v>
      </c>
      <c r="I249" t="s">
        <v>2403</v>
      </c>
      <c r="J249" t="s">
        <v>681</v>
      </c>
      <c r="K249" t="s">
        <v>682</v>
      </c>
      <c r="L249" t="s">
        <v>683</v>
      </c>
      <c r="M249" t="s">
        <v>684</v>
      </c>
      <c r="N249" t="s">
        <v>685</v>
      </c>
      <c r="O249" t="s">
        <v>2404</v>
      </c>
      <c r="P249" t="s">
        <v>2405</v>
      </c>
    </row>
    <row r="250" spans="1:16" x14ac:dyDescent="0.55000000000000004">
      <c r="A250" t="s">
        <v>2406</v>
      </c>
      <c r="B250" t="s">
        <v>2407</v>
      </c>
      <c r="C250" t="s">
        <v>18</v>
      </c>
      <c r="D250" t="s">
        <v>1905</v>
      </c>
      <c r="E250" t="s">
        <v>78</v>
      </c>
      <c r="F250" s="1">
        <v>0.87</v>
      </c>
      <c r="G250">
        <v>3.9</v>
      </c>
      <c r="H250">
        <v>295</v>
      </c>
      <c r="I250" t="s">
        <v>2408</v>
      </c>
      <c r="J250" t="s">
        <v>2409</v>
      </c>
      <c r="K250" t="s">
        <v>2410</v>
      </c>
      <c r="L250" t="s">
        <v>2411</v>
      </c>
      <c r="M250" t="s">
        <v>2412</v>
      </c>
      <c r="N250" t="s">
        <v>2413</v>
      </c>
      <c r="O250" t="s">
        <v>2414</v>
      </c>
      <c r="P250" t="s">
        <v>2415</v>
      </c>
    </row>
    <row r="251" spans="1:16" x14ac:dyDescent="0.55000000000000004">
      <c r="A251" t="s">
        <v>2416</v>
      </c>
      <c r="B251" t="s">
        <v>2417</v>
      </c>
      <c r="C251" t="s">
        <v>194</v>
      </c>
      <c r="D251" t="s">
        <v>2418</v>
      </c>
      <c r="E251" t="s">
        <v>2419</v>
      </c>
      <c r="F251" s="1">
        <v>0.44</v>
      </c>
      <c r="G251">
        <v>4.7</v>
      </c>
      <c r="H251" s="2">
        <v>5935</v>
      </c>
      <c r="I251" t="s">
        <v>2420</v>
      </c>
      <c r="J251" t="s">
        <v>2421</v>
      </c>
      <c r="K251" t="s">
        <v>2422</v>
      </c>
      <c r="L251" t="s">
        <v>2423</v>
      </c>
      <c r="M251" t="s">
        <v>2424</v>
      </c>
      <c r="N251" t="s">
        <v>2425</v>
      </c>
      <c r="O251" t="s">
        <v>2426</v>
      </c>
      <c r="P251" t="s">
        <v>2427</v>
      </c>
    </row>
    <row r="252" spans="1:16" x14ac:dyDescent="0.55000000000000004">
      <c r="A252" t="s">
        <v>2428</v>
      </c>
      <c r="B252" t="s">
        <v>2429</v>
      </c>
      <c r="C252" t="s">
        <v>525</v>
      </c>
      <c r="D252" t="s">
        <v>32</v>
      </c>
      <c r="E252" t="s">
        <v>142</v>
      </c>
      <c r="F252" s="1">
        <v>0.56000000000000005</v>
      </c>
      <c r="G252">
        <v>3.6</v>
      </c>
      <c r="H252">
        <v>323</v>
      </c>
      <c r="I252" t="s">
        <v>2430</v>
      </c>
      <c r="J252" t="s">
        <v>2431</v>
      </c>
      <c r="K252" t="s">
        <v>2432</v>
      </c>
      <c r="L252" t="s">
        <v>2433</v>
      </c>
      <c r="M252" t="s">
        <v>2434</v>
      </c>
      <c r="N252" t="s">
        <v>2435</v>
      </c>
      <c r="O252" t="s">
        <v>2436</v>
      </c>
      <c r="P252" t="s">
        <v>2437</v>
      </c>
    </row>
    <row r="253" spans="1:16" x14ac:dyDescent="0.55000000000000004">
      <c r="A253" t="s">
        <v>2438</v>
      </c>
      <c r="B253" t="s">
        <v>2439</v>
      </c>
      <c r="C253" t="s">
        <v>525</v>
      </c>
      <c r="D253" t="s">
        <v>90</v>
      </c>
      <c r="E253" t="s">
        <v>163</v>
      </c>
      <c r="F253" s="1">
        <v>0.44</v>
      </c>
      <c r="G253">
        <v>3.7</v>
      </c>
      <c r="H253">
        <v>185</v>
      </c>
      <c r="I253" t="s">
        <v>2440</v>
      </c>
      <c r="J253" t="s">
        <v>2441</v>
      </c>
      <c r="K253" t="s">
        <v>2442</v>
      </c>
      <c r="L253" t="s">
        <v>2443</v>
      </c>
      <c r="M253" t="s">
        <v>2444</v>
      </c>
      <c r="N253" t="s">
        <v>2445</v>
      </c>
      <c r="O253" t="s">
        <v>2446</v>
      </c>
      <c r="P253" t="s">
        <v>2447</v>
      </c>
    </row>
    <row r="254" spans="1:16" x14ac:dyDescent="0.55000000000000004">
      <c r="A254" t="s">
        <v>2448</v>
      </c>
      <c r="B254" t="s">
        <v>2449</v>
      </c>
      <c r="C254" t="s">
        <v>18</v>
      </c>
      <c r="D254" t="s">
        <v>102</v>
      </c>
      <c r="E254" t="s">
        <v>142</v>
      </c>
      <c r="F254" s="1">
        <v>0.63</v>
      </c>
      <c r="G254">
        <v>4.2</v>
      </c>
      <c r="H254" s="2">
        <v>2117</v>
      </c>
      <c r="I254" t="s">
        <v>2450</v>
      </c>
      <c r="J254" t="s">
        <v>2451</v>
      </c>
      <c r="K254" t="s">
        <v>2452</v>
      </c>
      <c r="L254" t="s">
        <v>2453</v>
      </c>
      <c r="M254" t="s">
        <v>2454</v>
      </c>
      <c r="N254" t="s">
        <v>2455</v>
      </c>
      <c r="O254" t="s">
        <v>2456</v>
      </c>
      <c r="P254" t="s">
        <v>2457</v>
      </c>
    </row>
    <row r="255" spans="1:16" x14ac:dyDescent="0.55000000000000004">
      <c r="A255" t="s">
        <v>2458</v>
      </c>
      <c r="B255" t="s">
        <v>2459</v>
      </c>
      <c r="C255" t="s">
        <v>18</v>
      </c>
      <c r="D255" t="s">
        <v>2460</v>
      </c>
      <c r="E255" t="s">
        <v>378</v>
      </c>
      <c r="F255" s="1">
        <v>0.7</v>
      </c>
      <c r="G255">
        <v>4</v>
      </c>
      <c r="H255" s="2">
        <v>9378</v>
      </c>
      <c r="I255" t="s">
        <v>2461</v>
      </c>
      <c r="J255" t="s">
        <v>271</v>
      </c>
      <c r="K255" t="s">
        <v>272</v>
      </c>
      <c r="L255" t="s">
        <v>273</v>
      </c>
      <c r="M255" t="s">
        <v>274</v>
      </c>
      <c r="N255" t="s">
        <v>1736</v>
      </c>
      <c r="O255" t="s">
        <v>2462</v>
      </c>
      <c r="P255" t="s">
        <v>2463</v>
      </c>
    </row>
    <row r="256" spans="1:16" x14ac:dyDescent="0.55000000000000004">
      <c r="A256" t="s">
        <v>2464</v>
      </c>
      <c r="B256" t="s">
        <v>2465</v>
      </c>
      <c r="C256" t="s">
        <v>729</v>
      </c>
      <c r="D256" t="s">
        <v>2466</v>
      </c>
      <c r="E256" t="s">
        <v>19</v>
      </c>
      <c r="F256" s="1">
        <v>0.76</v>
      </c>
      <c r="G256">
        <v>3.6</v>
      </c>
      <c r="H256" s="2">
        <v>1796</v>
      </c>
      <c r="I256" t="s">
        <v>2467</v>
      </c>
      <c r="J256" t="s">
        <v>2468</v>
      </c>
      <c r="K256" t="s">
        <v>2469</v>
      </c>
      <c r="L256" t="s">
        <v>2470</v>
      </c>
      <c r="M256" t="s">
        <v>2471</v>
      </c>
      <c r="N256" t="s">
        <v>2472</v>
      </c>
      <c r="O256" t="s">
        <v>2473</v>
      </c>
      <c r="P256" t="s">
        <v>2474</v>
      </c>
    </row>
    <row r="257" spans="1:16" x14ac:dyDescent="0.55000000000000004">
      <c r="A257" t="s">
        <v>2475</v>
      </c>
      <c r="B257" t="s">
        <v>2476</v>
      </c>
      <c r="C257" t="s">
        <v>194</v>
      </c>
      <c r="D257" t="s">
        <v>2477</v>
      </c>
      <c r="E257" t="s">
        <v>2478</v>
      </c>
      <c r="F257" s="1">
        <v>0.35</v>
      </c>
      <c r="G257">
        <v>4.3</v>
      </c>
      <c r="H257" s="2">
        <v>3587</v>
      </c>
      <c r="I257" t="s">
        <v>1103</v>
      </c>
      <c r="J257" t="s">
        <v>1104</v>
      </c>
      <c r="K257" t="s">
        <v>1105</v>
      </c>
      <c r="L257" t="s">
        <v>1106</v>
      </c>
      <c r="M257" t="s">
        <v>1107</v>
      </c>
      <c r="N257" t="s">
        <v>1108</v>
      </c>
      <c r="O257" t="s">
        <v>2479</v>
      </c>
      <c r="P257" t="s">
        <v>2480</v>
      </c>
    </row>
    <row r="258" spans="1:16" x14ac:dyDescent="0.55000000000000004">
      <c r="A258" t="s">
        <v>2481</v>
      </c>
      <c r="B258" t="s">
        <v>2482</v>
      </c>
      <c r="C258" t="s">
        <v>1305</v>
      </c>
      <c r="D258" t="s">
        <v>2483</v>
      </c>
      <c r="E258" t="s">
        <v>2484</v>
      </c>
      <c r="F258" s="1">
        <v>0.42</v>
      </c>
      <c r="G258">
        <v>4.2</v>
      </c>
      <c r="H258" s="2">
        <v>4296</v>
      </c>
      <c r="I258" t="s">
        <v>2485</v>
      </c>
      <c r="J258" t="s">
        <v>2486</v>
      </c>
      <c r="K258" t="s">
        <v>2487</v>
      </c>
      <c r="L258" t="s">
        <v>2488</v>
      </c>
      <c r="M258" t="s">
        <v>2489</v>
      </c>
      <c r="N258" t="s">
        <v>2490</v>
      </c>
      <c r="O258" t="s">
        <v>2491</v>
      </c>
      <c r="P258" t="s">
        <v>2492</v>
      </c>
    </row>
    <row r="259" spans="1:16" x14ac:dyDescent="0.55000000000000004">
      <c r="A259" t="s">
        <v>2493</v>
      </c>
      <c r="B259" t="s">
        <v>2494</v>
      </c>
      <c r="C259" t="s">
        <v>18</v>
      </c>
      <c r="D259" t="s">
        <v>102</v>
      </c>
      <c r="E259" t="s">
        <v>114</v>
      </c>
      <c r="F259" s="1">
        <v>0.7</v>
      </c>
      <c r="G259">
        <v>4.3</v>
      </c>
      <c r="H259" s="2">
        <v>2651</v>
      </c>
      <c r="I259" t="s">
        <v>2495</v>
      </c>
      <c r="J259" t="s">
        <v>1705</v>
      </c>
      <c r="K259" t="s">
        <v>1706</v>
      </c>
      <c r="L259" t="s">
        <v>1707</v>
      </c>
      <c r="M259" t="s">
        <v>1708</v>
      </c>
      <c r="N259" t="s">
        <v>1709</v>
      </c>
      <c r="O259" t="s">
        <v>1710</v>
      </c>
      <c r="P259" t="s">
        <v>2496</v>
      </c>
    </row>
    <row r="260" spans="1:16" x14ac:dyDescent="0.55000000000000004">
      <c r="A260" t="s">
        <v>2497</v>
      </c>
      <c r="B260" t="s">
        <v>2498</v>
      </c>
      <c r="C260" t="s">
        <v>18</v>
      </c>
      <c r="D260" t="s">
        <v>102</v>
      </c>
      <c r="E260" t="s">
        <v>142</v>
      </c>
      <c r="F260" s="1">
        <v>0.63</v>
      </c>
      <c r="G260">
        <v>4.2</v>
      </c>
      <c r="H260" s="2">
        <v>94363</v>
      </c>
      <c r="I260" t="s">
        <v>2499</v>
      </c>
      <c r="J260" t="s">
        <v>57</v>
      </c>
      <c r="K260" t="s">
        <v>58</v>
      </c>
      <c r="L260" t="s">
        <v>59</v>
      </c>
      <c r="M260" t="s">
        <v>60</v>
      </c>
      <c r="N260" t="s">
        <v>61</v>
      </c>
      <c r="O260" t="s">
        <v>2500</v>
      </c>
      <c r="P260" t="s">
        <v>2501</v>
      </c>
    </row>
    <row r="261" spans="1:16" x14ac:dyDescent="0.55000000000000004">
      <c r="A261" t="s">
        <v>2502</v>
      </c>
      <c r="B261" t="s">
        <v>2503</v>
      </c>
      <c r="C261" t="s">
        <v>18</v>
      </c>
      <c r="D261" t="s">
        <v>2504</v>
      </c>
      <c r="E261" t="s">
        <v>324</v>
      </c>
      <c r="F261" s="1">
        <v>0.61</v>
      </c>
      <c r="G261">
        <v>4.2</v>
      </c>
      <c r="H261" s="2">
        <v>34540</v>
      </c>
      <c r="I261" t="s">
        <v>2505</v>
      </c>
      <c r="J261" t="s">
        <v>2506</v>
      </c>
      <c r="K261" t="s">
        <v>2507</v>
      </c>
      <c r="L261" t="s">
        <v>2508</v>
      </c>
      <c r="M261" t="s">
        <v>2509</v>
      </c>
      <c r="N261" t="s">
        <v>2510</v>
      </c>
      <c r="O261" t="s">
        <v>2511</v>
      </c>
      <c r="P261" t="s">
        <v>2512</v>
      </c>
    </row>
    <row r="262" spans="1:16" x14ac:dyDescent="0.55000000000000004">
      <c r="A262" t="s">
        <v>2513</v>
      </c>
      <c r="B262" t="s">
        <v>2514</v>
      </c>
      <c r="C262" t="s">
        <v>148</v>
      </c>
      <c r="D262" t="s">
        <v>102</v>
      </c>
      <c r="E262" t="s">
        <v>150</v>
      </c>
      <c r="F262" s="1">
        <v>0.56999999999999995</v>
      </c>
      <c r="G262">
        <v>4.4000000000000004</v>
      </c>
      <c r="H262" s="2">
        <v>8714</v>
      </c>
      <c r="I262" t="s">
        <v>2515</v>
      </c>
      <c r="J262" t="s">
        <v>2516</v>
      </c>
      <c r="K262" t="s">
        <v>2517</v>
      </c>
      <c r="L262" t="s">
        <v>2518</v>
      </c>
      <c r="M262" t="s">
        <v>2519</v>
      </c>
      <c r="N262" t="s">
        <v>2520</v>
      </c>
      <c r="O262" t="s">
        <v>2521</v>
      </c>
      <c r="P262" t="s">
        <v>2522</v>
      </c>
    </row>
    <row r="263" spans="1:16" x14ac:dyDescent="0.55000000000000004">
      <c r="A263" t="s">
        <v>2523</v>
      </c>
      <c r="B263" t="s">
        <v>2524</v>
      </c>
      <c r="C263" t="s">
        <v>18</v>
      </c>
      <c r="D263" t="s">
        <v>887</v>
      </c>
      <c r="E263" t="s">
        <v>20</v>
      </c>
      <c r="F263" s="1">
        <v>0.7</v>
      </c>
      <c r="G263">
        <v>4.2</v>
      </c>
      <c r="H263" s="2">
        <v>10576</v>
      </c>
      <c r="I263" t="s">
        <v>2525</v>
      </c>
      <c r="J263" t="s">
        <v>890</v>
      </c>
      <c r="K263" t="s">
        <v>891</v>
      </c>
      <c r="L263" t="s">
        <v>892</v>
      </c>
      <c r="M263" t="s">
        <v>893</v>
      </c>
      <c r="N263" t="s">
        <v>894</v>
      </c>
      <c r="O263" t="s">
        <v>2526</v>
      </c>
      <c r="P263" t="s">
        <v>2527</v>
      </c>
    </row>
    <row r="264" spans="1:16" x14ac:dyDescent="0.55000000000000004">
      <c r="A264" t="s">
        <v>2528</v>
      </c>
      <c r="B264" t="s">
        <v>2529</v>
      </c>
      <c r="C264" t="s">
        <v>18</v>
      </c>
      <c r="D264" t="s">
        <v>888</v>
      </c>
      <c r="E264" t="s">
        <v>324</v>
      </c>
      <c r="F264" s="1">
        <v>0.35</v>
      </c>
      <c r="G264">
        <v>4.4000000000000004</v>
      </c>
      <c r="H264" s="2">
        <v>7318</v>
      </c>
      <c r="I264" t="s">
        <v>2530</v>
      </c>
      <c r="J264" t="s">
        <v>1918</v>
      </c>
      <c r="K264" t="s">
        <v>1919</v>
      </c>
      <c r="L264" t="s">
        <v>1920</v>
      </c>
      <c r="M264" t="s">
        <v>1921</v>
      </c>
      <c r="N264" t="s">
        <v>1922</v>
      </c>
      <c r="O264" t="s">
        <v>2531</v>
      </c>
      <c r="P264" t="s">
        <v>2532</v>
      </c>
    </row>
    <row r="265" spans="1:16" x14ac:dyDescent="0.55000000000000004">
      <c r="A265" t="s">
        <v>2533</v>
      </c>
      <c r="B265" t="s">
        <v>2534</v>
      </c>
      <c r="C265" t="s">
        <v>525</v>
      </c>
      <c r="D265" t="s">
        <v>2535</v>
      </c>
      <c r="E265" t="s">
        <v>324</v>
      </c>
      <c r="F265" s="1">
        <v>0.6</v>
      </c>
      <c r="G265">
        <v>3</v>
      </c>
      <c r="H265">
        <v>103</v>
      </c>
      <c r="I265" t="s">
        <v>2536</v>
      </c>
      <c r="J265" t="s">
        <v>2537</v>
      </c>
      <c r="K265" t="s">
        <v>2538</v>
      </c>
      <c r="L265" t="s">
        <v>2539</v>
      </c>
      <c r="M265" t="s">
        <v>2540</v>
      </c>
      <c r="N265" t="s">
        <v>2541</v>
      </c>
      <c r="O265" t="s">
        <v>2542</v>
      </c>
      <c r="P265" t="s">
        <v>2543</v>
      </c>
    </row>
    <row r="266" spans="1:16" x14ac:dyDescent="0.55000000000000004">
      <c r="A266" t="s">
        <v>2544</v>
      </c>
      <c r="B266" t="s">
        <v>2545</v>
      </c>
      <c r="C266" t="s">
        <v>2546</v>
      </c>
      <c r="D266" t="s">
        <v>2547</v>
      </c>
      <c r="E266" t="s">
        <v>2547</v>
      </c>
      <c r="F266" s="1">
        <v>0</v>
      </c>
      <c r="G266">
        <v>4.5</v>
      </c>
      <c r="H266">
        <v>224</v>
      </c>
      <c r="I266" t="s">
        <v>2548</v>
      </c>
      <c r="J266" t="s">
        <v>2549</v>
      </c>
      <c r="K266" t="s">
        <v>2550</v>
      </c>
      <c r="L266" t="s">
        <v>2551</v>
      </c>
      <c r="M266" t="s">
        <v>2552</v>
      </c>
      <c r="N266" t="s">
        <v>2553</v>
      </c>
      <c r="O266" t="s">
        <v>2554</v>
      </c>
      <c r="P266" t="s">
        <v>2555</v>
      </c>
    </row>
    <row r="267" spans="1:16" x14ac:dyDescent="0.55000000000000004">
      <c r="A267" t="s">
        <v>2556</v>
      </c>
      <c r="B267" t="s">
        <v>2557</v>
      </c>
      <c r="C267" t="s">
        <v>194</v>
      </c>
      <c r="D267" t="s">
        <v>2558</v>
      </c>
      <c r="E267" t="s">
        <v>2559</v>
      </c>
      <c r="F267" s="1">
        <v>0.24</v>
      </c>
      <c r="G267">
        <v>4.3</v>
      </c>
      <c r="H267" s="2">
        <v>4702</v>
      </c>
      <c r="I267" t="s">
        <v>2560</v>
      </c>
      <c r="J267" t="s">
        <v>283</v>
      </c>
      <c r="K267" t="s">
        <v>284</v>
      </c>
      <c r="L267" t="s">
        <v>285</v>
      </c>
      <c r="M267" t="s">
        <v>286</v>
      </c>
      <c r="N267" t="s">
        <v>287</v>
      </c>
      <c r="O267" t="s">
        <v>2561</v>
      </c>
      <c r="P267" t="s">
        <v>2562</v>
      </c>
    </row>
    <row r="268" spans="1:16" x14ac:dyDescent="0.55000000000000004">
      <c r="A268" t="s">
        <v>2563</v>
      </c>
      <c r="B268" t="s">
        <v>2564</v>
      </c>
      <c r="C268" t="s">
        <v>18</v>
      </c>
      <c r="D268" t="s">
        <v>31</v>
      </c>
      <c r="E268" t="s">
        <v>114</v>
      </c>
      <c r="F268" s="1">
        <v>0.8</v>
      </c>
      <c r="G268">
        <v>4.2</v>
      </c>
      <c r="H268">
        <v>85</v>
      </c>
      <c r="I268" t="s">
        <v>2565</v>
      </c>
      <c r="J268" t="s">
        <v>2566</v>
      </c>
      <c r="K268" t="s">
        <v>2567</v>
      </c>
      <c r="L268" t="s">
        <v>2568</v>
      </c>
      <c r="M268" t="s">
        <v>2569</v>
      </c>
      <c r="N268" t="s">
        <v>2570</v>
      </c>
      <c r="O268" t="s">
        <v>2571</v>
      </c>
      <c r="P268" t="s">
        <v>2572</v>
      </c>
    </row>
    <row r="269" spans="1:16" x14ac:dyDescent="0.55000000000000004">
      <c r="A269" t="s">
        <v>2573</v>
      </c>
      <c r="B269" t="s">
        <v>2574</v>
      </c>
      <c r="C269" t="s">
        <v>148</v>
      </c>
      <c r="D269" t="s">
        <v>934</v>
      </c>
      <c r="E269" t="s">
        <v>2575</v>
      </c>
      <c r="F269" s="1">
        <v>0.59</v>
      </c>
      <c r="G269">
        <v>4.4000000000000004</v>
      </c>
      <c r="H269" s="2">
        <v>35877</v>
      </c>
      <c r="I269" t="s">
        <v>2576</v>
      </c>
      <c r="J269" t="s">
        <v>2577</v>
      </c>
      <c r="K269" t="s">
        <v>2578</v>
      </c>
      <c r="L269" t="s">
        <v>2579</v>
      </c>
      <c r="M269" t="s">
        <v>2580</v>
      </c>
      <c r="N269" t="s">
        <v>2581</v>
      </c>
      <c r="O269" t="s">
        <v>2582</v>
      </c>
      <c r="P269" t="s">
        <v>2583</v>
      </c>
    </row>
    <row r="270" spans="1:16" x14ac:dyDescent="0.55000000000000004">
      <c r="A270" t="s">
        <v>2584</v>
      </c>
      <c r="B270" t="s">
        <v>2585</v>
      </c>
      <c r="C270" t="s">
        <v>2586</v>
      </c>
      <c r="D270" t="s">
        <v>2587</v>
      </c>
      <c r="E270" t="s">
        <v>2588</v>
      </c>
      <c r="F270" s="1">
        <v>0.36</v>
      </c>
      <c r="G270">
        <v>4</v>
      </c>
      <c r="H270">
        <v>897</v>
      </c>
      <c r="I270" t="s">
        <v>2589</v>
      </c>
      <c r="J270" t="s">
        <v>2590</v>
      </c>
      <c r="K270" t="s">
        <v>2591</v>
      </c>
      <c r="L270" t="s">
        <v>2592</v>
      </c>
      <c r="M270" t="s">
        <v>2593</v>
      </c>
      <c r="N270" t="s">
        <v>2594</v>
      </c>
      <c r="O270" t="s">
        <v>2595</v>
      </c>
      <c r="P270" t="s">
        <v>2596</v>
      </c>
    </row>
    <row r="271" spans="1:16" x14ac:dyDescent="0.55000000000000004">
      <c r="A271" t="s">
        <v>2597</v>
      </c>
      <c r="B271" t="s">
        <v>2598</v>
      </c>
      <c r="C271" t="s">
        <v>2599</v>
      </c>
      <c r="D271" t="s">
        <v>2187</v>
      </c>
      <c r="E271" t="s">
        <v>842</v>
      </c>
      <c r="F271" s="1">
        <v>0.43</v>
      </c>
      <c r="G271">
        <v>3.8</v>
      </c>
      <c r="H271">
        <v>282</v>
      </c>
      <c r="I271" t="s">
        <v>2600</v>
      </c>
      <c r="J271" t="s">
        <v>2601</v>
      </c>
      <c r="K271" t="s">
        <v>2602</v>
      </c>
      <c r="L271" t="s">
        <v>2603</v>
      </c>
      <c r="M271" t="s">
        <v>2604</v>
      </c>
      <c r="N271" t="s">
        <v>2605</v>
      </c>
      <c r="O271" t="s">
        <v>2606</v>
      </c>
      <c r="P271" t="s">
        <v>2607</v>
      </c>
    </row>
    <row r="272" spans="1:16" x14ac:dyDescent="0.55000000000000004">
      <c r="A272" t="s">
        <v>2608</v>
      </c>
      <c r="B272" t="s">
        <v>2609</v>
      </c>
      <c r="C272" t="s">
        <v>194</v>
      </c>
      <c r="D272" t="s">
        <v>1911</v>
      </c>
      <c r="E272" t="s">
        <v>1362</v>
      </c>
      <c r="F272" s="1">
        <v>0.28000000000000003</v>
      </c>
      <c r="G272">
        <v>4.3</v>
      </c>
      <c r="H272" s="2">
        <v>1611</v>
      </c>
      <c r="I272" t="s">
        <v>2610</v>
      </c>
      <c r="J272" t="s">
        <v>1664</v>
      </c>
      <c r="K272" t="s">
        <v>1665</v>
      </c>
      <c r="L272" t="s">
        <v>1666</v>
      </c>
      <c r="M272" t="s">
        <v>1667</v>
      </c>
      <c r="N272" t="s">
        <v>1668</v>
      </c>
      <c r="O272" t="s">
        <v>2611</v>
      </c>
      <c r="P272" t="s">
        <v>2612</v>
      </c>
    </row>
    <row r="273" spans="1:16" x14ac:dyDescent="0.55000000000000004">
      <c r="A273" t="s">
        <v>2613</v>
      </c>
      <c r="B273" t="s">
        <v>2614</v>
      </c>
      <c r="C273" t="s">
        <v>525</v>
      </c>
      <c r="D273" t="s">
        <v>32</v>
      </c>
      <c r="E273" t="s">
        <v>114</v>
      </c>
      <c r="F273" s="1">
        <v>0.65</v>
      </c>
      <c r="G273">
        <v>4.2</v>
      </c>
      <c r="H273">
        <v>513</v>
      </c>
      <c r="I273" t="s">
        <v>2615</v>
      </c>
      <c r="J273" t="s">
        <v>2616</v>
      </c>
      <c r="K273" t="s">
        <v>2617</v>
      </c>
      <c r="L273" t="s">
        <v>2618</v>
      </c>
      <c r="M273" t="s">
        <v>2619</v>
      </c>
      <c r="N273" t="s">
        <v>2620</v>
      </c>
      <c r="O273" t="s">
        <v>2621</v>
      </c>
      <c r="P273" t="s">
        <v>2622</v>
      </c>
    </row>
    <row r="274" spans="1:16" x14ac:dyDescent="0.55000000000000004">
      <c r="A274" t="s">
        <v>2623</v>
      </c>
      <c r="B274" t="s">
        <v>2624</v>
      </c>
      <c r="C274" t="s">
        <v>18</v>
      </c>
      <c r="D274" t="s">
        <v>1019</v>
      </c>
      <c r="E274" t="s">
        <v>625</v>
      </c>
      <c r="F274" s="1">
        <v>0.52</v>
      </c>
      <c r="G274">
        <v>4.0999999999999996</v>
      </c>
      <c r="H274" s="2">
        <v>1045</v>
      </c>
      <c r="I274" t="s">
        <v>2625</v>
      </c>
      <c r="J274" t="s">
        <v>1021</v>
      </c>
      <c r="K274" t="s">
        <v>1022</v>
      </c>
      <c r="L274" t="s">
        <v>1023</v>
      </c>
      <c r="M274" t="s">
        <v>1024</v>
      </c>
      <c r="N274" t="s">
        <v>1025</v>
      </c>
      <c r="O274" t="s">
        <v>2626</v>
      </c>
      <c r="P274" t="s">
        <v>2627</v>
      </c>
    </row>
    <row r="275" spans="1:16" x14ac:dyDescent="0.55000000000000004">
      <c r="A275" t="s">
        <v>2628</v>
      </c>
      <c r="B275" t="s">
        <v>2629</v>
      </c>
      <c r="C275" t="s">
        <v>194</v>
      </c>
      <c r="D275" t="s">
        <v>2630</v>
      </c>
      <c r="E275" t="s">
        <v>2558</v>
      </c>
      <c r="F275" s="1">
        <v>0.53</v>
      </c>
      <c r="G275">
        <v>4</v>
      </c>
      <c r="H275" s="2">
        <v>6347</v>
      </c>
      <c r="I275" t="s">
        <v>2631</v>
      </c>
      <c r="J275" t="s">
        <v>2632</v>
      </c>
      <c r="K275" t="s">
        <v>2633</v>
      </c>
      <c r="L275" t="s">
        <v>2634</v>
      </c>
      <c r="M275" t="s">
        <v>2635</v>
      </c>
      <c r="N275" t="s">
        <v>2636</v>
      </c>
      <c r="O275" t="s">
        <v>2637</v>
      </c>
      <c r="P275" t="s">
        <v>2638</v>
      </c>
    </row>
    <row r="276" spans="1:16" x14ac:dyDescent="0.55000000000000004">
      <c r="A276" t="s">
        <v>2639</v>
      </c>
      <c r="B276" t="s">
        <v>2640</v>
      </c>
      <c r="C276" t="s">
        <v>2185</v>
      </c>
      <c r="D276" t="s">
        <v>2641</v>
      </c>
      <c r="E276" t="s">
        <v>2187</v>
      </c>
      <c r="F276" s="1">
        <v>0.6</v>
      </c>
      <c r="G276">
        <v>4.2</v>
      </c>
      <c r="H276" s="2">
        <v>3300</v>
      </c>
      <c r="I276" t="s">
        <v>2642</v>
      </c>
      <c r="J276" t="s">
        <v>2643</v>
      </c>
      <c r="K276" t="s">
        <v>2644</v>
      </c>
      <c r="L276" t="s">
        <v>2645</v>
      </c>
      <c r="M276" t="s">
        <v>2646</v>
      </c>
      <c r="N276" t="s">
        <v>2647</v>
      </c>
      <c r="O276" t="s">
        <v>2648</v>
      </c>
      <c r="P276" t="s">
        <v>2649</v>
      </c>
    </row>
    <row r="277" spans="1:16" x14ac:dyDescent="0.55000000000000004">
      <c r="A277" t="s">
        <v>2650</v>
      </c>
      <c r="B277" t="s">
        <v>2651</v>
      </c>
      <c r="C277" t="s">
        <v>525</v>
      </c>
      <c r="D277" t="s">
        <v>19</v>
      </c>
      <c r="E277" t="s">
        <v>114</v>
      </c>
      <c r="F277" s="1">
        <v>0.6</v>
      </c>
      <c r="G277">
        <v>3.3</v>
      </c>
      <c r="H277">
        <v>23</v>
      </c>
      <c r="I277" t="s">
        <v>2652</v>
      </c>
      <c r="J277" t="s">
        <v>2653</v>
      </c>
      <c r="K277" t="s">
        <v>2654</v>
      </c>
      <c r="L277" t="s">
        <v>2655</v>
      </c>
      <c r="M277" t="s">
        <v>2656</v>
      </c>
      <c r="N277" t="s">
        <v>2657</v>
      </c>
      <c r="O277" t="s">
        <v>2658</v>
      </c>
      <c r="P277" t="s">
        <v>2659</v>
      </c>
    </row>
    <row r="278" spans="1:16" x14ac:dyDescent="0.55000000000000004">
      <c r="A278" t="s">
        <v>2660</v>
      </c>
      <c r="B278" t="s">
        <v>2661</v>
      </c>
      <c r="C278" t="s">
        <v>194</v>
      </c>
      <c r="D278" t="s">
        <v>429</v>
      </c>
      <c r="E278" t="s">
        <v>2662</v>
      </c>
      <c r="F278" s="1">
        <v>0.34</v>
      </c>
      <c r="G278">
        <v>4.3</v>
      </c>
      <c r="H278" s="2">
        <v>7109</v>
      </c>
      <c r="I278" t="s">
        <v>2663</v>
      </c>
      <c r="J278" t="s">
        <v>659</v>
      </c>
      <c r="K278" t="s">
        <v>660</v>
      </c>
      <c r="L278" t="s">
        <v>661</v>
      </c>
      <c r="M278" t="s">
        <v>662</v>
      </c>
      <c r="N278" t="s">
        <v>663</v>
      </c>
      <c r="O278" t="s">
        <v>2664</v>
      </c>
      <c r="P278" t="s">
        <v>2665</v>
      </c>
    </row>
    <row r="279" spans="1:16" x14ac:dyDescent="0.55000000000000004">
      <c r="A279" t="s">
        <v>2666</v>
      </c>
      <c r="B279" t="s">
        <v>2667</v>
      </c>
      <c r="C279" t="s">
        <v>18</v>
      </c>
      <c r="D279" t="s">
        <v>2668</v>
      </c>
      <c r="E279" t="s">
        <v>102</v>
      </c>
      <c r="F279" s="1">
        <v>0.6</v>
      </c>
      <c r="G279">
        <v>3.8</v>
      </c>
      <c r="H279">
        <v>51</v>
      </c>
      <c r="I279" t="s">
        <v>2669</v>
      </c>
      <c r="J279" t="s">
        <v>2670</v>
      </c>
      <c r="K279" t="s">
        <v>2671</v>
      </c>
      <c r="L279" t="s">
        <v>2672</v>
      </c>
      <c r="M279" t="s">
        <v>2673</v>
      </c>
      <c r="N279" t="s">
        <v>2674</v>
      </c>
      <c r="O279" t="s">
        <v>2675</v>
      </c>
      <c r="P279" t="s">
        <v>2676</v>
      </c>
    </row>
    <row r="280" spans="1:16" x14ac:dyDescent="0.55000000000000004">
      <c r="A280" t="s">
        <v>2677</v>
      </c>
      <c r="B280" t="s">
        <v>2678</v>
      </c>
      <c r="C280" t="s">
        <v>194</v>
      </c>
      <c r="D280" t="s">
        <v>618</v>
      </c>
      <c r="E280" t="s">
        <v>899</v>
      </c>
      <c r="F280" s="1">
        <v>0.27</v>
      </c>
      <c r="G280">
        <v>4.2</v>
      </c>
      <c r="H280" s="2">
        <v>32840</v>
      </c>
      <c r="I280" t="s">
        <v>2679</v>
      </c>
      <c r="J280" t="s">
        <v>198</v>
      </c>
      <c r="K280" t="s">
        <v>199</v>
      </c>
      <c r="L280" t="s">
        <v>200</v>
      </c>
      <c r="M280" t="s">
        <v>201</v>
      </c>
      <c r="N280" t="s">
        <v>1061</v>
      </c>
      <c r="O280" t="s">
        <v>2680</v>
      </c>
      <c r="P280" t="s">
        <v>2681</v>
      </c>
    </row>
    <row r="281" spans="1:16" x14ac:dyDescent="0.55000000000000004">
      <c r="A281" t="s">
        <v>2682</v>
      </c>
      <c r="B281" t="s">
        <v>2683</v>
      </c>
      <c r="C281" t="s">
        <v>525</v>
      </c>
      <c r="D281" t="s">
        <v>102</v>
      </c>
      <c r="E281" t="s">
        <v>378</v>
      </c>
      <c r="F281" s="1">
        <v>0.5</v>
      </c>
      <c r="G281">
        <v>3.7</v>
      </c>
      <c r="H281">
        <v>708</v>
      </c>
      <c r="I281" t="s">
        <v>2684</v>
      </c>
      <c r="J281" t="s">
        <v>2685</v>
      </c>
      <c r="K281" t="s">
        <v>2686</v>
      </c>
      <c r="L281" t="s">
        <v>2687</v>
      </c>
      <c r="M281" t="s">
        <v>2688</v>
      </c>
      <c r="N281" t="s">
        <v>2689</v>
      </c>
      <c r="O281" t="s">
        <v>2690</v>
      </c>
      <c r="P281" t="s">
        <v>2691</v>
      </c>
    </row>
    <row r="282" spans="1:16" x14ac:dyDescent="0.55000000000000004">
      <c r="A282" t="s">
        <v>2692</v>
      </c>
      <c r="B282" t="s">
        <v>2693</v>
      </c>
      <c r="C282" t="s">
        <v>194</v>
      </c>
      <c r="D282" t="s">
        <v>224</v>
      </c>
      <c r="E282" t="s">
        <v>1319</v>
      </c>
      <c r="F282" s="1">
        <v>0.37</v>
      </c>
      <c r="G282">
        <v>4.3</v>
      </c>
      <c r="H282" s="2">
        <v>1657</v>
      </c>
      <c r="I282" t="s">
        <v>2694</v>
      </c>
      <c r="J282" t="s">
        <v>2695</v>
      </c>
      <c r="K282" t="s">
        <v>2696</v>
      </c>
      <c r="L282" t="s">
        <v>2697</v>
      </c>
      <c r="M282" t="s">
        <v>2698</v>
      </c>
      <c r="N282" t="s">
        <v>2699</v>
      </c>
      <c r="O282" t="s">
        <v>2700</v>
      </c>
      <c r="P282" t="s">
        <v>2701</v>
      </c>
    </row>
    <row r="283" spans="1:16" x14ac:dyDescent="0.55000000000000004">
      <c r="A283" t="s">
        <v>2702</v>
      </c>
      <c r="B283" t="s">
        <v>2703</v>
      </c>
      <c r="C283" t="s">
        <v>18</v>
      </c>
      <c r="D283" t="s">
        <v>2704</v>
      </c>
      <c r="E283" t="s">
        <v>2705</v>
      </c>
      <c r="F283" s="1">
        <v>0.38</v>
      </c>
      <c r="G283">
        <v>3.9</v>
      </c>
      <c r="H283">
        <v>523</v>
      </c>
      <c r="I283" t="s">
        <v>2706</v>
      </c>
      <c r="J283" t="s">
        <v>2707</v>
      </c>
      <c r="K283" t="s">
        <v>2708</v>
      </c>
      <c r="L283" t="s">
        <v>2709</v>
      </c>
      <c r="M283" t="s">
        <v>2710</v>
      </c>
      <c r="N283" t="s">
        <v>2711</v>
      </c>
      <c r="O283" t="s">
        <v>2712</v>
      </c>
      <c r="P283" t="s">
        <v>2713</v>
      </c>
    </row>
    <row r="284" spans="1:16" x14ac:dyDescent="0.55000000000000004">
      <c r="A284" t="s">
        <v>2714</v>
      </c>
      <c r="B284" t="s">
        <v>2715</v>
      </c>
      <c r="C284" t="s">
        <v>18</v>
      </c>
      <c r="D284" t="s">
        <v>31</v>
      </c>
      <c r="E284" t="s">
        <v>114</v>
      </c>
      <c r="F284" s="1">
        <v>0.8</v>
      </c>
      <c r="G284">
        <v>3</v>
      </c>
      <c r="I284" t="s">
        <v>2716</v>
      </c>
      <c r="J284" t="s">
        <v>2717</v>
      </c>
      <c r="K284" t="s">
        <v>2718</v>
      </c>
      <c r="L284" t="s">
        <v>2719</v>
      </c>
      <c r="M284" t="s">
        <v>2720</v>
      </c>
      <c r="N284" t="s">
        <v>2721</v>
      </c>
      <c r="O284" t="s">
        <v>2722</v>
      </c>
      <c r="P284" t="s">
        <v>2723</v>
      </c>
    </row>
    <row r="285" spans="1:16" x14ac:dyDescent="0.55000000000000004">
      <c r="A285" t="s">
        <v>2724</v>
      </c>
      <c r="B285" t="s">
        <v>2725</v>
      </c>
      <c r="C285" t="s">
        <v>194</v>
      </c>
      <c r="D285" t="s">
        <v>1694</v>
      </c>
      <c r="E285" t="s">
        <v>2726</v>
      </c>
      <c r="F285" s="1">
        <v>0.4</v>
      </c>
      <c r="G285">
        <v>4.3</v>
      </c>
      <c r="H285" s="2">
        <v>1376</v>
      </c>
      <c r="I285" t="s">
        <v>1363</v>
      </c>
      <c r="J285" t="s">
        <v>1364</v>
      </c>
      <c r="K285" t="s">
        <v>1365</v>
      </c>
      <c r="L285" t="s">
        <v>1366</v>
      </c>
      <c r="M285" t="s">
        <v>1367</v>
      </c>
      <c r="N285" t="s">
        <v>1368</v>
      </c>
      <c r="O285" t="s">
        <v>2727</v>
      </c>
      <c r="P285" t="s">
        <v>2728</v>
      </c>
    </row>
    <row r="286" spans="1:16" x14ac:dyDescent="0.55000000000000004">
      <c r="A286" t="s">
        <v>2729</v>
      </c>
      <c r="B286" t="s">
        <v>2730</v>
      </c>
      <c r="C286" t="s">
        <v>525</v>
      </c>
      <c r="D286" t="s">
        <v>2731</v>
      </c>
      <c r="E286" t="s">
        <v>90</v>
      </c>
      <c r="F286" s="1">
        <v>0.56999999999999995</v>
      </c>
      <c r="G286">
        <v>3.5</v>
      </c>
      <c r="H286">
        <v>121</v>
      </c>
      <c r="I286" t="s">
        <v>2732</v>
      </c>
      <c r="J286" t="s">
        <v>2733</v>
      </c>
      <c r="K286" t="s">
        <v>2734</v>
      </c>
      <c r="L286" t="s">
        <v>2735</v>
      </c>
      <c r="M286" t="s">
        <v>2736</v>
      </c>
      <c r="N286" t="s">
        <v>2737</v>
      </c>
      <c r="O286" t="s">
        <v>2738</v>
      </c>
      <c r="P286" t="s">
        <v>2739</v>
      </c>
    </row>
    <row r="287" spans="1:16" x14ac:dyDescent="0.55000000000000004">
      <c r="A287" t="s">
        <v>2740</v>
      </c>
      <c r="B287" t="s">
        <v>2741</v>
      </c>
      <c r="C287" t="s">
        <v>18</v>
      </c>
      <c r="D287" t="s">
        <v>399</v>
      </c>
      <c r="E287" t="s">
        <v>935</v>
      </c>
      <c r="F287" s="1">
        <v>0.88</v>
      </c>
      <c r="G287">
        <v>3.9</v>
      </c>
      <c r="H287" s="2">
        <v>1075</v>
      </c>
      <c r="I287" t="s">
        <v>1113</v>
      </c>
      <c r="J287" t="s">
        <v>390</v>
      </c>
      <c r="K287" t="s">
        <v>391</v>
      </c>
      <c r="L287" t="s">
        <v>392</v>
      </c>
      <c r="M287" t="s">
        <v>393</v>
      </c>
      <c r="N287" t="s">
        <v>2742</v>
      </c>
      <c r="O287" t="s">
        <v>2743</v>
      </c>
      <c r="P287" t="s">
        <v>2744</v>
      </c>
    </row>
    <row r="288" spans="1:16" x14ac:dyDescent="0.55000000000000004">
      <c r="A288" t="s">
        <v>2745</v>
      </c>
      <c r="B288" t="s">
        <v>2746</v>
      </c>
      <c r="C288" t="s">
        <v>194</v>
      </c>
      <c r="D288" t="s">
        <v>2558</v>
      </c>
      <c r="E288" t="s">
        <v>2747</v>
      </c>
      <c r="F288" s="1">
        <v>0.46</v>
      </c>
      <c r="G288">
        <v>4</v>
      </c>
      <c r="H288" s="2">
        <v>1001</v>
      </c>
      <c r="I288" t="s">
        <v>2748</v>
      </c>
      <c r="J288" t="s">
        <v>2749</v>
      </c>
      <c r="K288" t="s">
        <v>2750</v>
      </c>
      <c r="L288" t="s">
        <v>2751</v>
      </c>
      <c r="M288" t="s">
        <v>2752</v>
      </c>
      <c r="N288" t="s">
        <v>2753</v>
      </c>
      <c r="O288" t="s">
        <v>2754</v>
      </c>
      <c r="P288" t="s">
        <v>2755</v>
      </c>
    </row>
    <row r="289" spans="1:16" x14ac:dyDescent="0.55000000000000004">
      <c r="A289" t="s">
        <v>2756</v>
      </c>
      <c r="B289" t="s">
        <v>2757</v>
      </c>
      <c r="C289" t="s">
        <v>18</v>
      </c>
      <c r="D289" t="s">
        <v>207</v>
      </c>
      <c r="E289" t="s">
        <v>114</v>
      </c>
      <c r="F289" s="1">
        <v>0.75</v>
      </c>
      <c r="G289">
        <v>4.3</v>
      </c>
      <c r="H289">
        <v>112</v>
      </c>
      <c r="I289" t="s">
        <v>2758</v>
      </c>
      <c r="J289" t="s">
        <v>2759</v>
      </c>
      <c r="K289" t="s">
        <v>2760</v>
      </c>
      <c r="L289" t="s">
        <v>2761</v>
      </c>
      <c r="M289" t="s">
        <v>2762</v>
      </c>
      <c r="N289" t="s">
        <v>2763</v>
      </c>
      <c r="O289" t="s">
        <v>2764</v>
      </c>
      <c r="P289" t="s">
        <v>2765</v>
      </c>
    </row>
    <row r="290" spans="1:16" x14ac:dyDescent="0.55000000000000004">
      <c r="A290" t="s">
        <v>2766</v>
      </c>
      <c r="B290" t="s">
        <v>2767</v>
      </c>
      <c r="C290" t="s">
        <v>576</v>
      </c>
      <c r="D290" t="s">
        <v>717</v>
      </c>
      <c r="E290" t="s">
        <v>617</v>
      </c>
      <c r="F290" s="1">
        <v>0.5</v>
      </c>
      <c r="G290">
        <v>3.8</v>
      </c>
      <c r="H290" s="2">
        <v>3022</v>
      </c>
      <c r="I290" t="s">
        <v>2768</v>
      </c>
      <c r="J290" t="s">
        <v>2769</v>
      </c>
      <c r="K290" t="s">
        <v>2770</v>
      </c>
      <c r="L290" t="s">
        <v>2771</v>
      </c>
      <c r="M290" t="s">
        <v>2772</v>
      </c>
      <c r="N290" t="s">
        <v>2773</v>
      </c>
      <c r="O290" t="s">
        <v>2774</v>
      </c>
      <c r="P290" t="s">
        <v>2775</v>
      </c>
    </row>
    <row r="291" spans="1:16" x14ac:dyDescent="0.55000000000000004">
      <c r="A291" t="s">
        <v>2776</v>
      </c>
      <c r="B291" t="s">
        <v>2777</v>
      </c>
      <c r="C291" t="s">
        <v>18</v>
      </c>
      <c r="D291" t="s">
        <v>610</v>
      </c>
      <c r="E291" t="s">
        <v>1590</v>
      </c>
      <c r="F291" s="1">
        <v>0.59</v>
      </c>
      <c r="G291">
        <v>4.3</v>
      </c>
      <c r="H291" s="2">
        <v>5451</v>
      </c>
      <c r="I291" t="s">
        <v>2778</v>
      </c>
      <c r="J291" t="s">
        <v>1800</v>
      </c>
      <c r="K291" t="s">
        <v>1801</v>
      </c>
      <c r="L291" t="s">
        <v>1802</v>
      </c>
      <c r="M291" t="s">
        <v>1803</v>
      </c>
      <c r="N291" t="s">
        <v>1804</v>
      </c>
      <c r="O291" t="s">
        <v>2779</v>
      </c>
      <c r="P291" t="s">
        <v>2780</v>
      </c>
    </row>
    <row r="292" spans="1:16" x14ac:dyDescent="0.55000000000000004">
      <c r="A292" t="s">
        <v>2781</v>
      </c>
      <c r="B292" t="s">
        <v>840</v>
      </c>
      <c r="C292" t="s">
        <v>525</v>
      </c>
      <c r="D292" t="s">
        <v>2782</v>
      </c>
      <c r="E292" t="s">
        <v>1683</v>
      </c>
      <c r="F292" s="1">
        <v>0.48</v>
      </c>
      <c r="G292">
        <v>3.3</v>
      </c>
      <c r="H292">
        <v>73</v>
      </c>
      <c r="I292" t="s">
        <v>2783</v>
      </c>
      <c r="J292" t="s">
        <v>2784</v>
      </c>
      <c r="K292" t="s">
        <v>2785</v>
      </c>
      <c r="L292" t="s">
        <v>2786</v>
      </c>
      <c r="M292" t="s">
        <v>2787</v>
      </c>
      <c r="N292" t="s">
        <v>2788</v>
      </c>
      <c r="O292" t="s">
        <v>2789</v>
      </c>
      <c r="P292" t="s">
        <v>2790</v>
      </c>
    </row>
    <row r="293" spans="1:16" x14ac:dyDescent="0.55000000000000004">
      <c r="A293" t="s">
        <v>2791</v>
      </c>
      <c r="B293" t="s">
        <v>2792</v>
      </c>
      <c r="C293" t="s">
        <v>148</v>
      </c>
      <c r="D293" t="s">
        <v>2793</v>
      </c>
      <c r="E293" t="s">
        <v>1351</v>
      </c>
      <c r="F293" s="1">
        <v>0.59</v>
      </c>
      <c r="G293">
        <v>4.5</v>
      </c>
      <c r="H293" s="2">
        <v>1029</v>
      </c>
      <c r="I293" t="s">
        <v>2794</v>
      </c>
      <c r="J293" t="s">
        <v>2795</v>
      </c>
      <c r="K293" t="s">
        <v>2796</v>
      </c>
      <c r="L293" t="s">
        <v>2797</v>
      </c>
      <c r="M293" t="s">
        <v>2798</v>
      </c>
      <c r="N293" t="s">
        <v>2799</v>
      </c>
      <c r="O293" t="s">
        <v>2800</v>
      </c>
      <c r="P293" t="s">
        <v>2801</v>
      </c>
    </row>
    <row r="294" spans="1:16" x14ac:dyDescent="0.55000000000000004">
      <c r="A294" t="s">
        <v>2802</v>
      </c>
      <c r="B294" t="s">
        <v>2803</v>
      </c>
      <c r="C294" t="s">
        <v>194</v>
      </c>
      <c r="D294" t="s">
        <v>656</v>
      </c>
      <c r="E294" t="s">
        <v>2477</v>
      </c>
      <c r="F294" s="1">
        <v>0.4</v>
      </c>
      <c r="G294">
        <v>4.0999999999999996</v>
      </c>
      <c r="H294" s="2">
        <v>1555</v>
      </c>
      <c r="I294" t="s">
        <v>2804</v>
      </c>
      <c r="J294" t="s">
        <v>2805</v>
      </c>
      <c r="K294" t="s">
        <v>2806</v>
      </c>
      <c r="L294" t="s">
        <v>2807</v>
      </c>
      <c r="M294" t="s">
        <v>2808</v>
      </c>
      <c r="N294" t="s">
        <v>2809</v>
      </c>
      <c r="O294" t="s">
        <v>2810</v>
      </c>
      <c r="P294" t="s">
        <v>2811</v>
      </c>
    </row>
    <row r="295" spans="1:16" x14ac:dyDescent="0.55000000000000004">
      <c r="A295" t="s">
        <v>2812</v>
      </c>
      <c r="B295" t="s">
        <v>2813</v>
      </c>
      <c r="C295" t="s">
        <v>148</v>
      </c>
      <c r="D295" t="s">
        <v>378</v>
      </c>
      <c r="E295" t="s">
        <v>324</v>
      </c>
      <c r="F295" s="1">
        <v>0.7</v>
      </c>
      <c r="G295">
        <v>4.2</v>
      </c>
      <c r="H295">
        <v>47</v>
      </c>
      <c r="I295" t="s">
        <v>2814</v>
      </c>
      <c r="J295" t="s">
        <v>2815</v>
      </c>
      <c r="K295" t="s">
        <v>2816</v>
      </c>
      <c r="L295" t="s">
        <v>2817</v>
      </c>
      <c r="M295" t="s">
        <v>2818</v>
      </c>
      <c r="N295" t="s">
        <v>2819</v>
      </c>
      <c r="O295" t="s">
        <v>2820</v>
      </c>
      <c r="P295" t="s">
        <v>2821</v>
      </c>
    </row>
    <row r="296" spans="1:16" x14ac:dyDescent="0.55000000000000004">
      <c r="A296" t="s">
        <v>2822</v>
      </c>
      <c r="B296" t="s">
        <v>2823</v>
      </c>
      <c r="C296" t="s">
        <v>18</v>
      </c>
      <c r="D296" t="s">
        <v>32</v>
      </c>
      <c r="E296" t="s">
        <v>163</v>
      </c>
      <c r="F296" s="1">
        <v>0.61</v>
      </c>
      <c r="G296">
        <v>4.0999999999999996</v>
      </c>
      <c r="H296" s="2">
        <v>14896</v>
      </c>
      <c r="I296" t="s">
        <v>2824</v>
      </c>
      <c r="J296" t="s">
        <v>2825</v>
      </c>
      <c r="K296" t="s">
        <v>2826</v>
      </c>
      <c r="L296" t="s">
        <v>2827</v>
      </c>
      <c r="M296" t="s">
        <v>2828</v>
      </c>
      <c r="N296" t="s">
        <v>2829</v>
      </c>
      <c r="O296" t="s">
        <v>2830</v>
      </c>
      <c r="P296" t="s">
        <v>2831</v>
      </c>
    </row>
    <row r="297" spans="1:16" x14ac:dyDescent="0.55000000000000004">
      <c r="A297" t="s">
        <v>2832</v>
      </c>
      <c r="B297" t="s">
        <v>2833</v>
      </c>
      <c r="C297" t="s">
        <v>194</v>
      </c>
      <c r="D297" t="s">
        <v>899</v>
      </c>
      <c r="E297" t="s">
        <v>2834</v>
      </c>
      <c r="F297" s="1">
        <v>0.41</v>
      </c>
      <c r="G297">
        <v>4.4000000000000004</v>
      </c>
      <c r="H297" s="2">
        <v>1712</v>
      </c>
      <c r="I297" t="s">
        <v>2835</v>
      </c>
      <c r="J297" t="s">
        <v>2836</v>
      </c>
      <c r="K297" t="s">
        <v>2837</v>
      </c>
      <c r="L297" t="s">
        <v>2838</v>
      </c>
      <c r="M297" t="s">
        <v>2839</v>
      </c>
      <c r="N297" t="s">
        <v>2840</v>
      </c>
      <c r="O297" t="s">
        <v>2841</v>
      </c>
      <c r="P297" t="s">
        <v>2842</v>
      </c>
    </row>
    <row r="298" spans="1:16" x14ac:dyDescent="0.55000000000000004">
      <c r="A298" t="s">
        <v>2843</v>
      </c>
      <c r="B298" t="s">
        <v>2370</v>
      </c>
      <c r="C298" t="s">
        <v>525</v>
      </c>
      <c r="D298" t="s">
        <v>31</v>
      </c>
      <c r="E298" t="s">
        <v>19</v>
      </c>
      <c r="F298" s="1">
        <v>0.5</v>
      </c>
      <c r="G298">
        <v>4.2</v>
      </c>
      <c r="H298" s="2">
        <v>1335</v>
      </c>
      <c r="I298" t="s">
        <v>2371</v>
      </c>
      <c r="J298" t="s">
        <v>2372</v>
      </c>
      <c r="K298" t="s">
        <v>2373</v>
      </c>
      <c r="L298" t="s">
        <v>2374</v>
      </c>
      <c r="M298" t="s">
        <v>2375</v>
      </c>
      <c r="N298" t="s">
        <v>2376</v>
      </c>
      <c r="O298" t="s">
        <v>2377</v>
      </c>
      <c r="P298" t="s">
        <v>2844</v>
      </c>
    </row>
    <row r="299" spans="1:16" x14ac:dyDescent="0.55000000000000004">
      <c r="A299" t="s">
        <v>2845</v>
      </c>
      <c r="B299" t="s">
        <v>2846</v>
      </c>
      <c r="C299" t="s">
        <v>525</v>
      </c>
      <c r="D299" t="s">
        <v>32</v>
      </c>
      <c r="E299" t="s">
        <v>55</v>
      </c>
      <c r="F299" s="1">
        <v>0.5</v>
      </c>
      <c r="G299">
        <v>3.9</v>
      </c>
      <c r="H299">
        <v>214</v>
      </c>
      <c r="I299" t="s">
        <v>2847</v>
      </c>
      <c r="J299" t="s">
        <v>2848</v>
      </c>
      <c r="K299" t="s">
        <v>2849</v>
      </c>
      <c r="L299" t="s">
        <v>2850</v>
      </c>
      <c r="M299" t="s">
        <v>2851</v>
      </c>
      <c r="N299" t="s">
        <v>2852</v>
      </c>
      <c r="O299" t="s">
        <v>2853</v>
      </c>
      <c r="P299" t="s">
        <v>2854</v>
      </c>
    </row>
    <row r="300" spans="1:16" x14ac:dyDescent="0.55000000000000004">
      <c r="A300" t="s">
        <v>2855</v>
      </c>
      <c r="B300" t="s">
        <v>2856</v>
      </c>
      <c r="C300" t="s">
        <v>729</v>
      </c>
      <c r="D300" t="s">
        <v>2857</v>
      </c>
      <c r="E300" t="s">
        <v>2858</v>
      </c>
      <c r="F300" s="1">
        <v>0.59</v>
      </c>
      <c r="G300">
        <v>4</v>
      </c>
      <c r="H300">
        <v>184</v>
      </c>
      <c r="I300" t="s">
        <v>2859</v>
      </c>
      <c r="J300" t="s">
        <v>2860</v>
      </c>
      <c r="K300" t="s">
        <v>2861</v>
      </c>
      <c r="L300" t="s">
        <v>2862</v>
      </c>
      <c r="M300" t="s">
        <v>2863</v>
      </c>
      <c r="N300" t="s">
        <v>2864</v>
      </c>
      <c r="O300" t="s">
        <v>2865</v>
      </c>
      <c r="P300" t="s">
        <v>2866</v>
      </c>
    </row>
    <row r="301" spans="1:16" x14ac:dyDescent="0.55000000000000004">
      <c r="A301" t="s">
        <v>2867</v>
      </c>
      <c r="B301" t="s">
        <v>2868</v>
      </c>
      <c r="C301" t="s">
        <v>1556</v>
      </c>
      <c r="D301" t="s">
        <v>2869</v>
      </c>
      <c r="E301" t="s">
        <v>2870</v>
      </c>
      <c r="F301" s="1">
        <v>0.52</v>
      </c>
      <c r="G301">
        <v>4.5</v>
      </c>
      <c r="H301">
        <v>7</v>
      </c>
      <c r="I301" t="s">
        <v>2871</v>
      </c>
      <c r="J301" t="s">
        <v>2872</v>
      </c>
      <c r="K301" t="s">
        <v>2873</v>
      </c>
      <c r="L301" t="s">
        <v>2874</v>
      </c>
      <c r="M301" t="s">
        <v>2875</v>
      </c>
      <c r="N301" t="s">
        <v>2876</v>
      </c>
      <c r="O301" t="s">
        <v>2877</v>
      </c>
      <c r="P301" t="s">
        <v>2878</v>
      </c>
    </row>
    <row r="302" spans="1:16" x14ac:dyDescent="0.55000000000000004">
      <c r="A302" t="s">
        <v>2879</v>
      </c>
      <c r="B302" t="s">
        <v>2880</v>
      </c>
      <c r="C302" t="s">
        <v>18</v>
      </c>
      <c r="D302" t="s">
        <v>1905</v>
      </c>
      <c r="E302" t="s">
        <v>1086</v>
      </c>
      <c r="F302" s="1">
        <v>0.71</v>
      </c>
      <c r="G302">
        <v>3.7</v>
      </c>
      <c r="H302">
        <v>41</v>
      </c>
      <c r="I302" t="s">
        <v>2881</v>
      </c>
      <c r="J302" t="s">
        <v>2882</v>
      </c>
      <c r="K302" t="s">
        <v>2883</v>
      </c>
      <c r="L302" t="s">
        <v>2884</v>
      </c>
      <c r="M302" t="s">
        <v>2885</v>
      </c>
      <c r="N302" t="s">
        <v>2886</v>
      </c>
      <c r="O302" t="s">
        <v>2887</v>
      </c>
      <c r="P302" t="s">
        <v>2888</v>
      </c>
    </row>
    <row r="303" spans="1:16" x14ac:dyDescent="0.55000000000000004">
      <c r="A303" t="s">
        <v>2889</v>
      </c>
      <c r="B303" t="s">
        <v>2890</v>
      </c>
      <c r="C303" t="s">
        <v>148</v>
      </c>
      <c r="D303" t="s">
        <v>1825</v>
      </c>
      <c r="E303" t="s">
        <v>114</v>
      </c>
      <c r="F303" s="1">
        <v>0.62</v>
      </c>
      <c r="G303">
        <v>4.2</v>
      </c>
      <c r="H303" s="2">
        <v>12153</v>
      </c>
      <c r="I303" t="s">
        <v>2891</v>
      </c>
      <c r="J303" t="s">
        <v>293</v>
      </c>
      <c r="K303" t="s">
        <v>294</v>
      </c>
      <c r="L303" t="s">
        <v>295</v>
      </c>
      <c r="M303" t="s">
        <v>296</v>
      </c>
      <c r="N303" t="s">
        <v>297</v>
      </c>
      <c r="O303" t="s">
        <v>2892</v>
      </c>
      <c r="P303" t="s">
        <v>2893</v>
      </c>
    </row>
    <row r="304" spans="1:16" x14ac:dyDescent="0.55000000000000004">
      <c r="A304" t="s">
        <v>2894</v>
      </c>
      <c r="B304" t="s">
        <v>2895</v>
      </c>
      <c r="C304" t="s">
        <v>148</v>
      </c>
      <c r="D304" t="s">
        <v>2896</v>
      </c>
      <c r="E304" t="s">
        <v>90</v>
      </c>
      <c r="F304" s="1">
        <v>0.63</v>
      </c>
      <c r="G304">
        <v>4.2</v>
      </c>
      <c r="H304">
        <v>25</v>
      </c>
      <c r="I304" t="s">
        <v>2897</v>
      </c>
      <c r="J304" t="s">
        <v>2898</v>
      </c>
      <c r="K304" t="s">
        <v>2899</v>
      </c>
      <c r="L304" t="s">
        <v>2900</v>
      </c>
      <c r="M304" t="s">
        <v>2901</v>
      </c>
      <c r="N304" t="s">
        <v>2902</v>
      </c>
      <c r="O304" t="s">
        <v>2903</v>
      </c>
      <c r="P304" t="s">
        <v>2904</v>
      </c>
    </row>
    <row r="305" spans="1:16" x14ac:dyDescent="0.55000000000000004">
      <c r="A305" t="s">
        <v>2905</v>
      </c>
      <c r="B305" t="s">
        <v>2906</v>
      </c>
      <c r="C305" t="s">
        <v>113</v>
      </c>
      <c r="D305" t="s">
        <v>2907</v>
      </c>
      <c r="E305" t="s">
        <v>114</v>
      </c>
      <c r="F305" s="1">
        <v>0.78</v>
      </c>
      <c r="G305">
        <v>4.2</v>
      </c>
      <c r="H305">
        <v>163</v>
      </c>
      <c r="I305" t="s">
        <v>2908</v>
      </c>
      <c r="J305" t="s">
        <v>2909</v>
      </c>
      <c r="K305" t="s">
        <v>2910</v>
      </c>
      <c r="L305" t="s">
        <v>2911</v>
      </c>
      <c r="M305" t="s">
        <v>2912</v>
      </c>
      <c r="N305" t="s">
        <v>2913</v>
      </c>
      <c r="O305" t="s">
        <v>2914</v>
      </c>
      <c r="P305" t="s">
        <v>2915</v>
      </c>
    </row>
    <row r="306" spans="1:16" x14ac:dyDescent="0.55000000000000004">
      <c r="A306" t="s">
        <v>2916</v>
      </c>
      <c r="B306" t="s">
        <v>2917</v>
      </c>
      <c r="C306" t="s">
        <v>18</v>
      </c>
      <c r="D306" t="s">
        <v>31</v>
      </c>
      <c r="E306" t="s">
        <v>114</v>
      </c>
      <c r="F306" s="1">
        <v>0.8</v>
      </c>
      <c r="G306">
        <v>4.3</v>
      </c>
      <c r="H306">
        <v>87</v>
      </c>
      <c r="I306" t="s">
        <v>2918</v>
      </c>
      <c r="J306" t="s">
        <v>2919</v>
      </c>
      <c r="K306" t="s">
        <v>2920</v>
      </c>
      <c r="L306" t="s">
        <v>2921</v>
      </c>
      <c r="M306" t="s">
        <v>2922</v>
      </c>
      <c r="N306" t="s">
        <v>2923</v>
      </c>
      <c r="O306" t="s">
        <v>2924</v>
      </c>
      <c r="P306" t="s">
        <v>2925</v>
      </c>
    </row>
    <row r="307" spans="1:16" x14ac:dyDescent="0.55000000000000004">
      <c r="A307" t="s">
        <v>2926</v>
      </c>
      <c r="B307" t="s">
        <v>2927</v>
      </c>
      <c r="C307" t="s">
        <v>148</v>
      </c>
      <c r="D307" t="s">
        <v>90</v>
      </c>
      <c r="E307" t="s">
        <v>2928</v>
      </c>
      <c r="F307" s="1">
        <v>0.45</v>
      </c>
      <c r="G307">
        <v>4.4000000000000004</v>
      </c>
      <c r="H307" s="2">
        <v>2165</v>
      </c>
      <c r="I307" t="s">
        <v>2929</v>
      </c>
      <c r="J307" t="s">
        <v>2930</v>
      </c>
      <c r="K307" t="s">
        <v>2931</v>
      </c>
      <c r="L307" t="s">
        <v>2932</v>
      </c>
      <c r="M307" t="s">
        <v>2933</v>
      </c>
      <c r="N307" t="s">
        <v>2934</v>
      </c>
      <c r="O307" t="s">
        <v>2800</v>
      </c>
      <c r="P307" t="s">
        <v>2935</v>
      </c>
    </row>
    <row r="308" spans="1:16" x14ac:dyDescent="0.55000000000000004">
      <c r="A308" t="s">
        <v>2936</v>
      </c>
      <c r="B308" t="s">
        <v>2937</v>
      </c>
      <c r="C308" t="s">
        <v>194</v>
      </c>
      <c r="D308" t="s">
        <v>771</v>
      </c>
      <c r="E308" t="s">
        <v>772</v>
      </c>
      <c r="F308" s="1">
        <v>0.37</v>
      </c>
      <c r="G308">
        <v>4.2</v>
      </c>
      <c r="H308" s="2">
        <v>1510</v>
      </c>
      <c r="I308" t="s">
        <v>2938</v>
      </c>
      <c r="J308" t="s">
        <v>2939</v>
      </c>
      <c r="K308" t="s">
        <v>2940</v>
      </c>
      <c r="L308" t="s">
        <v>2941</v>
      </c>
      <c r="M308" t="s">
        <v>2942</v>
      </c>
      <c r="N308" t="s">
        <v>2943</v>
      </c>
      <c r="O308" t="s">
        <v>2944</v>
      </c>
      <c r="P308" t="s">
        <v>2945</v>
      </c>
    </row>
    <row r="309" spans="1:16" x14ac:dyDescent="0.55000000000000004">
      <c r="A309" t="s">
        <v>2946</v>
      </c>
      <c r="B309" t="s">
        <v>2947</v>
      </c>
      <c r="C309" t="s">
        <v>729</v>
      </c>
      <c r="D309" t="s">
        <v>2948</v>
      </c>
      <c r="E309" t="s">
        <v>2949</v>
      </c>
      <c r="F309" s="1">
        <v>0.15</v>
      </c>
      <c r="G309">
        <v>4.3</v>
      </c>
      <c r="H309">
        <v>106</v>
      </c>
      <c r="I309" t="s">
        <v>2950</v>
      </c>
      <c r="J309" t="s">
        <v>2951</v>
      </c>
      <c r="K309" t="s">
        <v>2952</v>
      </c>
      <c r="L309" t="s">
        <v>2953</v>
      </c>
      <c r="M309" t="s">
        <v>2954</v>
      </c>
      <c r="N309" t="s">
        <v>2955</v>
      </c>
      <c r="O309" t="s">
        <v>2956</v>
      </c>
      <c r="P309" t="s">
        <v>2957</v>
      </c>
    </row>
    <row r="310" spans="1:16" x14ac:dyDescent="0.55000000000000004">
      <c r="A310" t="s">
        <v>2958</v>
      </c>
      <c r="B310" t="s">
        <v>2959</v>
      </c>
      <c r="C310" t="s">
        <v>194</v>
      </c>
      <c r="D310" t="s">
        <v>2960</v>
      </c>
      <c r="E310" t="s">
        <v>281</v>
      </c>
      <c r="F310" s="1">
        <v>0.45</v>
      </c>
      <c r="G310">
        <v>3.7</v>
      </c>
      <c r="H310">
        <v>129</v>
      </c>
      <c r="I310" t="s">
        <v>2961</v>
      </c>
      <c r="J310" t="s">
        <v>2962</v>
      </c>
      <c r="K310" t="s">
        <v>2963</v>
      </c>
      <c r="L310" t="s">
        <v>2964</v>
      </c>
      <c r="M310" t="s">
        <v>2965</v>
      </c>
      <c r="N310" t="s">
        <v>2966</v>
      </c>
      <c r="O310" t="s">
        <v>2967</v>
      </c>
      <c r="P310" t="s">
        <v>2968</v>
      </c>
    </row>
    <row r="311" spans="1:16" x14ac:dyDescent="0.55000000000000004">
      <c r="A311" t="s">
        <v>2969</v>
      </c>
      <c r="B311" t="s">
        <v>2970</v>
      </c>
      <c r="C311" t="s">
        <v>18</v>
      </c>
      <c r="D311" t="s">
        <v>1825</v>
      </c>
      <c r="E311" t="s">
        <v>20</v>
      </c>
      <c r="F311" s="1">
        <v>0.66</v>
      </c>
      <c r="G311">
        <v>4.3</v>
      </c>
      <c r="H311" s="2">
        <v>3049</v>
      </c>
      <c r="I311" t="s">
        <v>2971</v>
      </c>
      <c r="J311" t="s">
        <v>2972</v>
      </c>
      <c r="K311" t="s">
        <v>2973</v>
      </c>
      <c r="L311" t="s">
        <v>2974</v>
      </c>
      <c r="M311" t="s">
        <v>2975</v>
      </c>
      <c r="N311" t="s">
        <v>2976</v>
      </c>
      <c r="O311" t="s">
        <v>2977</v>
      </c>
      <c r="P311" t="s">
        <v>2978</v>
      </c>
    </row>
    <row r="312" spans="1:16" x14ac:dyDescent="0.55000000000000004">
      <c r="A312" t="s">
        <v>2979</v>
      </c>
      <c r="B312" t="s">
        <v>2980</v>
      </c>
      <c r="C312" t="s">
        <v>194</v>
      </c>
      <c r="D312" t="s">
        <v>2981</v>
      </c>
      <c r="E312" t="s">
        <v>2982</v>
      </c>
      <c r="F312" s="1">
        <v>0.35</v>
      </c>
      <c r="G312">
        <v>4.2</v>
      </c>
      <c r="H312" s="2">
        <v>32840</v>
      </c>
      <c r="I312" t="s">
        <v>2983</v>
      </c>
      <c r="J312" t="s">
        <v>198</v>
      </c>
      <c r="K312" t="s">
        <v>199</v>
      </c>
      <c r="L312" t="s">
        <v>200</v>
      </c>
      <c r="M312" t="s">
        <v>201</v>
      </c>
      <c r="N312" t="s">
        <v>202</v>
      </c>
      <c r="O312" t="s">
        <v>2984</v>
      </c>
      <c r="P312" t="s">
        <v>2985</v>
      </c>
    </row>
    <row r="313" spans="1:16" x14ac:dyDescent="0.55000000000000004">
      <c r="A313" t="s">
        <v>2986</v>
      </c>
      <c r="B313" t="s">
        <v>2987</v>
      </c>
      <c r="C313" t="s">
        <v>148</v>
      </c>
      <c r="D313" t="s">
        <v>55</v>
      </c>
      <c r="E313" t="s">
        <v>43</v>
      </c>
      <c r="F313" s="1">
        <v>0.63</v>
      </c>
      <c r="G313">
        <v>4.4000000000000004</v>
      </c>
      <c r="H313">
        <v>390</v>
      </c>
      <c r="I313" t="s">
        <v>2988</v>
      </c>
      <c r="J313" t="s">
        <v>2989</v>
      </c>
      <c r="K313" t="s">
        <v>2990</v>
      </c>
      <c r="L313" t="s">
        <v>2991</v>
      </c>
      <c r="M313" t="s">
        <v>2992</v>
      </c>
      <c r="N313" t="s">
        <v>2993</v>
      </c>
      <c r="O313" t="s">
        <v>2994</v>
      </c>
      <c r="P313" t="s">
        <v>2995</v>
      </c>
    </row>
    <row r="314" spans="1:16" x14ac:dyDescent="0.55000000000000004">
      <c r="A314" t="s">
        <v>2996</v>
      </c>
      <c r="B314" t="s">
        <v>2997</v>
      </c>
      <c r="C314" t="s">
        <v>2998</v>
      </c>
      <c r="D314" t="s">
        <v>2999</v>
      </c>
      <c r="E314" t="s">
        <v>3000</v>
      </c>
      <c r="F314" s="1">
        <v>0.23</v>
      </c>
      <c r="G314">
        <v>3.5</v>
      </c>
      <c r="H314">
        <v>621</v>
      </c>
      <c r="I314" t="s">
        <v>3001</v>
      </c>
      <c r="J314" t="s">
        <v>3002</v>
      </c>
      <c r="K314" t="s">
        <v>3003</v>
      </c>
      <c r="L314" t="s">
        <v>3004</v>
      </c>
      <c r="M314" t="s">
        <v>3005</v>
      </c>
      <c r="N314" t="s">
        <v>3006</v>
      </c>
      <c r="O314" t="s">
        <v>3007</v>
      </c>
      <c r="P314" t="s">
        <v>3008</v>
      </c>
    </row>
    <row r="315" spans="1:16" x14ac:dyDescent="0.55000000000000004">
      <c r="A315" t="s">
        <v>3009</v>
      </c>
      <c r="B315" t="s">
        <v>3010</v>
      </c>
      <c r="C315" t="s">
        <v>18</v>
      </c>
      <c r="D315" t="s">
        <v>1905</v>
      </c>
      <c r="E315" t="s">
        <v>378</v>
      </c>
      <c r="F315" s="1">
        <v>0.78</v>
      </c>
      <c r="G315">
        <v>4.0999999999999996</v>
      </c>
      <c r="H315">
        <v>265</v>
      </c>
      <c r="I315" t="s">
        <v>3011</v>
      </c>
      <c r="J315" t="s">
        <v>3012</v>
      </c>
      <c r="K315" t="s">
        <v>3013</v>
      </c>
      <c r="L315" t="s">
        <v>3014</v>
      </c>
      <c r="M315" t="s">
        <v>3015</v>
      </c>
      <c r="N315" t="s">
        <v>3016</v>
      </c>
      <c r="O315" t="s">
        <v>3017</v>
      </c>
      <c r="P315" t="s">
        <v>3018</v>
      </c>
    </row>
    <row r="316" spans="1:16" x14ac:dyDescent="0.55000000000000004">
      <c r="A316" t="s">
        <v>3019</v>
      </c>
      <c r="B316" t="s">
        <v>3020</v>
      </c>
      <c r="C316" t="s">
        <v>18</v>
      </c>
      <c r="D316" t="s">
        <v>367</v>
      </c>
      <c r="E316" t="s">
        <v>114</v>
      </c>
      <c r="F316" s="1">
        <v>0.61</v>
      </c>
      <c r="G316">
        <v>4.3</v>
      </c>
      <c r="H316">
        <v>838</v>
      </c>
      <c r="I316" t="s">
        <v>3021</v>
      </c>
      <c r="J316" t="s">
        <v>3022</v>
      </c>
      <c r="K316" t="s">
        <v>3023</v>
      </c>
      <c r="L316" t="s">
        <v>3024</v>
      </c>
      <c r="M316" t="s">
        <v>3025</v>
      </c>
      <c r="N316" t="s">
        <v>3026</v>
      </c>
      <c r="O316" t="s">
        <v>3027</v>
      </c>
      <c r="P316" t="s">
        <v>3028</v>
      </c>
    </row>
    <row r="317" spans="1:16" x14ac:dyDescent="0.55000000000000004">
      <c r="A317" t="s">
        <v>3029</v>
      </c>
      <c r="B317" t="s">
        <v>3030</v>
      </c>
      <c r="C317" t="s">
        <v>525</v>
      </c>
      <c r="D317" t="s">
        <v>3031</v>
      </c>
      <c r="E317" t="s">
        <v>2127</v>
      </c>
      <c r="F317" s="1">
        <v>0.59</v>
      </c>
      <c r="G317">
        <v>4.2</v>
      </c>
      <c r="H317">
        <v>143</v>
      </c>
      <c r="I317" t="s">
        <v>3032</v>
      </c>
      <c r="J317" t="s">
        <v>3033</v>
      </c>
      <c r="K317" t="s">
        <v>3034</v>
      </c>
      <c r="L317" t="s">
        <v>3035</v>
      </c>
      <c r="M317" t="s">
        <v>3036</v>
      </c>
      <c r="N317" t="s">
        <v>3037</v>
      </c>
      <c r="O317" t="s">
        <v>3038</v>
      </c>
      <c r="P317" t="s">
        <v>3039</v>
      </c>
    </row>
    <row r="318" spans="1:16" x14ac:dyDescent="0.55000000000000004">
      <c r="A318" t="s">
        <v>3040</v>
      </c>
      <c r="B318" t="s">
        <v>3041</v>
      </c>
      <c r="C318" t="s">
        <v>18</v>
      </c>
      <c r="D318" t="s">
        <v>102</v>
      </c>
      <c r="E318" t="s">
        <v>142</v>
      </c>
      <c r="F318" s="1">
        <v>0.63</v>
      </c>
      <c r="G318">
        <v>4</v>
      </c>
      <c r="H318">
        <v>151</v>
      </c>
      <c r="I318" t="s">
        <v>3042</v>
      </c>
      <c r="J318" t="s">
        <v>3043</v>
      </c>
      <c r="K318" t="s">
        <v>3044</v>
      </c>
      <c r="L318" t="s">
        <v>3045</v>
      </c>
      <c r="M318" t="s">
        <v>3046</v>
      </c>
      <c r="N318" t="s">
        <v>3047</v>
      </c>
      <c r="O318" t="s">
        <v>3048</v>
      </c>
      <c r="P318" t="s">
        <v>3049</v>
      </c>
    </row>
    <row r="319" spans="1:16" x14ac:dyDescent="0.55000000000000004">
      <c r="A319" t="s">
        <v>3050</v>
      </c>
      <c r="B319" t="s">
        <v>3051</v>
      </c>
      <c r="C319" t="s">
        <v>525</v>
      </c>
      <c r="D319" t="s">
        <v>3052</v>
      </c>
      <c r="E319" t="s">
        <v>19</v>
      </c>
      <c r="F319" s="1">
        <v>0.38</v>
      </c>
      <c r="G319">
        <v>3.9</v>
      </c>
      <c r="H319">
        <v>200</v>
      </c>
      <c r="I319" t="s">
        <v>3053</v>
      </c>
      <c r="J319" t="s">
        <v>3054</v>
      </c>
      <c r="K319" t="s">
        <v>3055</v>
      </c>
      <c r="L319" t="s">
        <v>3056</v>
      </c>
      <c r="M319" t="s">
        <v>3057</v>
      </c>
      <c r="N319" t="s">
        <v>3058</v>
      </c>
      <c r="O319" t="s">
        <v>3059</v>
      </c>
      <c r="P319" t="s">
        <v>3060</v>
      </c>
    </row>
    <row r="320" spans="1:16" x14ac:dyDescent="0.55000000000000004">
      <c r="A320" t="s">
        <v>3061</v>
      </c>
      <c r="B320" t="s">
        <v>3062</v>
      </c>
      <c r="C320" t="s">
        <v>525</v>
      </c>
      <c r="D320" t="s">
        <v>3063</v>
      </c>
      <c r="E320" t="s">
        <v>730</v>
      </c>
      <c r="F320" s="1">
        <v>0.54</v>
      </c>
      <c r="G320">
        <v>3.3</v>
      </c>
      <c r="H320">
        <v>227</v>
      </c>
      <c r="I320" t="s">
        <v>3064</v>
      </c>
      <c r="J320" t="s">
        <v>3065</v>
      </c>
      <c r="K320" t="s">
        <v>3066</v>
      </c>
      <c r="L320" t="s">
        <v>3067</v>
      </c>
      <c r="M320" t="s">
        <v>3068</v>
      </c>
      <c r="N320" t="s">
        <v>3069</v>
      </c>
      <c r="O320" t="s">
        <v>3070</v>
      </c>
      <c r="P320" t="s">
        <v>3071</v>
      </c>
    </row>
    <row r="321" spans="1:16" x14ac:dyDescent="0.55000000000000004">
      <c r="A321" t="s">
        <v>3072</v>
      </c>
      <c r="B321" t="s">
        <v>3073</v>
      </c>
      <c r="C321" t="s">
        <v>525</v>
      </c>
      <c r="D321" t="s">
        <v>31</v>
      </c>
      <c r="E321" t="s">
        <v>90</v>
      </c>
      <c r="F321" s="1">
        <v>0.6</v>
      </c>
      <c r="G321">
        <v>3.8</v>
      </c>
      <c r="H321">
        <v>538</v>
      </c>
      <c r="I321" t="s">
        <v>3074</v>
      </c>
      <c r="J321" t="s">
        <v>3075</v>
      </c>
      <c r="K321" t="s">
        <v>3076</v>
      </c>
      <c r="L321" t="s">
        <v>3077</v>
      </c>
      <c r="M321" t="s">
        <v>3078</v>
      </c>
      <c r="N321" t="s">
        <v>3079</v>
      </c>
      <c r="O321" t="s">
        <v>3080</v>
      </c>
      <c r="P321" t="s">
        <v>3081</v>
      </c>
    </row>
    <row r="322" spans="1:16" x14ac:dyDescent="0.55000000000000004">
      <c r="A322" t="s">
        <v>3082</v>
      </c>
      <c r="B322" t="s">
        <v>3083</v>
      </c>
      <c r="C322" t="s">
        <v>148</v>
      </c>
      <c r="D322" t="s">
        <v>102</v>
      </c>
      <c r="E322" t="s">
        <v>378</v>
      </c>
      <c r="F322" s="1">
        <v>0.5</v>
      </c>
      <c r="G322">
        <v>4</v>
      </c>
      <c r="H322">
        <v>171</v>
      </c>
      <c r="I322" t="s">
        <v>3084</v>
      </c>
      <c r="J322" t="s">
        <v>3085</v>
      </c>
      <c r="K322" t="s">
        <v>3086</v>
      </c>
      <c r="L322" t="s">
        <v>3087</v>
      </c>
      <c r="M322" t="s">
        <v>3088</v>
      </c>
      <c r="N322" t="s">
        <v>3089</v>
      </c>
      <c r="O322" t="s">
        <v>3090</v>
      </c>
      <c r="P322" t="s">
        <v>3091</v>
      </c>
    </row>
    <row r="323" spans="1:16" x14ac:dyDescent="0.55000000000000004">
      <c r="A323" t="s">
        <v>3092</v>
      </c>
      <c r="B323" t="s">
        <v>3093</v>
      </c>
      <c r="C323" t="s">
        <v>194</v>
      </c>
      <c r="D323" t="s">
        <v>302</v>
      </c>
      <c r="E323" t="s">
        <v>302</v>
      </c>
      <c r="F323" s="1">
        <v>0</v>
      </c>
      <c r="G323">
        <v>4.3</v>
      </c>
      <c r="H323" s="2">
        <v>27508</v>
      </c>
      <c r="I323" t="s">
        <v>3094</v>
      </c>
      <c r="J323" t="s">
        <v>3095</v>
      </c>
      <c r="K323" t="s">
        <v>3096</v>
      </c>
      <c r="L323" t="s">
        <v>3097</v>
      </c>
      <c r="M323" t="s">
        <v>3098</v>
      </c>
      <c r="N323" t="s">
        <v>3099</v>
      </c>
      <c r="O323" t="s">
        <v>3100</v>
      </c>
      <c r="P323" t="s">
        <v>3101</v>
      </c>
    </row>
    <row r="324" spans="1:16" x14ac:dyDescent="0.55000000000000004">
      <c r="A324" t="s">
        <v>3102</v>
      </c>
      <c r="B324" t="s">
        <v>3103</v>
      </c>
      <c r="C324" t="s">
        <v>18</v>
      </c>
      <c r="D324" t="s">
        <v>102</v>
      </c>
      <c r="E324" t="s">
        <v>55</v>
      </c>
      <c r="F324" s="1">
        <v>0.56999999999999995</v>
      </c>
      <c r="G324">
        <v>3.9</v>
      </c>
      <c r="H324" s="2">
        <v>1454</v>
      </c>
      <c r="I324" t="s">
        <v>3104</v>
      </c>
      <c r="J324" t="s">
        <v>3105</v>
      </c>
      <c r="K324" t="s">
        <v>3106</v>
      </c>
      <c r="L324" t="s">
        <v>3107</v>
      </c>
      <c r="M324" t="s">
        <v>3108</v>
      </c>
      <c r="N324" t="s">
        <v>3109</v>
      </c>
      <c r="O324" t="s">
        <v>3110</v>
      </c>
      <c r="P324" t="s">
        <v>3111</v>
      </c>
    </row>
    <row r="325" spans="1:16" x14ac:dyDescent="0.55000000000000004">
      <c r="A325" t="s">
        <v>3112</v>
      </c>
      <c r="B325" t="s">
        <v>3113</v>
      </c>
      <c r="C325" t="s">
        <v>194</v>
      </c>
      <c r="D325" t="s">
        <v>2559</v>
      </c>
      <c r="E325" t="s">
        <v>3114</v>
      </c>
      <c r="F325" s="1">
        <v>0.52</v>
      </c>
      <c r="G325">
        <v>4.2</v>
      </c>
      <c r="H325" s="2">
        <v>2951</v>
      </c>
      <c r="I325" t="s">
        <v>3115</v>
      </c>
      <c r="J325" t="s">
        <v>3116</v>
      </c>
      <c r="K325" t="s">
        <v>3117</v>
      </c>
      <c r="L325" t="s">
        <v>3118</v>
      </c>
      <c r="M325" t="s">
        <v>3119</v>
      </c>
      <c r="N325" t="s">
        <v>3120</v>
      </c>
      <c r="O325" t="s">
        <v>3121</v>
      </c>
      <c r="P325" t="s">
        <v>3122</v>
      </c>
    </row>
    <row r="326" spans="1:16" x14ac:dyDescent="0.55000000000000004">
      <c r="A326" t="s">
        <v>3123</v>
      </c>
      <c r="B326" t="s">
        <v>3124</v>
      </c>
      <c r="C326" t="s">
        <v>18</v>
      </c>
      <c r="D326" t="s">
        <v>207</v>
      </c>
      <c r="E326" t="s">
        <v>114</v>
      </c>
      <c r="F326" s="1">
        <v>0.75</v>
      </c>
      <c r="G326">
        <v>5</v>
      </c>
      <c r="I326" t="s">
        <v>3125</v>
      </c>
      <c r="J326" t="s">
        <v>3126</v>
      </c>
      <c r="K326" t="s">
        <v>3127</v>
      </c>
      <c r="L326" t="s">
        <v>3128</v>
      </c>
      <c r="M326" t="s">
        <v>3129</v>
      </c>
      <c r="N326" t="s">
        <v>3130</v>
      </c>
      <c r="O326" t="s">
        <v>3131</v>
      </c>
      <c r="P326" t="s">
        <v>3132</v>
      </c>
    </row>
    <row r="327" spans="1:16" x14ac:dyDescent="0.55000000000000004">
      <c r="A327" t="s">
        <v>3133</v>
      </c>
      <c r="B327" t="s">
        <v>3134</v>
      </c>
      <c r="C327" t="s">
        <v>194</v>
      </c>
      <c r="D327" t="s">
        <v>3135</v>
      </c>
      <c r="E327" t="s">
        <v>3136</v>
      </c>
      <c r="F327" s="1">
        <v>0.11</v>
      </c>
      <c r="G327">
        <v>4.0999999999999996</v>
      </c>
      <c r="H327" s="2">
        <v>6753</v>
      </c>
      <c r="I327" t="s">
        <v>3137</v>
      </c>
      <c r="J327" t="s">
        <v>2106</v>
      </c>
      <c r="K327" t="s">
        <v>2107</v>
      </c>
      <c r="L327" t="s">
        <v>2108</v>
      </c>
      <c r="M327" t="s">
        <v>2109</v>
      </c>
      <c r="N327" t="s">
        <v>2110</v>
      </c>
      <c r="O327" t="s">
        <v>3138</v>
      </c>
      <c r="P327" t="s">
        <v>3139</v>
      </c>
    </row>
    <row r="328" spans="1:16" x14ac:dyDescent="0.55000000000000004">
      <c r="A328" t="s">
        <v>3140</v>
      </c>
      <c r="B328" t="s">
        <v>3141</v>
      </c>
      <c r="C328" t="s">
        <v>194</v>
      </c>
      <c r="D328" t="s">
        <v>3142</v>
      </c>
      <c r="E328" t="s">
        <v>3143</v>
      </c>
      <c r="F328" s="1">
        <v>0.51</v>
      </c>
      <c r="G328">
        <v>3.9</v>
      </c>
      <c r="H328" s="2">
        <v>3518</v>
      </c>
      <c r="I328" t="s">
        <v>3144</v>
      </c>
      <c r="J328" t="s">
        <v>3145</v>
      </c>
      <c r="K328" t="s">
        <v>3146</v>
      </c>
      <c r="L328" t="s">
        <v>3147</v>
      </c>
      <c r="M328" t="s">
        <v>3148</v>
      </c>
      <c r="N328" t="s">
        <v>3149</v>
      </c>
      <c r="O328" t="s">
        <v>3150</v>
      </c>
      <c r="P328" t="s">
        <v>3151</v>
      </c>
    </row>
    <row r="329" spans="1:16" x14ac:dyDescent="0.55000000000000004">
      <c r="A329" t="s">
        <v>3152</v>
      </c>
      <c r="B329" t="s">
        <v>3153</v>
      </c>
      <c r="C329" t="s">
        <v>194</v>
      </c>
      <c r="D329" t="s">
        <v>3154</v>
      </c>
      <c r="E329" t="s">
        <v>3155</v>
      </c>
      <c r="F329" s="1">
        <v>0.46</v>
      </c>
      <c r="G329">
        <v>4.2</v>
      </c>
      <c r="H329" s="2">
        <v>1510</v>
      </c>
      <c r="I329" t="s">
        <v>3156</v>
      </c>
      <c r="J329" t="s">
        <v>2939</v>
      </c>
      <c r="K329" t="s">
        <v>2940</v>
      </c>
      <c r="L329" t="s">
        <v>2941</v>
      </c>
      <c r="M329" t="s">
        <v>2942</v>
      </c>
      <c r="N329" t="s">
        <v>2943</v>
      </c>
      <c r="O329" t="s">
        <v>3157</v>
      </c>
      <c r="P329" t="s">
        <v>3158</v>
      </c>
    </row>
    <row r="330" spans="1:16" x14ac:dyDescent="0.55000000000000004">
      <c r="A330" t="s">
        <v>3159</v>
      </c>
      <c r="B330" t="s">
        <v>3160</v>
      </c>
      <c r="C330" t="s">
        <v>18</v>
      </c>
      <c r="D330" t="s">
        <v>32</v>
      </c>
      <c r="E330" t="s">
        <v>114</v>
      </c>
      <c r="F330" s="1">
        <v>0.65</v>
      </c>
      <c r="G330">
        <v>4.3</v>
      </c>
      <c r="H330">
        <v>838</v>
      </c>
      <c r="I330" t="s">
        <v>3161</v>
      </c>
      <c r="J330" t="s">
        <v>3022</v>
      </c>
      <c r="K330" t="s">
        <v>3023</v>
      </c>
      <c r="L330" t="s">
        <v>3024</v>
      </c>
      <c r="M330" t="s">
        <v>3025</v>
      </c>
      <c r="N330" t="s">
        <v>3026</v>
      </c>
      <c r="O330" t="s">
        <v>3162</v>
      </c>
      <c r="P330" t="s">
        <v>3163</v>
      </c>
    </row>
    <row r="331" spans="1:16" x14ac:dyDescent="0.55000000000000004">
      <c r="A331" t="s">
        <v>3164</v>
      </c>
      <c r="B331" t="s">
        <v>3165</v>
      </c>
      <c r="C331" t="s">
        <v>525</v>
      </c>
      <c r="D331" t="s">
        <v>3166</v>
      </c>
      <c r="E331" t="s">
        <v>90</v>
      </c>
      <c r="F331" s="1">
        <v>0.61</v>
      </c>
      <c r="G331">
        <v>3.8</v>
      </c>
      <c r="H331">
        <v>136</v>
      </c>
      <c r="I331" t="s">
        <v>3167</v>
      </c>
      <c r="J331" t="s">
        <v>3168</v>
      </c>
      <c r="K331" t="s">
        <v>3169</v>
      </c>
      <c r="L331" t="s">
        <v>3170</v>
      </c>
      <c r="M331" t="s">
        <v>3171</v>
      </c>
      <c r="N331" t="s">
        <v>3172</v>
      </c>
      <c r="O331" t="s">
        <v>3173</v>
      </c>
      <c r="P331" t="s">
        <v>3174</v>
      </c>
    </row>
    <row r="332" spans="1:16" x14ac:dyDescent="0.55000000000000004">
      <c r="A332" t="s">
        <v>3175</v>
      </c>
      <c r="B332" t="s">
        <v>3176</v>
      </c>
      <c r="C332" t="s">
        <v>2185</v>
      </c>
      <c r="D332" t="s">
        <v>888</v>
      </c>
      <c r="E332" t="s">
        <v>1683</v>
      </c>
      <c r="F332" s="1">
        <v>0.48</v>
      </c>
      <c r="G332">
        <v>4.3</v>
      </c>
      <c r="H332">
        <v>301</v>
      </c>
      <c r="I332" t="s">
        <v>3177</v>
      </c>
      <c r="J332" t="s">
        <v>3178</v>
      </c>
      <c r="K332" t="s">
        <v>3179</v>
      </c>
      <c r="L332" t="s">
        <v>3180</v>
      </c>
      <c r="M332" t="s">
        <v>3181</v>
      </c>
      <c r="N332" t="s">
        <v>3182</v>
      </c>
      <c r="O332" t="s">
        <v>3183</v>
      </c>
      <c r="P332" t="s">
        <v>3184</v>
      </c>
    </row>
    <row r="333" spans="1:16" x14ac:dyDescent="0.55000000000000004">
      <c r="A333" t="s">
        <v>3185</v>
      </c>
      <c r="B333" t="s">
        <v>3186</v>
      </c>
      <c r="C333" t="s">
        <v>18</v>
      </c>
      <c r="D333" t="s">
        <v>3187</v>
      </c>
      <c r="E333" t="s">
        <v>43</v>
      </c>
      <c r="F333" s="1">
        <v>0.2</v>
      </c>
      <c r="G333">
        <v>4.4000000000000004</v>
      </c>
      <c r="H333" s="2">
        <v>19763</v>
      </c>
      <c r="I333" t="s">
        <v>3188</v>
      </c>
      <c r="J333" t="s">
        <v>3189</v>
      </c>
      <c r="K333" t="s">
        <v>3190</v>
      </c>
      <c r="L333" t="s">
        <v>3191</v>
      </c>
      <c r="M333" t="s">
        <v>3192</v>
      </c>
      <c r="N333" t="s">
        <v>3193</v>
      </c>
      <c r="O333" t="s">
        <v>3194</v>
      </c>
      <c r="P333" t="s">
        <v>3195</v>
      </c>
    </row>
    <row r="334" spans="1:16" x14ac:dyDescent="0.55000000000000004">
      <c r="A334" t="s">
        <v>3196</v>
      </c>
      <c r="B334" t="s">
        <v>3197</v>
      </c>
      <c r="C334" t="s">
        <v>194</v>
      </c>
      <c r="D334" t="s">
        <v>3198</v>
      </c>
      <c r="E334" t="s">
        <v>3136</v>
      </c>
      <c r="F334" s="1">
        <v>0.33</v>
      </c>
      <c r="G334">
        <v>4.3</v>
      </c>
      <c r="H334" s="2">
        <v>21252</v>
      </c>
      <c r="I334" t="s">
        <v>3199</v>
      </c>
      <c r="J334" t="s">
        <v>3200</v>
      </c>
      <c r="K334" t="s">
        <v>3201</v>
      </c>
      <c r="L334" t="s">
        <v>3202</v>
      </c>
      <c r="M334" t="s">
        <v>3203</v>
      </c>
      <c r="N334" t="s">
        <v>3204</v>
      </c>
      <c r="O334" t="s">
        <v>3205</v>
      </c>
      <c r="P334" t="s">
        <v>3206</v>
      </c>
    </row>
    <row r="335" spans="1:16" x14ac:dyDescent="0.55000000000000004">
      <c r="A335" t="s">
        <v>3207</v>
      </c>
      <c r="B335" t="s">
        <v>3208</v>
      </c>
      <c r="C335" t="s">
        <v>18</v>
      </c>
      <c r="D335" t="s">
        <v>102</v>
      </c>
      <c r="E335" t="s">
        <v>142</v>
      </c>
      <c r="F335" s="1">
        <v>0.63</v>
      </c>
      <c r="G335">
        <v>4.3</v>
      </c>
      <c r="H335" s="2">
        <v>1902</v>
      </c>
      <c r="I335" t="s">
        <v>3209</v>
      </c>
      <c r="J335" t="s">
        <v>3210</v>
      </c>
      <c r="K335" t="s">
        <v>3211</v>
      </c>
      <c r="L335" t="s">
        <v>3212</v>
      </c>
      <c r="M335" t="s">
        <v>3213</v>
      </c>
      <c r="N335" t="s">
        <v>3214</v>
      </c>
      <c r="O335" t="s">
        <v>3215</v>
      </c>
      <c r="P335" t="s">
        <v>3216</v>
      </c>
    </row>
    <row r="336" spans="1:16" x14ac:dyDescent="0.55000000000000004">
      <c r="A336" t="s">
        <v>3217</v>
      </c>
      <c r="B336" t="s">
        <v>3218</v>
      </c>
      <c r="C336" t="s">
        <v>3219</v>
      </c>
      <c r="D336" t="s">
        <v>236</v>
      </c>
      <c r="E336" t="s">
        <v>303</v>
      </c>
      <c r="F336" s="1">
        <v>0.91</v>
      </c>
      <c r="G336">
        <v>4.2</v>
      </c>
      <c r="H336" s="2">
        <v>13937</v>
      </c>
      <c r="I336" t="s">
        <v>3220</v>
      </c>
      <c r="J336" t="s">
        <v>3221</v>
      </c>
      <c r="K336" t="s">
        <v>3222</v>
      </c>
      <c r="L336" t="s">
        <v>3223</v>
      </c>
      <c r="M336" t="s">
        <v>3224</v>
      </c>
      <c r="N336" t="s">
        <v>3225</v>
      </c>
      <c r="O336" t="s">
        <v>3226</v>
      </c>
      <c r="P336" t="s">
        <v>3227</v>
      </c>
    </row>
    <row r="337" spans="1:16" x14ac:dyDescent="0.55000000000000004">
      <c r="A337" t="s">
        <v>3228</v>
      </c>
      <c r="B337" t="s">
        <v>3229</v>
      </c>
      <c r="C337" t="s">
        <v>3219</v>
      </c>
      <c r="D337" t="s">
        <v>3230</v>
      </c>
      <c r="E337" t="s">
        <v>1283</v>
      </c>
      <c r="F337" s="1">
        <v>0.8</v>
      </c>
      <c r="G337">
        <v>4.3</v>
      </c>
      <c r="H337" s="2">
        <v>27696</v>
      </c>
      <c r="I337" t="s">
        <v>3231</v>
      </c>
      <c r="J337" t="s">
        <v>3232</v>
      </c>
      <c r="K337" t="s">
        <v>3233</v>
      </c>
      <c r="L337" t="s">
        <v>3234</v>
      </c>
      <c r="M337" t="s">
        <v>3235</v>
      </c>
      <c r="N337" t="s">
        <v>3236</v>
      </c>
      <c r="O337" t="s">
        <v>3237</v>
      </c>
      <c r="P337" t="s">
        <v>3238</v>
      </c>
    </row>
    <row r="338" spans="1:16" x14ac:dyDescent="0.55000000000000004">
      <c r="A338" t="s">
        <v>3239</v>
      </c>
      <c r="B338" t="s">
        <v>3240</v>
      </c>
      <c r="C338" t="s">
        <v>3219</v>
      </c>
      <c r="D338" t="s">
        <v>324</v>
      </c>
      <c r="E338" t="s">
        <v>3241</v>
      </c>
      <c r="F338" s="1">
        <v>0.75</v>
      </c>
      <c r="G338">
        <v>3.8</v>
      </c>
      <c r="H338" s="2">
        <v>17831</v>
      </c>
      <c r="I338" t="s">
        <v>3242</v>
      </c>
      <c r="J338" t="s">
        <v>3243</v>
      </c>
      <c r="K338" t="s">
        <v>3244</v>
      </c>
      <c r="L338" t="s">
        <v>3245</v>
      </c>
      <c r="M338" t="s">
        <v>3246</v>
      </c>
      <c r="N338" t="s">
        <v>3247</v>
      </c>
      <c r="O338" t="s">
        <v>3248</v>
      </c>
      <c r="P338" t="s">
        <v>3249</v>
      </c>
    </row>
    <row r="339" spans="1:16" x14ac:dyDescent="0.55000000000000004">
      <c r="A339" t="s">
        <v>3250</v>
      </c>
      <c r="B339" t="s">
        <v>3251</v>
      </c>
      <c r="C339" t="s">
        <v>3252</v>
      </c>
      <c r="D339" t="s">
        <v>3253</v>
      </c>
      <c r="E339" t="s">
        <v>548</v>
      </c>
      <c r="F339" s="1">
        <v>7.0000000000000007E-2</v>
      </c>
      <c r="G339">
        <v>4.3</v>
      </c>
      <c r="H339" t="s">
        <v>3254</v>
      </c>
      <c r="I339" t="s">
        <v>3255</v>
      </c>
      <c r="J339" t="s">
        <v>3256</v>
      </c>
      <c r="K339" t="s">
        <v>3257</v>
      </c>
      <c r="L339" t="s">
        <v>3258</v>
      </c>
      <c r="M339" t="s">
        <v>3259</v>
      </c>
      <c r="N339" t="s">
        <v>3260</v>
      </c>
      <c r="O339" t="s">
        <v>3261</v>
      </c>
      <c r="P339" t="s">
        <v>3262</v>
      </c>
    </row>
    <row r="340" spans="1:16" x14ac:dyDescent="0.55000000000000004">
      <c r="A340" t="s">
        <v>3263</v>
      </c>
      <c r="B340" t="s">
        <v>3264</v>
      </c>
      <c r="C340" t="s">
        <v>3265</v>
      </c>
      <c r="D340" t="s">
        <v>3266</v>
      </c>
      <c r="E340" t="s">
        <v>2630</v>
      </c>
      <c r="F340" s="1">
        <v>0.28000000000000003</v>
      </c>
      <c r="G340">
        <v>4</v>
      </c>
      <c r="H340" s="2">
        <v>7807</v>
      </c>
      <c r="I340" t="s">
        <v>3267</v>
      </c>
      <c r="J340" t="s">
        <v>3268</v>
      </c>
      <c r="K340" t="s">
        <v>3269</v>
      </c>
      <c r="L340" t="s">
        <v>3270</v>
      </c>
      <c r="M340" t="s">
        <v>3271</v>
      </c>
      <c r="N340" t="s">
        <v>3272</v>
      </c>
      <c r="O340" t="s">
        <v>3273</v>
      </c>
      <c r="P340" t="s">
        <v>3274</v>
      </c>
    </row>
    <row r="341" spans="1:16" x14ac:dyDescent="0.55000000000000004">
      <c r="A341" t="s">
        <v>3275</v>
      </c>
      <c r="B341" t="s">
        <v>3276</v>
      </c>
      <c r="C341" t="s">
        <v>3265</v>
      </c>
      <c r="D341" t="s">
        <v>3277</v>
      </c>
      <c r="E341" t="s">
        <v>3277</v>
      </c>
      <c r="F341" s="1">
        <v>0</v>
      </c>
      <c r="G341">
        <v>4.3</v>
      </c>
      <c r="H341" s="2">
        <v>17415</v>
      </c>
      <c r="I341" t="s">
        <v>3278</v>
      </c>
      <c r="J341" t="s">
        <v>3279</v>
      </c>
      <c r="K341" t="s">
        <v>3280</v>
      </c>
      <c r="L341" t="s">
        <v>3281</v>
      </c>
      <c r="M341" t="s">
        <v>3282</v>
      </c>
      <c r="N341" t="s">
        <v>3283</v>
      </c>
      <c r="O341" t="s">
        <v>3284</v>
      </c>
      <c r="P341" t="s">
        <v>3285</v>
      </c>
    </row>
    <row r="342" spans="1:16" x14ac:dyDescent="0.55000000000000004">
      <c r="A342" t="s">
        <v>3286</v>
      </c>
      <c r="B342" t="s">
        <v>3287</v>
      </c>
      <c r="C342" t="s">
        <v>3265</v>
      </c>
      <c r="D342" t="s">
        <v>3277</v>
      </c>
      <c r="E342" t="s">
        <v>3277</v>
      </c>
      <c r="F342" s="1">
        <v>0</v>
      </c>
      <c r="G342">
        <v>4.3</v>
      </c>
      <c r="H342" s="2">
        <v>17415</v>
      </c>
      <c r="I342" t="s">
        <v>3288</v>
      </c>
      <c r="J342" t="s">
        <v>3279</v>
      </c>
      <c r="K342" t="s">
        <v>3280</v>
      </c>
      <c r="L342" t="s">
        <v>3281</v>
      </c>
      <c r="M342" t="s">
        <v>3282</v>
      </c>
      <c r="N342" t="s">
        <v>3283</v>
      </c>
      <c r="O342" t="s">
        <v>3289</v>
      </c>
      <c r="P342" t="s">
        <v>3290</v>
      </c>
    </row>
    <row r="343" spans="1:16" x14ac:dyDescent="0.55000000000000004">
      <c r="A343" t="s">
        <v>3291</v>
      </c>
      <c r="B343" t="s">
        <v>3292</v>
      </c>
      <c r="C343" t="s">
        <v>3265</v>
      </c>
      <c r="D343" t="s">
        <v>3266</v>
      </c>
      <c r="E343" t="s">
        <v>2630</v>
      </c>
      <c r="F343" s="1">
        <v>0.28000000000000003</v>
      </c>
      <c r="G343">
        <v>4</v>
      </c>
      <c r="H343" s="2">
        <v>7807</v>
      </c>
      <c r="I343" t="s">
        <v>3267</v>
      </c>
      <c r="J343" t="s">
        <v>3268</v>
      </c>
      <c r="K343" t="s">
        <v>3269</v>
      </c>
      <c r="L343" t="s">
        <v>3270</v>
      </c>
      <c r="M343" t="s">
        <v>3271</v>
      </c>
      <c r="N343" t="s">
        <v>3272</v>
      </c>
      <c r="O343" t="s">
        <v>3293</v>
      </c>
      <c r="P343" t="s">
        <v>3294</v>
      </c>
    </row>
    <row r="344" spans="1:16" x14ac:dyDescent="0.55000000000000004">
      <c r="A344" t="s">
        <v>3295</v>
      </c>
      <c r="B344" t="s">
        <v>3296</v>
      </c>
      <c r="C344" t="s">
        <v>3265</v>
      </c>
      <c r="D344" t="s">
        <v>3266</v>
      </c>
      <c r="E344" t="s">
        <v>2630</v>
      </c>
      <c r="F344" s="1">
        <v>0.28000000000000003</v>
      </c>
      <c r="G344">
        <v>4</v>
      </c>
      <c r="H344" s="2">
        <v>7807</v>
      </c>
      <c r="I344" t="s">
        <v>3267</v>
      </c>
      <c r="J344" t="s">
        <v>3268</v>
      </c>
      <c r="K344" t="s">
        <v>3269</v>
      </c>
      <c r="L344" t="s">
        <v>3270</v>
      </c>
      <c r="M344" t="s">
        <v>3271</v>
      </c>
      <c r="N344" t="s">
        <v>3272</v>
      </c>
      <c r="O344" t="s">
        <v>3297</v>
      </c>
      <c r="P344" t="s">
        <v>3298</v>
      </c>
    </row>
    <row r="345" spans="1:16" x14ac:dyDescent="0.55000000000000004">
      <c r="A345" t="s">
        <v>3299</v>
      </c>
      <c r="B345" t="s">
        <v>3300</v>
      </c>
      <c r="C345" t="s">
        <v>3301</v>
      </c>
      <c r="D345" t="s">
        <v>3302</v>
      </c>
      <c r="E345" t="s">
        <v>78</v>
      </c>
      <c r="F345" s="1">
        <v>0.43</v>
      </c>
      <c r="G345">
        <v>4.4000000000000004</v>
      </c>
      <c r="H345" s="2">
        <v>67259</v>
      </c>
      <c r="I345" t="s">
        <v>3303</v>
      </c>
      <c r="J345" t="s">
        <v>3304</v>
      </c>
      <c r="K345" t="s">
        <v>3305</v>
      </c>
      <c r="L345" t="s">
        <v>3306</v>
      </c>
      <c r="M345" t="s">
        <v>3307</v>
      </c>
      <c r="N345" t="s">
        <v>3308</v>
      </c>
      <c r="O345" t="s">
        <v>3309</v>
      </c>
      <c r="P345" t="s">
        <v>3310</v>
      </c>
    </row>
    <row r="346" spans="1:16" x14ac:dyDescent="0.55000000000000004">
      <c r="A346" t="s">
        <v>3311</v>
      </c>
      <c r="B346" t="s">
        <v>3312</v>
      </c>
      <c r="C346" t="s">
        <v>3219</v>
      </c>
      <c r="D346" t="s">
        <v>3313</v>
      </c>
      <c r="E346" t="s">
        <v>2220</v>
      </c>
      <c r="F346" s="1">
        <v>0.62</v>
      </c>
      <c r="G346">
        <v>4.0999999999999996</v>
      </c>
      <c r="H346" s="2">
        <v>10689</v>
      </c>
      <c r="I346" t="s">
        <v>3314</v>
      </c>
      <c r="J346" t="s">
        <v>3315</v>
      </c>
      <c r="K346" t="s">
        <v>3316</v>
      </c>
      <c r="L346" t="s">
        <v>3317</v>
      </c>
      <c r="M346" t="s">
        <v>3318</v>
      </c>
      <c r="N346" t="s">
        <v>3319</v>
      </c>
      <c r="O346" t="s">
        <v>3320</v>
      </c>
      <c r="P346" t="s">
        <v>3321</v>
      </c>
    </row>
    <row r="347" spans="1:16" x14ac:dyDescent="0.55000000000000004">
      <c r="A347" t="s">
        <v>3322</v>
      </c>
      <c r="B347" t="s">
        <v>3323</v>
      </c>
      <c r="C347" t="s">
        <v>3324</v>
      </c>
      <c r="D347" t="s">
        <v>888</v>
      </c>
      <c r="E347" t="s">
        <v>479</v>
      </c>
      <c r="F347" s="1">
        <v>0.19</v>
      </c>
      <c r="G347">
        <v>4</v>
      </c>
      <c r="H347" t="s">
        <v>3325</v>
      </c>
      <c r="I347" t="s">
        <v>3326</v>
      </c>
      <c r="J347" t="s">
        <v>3327</v>
      </c>
      <c r="K347" t="s">
        <v>3328</v>
      </c>
      <c r="L347" t="s">
        <v>3329</v>
      </c>
      <c r="M347" t="s">
        <v>3330</v>
      </c>
      <c r="N347" t="s">
        <v>3331</v>
      </c>
      <c r="O347" t="s">
        <v>3332</v>
      </c>
      <c r="P347" t="s">
        <v>3333</v>
      </c>
    </row>
    <row r="348" spans="1:16" x14ac:dyDescent="0.55000000000000004">
      <c r="A348" t="s">
        <v>3334</v>
      </c>
      <c r="B348" t="s">
        <v>3335</v>
      </c>
      <c r="C348" t="s">
        <v>3219</v>
      </c>
      <c r="D348" t="s">
        <v>625</v>
      </c>
      <c r="E348" t="s">
        <v>3336</v>
      </c>
      <c r="F348" s="1">
        <v>0.79</v>
      </c>
      <c r="G348">
        <v>3.9</v>
      </c>
      <c r="H348" s="2">
        <v>21796</v>
      </c>
      <c r="I348" t="s">
        <v>3337</v>
      </c>
      <c r="J348" t="s">
        <v>3338</v>
      </c>
      <c r="K348" t="s">
        <v>3339</v>
      </c>
      <c r="L348" t="s">
        <v>3340</v>
      </c>
      <c r="M348" t="s">
        <v>3341</v>
      </c>
      <c r="N348" t="s">
        <v>3342</v>
      </c>
      <c r="O348" t="s">
        <v>3343</v>
      </c>
      <c r="P348" t="s">
        <v>3344</v>
      </c>
    </row>
    <row r="349" spans="1:16" x14ac:dyDescent="0.55000000000000004">
      <c r="A349" t="s">
        <v>3345</v>
      </c>
      <c r="B349" t="s">
        <v>3346</v>
      </c>
      <c r="C349" t="s">
        <v>3347</v>
      </c>
      <c r="D349" t="s">
        <v>378</v>
      </c>
      <c r="E349" t="s">
        <v>114</v>
      </c>
      <c r="F349" s="1">
        <v>0.4</v>
      </c>
      <c r="G349">
        <v>4.0999999999999996</v>
      </c>
      <c r="H349" t="s">
        <v>3348</v>
      </c>
      <c r="I349" t="s">
        <v>3349</v>
      </c>
      <c r="J349" t="s">
        <v>3350</v>
      </c>
      <c r="K349" t="s">
        <v>3351</v>
      </c>
      <c r="L349" t="s">
        <v>3352</v>
      </c>
      <c r="M349" t="s">
        <v>3353</v>
      </c>
      <c r="N349" t="s">
        <v>3354</v>
      </c>
      <c r="O349" t="s">
        <v>3355</v>
      </c>
      <c r="P349" t="s">
        <v>3356</v>
      </c>
    </row>
    <row r="350" spans="1:16" x14ac:dyDescent="0.55000000000000004">
      <c r="A350" t="s">
        <v>3357</v>
      </c>
      <c r="B350" t="s">
        <v>3358</v>
      </c>
      <c r="C350" t="s">
        <v>3265</v>
      </c>
      <c r="D350" t="s">
        <v>3359</v>
      </c>
      <c r="E350" t="s">
        <v>3360</v>
      </c>
      <c r="F350" s="1">
        <v>0.21</v>
      </c>
      <c r="G350">
        <v>4.2</v>
      </c>
      <c r="H350">
        <v>284</v>
      </c>
      <c r="I350" t="s">
        <v>3361</v>
      </c>
      <c r="J350" t="s">
        <v>3362</v>
      </c>
      <c r="K350" t="s">
        <v>3363</v>
      </c>
      <c r="L350" t="s">
        <v>3364</v>
      </c>
      <c r="M350" t="s">
        <v>3365</v>
      </c>
      <c r="N350" t="s">
        <v>3366</v>
      </c>
      <c r="O350" t="s">
        <v>3367</v>
      </c>
      <c r="P350" t="s">
        <v>3368</v>
      </c>
    </row>
    <row r="351" spans="1:16" x14ac:dyDescent="0.55000000000000004">
      <c r="A351" t="s">
        <v>3369</v>
      </c>
      <c r="B351" t="s">
        <v>3370</v>
      </c>
      <c r="C351" t="s">
        <v>3347</v>
      </c>
      <c r="D351" t="s">
        <v>378</v>
      </c>
      <c r="E351" t="s">
        <v>1683</v>
      </c>
      <c r="F351" s="1">
        <v>0.76</v>
      </c>
      <c r="G351">
        <v>3.9</v>
      </c>
      <c r="H351" s="2">
        <v>58162</v>
      </c>
      <c r="I351" t="s">
        <v>3371</v>
      </c>
      <c r="J351" t="s">
        <v>3372</v>
      </c>
      <c r="K351" t="s">
        <v>3373</v>
      </c>
      <c r="L351" t="s">
        <v>3374</v>
      </c>
      <c r="M351" t="s">
        <v>3375</v>
      </c>
      <c r="N351" t="s">
        <v>3376</v>
      </c>
      <c r="O351" t="s">
        <v>3377</v>
      </c>
      <c r="P351" t="s">
        <v>3378</v>
      </c>
    </row>
    <row r="352" spans="1:16" x14ac:dyDescent="0.55000000000000004">
      <c r="A352" t="s">
        <v>3379</v>
      </c>
      <c r="B352" t="s">
        <v>3380</v>
      </c>
      <c r="C352" t="s">
        <v>3265</v>
      </c>
      <c r="D352" t="s">
        <v>2630</v>
      </c>
      <c r="E352" t="s">
        <v>3360</v>
      </c>
      <c r="F352" s="1">
        <v>0.25</v>
      </c>
      <c r="G352">
        <v>4</v>
      </c>
      <c r="H352" s="2">
        <v>12796</v>
      </c>
      <c r="I352" t="s">
        <v>3381</v>
      </c>
      <c r="J352" t="s">
        <v>3382</v>
      </c>
      <c r="K352" t="s">
        <v>3383</v>
      </c>
      <c r="L352" t="s">
        <v>3384</v>
      </c>
      <c r="M352" t="s">
        <v>3385</v>
      </c>
      <c r="N352" t="s">
        <v>3386</v>
      </c>
      <c r="O352" t="s">
        <v>3387</v>
      </c>
      <c r="P352" t="s">
        <v>3388</v>
      </c>
    </row>
    <row r="353" spans="1:16" x14ac:dyDescent="0.55000000000000004">
      <c r="A353" t="s">
        <v>3389</v>
      </c>
      <c r="B353" t="s">
        <v>3390</v>
      </c>
      <c r="C353" t="s">
        <v>3391</v>
      </c>
      <c r="D353" t="s">
        <v>32</v>
      </c>
      <c r="E353" t="s">
        <v>888</v>
      </c>
      <c r="F353" s="1">
        <v>0.73</v>
      </c>
      <c r="G353">
        <v>4</v>
      </c>
      <c r="H353" s="2">
        <v>14282</v>
      </c>
      <c r="I353" t="s">
        <v>3392</v>
      </c>
      <c r="J353" t="s">
        <v>3393</v>
      </c>
      <c r="K353" t="s">
        <v>3394</v>
      </c>
      <c r="L353" t="s">
        <v>3395</v>
      </c>
      <c r="M353" t="s">
        <v>3396</v>
      </c>
      <c r="N353" t="s">
        <v>3397</v>
      </c>
      <c r="O353" t="s">
        <v>3398</v>
      </c>
      <c r="P353" t="s">
        <v>3399</v>
      </c>
    </row>
    <row r="354" spans="1:16" x14ac:dyDescent="0.55000000000000004">
      <c r="A354" t="s">
        <v>3400</v>
      </c>
      <c r="B354" t="s">
        <v>3401</v>
      </c>
      <c r="C354" t="s">
        <v>3347</v>
      </c>
      <c r="D354" t="s">
        <v>32</v>
      </c>
      <c r="E354" t="s">
        <v>114</v>
      </c>
      <c r="F354" s="1">
        <v>0.65</v>
      </c>
      <c r="G354">
        <v>4.0999999999999996</v>
      </c>
      <c r="H354" t="s">
        <v>3402</v>
      </c>
      <c r="I354" t="s">
        <v>3403</v>
      </c>
      <c r="J354" t="s">
        <v>3404</v>
      </c>
      <c r="K354" t="s">
        <v>3405</v>
      </c>
      <c r="L354" t="s">
        <v>3406</v>
      </c>
      <c r="M354" t="s">
        <v>3407</v>
      </c>
      <c r="N354" t="s">
        <v>3408</v>
      </c>
      <c r="O354" t="s">
        <v>3409</v>
      </c>
      <c r="P354" t="s">
        <v>3410</v>
      </c>
    </row>
    <row r="355" spans="1:16" x14ac:dyDescent="0.55000000000000004">
      <c r="A355" t="s">
        <v>3411</v>
      </c>
      <c r="B355" t="s">
        <v>3412</v>
      </c>
      <c r="C355" t="s">
        <v>3301</v>
      </c>
      <c r="D355" t="s">
        <v>3413</v>
      </c>
      <c r="E355" t="s">
        <v>3414</v>
      </c>
      <c r="F355" s="1">
        <v>0.47</v>
      </c>
      <c r="G355">
        <v>4.4000000000000004</v>
      </c>
      <c r="H355" s="2">
        <v>67259</v>
      </c>
      <c r="I355" t="s">
        <v>3303</v>
      </c>
      <c r="J355" t="s">
        <v>3304</v>
      </c>
      <c r="K355" t="s">
        <v>3305</v>
      </c>
      <c r="L355" t="s">
        <v>3306</v>
      </c>
      <c r="M355" t="s">
        <v>3307</v>
      </c>
      <c r="N355" t="s">
        <v>3308</v>
      </c>
      <c r="O355" t="s">
        <v>3415</v>
      </c>
      <c r="P355" t="s">
        <v>3416</v>
      </c>
    </row>
    <row r="356" spans="1:16" x14ac:dyDescent="0.55000000000000004">
      <c r="A356" t="s">
        <v>3417</v>
      </c>
      <c r="B356" t="s">
        <v>3418</v>
      </c>
      <c r="C356" t="s">
        <v>3265</v>
      </c>
      <c r="D356" t="s">
        <v>3359</v>
      </c>
      <c r="E356" t="s">
        <v>3360</v>
      </c>
      <c r="F356" s="1">
        <v>0.21</v>
      </c>
      <c r="G356">
        <v>4.2</v>
      </c>
      <c r="H356">
        <v>284</v>
      </c>
      <c r="I356" t="s">
        <v>3361</v>
      </c>
      <c r="J356" t="s">
        <v>3362</v>
      </c>
      <c r="K356" t="s">
        <v>3363</v>
      </c>
      <c r="L356" t="s">
        <v>3364</v>
      </c>
      <c r="M356" t="s">
        <v>3365</v>
      </c>
      <c r="N356" t="s">
        <v>3366</v>
      </c>
      <c r="O356" t="s">
        <v>3419</v>
      </c>
      <c r="P356" t="s">
        <v>3420</v>
      </c>
    </row>
    <row r="357" spans="1:16" x14ac:dyDescent="0.55000000000000004">
      <c r="A357" t="s">
        <v>3421</v>
      </c>
      <c r="B357" t="s">
        <v>3422</v>
      </c>
      <c r="C357" t="s">
        <v>3252</v>
      </c>
      <c r="D357" t="s">
        <v>625</v>
      </c>
      <c r="E357" t="s">
        <v>1683</v>
      </c>
      <c r="F357" s="1">
        <v>0.4</v>
      </c>
      <c r="G357">
        <v>4.3</v>
      </c>
      <c r="H357" s="2">
        <v>15970</v>
      </c>
      <c r="I357" t="s">
        <v>3423</v>
      </c>
      <c r="J357" t="s">
        <v>3424</v>
      </c>
      <c r="K357" t="s">
        <v>3425</v>
      </c>
      <c r="L357" t="s">
        <v>3426</v>
      </c>
      <c r="M357" t="s">
        <v>3427</v>
      </c>
      <c r="N357" t="s">
        <v>3428</v>
      </c>
      <c r="O357" t="s">
        <v>3429</v>
      </c>
      <c r="P357" t="s">
        <v>3430</v>
      </c>
    </row>
    <row r="358" spans="1:16" x14ac:dyDescent="0.55000000000000004">
      <c r="A358" t="s">
        <v>3431</v>
      </c>
      <c r="B358" t="s">
        <v>3432</v>
      </c>
      <c r="C358" t="s">
        <v>3252</v>
      </c>
      <c r="D358" t="s">
        <v>3433</v>
      </c>
      <c r="E358" t="s">
        <v>548</v>
      </c>
      <c r="F358" s="1">
        <v>0.48</v>
      </c>
      <c r="G358">
        <v>4.3</v>
      </c>
      <c r="H358" t="s">
        <v>3254</v>
      </c>
      <c r="I358" t="s">
        <v>3434</v>
      </c>
      <c r="J358" t="s">
        <v>3256</v>
      </c>
      <c r="K358" t="s">
        <v>3257</v>
      </c>
      <c r="L358" t="s">
        <v>3258</v>
      </c>
      <c r="M358" t="s">
        <v>3259</v>
      </c>
      <c r="N358" t="s">
        <v>3260</v>
      </c>
      <c r="O358" t="s">
        <v>3435</v>
      </c>
      <c r="P358" t="s">
        <v>3436</v>
      </c>
    </row>
    <row r="359" spans="1:16" x14ac:dyDescent="0.55000000000000004">
      <c r="A359" t="s">
        <v>3437</v>
      </c>
      <c r="B359" t="s">
        <v>3438</v>
      </c>
      <c r="C359" t="s">
        <v>3439</v>
      </c>
      <c r="D359" t="s">
        <v>32</v>
      </c>
      <c r="E359" t="s">
        <v>114</v>
      </c>
      <c r="F359" s="1">
        <v>0.65</v>
      </c>
      <c r="G359">
        <v>3.9</v>
      </c>
      <c r="H359" s="2">
        <v>46399</v>
      </c>
      <c r="I359" t="s">
        <v>3440</v>
      </c>
      <c r="J359" t="s">
        <v>3441</v>
      </c>
      <c r="K359" t="s">
        <v>3442</v>
      </c>
      <c r="L359" t="s">
        <v>3443</v>
      </c>
      <c r="M359" t="s">
        <v>3444</v>
      </c>
      <c r="N359" t="s">
        <v>3445</v>
      </c>
      <c r="O359" t="s">
        <v>3446</v>
      </c>
      <c r="P359" t="s">
        <v>3447</v>
      </c>
    </row>
    <row r="360" spans="1:16" x14ac:dyDescent="0.55000000000000004">
      <c r="A360" t="s">
        <v>3448</v>
      </c>
      <c r="B360" t="s">
        <v>3449</v>
      </c>
      <c r="C360" t="s">
        <v>3450</v>
      </c>
      <c r="D360" t="s">
        <v>3451</v>
      </c>
      <c r="E360" t="s">
        <v>1415</v>
      </c>
      <c r="F360" s="1">
        <v>0.28000000000000003</v>
      </c>
      <c r="G360">
        <v>4.4000000000000004</v>
      </c>
      <c r="H360" s="2">
        <v>8891</v>
      </c>
      <c r="I360" t="s">
        <v>3452</v>
      </c>
      <c r="J360" t="s">
        <v>3453</v>
      </c>
      <c r="K360" t="s">
        <v>3454</v>
      </c>
      <c r="L360" t="s">
        <v>3455</v>
      </c>
      <c r="M360" t="s">
        <v>3456</v>
      </c>
      <c r="N360" t="s">
        <v>3457</v>
      </c>
      <c r="O360" t="s">
        <v>3458</v>
      </c>
      <c r="P360" t="s">
        <v>3459</v>
      </c>
    </row>
    <row r="361" spans="1:16" x14ac:dyDescent="0.55000000000000004">
      <c r="A361" t="s">
        <v>3460</v>
      </c>
      <c r="B361" t="s">
        <v>3461</v>
      </c>
      <c r="C361" t="s">
        <v>3219</v>
      </c>
      <c r="D361" t="s">
        <v>479</v>
      </c>
      <c r="E361" t="s">
        <v>842</v>
      </c>
      <c r="F361" s="1">
        <v>0.6</v>
      </c>
      <c r="G361">
        <v>4</v>
      </c>
      <c r="H361" s="2">
        <v>30254</v>
      </c>
      <c r="I361" t="s">
        <v>3462</v>
      </c>
      <c r="J361" t="s">
        <v>3463</v>
      </c>
      <c r="K361" t="s">
        <v>3464</v>
      </c>
      <c r="L361" t="s">
        <v>3465</v>
      </c>
      <c r="M361" t="s">
        <v>3466</v>
      </c>
      <c r="N361" t="s">
        <v>3467</v>
      </c>
      <c r="O361" t="s">
        <v>3468</v>
      </c>
      <c r="P361" t="s">
        <v>3469</v>
      </c>
    </row>
    <row r="362" spans="1:16" x14ac:dyDescent="0.55000000000000004">
      <c r="A362" t="s">
        <v>3470</v>
      </c>
      <c r="B362" t="s">
        <v>3471</v>
      </c>
      <c r="C362" t="s">
        <v>3219</v>
      </c>
      <c r="D362" t="s">
        <v>625</v>
      </c>
      <c r="E362" t="s">
        <v>717</v>
      </c>
      <c r="F362" s="1">
        <v>0.81</v>
      </c>
      <c r="G362">
        <v>4.2</v>
      </c>
      <c r="H362" s="2">
        <v>22636</v>
      </c>
      <c r="I362" t="s">
        <v>3472</v>
      </c>
      <c r="J362" t="s">
        <v>3473</v>
      </c>
      <c r="K362" t="s">
        <v>3474</v>
      </c>
      <c r="L362" t="s">
        <v>3475</v>
      </c>
      <c r="M362" t="s">
        <v>3476</v>
      </c>
      <c r="N362" t="s">
        <v>3477</v>
      </c>
      <c r="O362" t="s">
        <v>3478</v>
      </c>
      <c r="P362" t="s">
        <v>3479</v>
      </c>
    </row>
    <row r="363" spans="1:16" x14ac:dyDescent="0.55000000000000004">
      <c r="A363" t="s">
        <v>3480</v>
      </c>
      <c r="B363" t="s">
        <v>3481</v>
      </c>
      <c r="C363" t="s">
        <v>3265</v>
      </c>
      <c r="D363" t="s">
        <v>3482</v>
      </c>
      <c r="E363" t="s">
        <v>2982</v>
      </c>
      <c r="F363" s="1">
        <v>0.28999999999999998</v>
      </c>
      <c r="G363">
        <v>4.0999999999999996</v>
      </c>
      <c r="H363" s="2">
        <v>22318</v>
      </c>
      <c r="I363" t="s">
        <v>3483</v>
      </c>
      <c r="J363" t="s">
        <v>3484</v>
      </c>
      <c r="K363" t="s">
        <v>3485</v>
      </c>
      <c r="L363" t="s">
        <v>3486</v>
      </c>
      <c r="M363" t="s">
        <v>3487</v>
      </c>
      <c r="N363" t="s">
        <v>3488</v>
      </c>
      <c r="O363" t="s">
        <v>3489</v>
      </c>
      <c r="P363" t="s">
        <v>3490</v>
      </c>
    </row>
    <row r="364" spans="1:16" x14ac:dyDescent="0.55000000000000004">
      <c r="A364" t="s">
        <v>3491</v>
      </c>
      <c r="B364" t="s">
        <v>3492</v>
      </c>
      <c r="C364" t="s">
        <v>3301</v>
      </c>
      <c r="D364" t="s">
        <v>3493</v>
      </c>
      <c r="E364" t="s">
        <v>150</v>
      </c>
      <c r="F364" s="1">
        <v>0.47</v>
      </c>
      <c r="G364">
        <v>4.4000000000000004</v>
      </c>
      <c r="H364" s="2">
        <v>67259</v>
      </c>
      <c r="I364" t="s">
        <v>3494</v>
      </c>
      <c r="J364" t="s">
        <v>3304</v>
      </c>
      <c r="K364" t="s">
        <v>3305</v>
      </c>
      <c r="L364" t="s">
        <v>3306</v>
      </c>
      <c r="M364" t="s">
        <v>3307</v>
      </c>
      <c r="N364" t="s">
        <v>3308</v>
      </c>
      <c r="O364" t="s">
        <v>3495</v>
      </c>
      <c r="P364" t="s">
        <v>3496</v>
      </c>
    </row>
    <row r="365" spans="1:16" x14ac:dyDescent="0.55000000000000004">
      <c r="A365" t="s">
        <v>3497</v>
      </c>
      <c r="B365" t="s">
        <v>3498</v>
      </c>
      <c r="C365" t="s">
        <v>3265</v>
      </c>
      <c r="D365" t="s">
        <v>578</v>
      </c>
      <c r="E365" t="s">
        <v>3499</v>
      </c>
      <c r="F365" s="1">
        <v>0.28000000000000003</v>
      </c>
      <c r="G365">
        <v>4.0999999999999996</v>
      </c>
      <c r="H365" s="2">
        <v>18998</v>
      </c>
      <c r="I365" t="s">
        <v>3500</v>
      </c>
      <c r="J365" t="s">
        <v>3501</v>
      </c>
      <c r="K365" t="s">
        <v>3502</v>
      </c>
      <c r="L365" t="s">
        <v>3503</v>
      </c>
      <c r="M365" t="s">
        <v>3504</v>
      </c>
      <c r="N365" t="s">
        <v>3505</v>
      </c>
      <c r="O365" t="s">
        <v>3506</v>
      </c>
      <c r="P365" t="s">
        <v>3507</v>
      </c>
    </row>
    <row r="366" spans="1:16" x14ac:dyDescent="0.55000000000000004">
      <c r="A366" t="s">
        <v>3508</v>
      </c>
      <c r="B366" t="s">
        <v>3218</v>
      </c>
      <c r="C366" t="s">
        <v>3219</v>
      </c>
      <c r="D366" t="s">
        <v>236</v>
      </c>
      <c r="E366" t="s">
        <v>303</v>
      </c>
      <c r="F366" s="1">
        <v>0.91</v>
      </c>
      <c r="G366">
        <v>4.2</v>
      </c>
      <c r="H366" s="2">
        <v>13937</v>
      </c>
      <c r="I366" t="s">
        <v>3509</v>
      </c>
      <c r="J366" t="s">
        <v>3221</v>
      </c>
      <c r="K366" t="s">
        <v>3222</v>
      </c>
      <c r="L366" t="s">
        <v>3223</v>
      </c>
      <c r="M366" t="s">
        <v>3224</v>
      </c>
      <c r="N366" t="s">
        <v>3225</v>
      </c>
      <c r="O366" t="s">
        <v>3510</v>
      </c>
      <c r="P366" t="s">
        <v>3511</v>
      </c>
    </row>
    <row r="367" spans="1:16" x14ac:dyDescent="0.55000000000000004">
      <c r="A367" t="s">
        <v>3512</v>
      </c>
      <c r="B367" t="s">
        <v>3513</v>
      </c>
      <c r="C367" t="s">
        <v>3219</v>
      </c>
      <c r="D367" t="s">
        <v>548</v>
      </c>
      <c r="E367" t="s">
        <v>1283</v>
      </c>
      <c r="F367" s="1">
        <v>0.78</v>
      </c>
      <c r="G367">
        <v>4.2</v>
      </c>
      <c r="H367" s="2">
        <v>29471</v>
      </c>
      <c r="I367" t="s">
        <v>3514</v>
      </c>
      <c r="J367" t="s">
        <v>3515</v>
      </c>
      <c r="K367" t="s">
        <v>3516</v>
      </c>
      <c r="L367" t="s">
        <v>3517</v>
      </c>
      <c r="M367" t="s">
        <v>3518</v>
      </c>
      <c r="N367" t="s">
        <v>3519</v>
      </c>
      <c r="O367" t="s">
        <v>3520</v>
      </c>
      <c r="P367" t="s">
        <v>3521</v>
      </c>
    </row>
    <row r="368" spans="1:16" x14ac:dyDescent="0.55000000000000004">
      <c r="A368" t="s">
        <v>3522</v>
      </c>
      <c r="B368" t="s">
        <v>3523</v>
      </c>
      <c r="C368" t="s">
        <v>3265</v>
      </c>
      <c r="D368" t="s">
        <v>2981</v>
      </c>
      <c r="E368" t="s">
        <v>196</v>
      </c>
      <c r="F368" s="1">
        <v>0.32</v>
      </c>
      <c r="G368">
        <v>4.0999999999999996</v>
      </c>
      <c r="H368" s="2">
        <v>22318</v>
      </c>
      <c r="I368" t="s">
        <v>3524</v>
      </c>
      <c r="J368" t="s">
        <v>3484</v>
      </c>
      <c r="K368" t="s">
        <v>3485</v>
      </c>
      <c r="L368" t="s">
        <v>3486</v>
      </c>
      <c r="M368" t="s">
        <v>3487</v>
      </c>
      <c r="N368" t="s">
        <v>3488</v>
      </c>
      <c r="O368" t="s">
        <v>3525</v>
      </c>
      <c r="P368" t="s">
        <v>3526</v>
      </c>
    </row>
    <row r="369" spans="1:16" x14ac:dyDescent="0.55000000000000004">
      <c r="A369" t="s">
        <v>3527</v>
      </c>
      <c r="B369" t="s">
        <v>3528</v>
      </c>
      <c r="C369" t="s">
        <v>3265</v>
      </c>
      <c r="D369" t="s">
        <v>3529</v>
      </c>
      <c r="E369" t="s">
        <v>3530</v>
      </c>
      <c r="F369" s="1">
        <v>0.21</v>
      </c>
      <c r="G369">
        <v>4</v>
      </c>
      <c r="H369" s="2">
        <v>21350</v>
      </c>
      <c r="I369" t="s">
        <v>3531</v>
      </c>
      <c r="J369" t="s">
        <v>3532</v>
      </c>
      <c r="K369" t="s">
        <v>3533</v>
      </c>
      <c r="L369" t="s">
        <v>3534</v>
      </c>
      <c r="M369" t="s">
        <v>3535</v>
      </c>
      <c r="N369" t="s">
        <v>3536</v>
      </c>
      <c r="O369" t="s">
        <v>3537</v>
      </c>
      <c r="P369" t="s">
        <v>3538</v>
      </c>
    </row>
    <row r="370" spans="1:16" x14ac:dyDescent="0.55000000000000004">
      <c r="A370" t="s">
        <v>3539</v>
      </c>
      <c r="B370" t="s">
        <v>3218</v>
      </c>
      <c r="C370" t="s">
        <v>3219</v>
      </c>
      <c r="D370" t="s">
        <v>236</v>
      </c>
      <c r="E370" t="s">
        <v>303</v>
      </c>
      <c r="F370" s="1">
        <v>0.91</v>
      </c>
      <c r="G370">
        <v>4.2</v>
      </c>
      <c r="H370" s="2">
        <v>13937</v>
      </c>
      <c r="I370" t="s">
        <v>3509</v>
      </c>
      <c r="J370" t="s">
        <v>3221</v>
      </c>
      <c r="K370" t="s">
        <v>3222</v>
      </c>
      <c r="L370" t="s">
        <v>3223</v>
      </c>
      <c r="M370" t="s">
        <v>3224</v>
      </c>
      <c r="N370" t="s">
        <v>3225</v>
      </c>
      <c r="O370" t="s">
        <v>3540</v>
      </c>
      <c r="P370" t="s">
        <v>3541</v>
      </c>
    </row>
    <row r="371" spans="1:16" x14ac:dyDescent="0.55000000000000004">
      <c r="A371" t="s">
        <v>16</v>
      </c>
      <c r="B371" t="s">
        <v>17</v>
      </c>
      <c r="C371" t="s">
        <v>18</v>
      </c>
      <c r="D371" t="s">
        <v>19</v>
      </c>
      <c r="E371" t="s">
        <v>20</v>
      </c>
      <c r="F371" s="1">
        <v>0.64</v>
      </c>
      <c r="G371">
        <v>4.2</v>
      </c>
      <c r="H371" s="2">
        <v>24270</v>
      </c>
      <c r="I371" t="s">
        <v>21</v>
      </c>
      <c r="J371" t="s">
        <v>22</v>
      </c>
      <c r="K371" t="s">
        <v>23</v>
      </c>
      <c r="L371" t="s">
        <v>24</v>
      </c>
      <c r="M371" t="s">
        <v>25</v>
      </c>
      <c r="N371" t="s">
        <v>929</v>
      </c>
      <c r="O371" t="s">
        <v>3542</v>
      </c>
      <c r="P371" t="s">
        <v>3543</v>
      </c>
    </row>
    <row r="372" spans="1:16" x14ac:dyDescent="0.55000000000000004">
      <c r="A372" t="s">
        <v>3544</v>
      </c>
      <c r="B372" t="s">
        <v>3545</v>
      </c>
      <c r="C372" t="s">
        <v>3265</v>
      </c>
      <c r="D372" t="s">
        <v>1232</v>
      </c>
      <c r="E372" t="s">
        <v>3546</v>
      </c>
      <c r="F372" s="1">
        <v>0.23</v>
      </c>
      <c r="G372">
        <v>4.0999999999999996</v>
      </c>
      <c r="H372" t="s">
        <v>3547</v>
      </c>
      <c r="I372" t="s">
        <v>3548</v>
      </c>
      <c r="J372" t="s">
        <v>3549</v>
      </c>
      <c r="K372" t="s">
        <v>3550</v>
      </c>
      <c r="L372" t="s">
        <v>3551</v>
      </c>
      <c r="M372" t="s">
        <v>3552</v>
      </c>
      <c r="N372" t="s">
        <v>3553</v>
      </c>
      <c r="O372" t="s">
        <v>3554</v>
      </c>
      <c r="P372" t="s">
        <v>3555</v>
      </c>
    </row>
    <row r="373" spans="1:16" x14ac:dyDescent="0.55000000000000004">
      <c r="A373" t="s">
        <v>3556</v>
      </c>
      <c r="B373" t="s">
        <v>3557</v>
      </c>
      <c r="C373" t="s">
        <v>3265</v>
      </c>
      <c r="D373" t="s">
        <v>3266</v>
      </c>
      <c r="E373" t="s">
        <v>1232</v>
      </c>
      <c r="F373" s="1">
        <v>0.24</v>
      </c>
      <c r="G373">
        <v>4.0999999999999996</v>
      </c>
      <c r="H373" t="s">
        <v>3547</v>
      </c>
      <c r="I373" t="s">
        <v>3558</v>
      </c>
      <c r="J373" t="s">
        <v>3549</v>
      </c>
      <c r="K373" t="s">
        <v>3550</v>
      </c>
      <c r="L373" t="s">
        <v>3551</v>
      </c>
      <c r="M373" t="s">
        <v>3552</v>
      </c>
      <c r="N373" t="s">
        <v>3553</v>
      </c>
      <c r="O373" t="s">
        <v>3559</v>
      </c>
      <c r="P373" t="s">
        <v>3560</v>
      </c>
    </row>
    <row r="374" spans="1:16" x14ac:dyDescent="0.55000000000000004">
      <c r="A374" t="s">
        <v>3561</v>
      </c>
      <c r="B374" t="s">
        <v>3218</v>
      </c>
      <c r="C374" t="s">
        <v>3219</v>
      </c>
      <c r="D374" t="s">
        <v>236</v>
      </c>
      <c r="E374" t="s">
        <v>303</v>
      </c>
      <c r="F374" s="1">
        <v>0.91</v>
      </c>
      <c r="G374">
        <v>4.2</v>
      </c>
      <c r="H374" s="2">
        <v>13937</v>
      </c>
      <c r="I374" t="s">
        <v>3562</v>
      </c>
      <c r="J374" t="s">
        <v>3221</v>
      </c>
      <c r="K374" t="s">
        <v>3222</v>
      </c>
      <c r="L374" t="s">
        <v>3223</v>
      </c>
      <c r="M374" t="s">
        <v>3224</v>
      </c>
      <c r="N374" t="s">
        <v>3225</v>
      </c>
      <c r="O374" t="s">
        <v>3563</v>
      </c>
      <c r="P374" t="s">
        <v>3564</v>
      </c>
    </row>
    <row r="375" spans="1:16" x14ac:dyDescent="0.55000000000000004">
      <c r="A375" t="s">
        <v>3565</v>
      </c>
      <c r="B375" t="s">
        <v>3566</v>
      </c>
      <c r="C375" t="s">
        <v>3265</v>
      </c>
      <c r="D375" t="s">
        <v>2630</v>
      </c>
      <c r="E375" t="s">
        <v>3360</v>
      </c>
      <c r="F375" s="1">
        <v>0.25</v>
      </c>
      <c r="G375">
        <v>4</v>
      </c>
      <c r="H375" s="2">
        <v>12796</v>
      </c>
      <c r="I375" t="s">
        <v>3381</v>
      </c>
      <c r="J375" t="s">
        <v>3382</v>
      </c>
      <c r="K375" t="s">
        <v>3383</v>
      </c>
      <c r="L375" t="s">
        <v>3384</v>
      </c>
      <c r="M375" t="s">
        <v>3385</v>
      </c>
      <c r="N375" t="s">
        <v>3386</v>
      </c>
      <c r="O375" t="s">
        <v>3567</v>
      </c>
      <c r="P375" t="s">
        <v>3568</v>
      </c>
    </row>
    <row r="376" spans="1:16" x14ac:dyDescent="0.55000000000000004">
      <c r="A376" t="s">
        <v>3569</v>
      </c>
      <c r="B376" t="s">
        <v>3570</v>
      </c>
      <c r="C376" t="s">
        <v>3571</v>
      </c>
      <c r="D376" t="s">
        <v>668</v>
      </c>
      <c r="E376" t="s">
        <v>3572</v>
      </c>
      <c r="F376" s="1">
        <v>0.72</v>
      </c>
      <c r="G376">
        <v>4.3</v>
      </c>
      <c r="H376" s="2">
        <v>14185</v>
      </c>
      <c r="I376" t="s">
        <v>3573</v>
      </c>
      <c r="J376" t="s">
        <v>2243</v>
      </c>
      <c r="K376" t="s">
        <v>2244</v>
      </c>
      <c r="L376" t="s">
        <v>2245</v>
      </c>
      <c r="M376" t="s">
        <v>2246</v>
      </c>
      <c r="N376" t="s">
        <v>3574</v>
      </c>
      <c r="O376" t="s">
        <v>3575</v>
      </c>
      <c r="P376" t="s">
        <v>3576</v>
      </c>
    </row>
    <row r="377" spans="1:16" x14ac:dyDescent="0.55000000000000004">
      <c r="A377" t="s">
        <v>3577</v>
      </c>
      <c r="B377" t="s">
        <v>3578</v>
      </c>
      <c r="C377" t="s">
        <v>3219</v>
      </c>
      <c r="D377" t="s">
        <v>842</v>
      </c>
      <c r="E377" t="s">
        <v>2981</v>
      </c>
      <c r="F377" s="1">
        <v>0.76</v>
      </c>
      <c r="G377">
        <v>4.3</v>
      </c>
      <c r="H377" s="2">
        <v>17159</v>
      </c>
      <c r="I377" t="s">
        <v>3579</v>
      </c>
      <c r="J377" t="s">
        <v>3580</v>
      </c>
      <c r="K377" t="s">
        <v>3581</v>
      </c>
      <c r="L377" t="s">
        <v>3582</v>
      </c>
      <c r="M377" t="s">
        <v>3583</v>
      </c>
      <c r="N377" t="s">
        <v>3584</v>
      </c>
      <c r="O377" t="s">
        <v>3585</v>
      </c>
      <c r="P377" t="s">
        <v>3586</v>
      </c>
    </row>
    <row r="378" spans="1:16" x14ac:dyDescent="0.55000000000000004">
      <c r="A378" t="s">
        <v>3587</v>
      </c>
      <c r="B378" t="s">
        <v>3588</v>
      </c>
      <c r="C378" t="s">
        <v>3219</v>
      </c>
      <c r="D378" t="s">
        <v>3589</v>
      </c>
      <c r="E378" t="s">
        <v>3590</v>
      </c>
      <c r="F378" s="1">
        <v>0.5</v>
      </c>
      <c r="G378">
        <v>4.0999999999999996</v>
      </c>
      <c r="H378" s="2">
        <v>5179</v>
      </c>
      <c r="I378" t="s">
        <v>3591</v>
      </c>
      <c r="J378" t="s">
        <v>3592</v>
      </c>
      <c r="K378" t="s">
        <v>3593</v>
      </c>
      <c r="L378" t="s">
        <v>3594</v>
      </c>
      <c r="M378" t="s">
        <v>3595</v>
      </c>
      <c r="N378" t="s">
        <v>3596</v>
      </c>
      <c r="O378" t="s">
        <v>3597</v>
      </c>
      <c r="P378" t="s">
        <v>3598</v>
      </c>
    </row>
    <row r="379" spans="1:16" x14ac:dyDescent="0.55000000000000004">
      <c r="A379" t="s">
        <v>29</v>
      </c>
      <c r="B379" t="s">
        <v>30</v>
      </c>
      <c r="C379" t="s">
        <v>18</v>
      </c>
      <c r="D379" t="s">
        <v>31</v>
      </c>
      <c r="E379" t="s">
        <v>32</v>
      </c>
      <c r="F379" s="1">
        <v>0.43</v>
      </c>
      <c r="G379">
        <v>4</v>
      </c>
      <c r="H379" s="2">
        <v>43993</v>
      </c>
      <c r="I379" t="s">
        <v>33</v>
      </c>
      <c r="J379" t="s">
        <v>34</v>
      </c>
      <c r="K379" t="s">
        <v>35</v>
      </c>
      <c r="L379" t="s">
        <v>36</v>
      </c>
      <c r="M379" t="s">
        <v>37</v>
      </c>
      <c r="N379" t="s">
        <v>38</v>
      </c>
      <c r="O379" t="s">
        <v>3599</v>
      </c>
      <c r="P379" t="s">
        <v>3600</v>
      </c>
    </row>
    <row r="380" spans="1:16" x14ac:dyDescent="0.55000000000000004">
      <c r="A380" t="s">
        <v>3601</v>
      </c>
      <c r="B380" t="s">
        <v>3602</v>
      </c>
      <c r="C380" t="s">
        <v>3265</v>
      </c>
      <c r="D380" t="s">
        <v>3603</v>
      </c>
      <c r="E380" t="s">
        <v>2558</v>
      </c>
      <c r="F380" s="1">
        <v>0.18</v>
      </c>
      <c r="G380">
        <v>4.0999999999999996</v>
      </c>
      <c r="H380" s="2">
        <v>19252</v>
      </c>
      <c r="I380" t="s">
        <v>3604</v>
      </c>
      <c r="J380" t="s">
        <v>3605</v>
      </c>
      <c r="K380" t="s">
        <v>3606</v>
      </c>
      <c r="L380" t="s">
        <v>3607</v>
      </c>
      <c r="M380" t="s">
        <v>3608</v>
      </c>
      <c r="N380" t="s">
        <v>3609</v>
      </c>
      <c r="O380" t="s">
        <v>3610</v>
      </c>
      <c r="P380" t="s">
        <v>3611</v>
      </c>
    </row>
    <row r="381" spans="1:16" x14ac:dyDescent="0.55000000000000004">
      <c r="A381" t="s">
        <v>41</v>
      </c>
      <c r="B381" t="s">
        <v>42</v>
      </c>
      <c r="C381" t="s">
        <v>18</v>
      </c>
      <c r="D381" t="s">
        <v>31</v>
      </c>
      <c r="E381" t="s">
        <v>114</v>
      </c>
      <c r="F381" s="1">
        <v>0.8</v>
      </c>
      <c r="G381">
        <v>3.9</v>
      </c>
      <c r="H381" s="2">
        <v>7928</v>
      </c>
      <c r="I381" t="s">
        <v>3612</v>
      </c>
      <c r="J381" t="s">
        <v>45</v>
      </c>
      <c r="K381" t="s">
        <v>46</v>
      </c>
      <c r="L381" t="s">
        <v>47</v>
      </c>
      <c r="M381" t="s">
        <v>48</v>
      </c>
      <c r="N381" t="s">
        <v>3613</v>
      </c>
      <c r="O381" t="s">
        <v>3614</v>
      </c>
      <c r="P381" t="s">
        <v>3615</v>
      </c>
    </row>
    <row r="382" spans="1:16" x14ac:dyDescent="0.55000000000000004">
      <c r="A382" t="s">
        <v>3616</v>
      </c>
      <c r="B382" t="s">
        <v>3218</v>
      </c>
      <c r="C382" t="s">
        <v>3219</v>
      </c>
      <c r="D382" t="s">
        <v>236</v>
      </c>
      <c r="E382" t="s">
        <v>303</v>
      </c>
      <c r="F382" s="1">
        <v>0.91</v>
      </c>
      <c r="G382">
        <v>4.2</v>
      </c>
      <c r="H382" s="2">
        <v>13937</v>
      </c>
      <c r="I382" t="s">
        <v>3220</v>
      </c>
      <c r="J382" t="s">
        <v>3221</v>
      </c>
      <c r="K382" t="s">
        <v>3222</v>
      </c>
      <c r="L382" t="s">
        <v>3223</v>
      </c>
      <c r="M382" t="s">
        <v>3224</v>
      </c>
      <c r="N382" t="s">
        <v>3225</v>
      </c>
      <c r="O382" t="s">
        <v>3617</v>
      </c>
      <c r="P382" t="s">
        <v>3618</v>
      </c>
    </row>
    <row r="383" spans="1:16" x14ac:dyDescent="0.55000000000000004">
      <c r="A383" t="s">
        <v>3619</v>
      </c>
      <c r="B383" t="s">
        <v>3620</v>
      </c>
      <c r="C383" t="s">
        <v>3265</v>
      </c>
      <c r="D383" t="s">
        <v>2630</v>
      </c>
      <c r="E383" t="s">
        <v>3360</v>
      </c>
      <c r="F383" s="1">
        <v>0.25</v>
      </c>
      <c r="G383">
        <v>4</v>
      </c>
      <c r="H383" s="2">
        <v>12796</v>
      </c>
      <c r="I383" t="s">
        <v>3381</v>
      </c>
      <c r="J383" t="s">
        <v>3382</v>
      </c>
      <c r="K383" t="s">
        <v>3383</v>
      </c>
      <c r="L383" t="s">
        <v>3384</v>
      </c>
      <c r="M383" t="s">
        <v>3385</v>
      </c>
      <c r="N383" t="s">
        <v>3386</v>
      </c>
      <c r="O383" t="s">
        <v>3621</v>
      </c>
      <c r="P383" t="s">
        <v>3622</v>
      </c>
    </row>
    <row r="384" spans="1:16" x14ac:dyDescent="0.55000000000000004">
      <c r="A384" t="s">
        <v>3623</v>
      </c>
      <c r="B384" t="s">
        <v>3624</v>
      </c>
      <c r="C384" t="s">
        <v>3391</v>
      </c>
      <c r="D384" t="s">
        <v>3625</v>
      </c>
      <c r="E384" t="s">
        <v>1415</v>
      </c>
      <c r="F384" s="1">
        <v>0.49</v>
      </c>
      <c r="G384">
        <v>4.4000000000000004</v>
      </c>
      <c r="H384" s="2">
        <v>1680</v>
      </c>
      <c r="I384" t="s">
        <v>3626</v>
      </c>
      <c r="J384" t="s">
        <v>3627</v>
      </c>
      <c r="K384" t="s">
        <v>3628</v>
      </c>
      <c r="L384" t="s">
        <v>3629</v>
      </c>
      <c r="M384" t="s">
        <v>3630</v>
      </c>
      <c r="N384" t="s">
        <v>3631</v>
      </c>
      <c r="O384" t="s">
        <v>3632</v>
      </c>
      <c r="P384" t="s">
        <v>3633</v>
      </c>
    </row>
    <row r="385" spans="1:16" x14ac:dyDescent="0.55000000000000004">
      <c r="A385" t="s">
        <v>3634</v>
      </c>
      <c r="B385" t="s">
        <v>3635</v>
      </c>
      <c r="C385" t="s">
        <v>3265</v>
      </c>
      <c r="D385" t="s">
        <v>578</v>
      </c>
      <c r="E385" t="s">
        <v>617</v>
      </c>
      <c r="F385" s="1">
        <v>0.19</v>
      </c>
      <c r="G385">
        <v>4.2</v>
      </c>
      <c r="H385" s="2">
        <v>13246</v>
      </c>
      <c r="I385" t="s">
        <v>3636</v>
      </c>
      <c r="J385" t="s">
        <v>3637</v>
      </c>
      <c r="K385" t="s">
        <v>3638</v>
      </c>
      <c r="L385" t="s">
        <v>3639</v>
      </c>
      <c r="M385" t="s">
        <v>3640</v>
      </c>
      <c r="N385" t="s">
        <v>3641</v>
      </c>
      <c r="O385" t="s">
        <v>3642</v>
      </c>
      <c r="P385" t="s">
        <v>3643</v>
      </c>
    </row>
    <row r="386" spans="1:16" x14ac:dyDescent="0.55000000000000004">
      <c r="A386" t="s">
        <v>3644</v>
      </c>
      <c r="B386" t="s">
        <v>3645</v>
      </c>
      <c r="C386" t="s">
        <v>3646</v>
      </c>
      <c r="D386" t="s">
        <v>3647</v>
      </c>
      <c r="E386" t="s">
        <v>479</v>
      </c>
      <c r="F386" s="1">
        <v>0.66</v>
      </c>
      <c r="G386">
        <v>3.8</v>
      </c>
      <c r="H386" s="2">
        <v>14648</v>
      </c>
      <c r="I386" t="s">
        <v>3648</v>
      </c>
      <c r="J386" t="s">
        <v>3649</v>
      </c>
      <c r="K386" t="s">
        <v>3650</v>
      </c>
      <c r="L386" t="s">
        <v>3651</v>
      </c>
      <c r="M386" t="s">
        <v>3652</v>
      </c>
      <c r="N386" t="s">
        <v>3653</v>
      </c>
      <c r="O386" t="s">
        <v>3654</v>
      </c>
      <c r="P386" t="s">
        <v>3655</v>
      </c>
    </row>
    <row r="387" spans="1:16" x14ac:dyDescent="0.55000000000000004">
      <c r="A387" t="s">
        <v>3656</v>
      </c>
      <c r="B387" t="s">
        <v>3229</v>
      </c>
      <c r="C387" t="s">
        <v>3219</v>
      </c>
      <c r="D387" t="s">
        <v>324</v>
      </c>
      <c r="E387" t="s">
        <v>1283</v>
      </c>
      <c r="F387" s="1">
        <v>0.8</v>
      </c>
      <c r="G387">
        <v>4.3</v>
      </c>
      <c r="H387" s="2">
        <v>27696</v>
      </c>
      <c r="I387" t="s">
        <v>3657</v>
      </c>
      <c r="J387" t="s">
        <v>3232</v>
      </c>
      <c r="K387" t="s">
        <v>3233</v>
      </c>
      <c r="L387" t="s">
        <v>3234</v>
      </c>
      <c r="M387" t="s">
        <v>3235</v>
      </c>
      <c r="N387" t="s">
        <v>3236</v>
      </c>
      <c r="O387" t="s">
        <v>3658</v>
      </c>
      <c r="P387" t="s">
        <v>3659</v>
      </c>
    </row>
    <row r="388" spans="1:16" x14ac:dyDescent="0.55000000000000004">
      <c r="A388" t="s">
        <v>3660</v>
      </c>
      <c r="B388" t="s">
        <v>3661</v>
      </c>
      <c r="C388" t="s">
        <v>3265</v>
      </c>
      <c r="D388" t="s">
        <v>1519</v>
      </c>
      <c r="E388" t="s">
        <v>1243</v>
      </c>
      <c r="F388" s="1">
        <v>0.26</v>
      </c>
      <c r="G388">
        <v>4.2</v>
      </c>
      <c r="H388" s="2">
        <v>32916</v>
      </c>
      <c r="I388" t="s">
        <v>3662</v>
      </c>
      <c r="J388" t="s">
        <v>3663</v>
      </c>
      <c r="K388" t="s">
        <v>3664</v>
      </c>
      <c r="L388" t="s">
        <v>3665</v>
      </c>
      <c r="M388" t="s">
        <v>3666</v>
      </c>
      <c r="N388" t="s">
        <v>3667</v>
      </c>
      <c r="O388" t="s">
        <v>3668</v>
      </c>
      <c r="P388" t="s">
        <v>3669</v>
      </c>
    </row>
    <row r="389" spans="1:16" x14ac:dyDescent="0.55000000000000004">
      <c r="A389" t="s">
        <v>3670</v>
      </c>
      <c r="B389" t="s">
        <v>3671</v>
      </c>
      <c r="C389" t="s">
        <v>3265</v>
      </c>
      <c r="D389" t="s">
        <v>303</v>
      </c>
      <c r="E389" t="s">
        <v>196</v>
      </c>
      <c r="F389" s="1">
        <v>0.2</v>
      </c>
      <c r="G389">
        <v>3.9</v>
      </c>
      <c r="H389" s="2">
        <v>25824</v>
      </c>
      <c r="I389" t="s">
        <v>3672</v>
      </c>
      <c r="J389" t="s">
        <v>3673</v>
      </c>
      <c r="K389" t="s">
        <v>3674</v>
      </c>
      <c r="L389" t="s">
        <v>3675</v>
      </c>
      <c r="M389" t="s">
        <v>3676</v>
      </c>
      <c r="N389" t="s">
        <v>3677</v>
      </c>
      <c r="O389" t="s">
        <v>3678</v>
      </c>
      <c r="P389" t="s">
        <v>3679</v>
      </c>
    </row>
    <row r="390" spans="1:16" x14ac:dyDescent="0.55000000000000004">
      <c r="A390" t="s">
        <v>3680</v>
      </c>
      <c r="B390" t="s">
        <v>3681</v>
      </c>
      <c r="C390" t="s">
        <v>3450</v>
      </c>
      <c r="D390" t="s">
        <v>3682</v>
      </c>
      <c r="E390" t="s">
        <v>1415</v>
      </c>
      <c r="F390" s="1">
        <v>0.37</v>
      </c>
      <c r="G390">
        <v>4.4000000000000004</v>
      </c>
      <c r="H390" s="2">
        <v>7462</v>
      </c>
      <c r="I390" t="s">
        <v>3683</v>
      </c>
      <c r="J390" t="s">
        <v>3684</v>
      </c>
      <c r="K390" t="s">
        <v>3685</v>
      </c>
      <c r="L390" t="s">
        <v>3686</v>
      </c>
      <c r="M390" t="s">
        <v>3687</v>
      </c>
      <c r="N390" t="s">
        <v>3688</v>
      </c>
      <c r="O390" t="s">
        <v>3689</v>
      </c>
      <c r="P390" t="s">
        <v>3690</v>
      </c>
    </row>
    <row r="391" spans="1:16" x14ac:dyDescent="0.55000000000000004">
      <c r="A391" t="s">
        <v>3691</v>
      </c>
      <c r="B391" t="s">
        <v>3692</v>
      </c>
      <c r="C391" t="s">
        <v>3347</v>
      </c>
      <c r="D391" t="s">
        <v>19</v>
      </c>
      <c r="E391" t="s">
        <v>55</v>
      </c>
      <c r="F391" s="1">
        <v>0.43</v>
      </c>
      <c r="G391">
        <v>4</v>
      </c>
      <c r="H391" s="2">
        <v>37817</v>
      </c>
      <c r="I391" t="s">
        <v>3693</v>
      </c>
      <c r="J391" t="s">
        <v>3694</v>
      </c>
      <c r="K391" t="s">
        <v>3695</v>
      </c>
      <c r="L391" t="s">
        <v>3696</v>
      </c>
      <c r="M391" t="s">
        <v>3697</v>
      </c>
      <c r="N391" t="s">
        <v>3698</v>
      </c>
      <c r="O391" t="s">
        <v>3699</v>
      </c>
      <c r="P391" t="s">
        <v>3700</v>
      </c>
    </row>
    <row r="392" spans="1:16" x14ac:dyDescent="0.55000000000000004">
      <c r="A392" t="s">
        <v>3701</v>
      </c>
      <c r="B392" t="s">
        <v>3702</v>
      </c>
      <c r="C392" t="s">
        <v>3219</v>
      </c>
      <c r="D392" t="s">
        <v>324</v>
      </c>
      <c r="E392" t="s">
        <v>3703</v>
      </c>
      <c r="F392" s="1">
        <v>0.5</v>
      </c>
      <c r="G392">
        <v>4</v>
      </c>
      <c r="H392" s="2">
        <v>30254</v>
      </c>
      <c r="I392" t="s">
        <v>3704</v>
      </c>
      <c r="J392" t="s">
        <v>3463</v>
      </c>
      <c r="K392" t="s">
        <v>3464</v>
      </c>
      <c r="L392" t="s">
        <v>3465</v>
      </c>
      <c r="M392" t="s">
        <v>3466</v>
      </c>
      <c r="N392" t="s">
        <v>3467</v>
      </c>
      <c r="O392" t="s">
        <v>3705</v>
      </c>
      <c r="P392" t="s">
        <v>3706</v>
      </c>
    </row>
    <row r="393" spans="1:16" x14ac:dyDescent="0.55000000000000004">
      <c r="A393" t="s">
        <v>3707</v>
      </c>
      <c r="B393" t="s">
        <v>3708</v>
      </c>
      <c r="C393" t="s">
        <v>3219</v>
      </c>
      <c r="D393" t="s">
        <v>324</v>
      </c>
      <c r="E393" t="s">
        <v>3241</v>
      </c>
      <c r="F393" s="1">
        <v>0.75</v>
      </c>
      <c r="G393">
        <v>3.8</v>
      </c>
      <c r="H393" s="2">
        <v>17831</v>
      </c>
      <c r="I393" t="s">
        <v>3242</v>
      </c>
      <c r="J393" t="s">
        <v>3243</v>
      </c>
      <c r="K393" t="s">
        <v>3244</v>
      </c>
      <c r="L393" t="s">
        <v>3245</v>
      </c>
      <c r="M393" t="s">
        <v>3246</v>
      </c>
      <c r="N393" t="s">
        <v>3247</v>
      </c>
      <c r="O393" t="s">
        <v>3709</v>
      </c>
      <c r="P393" t="s">
        <v>3710</v>
      </c>
    </row>
    <row r="394" spans="1:16" x14ac:dyDescent="0.55000000000000004">
      <c r="A394" t="s">
        <v>52</v>
      </c>
      <c r="B394" t="s">
        <v>53</v>
      </c>
      <c r="C394" t="s">
        <v>18</v>
      </c>
      <c r="D394" t="s">
        <v>54</v>
      </c>
      <c r="E394" t="s">
        <v>55</v>
      </c>
      <c r="F394" s="1">
        <v>0.53</v>
      </c>
      <c r="G394">
        <v>4.2</v>
      </c>
      <c r="H394" s="2">
        <v>94364</v>
      </c>
      <c r="I394" t="s">
        <v>56</v>
      </c>
      <c r="J394" t="s">
        <v>57</v>
      </c>
      <c r="K394" t="s">
        <v>58</v>
      </c>
      <c r="L394" t="s">
        <v>59</v>
      </c>
      <c r="M394" t="s">
        <v>60</v>
      </c>
      <c r="N394" t="s">
        <v>61</v>
      </c>
      <c r="O394" t="s">
        <v>3711</v>
      </c>
      <c r="P394" t="s">
        <v>3712</v>
      </c>
    </row>
    <row r="395" spans="1:16" x14ac:dyDescent="0.55000000000000004">
      <c r="A395" t="s">
        <v>64</v>
      </c>
      <c r="B395" t="s">
        <v>65</v>
      </c>
      <c r="C395" t="s">
        <v>18</v>
      </c>
      <c r="D395" t="s">
        <v>66</v>
      </c>
      <c r="E395" t="s">
        <v>19</v>
      </c>
      <c r="F395" s="1">
        <v>0.61</v>
      </c>
      <c r="G395">
        <v>4.2</v>
      </c>
      <c r="H395" s="2">
        <v>16905</v>
      </c>
      <c r="I395" t="s">
        <v>67</v>
      </c>
      <c r="J395" t="s">
        <v>68</v>
      </c>
      <c r="K395" t="s">
        <v>69</v>
      </c>
      <c r="L395" t="s">
        <v>70</v>
      </c>
      <c r="M395" t="s">
        <v>71</v>
      </c>
      <c r="N395" t="s">
        <v>72</v>
      </c>
      <c r="O395" t="s">
        <v>3713</v>
      </c>
      <c r="P395" t="s">
        <v>3714</v>
      </c>
    </row>
    <row r="396" spans="1:16" x14ac:dyDescent="0.55000000000000004">
      <c r="A396" t="s">
        <v>3715</v>
      </c>
      <c r="B396" t="s">
        <v>3716</v>
      </c>
      <c r="C396" t="s">
        <v>3265</v>
      </c>
      <c r="D396" t="s">
        <v>3277</v>
      </c>
      <c r="E396" t="s">
        <v>463</v>
      </c>
      <c r="F396" s="1">
        <v>0.17</v>
      </c>
      <c r="G396">
        <v>4.4000000000000004</v>
      </c>
      <c r="H396" s="2">
        <v>20311</v>
      </c>
      <c r="I396" t="s">
        <v>3717</v>
      </c>
      <c r="J396" t="s">
        <v>3718</v>
      </c>
      <c r="K396" t="s">
        <v>3719</v>
      </c>
      <c r="L396" t="s">
        <v>3720</v>
      </c>
      <c r="M396" t="s">
        <v>3721</v>
      </c>
      <c r="N396" t="s">
        <v>3722</v>
      </c>
      <c r="O396" t="s">
        <v>3723</v>
      </c>
      <c r="P396" t="s">
        <v>3724</v>
      </c>
    </row>
    <row r="397" spans="1:16" x14ac:dyDescent="0.55000000000000004">
      <c r="A397" t="s">
        <v>3725</v>
      </c>
      <c r="B397" t="s">
        <v>3726</v>
      </c>
      <c r="C397" t="s">
        <v>3219</v>
      </c>
      <c r="D397" t="s">
        <v>2187</v>
      </c>
      <c r="E397" t="s">
        <v>3241</v>
      </c>
      <c r="F397" s="1">
        <v>0.71</v>
      </c>
      <c r="G397">
        <v>4.2</v>
      </c>
      <c r="H397" s="2">
        <v>69622</v>
      </c>
      <c r="I397" t="s">
        <v>3727</v>
      </c>
      <c r="J397" t="s">
        <v>3728</v>
      </c>
      <c r="K397" t="s">
        <v>3729</v>
      </c>
      <c r="L397" t="s">
        <v>3730</v>
      </c>
      <c r="M397" t="s">
        <v>3731</v>
      </c>
      <c r="N397" t="s">
        <v>3732</v>
      </c>
      <c r="O397" t="s">
        <v>3733</v>
      </c>
      <c r="P397" t="s">
        <v>3734</v>
      </c>
    </row>
    <row r="398" spans="1:16" x14ac:dyDescent="0.55000000000000004">
      <c r="A398" t="s">
        <v>3735</v>
      </c>
      <c r="B398" t="s">
        <v>3736</v>
      </c>
      <c r="C398" t="s">
        <v>3737</v>
      </c>
      <c r="D398" t="s">
        <v>19</v>
      </c>
      <c r="E398" t="s">
        <v>324</v>
      </c>
      <c r="F398" s="1">
        <v>0.8</v>
      </c>
      <c r="G398">
        <v>4</v>
      </c>
      <c r="H398" s="2">
        <v>3382</v>
      </c>
      <c r="I398" t="s">
        <v>3738</v>
      </c>
      <c r="J398" t="s">
        <v>3739</v>
      </c>
      <c r="K398" t="s">
        <v>3740</v>
      </c>
      <c r="L398" t="s">
        <v>3741</v>
      </c>
      <c r="M398" t="s">
        <v>3742</v>
      </c>
      <c r="N398" t="s">
        <v>3743</v>
      </c>
      <c r="O398" t="s">
        <v>3744</v>
      </c>
      <c r="P398" t="s">
        <v>3745</v>
      </c>
    </row>
    <row r="399" spans="1:16" x14ac:dyDescent="0.55000000000000004">
      <c r="A399" t="s">
        <v>3746</v>
      </c>
      <c r="B399" t="s">
        <v>3747</v>
      </c>
      <c r="C399" t="s">
        <v>3301</v>
      </c>
      <c r="D399" t="s">
        <v>3433</v>
      </c>
      <c r="E399" t="s">
        <v>842</v>
      </c>
      <c r="F399" s="1">
        <v>0.71</v>
      </c>
      <c r="G399">
        <v>4.3</v>
      </c>
      <c r="H399" t="s">
        <v>3748</v>
      </c>
      <c r="I399" t="s">
        <v>3749</v>
      </c>
      <c r="J399" t="s">
        <v>3750</v>
      </c>
      <c r="K399" t="s">
        <v>3751</v>
      </c>
      <c r="L399" t="s">
        <v>3752</v>
      </c>
      <c r="M399" t="s">
        <v>3753</v>
      </c>
      <c r="N399" t="s">
        <v>3754</v>
      </c>
      <c r="O399" t="s">
        <v>3755</v>
      </c>
      <c r="P399" t="s">
        <v>3756</v>
      </c>
    </row>
    <row r="400" spans="1:16" x14ac:dyDescent="0.55000000000000004">
      <c r="A400" t="s">
        <v>3757</v>
      </c>
      <c r="B400" t="s">
        <v>3758</v>
      </c>
      <c r="C400" t="s">
        <v>3450</v>
      </c>
      <c r="D400" t="s">
        <v>3759</v>
      </c>
      <c r="E400" t="s">
        <v>625</v>
      </c>
      <c r="F400" s="1">
        <v>0.65</v>
      </c>
      <c r="G400">
        <v>4.0999999999999996</v>
      </c>
      <c r="H400" s="2">
        <v>8599</v>
      </c>
      <c r="I400" t="s">
        <v>3760</v>
      </c>
      <c r="J400" t="s">
        <v>3761</v>
      </c>
      <c r="K400" t="s">
        <v>3762</v>
      </c>
      <c r="L400" t="s">
        <v>3763</v>
      </c>
      <c r="M400" t="s">
        <v>3764</v>
      </c>
      <c r="N400" t="s">
        <v>3765</v>
      </c>
      <c r="O400" t="s">
        <v>3766</v>
      </c>
      <c r="P400" t="s">
        <v>3767</v>
      </c>
    </row>
    <row r="401" spans="1:16" x14ac:dyDescent="0.55000000000000004">
      <c r="A401" t="s">
        <v>3768</v>
      </c>
      <c r="B401" t="s">
        <v>3769</v>
      </c>
      <c r="C401" t="s">
        <v>3265</v>
      </c>
      <c r="D401" t="s">
        <v>195</v>
      </c>
      <c r="E401" t="s">
        <v>3155</v>
      </c>
      <c r="F401" s="1">
        <v>0.28000000000000003</v>
      </c>
      <c r="G401">
        <v>4.0999999999999996</v>
      </c>
      <c r="H401" s="2">
        <v>18998</v>
      </c>
      <c r="I401" t="s">
        <v>3770</v>
      </c>
      <c r="J401" t="s">
        <v>3501</v>
      </c>
      <c r="K401" t="s">
        <v>3502</v>
      </c>
      <c r="L401" t="s">
        <v>3503</v>
      </c>
      <c r="M401" t="s">
        <v>3504</v>
      </c>
      <c r="N401" t="s">
        <v>3505</v>
      </c>
      <c r="O401" t="s">
        <v>3771</v>
      </c>
      <c r="P401" t="s">
        <v>3772</v>
      </c>
    </row>
    <row r="402" spans="1:16" x14ac:dyDescent="0.55000000000000004">
      <c r="A402" t="s">
        <v>3773</v>
      </c>
      <c r="B402" t="s">
        <v>3774</v>
      </c>
      <c r="C402" t="s">
        <v>3347</v>
      </c>
      <c r="D402" t="s">
        <v>1825</v>
      </c>
      <c r="E402" t="s">
        <v>114</v>
      </c>
      <c r="F402" s="1">
        <v>0.62</v>
      </c>
      <c r="G402">
        <v>4.0999999999999996</v>
      </c>
      <c r="H402" t="s">
        <v>3402</v>
      </c>
      <c r="I402" t="s">
        <v>3775</v>
      </c>
      <c r="J402" t="s">
        <v>3404</v>
      </c>
      <c r="K402" t="s">
        <v>3405</v>
      </c>
      <c r="L402" t="s">
        <v>3406</v>
      </c>
      <c r="M402" t="s">
        <v>3407</v>
      </c>
      <c r="N402" t="s">
        <v>3408</v>
      </c>
      <c r="O402" t="s">
        <v>3776</v>
      </c>
      <c r="P402" t="s">
        <v>3777</v>
      </c>
    </row>
    <row r="403" spans="1:16" x14ac:dyDescent="0.55000000000000004">
      <c r="A403" t="s">
        <v>3778</v>
      </c>
      <c r="B403" t="s">
        <v>3779</v>
      </c>
      <c r="C403" t="s">
        <v>3265</v>
      </c>
      <c r="D403" t="s">
        <v>195</v>
      </c>
      <c r="E403" t="s">
        <v>303</v>
      </c>
      <c r="F403" s="1">
        <v>0.3</v>
      </c>
      <c r="G403">
        <v>4.0999999999999996</v>
      </c>
      <c r="H403" s="2">
        <v>19252</v>
      </c>
      <c r="I403" t="s">
        <v>3780</v>
      </c>
      <c r="J403" t="s">
        <v>3605</v>
      </c>
      <c r="K403" t="s">
        <v>3606</v>
      </c>
      <c r="L403" t="s">
        <v>3607</v>
      </c>
      <c r="M403" t="s">
        <v>3608</v>
      </c>
      <c r="N403" t="s">
        <v>3609</v>
      </c>
      <c r="O403" t="s">
        <v>3781</v>
      </c>
      <c r="P403" t="s">
        <v>3782</v>
      </c>
    </row>
    <row r="404" spans="1:16" x14ac:dyDescent="0.55000000000000004">
      <c r="A404" t="s">
        <v>3783</v>
      </c>
      <c r="B404" t="s">
        <v>3784</v>
      </c>
      <c r="C404" t="s">
        <v>3219</v>
      </c>
      <c r="D404" t="s">
        <v>842</v>
      </c>
      <c r="E404" t="s">
        <v>1283</v>
      </c>
      <c r="F404" s="1">
        <v>0.6</v>
      </c>
      <c r="G404">
        <v>4.4000000000000004</v>
      </c>
      <c r="H404">
        <v>73</v>
      </c>
      <c r="I404" t="s">
        <v>3785</v>
      </c>
      <c r="J404" t="s">
        <v>3786</v>
      </c>
      <c r="K404" t="s">
        <v>3787</v>
      </c>
      <c r="L404" t="s">
        <v>3788</v>
      </c>
      <c r="M404" t="s">
        <v>3789</v>
      </c>
      <c r="N404" t="s">
        <v>3790</v>
      </c>
      <c r="O404" t="s">
        <v>3791</v>
      </c>
      <c r="P404" t="s">
        <v>3792</v>
      </c>
    </row>
    <row r="405" spans="1:16" x14ac:dyDescent="0.55000000000000004">
      <c r="A405" t="s">
        <v>75</v>
      </c>
      <c r="B405" t="s">
        <v>76</v>
      </c>
      <c r="C405" t="s">
        <v>18</v>
      </c>
      <c r="D405" t="s">
        <v>77</v>
      </c>
      <c r="E405" t="s">
        <v>78</v>
      </c>
      <c r="F405" s="1">
        <v>0.85</v>
      </c>
      <c r="G405">
        <v>3.9</v>
      </c>
      <c r="H405" s="2">
        <v>24870</v>
      </c>
      <c r="I405" t="s">
        <v>79</v>
      </c>
      <c r="J405" t="s">
        <v>3793</v>
      </c>
      <c r="K405" t="s">
        <v>3794</v>
      </c>
      <c r="L405" t="s">
        <v>3795</v>
      </c>
      <c r="M405" t="s">
        <v>3796</v>
      </c>
      <c r="N405" t="s">
        <v>3797</v>
      </c>
      <c r="O405" t="s">
        <v>3798</v>
      </c>
      <c r="P405" t="s">
        <v>3799</v>
      </c>
    </row>
    <row r="406" spans="1:16" x14ac:dyDescent="0.55000000000000004">
      <c r="A406" t="s">
        <v>3800</v>
      </c>
      <c r="B406" t="s">
        <v>3801</v>
      </c>
      <c r="C406" t="s">
        <v>3802</v>
      </c>
      <c r="D406" t="s">
        <v>399</v>
      </c>
      <c r="E406" t="s">
        <v>90</v>
      </c>
      <c r="F406" s="1">
        <v>0.8</v>
      </c>
      <c r="G406">
        <v>4.3</v>
      </c>
      <c r="H406" s="2">
        <v>42641</v>
      </c>
      <c r="I406" t="s">
        <v>3803</v>
      </c>
      <c r="J406" t="s">
        <v>3804</v>
      </c>
      <c r="K406" t="s">
        <v>3805</v>
      </c>
      <c r="L406" t="s">
        <v>3806</v>
      </c>
      <c r="M406" t="s">
        <v>3807</v>
      </c>
      <c r="N406" t="s">
        <v>3808</v>
      </c>
      <c r="O406" t="s">
        <v>3809</v>
      </c>
      <c r="P406" t="s">
        <v>3810</v>
      </c>
    </row>
    <row r="407" spans="1:16" x14ac:dyDescent="0.55000000000000004">
      <c r="A407" t="s">
        <v>3811</v>
      </c>
      <c r="B407" t="s">
        <v>3812</v>
      </c>
      <c r="C407" t="s">
        <v>3347</v>
      </c>
      <c r="D407" t="s">
        <v>3813</v>
      </c>
      <c r="E407" t="s">
        <v>1137</v>
      </c>
      <c r="F407" s="1">
        <v>0.7</v>
      </c>
      <c r="G407">
        <v>4</v>
      </c>
      <c r="H407" s="2">
        <v>4390</v>
      </c>
      <c r="I407" t="s">
        <v>3814</v>
      </c>
      <c r="J407" t="s">
        <v>3815</v>
      </c>
      <c r="K407" t="s">
        <v>3816</v>
      </c>
      <c r="L407" t="s">
        <v>3817</v>
      </c>
      <c r="M407" t="s">
        <v>3818</v>
      </c>
      <c r="N407" t="s">
        <v>3819</v>
      </c>
      <c r="O407" t="s">
        <v>3820</v>
      </c>
      <c r="P407" t="s">
        <v>3821</v>
      </c>
    </row>
    <row r="408" spans="1:16" x14ac:dyDescent="0.55000000000000004">
      <c r="A408" t="s">
        <v>3822</v>
      </c>
      <c r="B408" t="s">
        <v>3823</v>
      </c>
      <c r="C408" t="s">
        <v>3265</v>
      </c>
      <c r="D408" t="s">
        <v>3824</v>
      </c>
      <c r="E408" t="s">
        <v>3824</v>
      </c>
      <c r="F408" s="1">
        <v>0</v>
      </c>
      <c r="G408">
        <v>4.3</v>
      </c>
      <c r="H408" s="2">
        <v>17415</v>
      </c>
      <c r="I408" t="s">
        <v>3825</v>
      </c>
      <c r="J408" t="s">
        <v>3279</v>
      </c>
      <c r="K408" t="s">
        <v>3280</v>
      </c>
      <c r="L408" t="s">
        <v>3281</v>
      </c>
      <c r="M408" t="s">
        <v>3282</v>
      </c>
      <c r="N408" t="s">
        <v>3283</v>
      </c>
      <c r="O408" t="s">
        <v>3284</v>
      </c>
      <c r="P408" t="s">
        <v>3826</v>
      </c>
    </row>
    <row r="409" spans="1:16" x14ac:dyDescent="0.55000000000000004">
      <c r="A409" t="s">
        <v>3827</v>
      </c>
      <c r="B409" t="s">
        <v>3828</v>
      </c>
      <c r="C409" t="s">
        <v>3829</v>
      </c>
      <c r="D409" t="s">
        <v>399</v>
      </c>
      <c r="E409" t="s">
        <v>114</v>
      </c>
      <c r="F409" s="1">
        <v>0.9</v>
      </c>
      <c r="G409">
        <v>4</v>
      </c>
      <c r="H409" s="2">
        <v>1396</v>
      </c>
      <c r="I409" t="s">
        <v>3830</v>
      </c>
      <c r="J409" t="s">
        <v>3831</v>
      </c>
      <c r="K409" t="s">
        <v>3832</v>
      </c>
      <c r="L409" t="s">
        <v>3833</v>
      </c>
      <c r="M409" t="s">
        <v>3834</v>
      </c>
      <c r="N409" t="s">
        <v>3835</v>
      </c>
      <c r="O409" t="s">
        <v>3836</v>
      </c>
      <c r="P409" t="s">
        <v>3837</v>
      </c>
    </row>
    <row r="410" spans="1:16" x14ac:dyDescent="0.55000000000000004">
      <c r="A410" t="s">
        <v>3838</v>
      </c>
      <c r="B410" t="s">
        <v>3839</v>
      </c>
      <c r="C410" t="s">
        <v>3347</v>
      </c>
      <c r="D410" t="s">
        <v>102</v>
      </c>
      <c r="E410" t="s">
        <v>407</v>
      </c>
      <c r="F410" s="1">
        <v>0.84</v>
      </c>
      <c r="G410">
        <v>3.6</v>
      </c>
      <c r="H410" s="2">
        <v>18202</v>
      </c>
      <c r="I410" t="s">
        <v>3840</v>
      </c>
      <c r="J410" t="s">
        <v>3841</v>
      </c>
      <c r="K410" t="s">
        <v>3842</v>
      </c>
      <c r="L410" t="s">
        <v>3843</v>
      </c>
      <c r="M410" t="s">
        <v>3844</v>
      </c>
      <c r="N410" t="s">
        <v>3845</v>
      </c>
      <c r="O410" t="s">
        <v>3846</v>
      </c>
      <c r="P410" t="s">
        <v>3847</v>
      </c>
    </row>
    <row r="411" spans="1:16" x14ac:dyDescent="0.55000000000000004">
      <c r="A411" t="s">
        <v>3848</v>
      </c>
      <c r="B411" t="s">
        <v>3849</v>
      </c>
      <c r="C411" t="s">
        <v>3265</v>
      </c>
      <c r="D411" t="s">
        <v>3546</v>
      </c>
      <c r="E411" t="s">
        <v>302</v>
      </c>
      <c r="F411" s="1">
        <v>0.27</v>
      </c>
      <c r="G411">
        <v>4.0999999999999996</v>
      </c>
      <c r="H411" s="2">
        <v>18998</v>
      </c>
      <c r="I411" t="s">
        <v>3850</v>
      </c>
      <c r="J411" t="s">
        <v>3501</v>
      </c>
      <c r="K411" t="s">
        <v>3502</v>
      </c>
      <c r="L411" t="s">
        <v>3503</v>
      </c>
      <c r="M411" t="s">
        <v>3504</v>
      </c>
      <c r="N411" t="s">
        <v>3505</v>
      </c>
      <c r="O411" t="s">
        <v>3506</v>
      </c>
      <c r="P411" t="s">
        <v>3851</v>
      </c>
    </row>
    <row r="412" spans="1:16" x14ac:dyDescent="0.55000000000000004">
      <c r="A412" t="s">
        <v>3852</v>
      </c>
      <c r="B412" t="s">
        <v>3853</v>
      </c>
      <c r="C412" t="s">
        <v>3265</v>
      </c>
      <c r="D412" t="s">
        <v>463</v>
      </c>
      <c r="E412" t="s">
        <v>3854</v>
      </c>
      <c r="F412" s="1">
        <v>0.1</v>
      </c>
      <c r="G412">
        <v>4.2</v>
      </c>
      <c r="H412" s="2">
        <v>11029</v>
      </c>
      <c r="I412" t="s">
        <v>3855</v>
      </c>
      <c r="J412" t="s">
        <v>3856</v>
      </c>
      <c r="K412" t="s">
        <v>3857</v>
      </c>
      <c r="L412" t="s">
        <v>3858</v>
      </c>
      <c r="M412" t="s">
        <v>3859</v>
      </c>
      <c r="N412" t="s">
        <v>3860</v>
      </c>
      <c r="O412" t="s">
        <v>3861</v>
      </c>
      <c r="P412" t="s">
        <v>3862</v>
      </c>
    </row>
    <row r="413" spans="1:16" x14ac:dyDescent="0.55000000000000004">
      <c r="A413" t="s">
        <v>3863</v>
      </c>
      <c r="B413" t="s">
        <v>3523</v>
      </c>
      <c r="C413" t="s">
        <v>3265</v>
      </c>
      <c r="D413" t="s">
        <v>2981</v>
      </c>
      <c r="E413" t="s">
        <v>196</v>
      </c>
      <c r="F413" s="1">
        <v>0.32</v>
      </c>
      <c r="G413">
        <v>4.0999999999999996</v>
      </c>
      <c r="H413" s="2">
        <v>22318</v>
      </c>
      <c r="I413" t="s">
        <v>3524</v>
      </c>
      <c r="J413" t="s">
        <v>3484</v>
      </c>
      <c r="K413" t="s">
        <v>3485</v>
      </c>
      <c r="L413" t="s">
        <v>3486</v>
      </c>
      <c r="M413" t="s">
        <v>3487</v>
      </c>
      <c r="N413" t="s">
        <v>3488</v>
      </c>
      <c r="O413" t="s">
        <v>3525</v>
      </c>
      <c r="P413" t="s">
        <v>3864</v>
      </c>
    </row>
    <row r="414" spans="1:16" x14ac:dyDescent="0.55000000000000004">
      <c r="A414" t="s">
        <v>3865</v>
      </c>
      <c r="B414" t="s">
        <v>3866</v>
      </c>
      <c r="C414" t="s">
        <v>3802</v>
      </c>
      <c r="D414" t="s">
        <v>31</v>
      </c>
      <c r="E414" t="s">
        <v>90</v>
      </c>
      <c r="F414" s="1">
        <v>0.6</v>
      </c>
      <c r="G414">
        <v>4.0999999999999996</v>
      </c>
      <c r="H414" s="2">
        <v>1786</v>
      </c>
      <c r="I414" t="s">
        <v>3867</v>
      </c>
      <c r="J414" t="s">
        <v>3868</v>
      </c>
      <c r="K414" t="s">
        <v>3869</v>
      </c>
      <c r="L414" t="s">
        <v>3870</v>
      </c>
      <c r="M414" t="s">
        <v>3871</v>
      </c>
      <c r="N414" t="s">
        <v>3872</v>
      </c>
      <c r="O414" t="s">
        <v>3873</v>
      </c>
      <c r="P414" t="s">
        <v>3874</v>
      </c>
    </row>
    <row r="415" spans="1:16" x14ac:dyDescent="0.55000000000000004">
      <c r="A415" t="s">
        <v>3875</v>
      </c>
      <c r="B415" t="s">
        <v>3876</v>
      </c>
      <c r="C415" t="s">
        <v>3252</v>
      </c>
      <c r="D415" t="s">
        <v>114</v>
      </c>
      <c r="E415" t="s">
        <v>479</v>
      </c>
      <c r="F415" s="1">
        <v>0.38</v>
      </c>
      <c r="G415">
        <v>4</v>
      </c>
      <c r="H415" s="2">
        <v>7222</v>
      </c>
      <c r="I415" t="s">
        <v>3877</v>
      </c>
      <c r="J415" t="s">
        <v>3878</v>
      </c>
      <c r="K415" t="s">
        <v>3879</v>
      </c>
      <c r="L415" t="s">
        <v>3880</v>
      </c>
      <c r="M415" t="s">
        <v>3881</v>
      </c>
      <c r="N415" t="s">
        <v>3882</v>
      </c>
      <c r="O415" t="s">
        <v>3883</v>
      </c>
      <c r="P415" t="s">
        <v>3884</v>
      </c>
    </row>
    <row r="416" spans="1:16" x14ac:dyDescent="0.55000000000000004">
      <c r="A416" t="s">
        <v>3885</v>
      </c>
      <c r="B416" t="s">
        <v>3886</v>
      </c>
      <c r="C416" t="s">
        <v>3324</v>
      </c>
      <c r="D416" t="s">
        <v>888</v>
      </c>
      <c r="E416" t="s">
        <v>479</v>
      </c>
      <c r="F416" s="1">
        <v>0.19</v>
      </c>
      <c r="G416">
        <v>4</v>
      </c>
      <c r="H416" t="s">
        <v>3325</v>
      </c>
      <c r="I416" t="s">
        <v>3326</v>
      </c>
      <c r="J416" t="s">
        <v>3327</v>
      </c>
      <c r="K416" t="s">
        <v>3328</v>
      </c>
      <c r="L416" t="s">
        <v>3329</v>
      </c>
      <c r="M416" t="s">
        <v>3330</v>
      </c>
      <c r="N416" t="s">
        <v>3331</v>
      </c>
      <c r="O416" t="s">
        <v>3887</v>
      </c>
      <c r="P416" t="s">
        <v>3888</v>
      </c>
    </row>
    <row r="417" spans="1:16" x14ac:dyDescent="0.55000000000000004">
      <c r="A417" t="s">
        <v>3889</v>
      </c>
      <c r="B417" t="s">
        <v>3890</v>
      </c>
      <c r="C417" t="s">
        <v>3347</v>
      </c>
      <c r="D417" t="s">
        <v>378</v>
      </c>
      <c r="E417" t="s">
        <v>3414</v>
      </c>
      <c r="F417" s="1">
        <v>0.67</v>
      </c>
      <c r="G417">
        <v>3.5</v>
      </c>
      <c r="H417" s="2">
        <v>83996</v>
      </c>
      <c r="I417" t="s">
        <v>3891</v>
      </c>
      <c r="J417" t="s">
        <v>3892</v>
      </c>
      <c r="K417" t="s">
        <v>3893</v>
      </c>
      <c r="L417" t="s">
        <v>3894</v>
      </c>
      <c r="M417" t="s">
        <v>3895</v>
      </c>
      <c r="N417" t="s">
        <v>3896</v>
      </c>
      <c r="O417" t="s">
        <v>3897</v>
      </c>
      <c r="P417" t="s">
        <v>3898</v>
      </c>
    </row>
    <row r="418" spans="1:16" x14ac:dyDescent="0.55000000000000004">
      <c r="A418" t="s">
        <v>3899</v>
      </c>
      <c r="B418" t="s">
        <v>3900</v>
      </c>
      <c r="C418" t="s">
        <v>3301</v>
      </c>
      <c r="D418" t="s">
        <v>378</v>
      </c>
      <c r="E418" t="s">
        <v>43</v>
      </c>
      <c r="F418" s="1">
        <v>0.68</v>
      </c>
      <c r="G418">
        <v>4.3</v>
      </c>
      <c r="H418" t="s">
        <v>3748</v>
      </c>
      <c r="I418" t="s">
        <v>3749</v>
      </c>
      <c r="J418" t="s">
        <v>3750</v>
      </c>
      <c r="K418" t="s">
        <v>3751</v>
      </c>
      <c r="L418" t="s">
        <v>3752</v>
      </c>
      <c r="M418" t="s">
        <v>3753</v>
      </c>
      <c r="N418" t="s">
        <v>3754</v>
      </c>
      <c r="O418" t="s">
        <v>3901</v>
      </c>
      <c r="P418" t="s">
        <v>3902</v>
      </c>
    </row>
    <row r="419" spans="1:16" x14ac:dyDescent="0.55000000000000004">
      <c r="A419" t="s">
        <v>3903</v>
      </c>
      <c r="B419" t="s">
        <v>3904</v>
      </c>
      <c r="C419" t="s">
        <v>3252</v>
      </c>
      <c r="D419" t="s">
        <v>236</v>
      </c>
      <c r="E419" t="s">
        <v>1683</v>
      </c>
      <c r="F419" s="1">
        <v>0.28000000000000003</v>
      </c>
      <c r="G419">
        <v>4.0999999999999996</v>
      </c>
      <c r="H419" s="2">
        <v>18678</v>
      </c>
      <c r="I419" t="s">
        <v>3905</v>
      </c>
      <c r="J419" t="s">
        <v>3906</v>
      </c>
      <c r="K419" t="s">
        <v>3907</v>
      </c>
      <c r="L419" t="s">
        <v>3908</v>
      </c>
      <c r="M419" t="s">
        <v>3909</v>
      </c>
      <c r="N419" t="s">
        <v>3910</v>
      </c>
      <c r="O419" t="s">
        <v>3911</v>
      </c>
      <c r="P419" t="s">
        <v>3912</v>
      </c>
    </row>
    <row r="420" spans="1:16" x14ac:dyDescent="0.55000000000000004">
      <c r="A420" t="s">
        <v>87</v>
      </c>
      <c r="B420" t="s">
        <v>88</v>
      </c>
      <c r="C420" t="s">
        <v>18</v>
      </c>
      <c r="D420" t="s">
        <v>89</v>
      </c>
      <c r="E420" t="s">
        <v>90</v>
      </c>
      <c r="F420" s="1">
        <v>0.65</v>
      </c>
      <c r="G420">
        <v>4.0999999999999996</v>
      </c>
      <c r="H420" s="2">
        <v>15189</v>
      </c>
      <c r="I420" t="s">
        <v>91</v>
      </c>
      <c r="J420" t="s">
        <v>92</v>
      </c>
      <c r="K420" t="s">
        <v>93</v>
      </c>
      <c r="L420" t="s">
        <v>94</v>
      </c>
      <c r="M420" t="s">
        <v>95</v>
      </c>
      <c r="N420" t="s">
        <v>96</v>
      </c>
      <c r="O420" t="s">
        <v>3913</v>
      </c>
      <c r="P420" t="s">
        <v>3914</v>
      </c>
    </row>
    <row r="421" spans="1:16" x14ac:dyDescent="0.55000000000000004">
      <c r="A421" t="s">
        <v>3915</v>
      </c>
      <c r="B421" t="s">
        <v>3916</v>
      </c>
      <c r="C421" t="s">
        <v>3265</v>
      </c>
      <c r="D421" t="s">
        <v>3546</v>
      </c>
      <c r="E421" t="s">
        <v>302</v>
      </c>
      <c r="F421" s="1">
        <v>0.27</v>
      </c>
      <c r="G421">
        <v>4.0999999999999996</v>
      </c>
      <c r="H421" s="2">
        <v>18998</v>
      </c>
      <c r="I421" t="s">
        <v>3850</v>
      </c>
      <c r="J421" t="s">
        <v>3501</v>
      </c>
      <c r="K421" t="s">
        <v>3502</v>
      </c>
      <c r="L421" t="s">
        <v>3503</v>
      </c>
      <c r="M421" t="s">
        <v>3504</v>
      </c>
      <c r="N421" t="s">
        <v>3505</v>
      </c>
      <c r="O421" t="s">
        <v>3917</v>
      </c>
      <c r="P421" t="s">
        <v>3918</v>
      </c>
    </row>
    <row r="422" spans="1:16" x14ac:dyDescent="0.55000000000000004">
      <c r="A422" t="s">
        <v>3919</v>
      </c>
      <c r="B422" t="s">
        <v>3920</v>
      </c>
      <c r="C422" t="s">
        <v>3219</v>
      </c>
      <c r="D422" t="s">
        <v>730</v>
      </c>
      <c r="E422" t="s">
        <v>3241</v>
      </c>
      <c r="F422" s="1">
        <v>0.62</v>
      </c>
      <c r="G422">
        <v>4.0999999999999996</v>
      </c>
      <c r="H422" s="2">
        <v>48449</v>
      </c>
      <c r="I422" t="s">
        <v>3727</v>
      </c>
      <c r="J422" t="s">
        <v>3921</v>
      </c>
      <c r="K422" t="s">
        <v>3922</v>
      </c>
      <c r="L422" t="s">
        <v>3923</v>
      </c>
      <c r="M422" t="s">
        <v>3924</v>
      </c>
      <c r="N422" t="s">
        <v>3925</v>
      </c>
      <c r="O422" t="s">
        <v>3926</v>
      </c>
      <c r="P422" t="s">
        <v>3927</v>
      </c>
    </row>
    <row r="423" spans="1:16" x14ac:dyDescent="0.55000000000000004">
      <c r="A423" t="s">
        <v>3928</v>
      </c>
      <c r="B423" t="s">
        <v>3929</v>
      </c>
      <c r="C423" t="s">
        <v>3219</v>
      </c>
      <c r="D423" t="s">
        <v>324</v>
      </c>
      <c r="E423" t="s">
        <v>3241</v>
      </c>
      <c r="F423" s="1">
        <v>0.75</v>
      </c>
      <c r="G423">
        <v>3.8</v>
      </c>
      <c r="H423" s="2">
        <v>17831</v>
      </c>
      <c r="I423" t="s">
        <v>3242</v>
      </c>
      <c r="J423" t="s">
        <v>3243</v>
      </c>
      <c r="K423" t="s">
        <v>3244</v>
      </c>
      <c r="L423" t="s">
        <v>3245</v>
      </c>
      <c r="M423" t="s">
        <v>3246</v>
      </c>
      <c r="N423" t="s">
        <v>3247</v>
      </c>
      <c r="O423" t="s">
        <v>3930</v>
      </c>
      <c r="P423" t="s">
        <v>3931</v>
      </c>
    </row>
    <row r="424" spans="1:16" x14ac:dyDescent="0.55000000000000004">
      <c r="A424" t="s">
        <v>99</v>
      </c>
      <c r="B424" t="s">
        <v>100</v>
      </c>
      <c r="C424" t="s">
        <v>18</v>
      </c>
      <c r="D424" t="s">
        <v>101</v>
      </c>
      <c r="E424" t="s">
        <v>102</v>
      </c>
      <c r="F424" s="1">
        <v>0.23</v>
      </c>
      <c r="G424">
        <v>4.3</v>
      </c>
      <c r="H424" s="2">
        <v>30411</v>
      </c>
      <c r="I424" t="s">
        <v>103</v>
      </c>
      <c r="J424" t="s">
        <v>104</v>
      </c>
      <c r="K424" t="s">
        <v>105</v>
      </c>
      <c r="L424" t="s">
        <v>106</v>
      </c>
      <c r="M424" t="s">
        <v>107</v>
      </c>
      <c r="N424" t="s">
        <v>108</v>
      </c>
      <c r="O424" t="s">
        <v>3932</v>
      </c>
      <c r="P424" t="s">
        <v>3933</v>
      </c>
    </row>
    <row r="425" spans="1:16" x14ac:dyDescent="0.55000000000000004">
      <c r="A425" t="s">
        <v>124</v>
      </c>
      <c r="B425" t="s">
        <v>125</v>
      </c>
      <c r="C425" t="s">
        <v>18</v>
      </c>
      <c r="D425" t="s">
        <v>31</v>
      </c>
      <c r="E425" t="s">
        <v>102</v>
      </c>
      <c r="F425" s="1">
        <v>0.33</v>
      </c>
      <c r="G425">
        <v>4</v>
      </c>
      <c r="H425" s="2">
        <v>43994</v>
      </c>
      <c r="I425" t="s">
        <v>126</v>
      </c>
      <c r="J425" t="s">
        <v>34</v>
      </c>
      <c r="K425" t="s">
        <v>35</v>
      </c>
      <c r="L425" t="s">
        <v>36</v>
      </c>
      <c r="M425" t="s">
        <v>37</v>
      </c>
      <c r="N425" t="s">
        <v>38</v>
      </c>
      <c r="O425" t="s">
        <v>3934</v>
      </c>
      <c r="P425" t="s">
        <v>3935</v>
      </c>
    </row>
    <row r="426" spans="1:16" x14ac:dyDescent="0.55000000000000004">
      <c r="A426" t="s">
        <v>3936</v>
      </c>
      <c r="B426" t="s">
        <v>3937</v>
      </c>
      <c r="C426" t="s">
        <v>3450</v>
      </c>
      <c r="D426" t="s">
        <v>610</v>
      </c>
      <c r="E426" t="s">
        <v>114</v>
      </c>
      <c r="F426" s="1">
        <v>0.35</v>
      </c>
      <c r="G426">
        <v>4.2</v>
      </c>
      <c r="H426" s="2">
        <v>1315</v>
      </c>
      <c r="I426" t="s">
        <v>3938</v>
      </c>
      <c r="J426" t="s">
        <v>3939</v>
      </c>
      <c r="K426" t="s">
        <v>3940</v>
      </c>
      <c r="L426" t="s">
        <v>3941</v>
      </c>
      <c r="M426" t="s">
        <v>3942</v>
      </c>
      <c r="N426" t="s">
        <v>3943</v>
      </c>
      <c r="O426" t="s">
        <v>3944</v>
      </c>
      <c r="P426" t="s">
        <v>3945</v>
      </c>
    </row>
    <row r="427" spans="1:16" x14ac:dyDescent="0.55000000000000004">
      <c r="A427" t="s">
        <v>3946</v>
      </c>
      <c r="B427" t="s">
        <v>3769</v>
      </c>
      <c r="C427" t="s">
        <v>3265</v>
      </c>
      <c r="D427" t="s">
        <v>195</v>
      </c>
      <c r="E427" t="s">
        <v>3155</v>
      </c>
      <c r="F427" s="1">
        <v>0.28000000000000003</v>
      </c>
      <c r="G427">
        <v>4.0999999999999996</v>
      </c>
      <c r="H427" s="2">
        <v>18998</v>
      </c>
      <c r="I427" t="s">
        <v>3770</v>
      </c>
      <c r="J427" t="s">
        <v>3501</v>
      </c>
      <c r="K427" t="s">
        <v>3502</v>
      </c>
      <c r="L427" t="s">
        <v>3503</v>
      </c>
      <c r="M427" t="s">
        <v>3504</v>
      </c>
      <c r="N427" t="s">
        <v>3505</v>
      </c>
      <c r="O427" t="s">
        <v>3771</v>
      </c>
      <c r="P427" t="s">
        <v>3947</v>
      </c>
    </row>
    <row r="428" spans="1:16" x14ac:dyDescent="0.55000000000000004">
      <c r="A428" t="s">
        <v>3948</v>
      </c>
      <c r="B428" t="s">
        <v>3949</v>
      </c>
      <c r="C428" t="s">
        <v>3950</v>
      </c>
      <c r="D428" t="s">
        <v>2668</v>
      </c>
      <c r="E428" t="s">
        <v>102</v>
      </c>
      <c r="F428" s="1">
        <v>0.6</v>
      </c>
      <c r="G428">
        <v>4.0999999999999996</v>
      </c>
      <c r="H428" s="2">
        <v>5999</v>
      </c>
      <c r="I428" t="s">
        <v>3951</v>
      </c>
      <c r="J428" t="s">
        <v>3952</v>
      </c>
      <c r="K428" t="s">
        <v>3953</v>
      </c>
      <c r="L428" t="s">
        <v>3954</v>
      </c>
      <c r="M428" t="s">
        <v>3955</v>
      </c>
      <c r="N428" t="s">
        <v>3956</v>
      </c>
      <c r="O428" t="s">
        <v>3957</v>
      </c>
      <c r="P428" t="s">
        <v>3958</v>
      </c>
    </row>
    <row r="429" spans="1:16" x14ac:dyDescent="0.55000000000000004">
      <c r="A429" t="s">
        <v>3959</v>
      </c>
      <c r="B429" t="s">
        <v>3960</v>
      </c>
      <c r="C429" t="s">
        <v>3265</v>
      </c>
      <c r="D429" t="s">
        <v>578</v>
      </c>
      <c r="E429" t="s">
        <v>3499</v>
      </c>
      <c r="F429" s="1">
        <v>0.28000000000000003</v>
      </c>
      <c r="G429">
        <v>4.0999999999999996</v>
      </c>
      <c r="H429" s="2">
        <v>50772</v>
      </c>
      <c r="I429" t="s">
        <v>3961</v>
      </c>
      <c r="J429" t="s">
        <v>3962</v>
      </c>
      <c r="K429" t="s">
        <v>3963</v>
      </c>
      <c r="L429" t="s">
        <v>3964</v>
      </c>
      <c r="M429" t="s">
        <v>3965</v>
      </c>
      <c r="N429" t="s">
        <v>3966</v>
      </c>
      <c r="O429" t="s">
        <v>3967</v>
      </c>
      <c r="P429" t="s">
        <v>3968</v>
      </c>
    </row>
    <row r="430" spans="1:16" x14ac:dyDescent="0.55000000000000004">
      <c r="A430" t="s">
        <v>129</v>
      </c>
      <c r="B430" t="s">
        <v>130</v>
      </c>
      <c r="C430" t="s">
        <v>18</v>
      </c>
      <c r="D430" t="s">
        <v>66</v>
      </c>
      <c r="E430" t="s">
        <v>131</v>
      </c>
      <c r="F430" s="1">
        <v>0.55000000000000004</v>
      </c>
      <c r="G430">
        <v>4.3</v>
      </c>
      <c r="H430" s="2">
        <v>13391</v>
      </c>
      <c r="I430" t="s">
        <v>1165</v>
      </c>
      <c r="J430" t="s">
        <v>133</v>
      </c>
      <c r="K430" t="s">
        <v>134</v>
      </c>
      <c r="L430" t="s">
        <v>135</v>
      </c>
      <c r="M430" t="s">
        <v>136</v>
      </c>
      <c r="N430" t="s">
        <v>137</v>
      </c>
      <c r="O430" t="s">
        <v>138</v>
      </c>
      <c r="P430" t="s">
        <v>3969</v>
      </c>
    </row>
    <row r="431" spans="1:16" x14ac:dyDescent="0.55000000000000004">
      <c r="A431" t="s">
        <v>3970</v>
      </c>
      <c r="B431" t="s">
        <v>3971</v>
      </c>
      <c r="C431" t="s">
        <v>3265</v>
      </c>
      <c r="D431" t="s">
        <v>3530</v>
      </c>
      <c r="E431" t="s">
        <v>771</v>
      </c>
      <c r="F431" s="1">
        <v>0.22</v>
      </c>
      <c r="G431">
        <v>3.9</v>
      </c>
      <c r="H431" s="2">
        <v>25824</v>
      </c>
      <c r="I431" t="s">
        <v>3972</v>
      </c>
      <c r="J431" t="s">
        <v>3673</v>
      </c>
      <c r="K431" t="s">
        <v>3674</v>
      </c>
      <c r="L431" t="s">
        <v>3675</v>
      </c>
      <c r="M431" t="s">
        <v>3676</v>
      </c>
      <c r="N431" t="s">
        <v>3677</v>
      </c>
      <c r="O431" t="s">
        <v>3973</v>
      </c>
      <c r="P431" t="s">
        <v>3974</v>
      </c>
    </row>
    <row r="432" spans="1:16" x14ac:dyDescent="0.55000000000000004">
      <c r="A432" t="s">
        <v>3975</v>
      </c>
      <c r="B432" t="s">
        <v>3976</v>
      </c>
      <c r="C432" t="s">
        <v>3450</v>
      </c>
      <c r="D432" t="s">
        <v>207</v>
      </c>
      <c r="E432" t="s">
        <v>610</v>
      </c>
      <c r="F432" s="1">
        <v>0.62</v>
      </c>
      <c r="G432">
        <v>4</v>
      </c>
      <c r="H432" s="2">
        <v>14404</v>
      </c>
      <c r="I432" t="s">
        <v>3977</v>
      </c>
      <c r="J432" t="s">
        <v>3978</v>
      </c>
      <c r="K432" t="s">
        <v>3979</v>
      </c>
      <c r="L432" t="s">
        <v>3980</v>
      </c>
      <c r="M432" t="s">
        <v>3981</v>
      </c>
      <c r="N432" t="s">
        <v>3982</v>
      </c>
      <c r="O432" t="s">
        <v>3983</v>
      </c>
      <c r="P432" t="s">
        <v>3984</v>
      </c>
    </row>
    <row r="433" spans="1:16" x14ac:dyDescent="0.55000000000000004">
      <c r="A433" t="s">
        <v>3985</v>
      </c>
      <c r="B433" t="s">
        <v>3986</v>
      </c>
      <c r="C433" t="s">
        <v>3450</v>
      </c>
      <c r="D433" t="s">
        <v>399</v>
      </c>
      <c r="E433" t="s">
        <v>3987</v>
      </c>
      <c r="F433" s="1">
        <v>0.42</v>
      </c>
      <c r="G433">
        <v>4.5</v>
      </c>
      <c r="H433" s="2">
        <v>11339</v>
      </c>
      <c r="I433" t="s">
        <v>3988</v>
      </c>
      <c r="J433" t="s">
        <v>3989</v>
      </c>
      <c r="K433" t="s">
        <v>3990</v>
      </c>
      <c r="L433" t="s">
        <v>3991</v>
      </c>
      <c r="M433" t="s">
        <v>3992</v>
      </c>
      <c r="N433" t="s">
        <v>3993</v>
      </c>
      <c r="O433" t="s">
        <v>3994</v>
      </c>
      <c r="P433" t="s">
        <v>3995</v>
      </c>
    </row>
    <row r="434" spans="1:16" x14ac:dyDescent="0.55000000000000004">
      <c r="A434" t="s">
        <v>3996</v>
      </c>
      <c r="B434" t="s">
        <v>3997</v>
      </c>
      <c r="C434" t="s">
        <v>3439</v>
      </c>
      <c r="D434" t="s">
        <v>1306</v>
      </c>
      <c r="E434" t="s">
        <v>324</v>
      </c>
      <c r="F434" s="1">
        <v>0.76</v>
      </c>
      <c r="G434">
        <v>4</v>
      </c>
      <c r="H434" s="2">
        <v>3626</v>
      </c>
      <c r="I434" t="s">
        <v>3998</v>
      </c>
      <c r="J434" t="s">
        <v>3999</v>
      </c>
      <c r="K434" t="s">
        <v>4000</v>
      </c>
      <c r="L434" t="s">
        <v>4001</v>
      </c>
      <c r="M434" t="s">
        <v>4002</v>
      </c>
      <c r="N434" t="s">
        <v>4003</v>
      </c>
      <c r="O434" t="s">
        <v>4004</v>
      </c>
      <c r="P434" t="s">
        <v>4005</v>
      </c>
    </row>
    <row r="435" spans="1:16" x14ac:dyDescent="0.55000000000000004">
      <c r="A435" t="s">
        <v>4006</v>
      </c>
      <c r="B435" t="s">
        <v>4007</v>
      </c>
      <c r="C435" t="s">
        <v>3301</v>
      </c>
      <c r="D435" t="s">
        <v>3493</v>
      </c>
      <c r="E435" t="s">
        <v>1590</v>
      </c>
      <c r="F435" s="1">
        <v>0.77</v>
      </c>
      <c r="G435">
        <v>4</v>
      </c>
      <c r="H435" s="2">
        <v>32625</v>
      </c>
      <c r="I435" t="s">
        <v>4008</v>
      </c>
      <c r="J435" t="s">
        <v>4009</v>
      </c>
      <c r="K435" t="s">
        <v>4010</v>
      </c>
      <c r="L435" t="s">
        <v>4011</v>
      </c>
      <c r="M435" t="s">
        <v>4012</v>
      </c>
      <c r="N435" t="s">
        <v>4013</v>
      </c>
      <c r="O435" t="s">
        <v>4014</v>
      </c>
      <c r="P435" t="s">
        <v>4015</v>
      </c>
    </row>
    <row r="436" spans="1:16" x14ac:dyDescent="0.55000000000000004">
      <c r="A436" t="s">
        <v>4016</v>
      </c>
      <c r="B436" t="s">
        <v>4017</v>
      </c>
      <c r="C436" t="s">
        <v>3265</v>
      </c>
      <c r="D436" t="s">
        <v>3603</v>
      </c>
      <c r="E436" t="s">
        <v>3530</v>
      </c>
      <c r="F436" s="1">
        <v>0.26</v>
      </c>
      <c r="G436">
        <v>4.0999999999999996</v>
      </c>
      <c r="H436" s="2">
        <v>19252</v>
      </c>
      <c r="I436" t="s">
        <v>4018</v>
      </c>
      <c r="J436" t="s">
        <v>3605</v>
      </c>
      <c r="K436" t="s">
        <v>3606</v>
      </c>
      <c r="L436" t="s">
        <v>3607</v>
      </c>
      <c r="M436" t="s">
        <v>3608</v>
      </c>
      <c r="N436" t="s">
        <v>3609</v>
      </c>
      <c r="O436" t="s">
        <v>3781</v>
      </c>
      <c r="P436" t="s">
        <v>4019</v>
      </c>
    </row>
    <row r="437" spans="1:16" x14ac:dyDescent="0.55000000000000004">
      <c r="A437" t="s">
        <v>4020</v>
      </c>
      <c r="B437" t="s">
        <v>4021</v>
      </c>
      <c r="C437" t="s">
        <v>3265</v>
      </c>
      <c r="D437" t="s">
        <v>3603</v>
      </c>
      <c r="E437" t="s">
        <v>2558</v>
      </c>
      <c r="F437" s="1">
        <v>0.18</v>
      </c>
      <c r="G437">
        <v>4.0999999999999996</v>
      </c>
      <c r="H437" s="2">
        <v>19252</v>
      </c>
      <c r="I437" t="s">
        <v>3604</v>
      </c>
      <c r="J437" t="s">
        <v>3605</v>
      </c>
      <c r="K437" t="s">
        <v>3606</v>
      </c>
      <c r="L437" t="s">
        <v>3607</v>
      </c>
      <c r="M437" t="s">
        <v>3608</v>
      </c>
      <c r="N437" t="s">
        <v>3609</v>
      </c>
      <c r="O437" t="s">
        <v>4022</v>
      </c>
      <c r="P437" t="s">
        <v>4023</v>
      </c>
    </row>
    <row r="438" spans="1:16" x14ac:dyDescent="0.55000000000000004">
      <c r="A438" t="s">
        <v>4024</v>
      </c>
      <c r="B438" t="s">
        <v>4025</v>
      </c>
      <c r="C438" t="s">
        <v>3265</v>
      </c>
      <c r="D438" t="s">
        <v>4026</v>
      </c>
      <c r="E438" t="s">
        <v>3277</v>
      </c>
      <c r="F438" s="1">
        <v>0.21</v>
      </c>
      <c r="G438">
        <v>3.9</v>
      </c>
      <c r="H438" s="2">
        <v>25824</v>
      </c>
      <c r="I438" t="s">
        <v>4027</v>
      </c>
      <c r="J438" t="s">
        <v>3673</v>
      </c>
      <c r="K438" t="s">
        <v>3674</v>
      </c>
      <c r="L438" t="s">
        <v>3675</v>
      </c>
      <c r="M438" t="s">
        <v>3676</v>
      </c>
      <c r="N438" t="s">
        <v>3677</v>
      </c>
      <c r="O438" t="s">
        <v>3678</v>
      </c>
      <c r="P438" t="s">
        <v>4028</v>
      </c>
    </row>
    <row r="439" spans="1:16" x14ac:dyDescent="0.55000000000000004">
      <c r="A439" t="s">
        <v>4029</v>
      </c>
      <c r="B439" t="s">
        <v>4030</v>
      </c>
      <c r="C439" t="s">
        <v>3347</v>
      </c>
      <c r="D439" t="s">
        <v>378</v>
      </c>
      <c r="E439" t="s">
        <v>2139</v>
      </c>
      <c r="F439" s="1">
        <v>0.6</v>
      </c>
      <c r="G439">
        <v>4.0999999999999996</v>
      </c>
      <c r="H439" t="s">
        <v>4031</v>
      </c>
      <c r="I439" t="s">
        <v>4032</v>
      </c>
      <c r="J439" t="s">
        <v>4033</v>
      </c>
      <c r="K439" t="s">
        <v>4034</v>
      </c>
      <c r="L439" t="s">
        <v>4035</v>
      </c>
      <c r="M439" t="s">
        <v>4036</v>
      </c>
      <c r="N439" t="s">
        <v>4037</v>
      </c>
      <c r="O439" t="s">
        <v>4038</v>
      </c>
      <c r="P439" t="s">
        <v>4039</v>
      </c>
    </row>
    <row r="440" spans="1:16" x14ac:dyDescent="0.55000000000000004">
      <c r="A440" t="s">
        <v>4040</v>
      </c>
      <c r="B440" t="s">
        <v>4041</v>
      </c>
      <c r="C440" t="s">
        <v>3802</v>
      </c>
      <c r="D440" t="s">
        <v>4042</v>
      </c>
      <c r="E440" t="s">
        <v>55</v>
      </c>
      <c r="F440" s="1">
        <v>0.81</v>
      </c>
      <c r="G440">
        <v>4.0999999999999996</v>
      </c>
      <c r="H440" s="2">
        <v>16685</v>
      </c>
      <c r="I440" t="s">
        <v>4043</v>
      </c>
      <c r="J440" t="s">
        <v>4044</v>
      </c>
      <c r="K440" t="s">
        <v>4045</v>
      </c>
      <c r="L440" t="s">
        <v>4046</v>
      </c>
      <c r="M440" t="s">
        <v>4047</v>
      </c>
      <c r="N440" t="s">
        <v>4048</v>
      </c>
      <c r="O440" t="s">
        <v>4049</v>
      </c>
      <c r="P440" t="s">
        <v>4050</v>
      </c>
    </row>
    <row r="441" spans="1:16" x14ac:dyDescent="0.55000000000000004">
      <c r="A441" t="s">
        <v>4051</v>
      </c>
      <c r="B441" t="s">
        <v>4052</v>
      </c>
      <c r="C441" t="s">
        <v>3265</v>
      </c>
      <c r="D441" t="s">
        <v>4053</v>
      </c>
      <c r="E441" t="s">
        <v>717</v>
      </c>
      <c r="F441" s="1">
        <v>0.06</v>
      </c>
      <c r="G441">
        <v>4</v>
      </c>
      <c r="H441" s="2">
        <v>30907</v>
      </c>
      <c r="I441" t="s">
        <v>4054</v>
      </c>
      <c r="J441" t="s">
        <v>4055</v>
      </c>
      <c r="K441" t="s">
        <v>4056</v>
      </c>
      <c r="L441" t="s">
        <v>4057</v>
      </c>
      <c r="M441" t="s">
        <v>4058</v>
      </c>
      <c r="N441" t="s">
        <v>4059</v>
      </c>
      <c r="O441" t="s">
        <v>4060</v>
      </c>
      <c r="P441" t="s">
        <v>4061</v>
      </c>
    </row>
    <row r="442" spans="1:16" x14ac:dyDescent="0.55000000000000004">
      <c r="A442" t="s">
        <v>4062</v>
      </c>
      <c r="B442" t="s">
        <v>4063</v>
      </c>
      <c r="C442" t="s">
        <v>3252</v>
      </c>
      <c r="D442" t="s">
        <v>3433</v>
      </c>
      <c r="E442" t="s">
        <v>548</v>
      </c>
      <c r="F442" s="1">
        <v>0.48</v>
      </c>
      <c r="G442">
        <v>4.3</v>
      </c>
      <c r="H442" t="s">
        <v>3254</v>
      </c>
      <c r="I442" t="s">
        <v>4064</v>
      </c>
      <c r="J442" t="s">
        <v>3256</v>
      </c>
      <c r="K442" t="s">
        <v>3257</v>
      </c>
      <c r="L442" t="s">
        <v>3258</v>
      </c>
      <c r="M442" t="s">
        <v>3259</v>
      </c>
      <c r="N442" t="s">
        <v>3260</v>
      </c>
      <c r="O442" t="s">
        <v>4065</v>
      </c>
      <c r="P442" t="s">
        <v>4066</v>
      </c>
    </row>
    <row r="443" spans="1:16" x14ac:dyDescent="0.55000000000000004">
      <c r="A443" t="s">
        <v>4067</v>
      </c>
      <c r="B443" t="s">
        <v>4068</v>
      </c>
      <c r="C443" t="s">
        <v>3324</v>
      </c>
      <c r="D443" t="s">
        <v>4069</v>
      </c>
      <c r="E443" t="s">
        <v>1415</v>
      </c>
      <c r="F443" s="1">
        <v>0.22</v>
      </c>
      <c r="G443">
        <v>4</v>
      </c>
      <c r="H443" t="s">
        <v>3325</v>
      </c>
      <c r="I443" t="s">
        <v>4070</v>
      </c>
      <c r="J443" t="s">
        <v>3327</v>
      </c>
      <c r="K443" t="s">
        <v>3328</v>
      </c>
      <c r="L443" t="s">
        <v>3329</v>
      </c>
      <c r="M443" t="s">
        <v>3330</v>
      </c>
      <c r="N443" t="s">
        <v>3331</v>
      </c>
      <c r="O443" t="s">
        <v>4071</v>
      </c>
      <c r="P443" t="s">
        <v>4072</v>
      </c>
    </row>
    <row r="444" spans="1:16" x14ac:dyDescent="0.55000000000000004">
      <c r="A444" t="s">
        <v>4073</v>
      </c>
      <c r="B444" t="s">
        <v>4074</v>
      </c>
      <c r="C444" t="s">
        <v>3265</v>
      </c>
      <c r="D444" t="s">
        <v>195</v>
      </c>
      <c r="E444" t="s">
        <v>303</v>
      </c>
      <c r="F444" s="1">
        <v>0.3</v>
      </c>
      <c r="G444">
        <v>4.0999999999999996</v>
      </c>
      <c r="H444" s="2">
        <v>19252</v>
      </c>
      <c r="I444" t="s">
        <v>4018</v>
      </c>
      <c r="J444" t="s">
        <v>3605</v>
      </c>
      <c r="K444" t="s">
        <v>3606</v>
      </c>
      <c r="L444" t="s">
        <v>3607</v>
      </c>
      <c r="M444" t="s">
        <v>3608</v>
      </c>
      <c r="N444" t="s">
        <v>3609</v>
      </c>
      <c r="O444" t="s">
        <v>4075</v>
      </c>
      <c r="P444" t="s">
        <v>4076</v>
      </c>
    </row>
    <row r="445" spans="1:16" x14ac:dyDescent="0.55000000000000004">
      <c r="A445" t="s">
        <v>140</v>
      </c>
      <c r="B445" t="s">
        <v>141</v>
      </c>
      <c r="C445" t="s">
        <v>18</v>
      </c>
      <c r="D445" t="s">
        <v>102</v>
      </c>
      <c r="E445" t="s">
        <v>142</v>
      </c>
      <c r="F445" s="1">
        <v>0.63</v>
      </c>
      <c r="G445">
        <v>4.2</v>
      </c>
      <c r="H445" s="2">
        <v>94364</v>
      </c>
      <c r="I445" t="s">
        <v>143</v>
      </c>
      <c r="J445" t="s">
        <v>57</v>
      </c>
      <c r="K445" t="s">
        <v>58</v>
      </c>
      <c r="L445" t="s">
        <v>59</v>
      </c>
      <c r="M445" t="s">
        <v>60</v>
      </c>
      <c r="N445" t="s">
        <v>61</v>
      </c>
      <c r="O445" t="s">
        <v>4077</v>
      </c>
      <c r="P445" t="s">
        <v>4078</v>
      </c>
    </row>
    <row r="446" spans="1:16" x14ac:dyDescent="0.55000000000000004">
      <c r="A446" t="s">
        <v>4079</v>
      </c>
      <c r="B446" t="s">
        <v>4080</v>
      </c>
      <c r="C446" t="s">
        <v>3252</v>
      </c>
      <c r="D446" t="s">
        <v>114</v>
      </c>
      <c r="E446" t="s">
        <v>479</v>
      </c>
      <c r="F446" s="1">
        <v>0.38</v>
      </c>
      <c r="G446">
        <v>4</v>
      </c>
      <c r="H446" s="2">
        <v>7222</v>
      </c>
      <c r="I446" t="s">
        <v>4081</v>
      </c>
      <c r="J446" t="s">
        <v>3878</v>
      </c>
      <c r="K446" t="s">
        <v>3879</v>
      </c>
      <c r="L446" t="s">
        <v>3880</v>
      </c>
      <c r="M446" t="s">
        <v>3881</v>
      </c>
      <c r="N446" t="s">
        <v>3882</v>
      </c>
      <c r="O446" t="s">
        <v>4082</v>
      </c>
      <c r="P446" t="s">
        <v>4083</v>
      </c>
    </row>
    <row r="447" spans="1:16" x14ac:dyDescent="0.55000000000000004">
      <c r="A447" t="s">
        <v>4084</v>
      </c>
      <c r="B447" t="s">
        <v>4085</v>
      </c>
      <c r="C447" t="s">
        <v>3265</v>
      </c>
      <c r="D447" t="s">
        <v>578</v>
      </c>
      <c r="E447" t="s">
        <v>3499</v>
      </c>
      <c r="F447" s="1">
        <v>0.28000000000000003</v>
      </c>
      <c r="G447">
        <v>4.0999999999999996</v>
      </c>
      <c r="H447" s="2">
        <v>18998</v>
      </c>
      <c r="I447" t="s">
        <v>3500</v>
      </c>
      <c r="J447" t="s">
        <v>3501</v>
      </c>
      <c r="K447" t="s">
        <v>3502</v>
      </c>
      <c r="L447" t="s">
        <v>3503</v>
      </c>
      <c r="M447" t="s">
        <v>3504</v>
      </c>
      <c r="N447" t="s">
        <v>3505</v>
      </c>
      <c r="O447" t="s">
        <v>4086</v>
      </c>
      <c r="P447" t="s">
        <v>4087</v>
      </c>
    </row>
    <row r="448" spans="1:16" x14ac:dyDescent="0.55000000000000004">
      <c r="A448" t="s">
        <v>4088</v>
      </c>
      <c r="B448" t="s">
        <v>4089</v>
      </c>
      <c r="C448" t="s">
        <v>3265</v>
      </c>
      <c r="D448" t="s">
        <v>1519</v>
      </c>
      <c r="E448" t="s">
        <v>1243</v>
      </c>
      <c r="F448" s="1">
        <v>0.26</v>
      </c>
      <c r="G448">
        <v>4.2</v>
      </c>
      <c r="H448" s="2">
        <v>32916</v>
      </c>
      <c r="I448" t="s">
        <v>4090</v>
      </c>
      <c r="J448" t="s">
        <v>3663</v>
      </c>
      <c r="K448" t="s">
        <v>3664</v>
      </c>
      <c r="L448" t="s">
        <v>3665</v>
      </c>
      <c r="M448" t="s">
        <v>3666</v>
      </c>
      <c r="N448" t="s">
        <v>3667</v>
      </c>
      <c r="O448" t="s">
        <v>4091</v>
      </c>
      <c r="P448" t="s">
        <v>4092</v>
      </c>
    </row>
    <row r="449" spans="1:16" x14ac:dyDescent="0.55000000000000004">
      <c r="A449" t="s">
        <v>4093</v>
      </c>
      <c r="B449" t="s">
        <v>4094</v>
      </c>
      <c r="C449" t="s">
        <v>4095</v>
      </c>
      <c r="D449" t="s">
        <v>114</v>
      </c>
      <c r="E449" t="s">
        <v>4096</v>
      </c>
      <c r="F449" s="1">
        <v>0.66</v>
      </c>
      <c r="G449">
        <v>4.5999999999999996</v>
      </c>
      <c r="H449" s="2">
        <v>26603</v>
      </c>
      <c r="I449" t="s">
        <v>4097</v>
      </c>
      <c r="J449" t="s">
        <v>4098</v>
      </c>
      <c r="K449" t="s">
        <v>4099</v>
      </c>
      <c r="L449" t="s">
        <v>4100</v>
      </c>
      <c r="M449" t="s">
        <v>4101</v>
      </c>
      <c r="N449" t="s">
        <v>4102</v>
      </c>
      <c r="O449" t="s">
        <v>4103</v>
      </c>
      <c r="P449" t="s">
        <v>4104</v>
      </c>
    </row>
    <row r="450" spans="1:16" x14ac:dyDescent="0.55000000000000004">
      <c r="A450" t="s">
        <v>4105</v>
      </c>
      <c r="B450" t="s">
        <v>4106</v>
      </c>
      <c r="C450" t="s">
        <v>3219</v>
      </c>
      <c r="D450" t="s">
        <v>479</v>
      </c>
      <c r="E450" t="s">
        <v>2220</v>
      </c>
      <c r="F450" s="1">
        <v>0.68</v>
      </c>
      <c r="G450">
        <v>4</v>
      </c>
      <c r="H450" s="2">
        <v>67950</v>
      </c>
      <c r="I450" t="s">
        <v>4107</v>
      </c>
      <c r="J450" t="s">
        <v>4108</v>
      </c>
      <c r="K450" t="s">
        <v>4109</v>
      </c>
      <c r="L450" t="s">
        <v>4110</v>
      </c>
      <c r="M450" t="s">
        <v>4111</v>
      </c>
      <c r="N450" t="s">
        <v>4112</v>
      </c>
      <c r="O450" t="s">
        <v>4113</v>
      </c>
      <c r="P450" t="s">
        <v>4114</v>
      </c>
    </row>
    <row r="451" spans="1:16" x14ac:dyDescent="0.55000000000000004">
      <c r="A451" t="s">
        <v>4115</v>
      </c>
      <c r="B451" t="s">
        <v>4116</v>
      </c>
      <c r="C451" t="s">
        <v>3324</v>
      </c>
      <c r="D451" t="s">
        <v>4069</v>
      </c>
      <c r="E451" t="s">
        <v>1415</v>
      </c>
      <c r="F451" s="1">
        <v>0.22</v>
      </c>
      <c r="G451">
        <v>4</v>
      </c>
      <c r="H451" t="s">
        <v>3325</v>
      </c>
      <c r="I451" t="s">
        <v>4070</v>
      </c>
      <c r="J451" t="s">
        <v>3327</v>
      </c>
      <c r="K451" t="s">
        <v>3328</v>
      </c>
      <c r="L451" t="s">
        <v>3329</v>
      </c>
      <c r="M451" t="s">
        <v>3330</v>
      </c>
      <c r="N451" t="s">
        <v>3331</v>
      </c>
      <c r="O451" t="s">
        <v>3332</v>
      </c>
      <c r="P451" t="s">
        <v>4117</v>
      </c>
    </row>
    <row r="452" spans="1:16" x14ac:dyDescent="0.55000000000000004">
      <c r="A452" t="s">
        <v>4118</v>
      </c>
      <c r="B452" t="s">
        <v>4119</v>
      </c>
      <c r="C452" t="s">
        <v>3265</v>
      </c>
      <c r="D452" t="s">
        <v>3530</v>
      </c>
      <c r="E452" t="s">
        <v>1503</v>
      </c>
      <c r="F452" s="1">
        <v>0.3</v>
      </c>
      <c r="G452">
        <v>4.3</v>
      </c>
      <c r="H452" s="2">
        <v>9499</v>
      </c>
      <c r="I452" t="s">
        <v>4120</v>
      </c>
      <c r="J452" t="s">
        <v>4121</v>
      </c>
      <c r="K452" t="s">
        <v>4122</v>
      </c>
      <c r="L452" t="s">
        <v>4123</v>
      </c>
      <c r="M452" t="s">
        <v>4124</v>
      </c>
      <c r="N452" t="s">
        <v>4125</v>
      </c>
      <c r="O452" t="s">
        <v>4126</v>
      </c>
      <c r="P452" t="s">
        <v>4127</v>
      </c>
    </row>
    <row r="453" spans="1:16" x14ac:dyDescent="0.55000000000000004">
      <c r="A453" t="s">
        <v>4128</v>
      </c>
      <c r="B453" t="s">
        <v>4129</v>
      </c>
      <c r="C453" t="s">
        <v>3450</v>
      </c>
      <c r="D453" t="s">
        <v>114</v>
      </c>
      <c r="E453" t="s">
        <v>324</v>
      </c>
      <c r="F453" s="1">
        <v>0.5</v>
      </c>
      <c r="G453">
        <v>4.3</v>
      </c>
      <c r="H453" s="2">
        <v>1777</v>
      </c>
      <c r="I453" t="s">
        <v>4130</v>
      </c>
      <c r="J453" t="s">
        <v>4131</v>
      </c>
      <c r="K453" t="s">
        <v>4132</v>
      </c>
      <c r="L453" t="s">
        <v>4133</v>
      </c>
      <c r="M453" t="s">
        <v>4134</v>
      </c>
      <c r="N453" t="s">
        <v>4135</v>
      </c>
      <c r="O453" t="s">
        <v>4136</v>
      </c>
      <c r="P453" t="s">
        <v>4137</v>
      </c>
    </row>
    <row r="454" spans="1:16" x14ac:dyDescent="0.55000000000000004">
      <c r="A454" t="s">
        <v>4138</v>
      </c>
      <c r="B454" t="s">
        <v>4139</v>
      </c>
      <c r="C454" t="s">
        <v>3265</v>
      </c>
      <c r="D454" t="s">
        <v>4140</v>
      </c>
      <c r="E454" t="s">
        <v>1137</v>
      </c>
      <c r="F454" s="1">
        <v>0.22</v>
      </c>
      <c r="G454">
        <v>4.2</v>
      </c>
      <c r="H454" s="2">
        <v>58506</v>
      </c>
      <c r="I454" t="s">
        <v>4141</v>
      </c>
      <c r="J454" t="s">
        <v>4142</v>
      </c>
      <c r="K454" t="s">
        <v>4143</v>
      </c>
      <c r="L454" t="s">
        <v>4144</v>
      </c>
      <c r="M454" t="s">
        <v>4145</v>
      </c>
      <c r="N454" t="s">
        <v>4146</v>
      </c>
      <c r="O454" t="s">
        <v>4147</v>
      </c>
      <c r="P454" t="s">
        <v>4148</v>
      </c>
    </row>
    <row r="455" spans="1:16" x14ac:dyDescent="0.55000000000000004">
      <c r="A455" t="s">
        <v>4149</v>
      </c>
      <c r="B455" t="s">
        <v>4150</v>
      </c>
      <c r="C455" t="s">
        <v>3265</v>
      </c>
      <c r="D455" t="s">
        <v>3499</v>
      </c>
      <c r="E455" t="s">
        <v>224</v>
      </c>
      <c r="F455" s="1">
        <v>0.18</v>
      </c>
      <c r="G455">
        <v>4</v>
      </c>
      <c r="H455" s="2">
        <v>21350</v>
      </c>
      <c r="I455" t="s">
        <v>4151</v>
      </c>
      <c r="J455" t="s">
        <v>3532</v>
      </c>
      <c r="K455" t="s">
        <v>3533</v>
      </c>
      <c r="L455" t="s">
        <v>3534</v>
      </c>
      <c r="M455" t="s">
        <v>3535</v>
      </c>
      <c r="N455" t="s">
        <v>3536</v>
      </c>
      <c r="O455" t="s">
        <v>3537</v>
      </c>
      <c r="P455" t="s">
        <v>4152</v>
      </c>
    </row>
    <row r="456" spans="1:16" x14ac:dyDescent="0.55000000000000004">
      <c r="A456" t="s">
        <v>160</v>
      </c>
      <c r="B456" t="s">
        <v>161</v>
      </c>
      <c r="C456" t="s">
        <v>18</v>
      </c>
      <c r="D456" t="s">
        <v>162</v>
      </c>
      <c r="E456" t="s">
        <v>163</v>
      </c>
      <c r="F456" s="1">
        <v>0.61</v>
      </c>
      <c r="G456">
        <v>4.2</v>
      </c>
      <c r="H456" s="2">
        <v>2263</v>
      </c>
      <c r="I456" t="s">
        <v>164</v>
      </c>
      <c r="J456" t="s">
        <v>165</v>
      </c>
      <c r="K456" t="s">
        <v>166</v>
      </c>
      <c r="L456" t="s">
        <v>167</v>
      </c>
      <c r="M456" t="s">
        <v>168</v>
      </c>
      <c r="N456" t="s">
        <v>169</v>
      </c>
      <c r="O456" t="s">
        <v>4153</v>
      </c>
      <c r="P456" t="s">
        <v>4154</v>
      </c>
    </row>
    <row r="457" spans="1:16" x14ac:dyDescent="0.55000000000000004">
      <c r="A457" t="s">
        <v>4155</v>
      </c>
      <c r="B457" t="s">
        <v>4156</v>
      </c>
      <c r="C457" t="s">
        <v>3324</v>
      </c>
      <c r="D457" t="s">
        <v>611</v>
      </c>
      <c r="E457" t="s">
        <v>4157</v>
      </c>
      <c r="F457" s="1">
        <v>0.14000000000000001</v>
      </c>
      <c r="G457">
        <v>4</v>
      </c>
      <c r="H457" s="2">
        <v>9378</v>
      </c>
      <c r="I457" t="s">
        <v>4158</v>
      </c>
      <c r="J457" t="s">
        <v>4159</v>
      </c>
      <c r="K457" t="s">
        <v>4160</v>
      </c>
      <c r="L457" t="s">
        <v>4161</v>
      </c>
      <c r="M457" t="s">
        <v>4162</v>
      </c>
      <c r="N457" t="s">
        <v>4163</v>
      </c>
      <c r="O457" t="s">
        <v>4164</v>
      </c>
      <c r="P457" t="s">
        <v>4165</v>
      </c>
    </row>
    <row r="458" spans="1:16" x14ac:dyDescent="0.55000000000000004">
      <c r="A458" t="s">
        <v>172</v>
      </c>
      <c r="B458" t="s">
        <v>173</v>
      </c>
      <c r="C458" t="s">
        <v>18</v>
      </c>
      <c r="D458" t="s">
        <v>174</v>
      </c>
      <c r="E458" t="s">
        <v>19</v>
      </c>
      <c r="F458" s="1">
        <v>0.6</v>
      </c>
      <c r="G458">
        <v>4.0999999999999996</v>
      </c>
      <c r="H458" s="2">
        <v>4768</v>
      </c>
      <c r="I458" t="s">
        <v>67</v>
      </c>
      <c r="J458" t="s">
        <v>175</v>
      </c>
      <c r="K458" t="s">
        <v>176</v>
      </c>
      <c r="L458" t="s">
        <v>177</v>
      </c>
      <c r="M458" t="s">
        <v>178</v>
      </c>
      <c r="N458" t="s">
        <v>179</v>
      </c>
      <c r="O458" t="s">
        <v>4166</v>
      </c>
      <c r="P458" t="s">
        <v>4167</v>
      </c>
    </row>
    <row r="459" spans="1:16" x14ac:dyDescent="0.55000000000000004">
      <c r="A459" t="s">
        <v>4168</v>
      </c>
      <c r="B459" t="s">
        <v>4169</v>
      </c>
      <c r="C459" t="s">
        <v>3219</v>
      </c>
      <c r="D459" t="s">
        <v>625</v>
      </c>
      <c r="E459" t="s">
        <v>3336</v>
      </c>
      <c r="F459" s="1">
        <v>0.79</v>
      </c>
      <c r="G459">
        <v>3.9</v>
      </c>
      <c r="H459" s="2">
        <v>21796</v>
      </c>
      <c r="I459" t="s">
        <v>3337</v>
      </c>
      <c r="J459" t="s">
        <v>3338</v>
      </c>
      <c r="K459" t="s">
        <v>3339</v>
      </c>
      <c r="L459" t="s">
        <v>3340</v>
      </c>
      <c r="M459" t="s">
        <v>3341</v>
      </c>
      <c r="N459" t="s">
        <v>3342</v>
      </c>
      <c r="O459" t="s">
        <v>4170</v>
      </c>
      <c r="P459" t="s">
        <v>4171</v>
      </c>
    </row>
    <row r="460" spans="1:16" x14ac:dyDescent="0.55000000000000004">
      <c r="A460" t="s">
        <v>4172</v>
      </c>
      <c r="B460" t="s">
        <v>4173</v>
      </c>
      <c r="C460" t="s">
        <v>3219</v>
      </c>
      <c r="D460" t="s">
        <v>324</v>
      </c>
      <c r="E460" t="s">
        <v>3241</v>
      </c>
      <c r="F460" s="1">
        <v>0.75</v>
      </c>
      <c r="G460">
        <v>3.8</v>
      </c>
      <c r="H460" s="2">
        <v>17833</v>
      </c>
      <c r="I460" t="s">
        <v>3242</v>
      </c>
      <c r="J460" t="s">
        <v>3243</v>
      </c>
      <c r="K460" t="s">
        <v>3244</v>
      </c>
      <c r="L460" t="s">
        <v>3245</v>
      </c>
      <c r="M460" t="s">
        <v>3246</v>
      </c>
      <c r="N460" t="s">
        <v>3247</v>
      </c>
      <c r="O460" t="s">
        <v>4174</v>
      </c>
      <c r="P460" t="s">
        <v>4175</v>
      </c>
    </row>
    <row r="461" spans="1:16" x14ac:dyDescent="0.55000000000000004">
      <c r="A461" t="s">
        <v>4176</v>
      </c>
      <c r="B461" t="s">
        <v>4177</v>
      </c>
      <c r="C461" t="s">
        <v>4095</v>
      </c>
      <c r="D461" t="s">
        <v>114</v>
      </c>
      <c r="E461" t="s">
        <v>4096</v>
      </c>
      <c r="F461" s="1">
        <v>0.66</v>
      </c>
      <c r="G461">
        <v>4.7</v>
      </c>
      <c r="H461" s="2">
        <v>7779</v>
      </c>
      <c r="I461" t="s">
        <v>4178</v>
      </c>
      <c r="J461" t="s">
        <v>4179</v>
      </c>
      <c r="K461" t="s">
        <v>4180</v>
      </c>
      <c r="L461" t="s">
        <v>4181</v>
      </c>
      <c r="M461" t="s">
        <v>4182</v>
      </c>
      <c r="N461" t="s">
        <v>4183</v>
      </c>
      <c r="O461" t="s">
        <v>4184</v>
      </c>
      <c r="P461" t="s">
        <v>4185</v>
      </c>
    </row>
    <row r="462" spans="1:16" x14ac:dyDescent="0.55000000000000004">
      <c r="A462" t="s">
        <v>4186</v>
      </c>
      <c r="B462" t="s">
        <v>4187</v>
      </c>
      <c r="C462" t="s">
        <v>4188</v>
      </c>
      <c r="D462" t="s">
        <v>4189</v>
      </c>
      <c r="E462" t="s">
        <v>3590</v>
      </c>
      <c r="F462" s="1">
        <v>0.65</v>
      </c>
      <c r="G462">
        <v>4.3</v>
      </c>
      <c r="H462" s="2">
        <v>17129</v>
      </c>
      <c r="I462" t="s">
        <v>4190</v>
      </c>
      <c r="J462" t="s">
        <v>4191</v>
      </c>
      <c r="K462" t="s">
        <v>4192</v>
      </c>
      <c r="L462" t="s">
        <v>4193</v>
      </c>
      <c r="M462" t="s">
        <v>4194</v>
      </c>
      <c r="N462" t="s">
        <v>4195</v>
      </c>
      <c r="O462" t="s">
        <v>4196</v>
      </c>
      <c r="P462" t="s">
        <v>4197</v>
      </c>
    </row>
    <row r="463" spans="1:16" x14ac:dyDescent="0.55000000000000004">
      <c r="A463" t="s">
        <v>4198</v>
      </c>
      <c r="B463" t="s">
        <v>4199</v>
      </c>
      <c r="C463" t="s">
        <v>3391</v>
      </c>
      <c r="D463" t="s">
        <v>4200</v>
      </c>
      <c r="E463" t="s">
        <v>55</v>
      </c>
      <c r="F463" s="1">
        <v>0.52</v>
      </c>
      <c r="G463">
        <v>4.2</v>
      </c>
      <c r="H463" s="2">
        <v>4969</v>
      </c>
      <c r="I463" t="s">
        <v>4201</v>
      </c>
      <c r="J463" t="s">
        <v>4202</v>
      </c>
      <c r="K463" t="s">
        <v>4203</v>
      </c>
      <c r="L463" t="s">
        <v>4204</v>
      </c>
      <c r="M463" t="s">
        <v>4205</v>
      </c>
      <c r="N463" t="s">
        <v>4206</v>
      </c>
      <c r="O463" t="s">
        <v>4207</v>
      </c>
      <c r="P463" t="s">
        <v>4208</v>
      </c>
    </row>
    <row r="464" spans="1:16" x14ac:dyDescent="0.55000000000000004">
      <c r="A464" t="s">
        <v>4209</v>
      </c>
      <c r="B464" t="s">
        <v>4210</v>
      </c>
      <c r="C464" t="s">
        <v>3219</v>
      </c>
      <c r="D464" t="s">
        <v>730</v>
      </c>
      <c r="E464" t="s">
        <v>3241</v>
      </c>
      <c r="F464" s="1">
        <v>0.62</v>
      </c>
      <c r="G464">
        <v>4.0999999999999996</v>
      </c>
      <c r="H464">
        <v>154</v>
      </c>
      <c r="I464" t="s">
        <v>4211</v>
      </c>
      <c r="J464" t="s">
        <v>4212</v>
      </c>
      <c r="K464" t="s">
        <v>4213</v>
      </c>
      <c r="L464" t="s">
        <v>4214</v>
      </c>
      <c r="M464" t="s">
        <v>4215</v>
      </c>
      <c r="N464" t="s">
        <v>4216</v>
      </c>
      <c r="O464" t="s">
        <v>4217</v>
      </c>
      <c r="P464" t="s">
        <v>4218</v>
      </c>
    </row>
    <row r="465" spans="1:16" x14ac:dyDescent="0.55000000000000004">
      <c r="A465" t="s">
        <v>4219</v>
      </c>
      <c r="B465" t="s">
        <v>4220</v>
      </c>
      <c r="C465" t="s">
        <v>3219</v>
      </c>
      <c r="D465" t="s">
        <v>888</v>
      </c>
      <c r="E465" t="s">
        <v>3590</v>
      </c>
      <c r="F465" s="1">
        <v>0.78</v>
      </c>
      <c r="G465">
        <v>3.3</v>
      </c>
      <c r="H465" s="2">
        <v>4415</v>
      </c>
      <c r="I465" t="s">
        <v>4221</v>
      </c>
      <c r="J465" t="s">
        <v>4222</v>
      </c>
      <c r="K465" t="s">
        <v>4223</v>
      </c>
      <c r="L465" t="s">
        <v>4224</v>
      </c>
      <c r="M465" t="s">
        <v>4225</v>
      </c>
      <c r="N465" t="s">
        <v>4226</v>
      </c>
      <c r="O465" t="s">
        <v>4227</v>
      </c>
      <c r="P465" t="s">
        <v>4228</v>
      </c>
    </row>
    <row r="466" spans="1:16" x14ac:dyDescent="0.55000000000000004">
      <c r="A466" t="s">
        <v>182</v>
      </c>
      <c r="B466" t="s">
        <v>183</v>
      </c>
      <c r="C466" t="s">
        <v>18</v>
      </c>
      <c r="D466" t="s">
        <v>32</v>
      </c>
      <c r="E466" t="s">
        <v>19</v>
      </c>
      <c r="F466" s="1">
        <v>0.13</v>
      </c>
      <c r="G466">
        <v>4.4000000000000004</v>
      </c>
      <c r="H466" s="2">
        <v>18757</v>
      </c>
      <c r="I466" t="s">
        <v>184</v>
      </c>
      <c r="J466" t="s">
        <v>185</v>
      </c>
      <c r="K466" t="s">
        <v>186</v>
      </c>
      <c r="L466" t="s">
        <v>187</v>
      </c>
      <c r="M466" t="s">
        <v>188</v>
      </c>
      <c r="N466" t="s">
        <v>4229</v>
      </c>
      <c r="O466" t="s">
        <v>4230</v>
      </c>
      <c r="P466" t="s">
        <v>4231</v>
      </c>
    </row>
    <row r="467" spans="1:16" x14ac:dyDescent="0.55000000000000004">
      <c r="A467" t="s">
        <v>4232</v>
      </c>
      <c r="B467" t="s">
        <v>4233</v>
      </c>
      <c r="C467" t="s">
        <v>3265</v>
      </c>
      <c r="D467" t="s">
        <v>3529</v>
      </c>
      <c r="E467" t="s">
        <v>1243</v>
      </c>
      <c r="F467" s="1">
        <v>0.21</v>
      </c>
      <c r="G467">
        <v>4</v>
      </c>
      <c r="H467" s="2">
        <v>21350</v>
      </c>
      <c r="I467" t="s">
        <v>4151</v>
      </c>
      <c r="J467" t="s">
        <v>3532</v>
      </c>
      <c r="K467" t="s">
        <v>3533</v>
      </c>
      <c r="L467" t="s">
        <v>3534</v>
      </c>
      <c r="M467" t="s">
        <v>3535</v>
      </c>
      <c r="N467" t="s">
        <v>3536</v>
      </c>
      <c r="O467" t="s">
        <v>4234</v>
      </c>
      <c r="P467" t="s">
        <v>4235</v>
      </c>
    </row>
    <row r="468" spans="1:16" x14ac:dyDescent="0.55000000000000004">
      <c r="A468" t="s">
        <v>4236</v>
      </c>
      <c r="B468" t="s">
        <v>4237</v>
      </c>
      <c r="C468" t="s">
        <v>3347</v>
      </c>
      <c r="D468" t="s">
        <v>90</v>
      </c>
      <c r="E468" t="s">
        <v>90</v>
      </c>
      <c r="F468" s="1">
        <v>0</v>
      </c>
      <c r="G468">
        <v>4.2</v>
      </c>
      <c r="H468" s="2">
        <v>31539</v>
      </c>
      <c r="I468" t="s">
        <v>4238</v>
      </c>
      <c r="J468" t="s">
        <v>4239</v>
      </c>
      <c r="K468" t="s">
        <v>4240</v>
      </c>
      <c r="L468" t="s">
        <v>4241</v>
      </c>
      <c r="M468" t="s">
        <v>4242</v>
      </c>
      <c r="N468" t="s">
        <v>4243</v>
      </c>
      <c r="O468" t="s">
        <v>4244</v>
      </c>
      <c r="P468" t="s">
        <v>4245</v>
      </c>
    </row>
    <row r="469" spans="1:16" x14ac:dyDescent="0.55000000000000004">
      <c r="A469" t="s">
        <v>233</v>
      </c>
      <c r="B469" t="s">
        <v>234</v>
      </c>
      <c r="C469" t="s">
        <v>18</v>
      </c>
      <c r="D469" t="s">
        <v>235</v>
      </c>
      <c r="E469" t="s">
        <v>236</v>
      </c>
      <c r="F469" s="1">
        <v>0.46</v>
      </c>
      <c r="G469">
        <v>4.5</v>
      </c>
      <c r="H469">
        <v>815</v>
      </c>
      <c r="I469" t="s">
        <v>237</v>
      </c>
      <c r="J469" t="s">
        <v>238</v>
      </c>
      <c r="K469" t="s">
        <v>239</v>
      </c>
      <c r="L469" t="s">
        <v>240</v>
      </c>
      <c r="M469" t="s">
        <v>241</v>
      </c>
      <c r="N469" t="s">
        <v>242</v>
      </c>
      <c r="O469" t="s">
        <v>4246</v>
      </c>
      <c r="P469" t="s">
        <v>4247</v>
      </c>
    </row>
    <row r="470" spans="1:16" x14ac:dyDescent="0.55000000000000004">
      <c r="A470" t="s">
        <v>4248</v>
      </c>
      <c r="B470" t="s">
        <v>4249</v>
      </c>
      <c r="C470" t="s">
        <v>4095</v>
      </c>
      <c r="D470" t="s">
        <v>114</v>
      </c>
      <c r="E470" t="s">
        <v>4096</v>
      </c>
      <c r="F470" s="1">
        <v>0.66</v>
      </c>
      <c r="G470">
        <v>4.5999999999999996</v>
      </c>
      <c r="H470" s="2">
        <v>6129</v>
      </c>
      <c r="I470" t="s">
        <v>4250</v>
      </c>
      <c r="J470" t="s">
        <v>4251</v>
      </c>
      <c r="K470" t="s">
        <v>4252</v>
      </c>
      <c r="L470" t="s">
        <v>4253</v>
      </c>
      <c r="M470" t="s">
        <v>4254</v>
      </c>
      <c r="N470" t="s">
        <v>4255</v>
      </c>
      <c r="O470" t="s">
        <v>4256</v>
      </c>
      <c r="P470" t="s">
        <v>4257</v>
      </c>
    </row>
    <row r="471" spans="1:16" x14ac:dyDescent="0.55000000000000004">
      <c r="A471" t="s">
        <v>4258</v>
      </c>
      <c r="B471" t="s">
        <v>4259</v>
      </c>
      <c r="C471" t="s">
        <v>3265</v>
      </c>
      <c r="D471" t="s">
        <v>3154</v>
      </c>
      <c r="E471" t="s">
        <v>4260</v>
      </c>
      <c r="F471" s="1">
        <v>0.22</v>
      </c>
      <c r="G471">
        <v>4.2</v>
      </c>
      <c r="H471">
        <v>284</v>
      </c>
      <c r="I471" t="s">
        <v>3361</v>
      </c>
      <c r="J471" t="s">
        <v>3362</v>
      </c>
      <c r="K471" t="s">
        <v>3363</v>
      </c>
      <c r="L471" t="s">
        <v>3364</v>
      </c>
      <c r="M471" t="s">
        <v>3365</v>
      </c>
      <c r="N471" t="s">
        <v>3366</v>
      </c>
      <c r="O471" t="s">
        <v>3367</v>
      </c>
      <c r="P471" t="s">
        <v>4261</v>
      </c>
    </row>
    <row r="472" spans="1:16" x14ac:dyDescent="0.55000000000000004">
      <c r="A472" t="s">
        <v>205</v>
      </c>
      <c r="B472" t="s">
        <v>206</v>
      </c>
      <c r="C472" t="s">
        <v>18</v>
      </c>
      <c r="D472" t="s">
        <v>207</v>
      </c>
      <c r="E472" t="s">
        <v>19</v>
      </c>
      <c r="F472" s="1">
        <v>0.38</v>
      </c>
      <c r="G472">
        <v>4</v>
      </c>
      <c r="H472" s="2">
        <v>43994</v>
      </c>
      <c r="I472" t="s">
        <v>208</v>
      </c>
      <c r="J472" t="s">
        <v>34</v>
      </c>
      <c r="K472" t="s">
        <v>35</v>
      </c>
      <c r="L472" t="s">
        <v>36</v>
      </c>
      <c r="M472" t="s">
        <v>37</v>
      </c>
      <c r="N472" t="s">
        <v>38</v>
      </c>
      <c r="O472" t="s">
        <v>4262</v>
      </c>
      <c r="P472" t="s">
        <v>4263</v>
      </c>
    </row>
    <row r="473" spans="1:16" x14ac:dyDescent="0.55000000000000004">
      <c r="A473" t="s">
        <v>4264</v>
      </c>
      <c r="B473" t="s">
        <v>4265</v>
      </c>
      <c r="C473" t="s">
        <v>4266</v>
      </c>
      <c r="D473" t="s">
        <v>4267</v>
      </c>
      <c r="E473" t="s">
        <v>114</v>
      </c>
      <c r="F473" s="1">
        <v>0.75</v>
      </c>
      <c r="G473">
        <v>3.7</v>
      </c>
      <c r="H473" s="2">
        <v>3234</v>
      </c>
      <c r="I473" t="s">
        <v>4268</v>
      </c>
      <c r="J473" t="s">
        <v>4269</v>
      </c>
      <c r="K473" t="s">
        <v>4270</v>
      </c>
      <c r="L473" t="s">
        <v>4271</v>
      </c>
      <c r="M473" t="s">
        <v>4272</v>
      </c>
      <c r="N473" t="s">
        <v>4273</v>
      </c>
      <c r="O473" t="s">
        <v>4274</v>
      </c>
      <c r="P473" t="s">
        <v>4275</v>
      </c>
    </row>
    <row r="474" spans="1:16" x14ac:dyDescent="0.55000000000000004">
      <c r="A474" t="s">
        <v>211</v>
      </c>
      <c r="B474" t="s">
        <v>212</v>
      </c>
      <c r="C474" t="s">
        <v>18</v>
      </c>
      <c r="D474" t="s">
        <v>31</v>
      </c>
      <c r="E474" t="s">
        <v>90</v>
      </c>
      <c r="F474" s="1">
        <v>0.6</v>
      </c>
      <c r="G474">
        <v>4.0999999999999996</v>
      </c>
      <c r="H474" s="2">
        <v>13045</v>
      </c>
      <c r="I474" t="s">
        <v>213</v>
      </c>
      <c r="J474" t="s">
        <v>4276</v>
      </c>
      <c r="K474" t="s">
        <v>4277</v>
      </c>
      <c r="L474" t="s">
        <v>4278</v>
      </c>
      <c r="M474" t="s">
        <v>4279</v>
      </c>
      <c r="N474" t="s">
        <v>4280</v>
      </c>
      <c r="O474" t="s">
        <v>4281</v>
      </c>
      <c r="P474" t="s">
        <v>4282</v>
      </c>
    </row>
    <row r="475" spans="1:16" x14ac:dyDescent="0.55000000000000004">
      <c r="A475" t="s">
        <v>4283</v>
      </c>
      <c r="B475" t="s">
        <v>4284</v>
      </c>
      <c r="C475" t="s">
        <v>3265</v>
      </c>
      <c r="D475" t="s">
        <v>3266</v>
      </c>
      <c r="E475" t="s">
        <v>717</v>
      </c>
      <c r="F475" s="1">
        <v>0.19</v>
      </c>
      <c r="G475">
        <v>4.0999999999999996</v>
      </c>
      <c r="H475" t="s">
        <v>4285</v>
      </c>
      <c r="I475" t="s">
        <v>4286</v>
      </c>
      <c r="J475" t="s">
        <v>3549</v>
      </c>
      <c r="K475" t="s">
        <v>3550</v>
      </c>
      <c r="L475" t="s">
        <v>3551</v>
      </c>
      <c r="M475" t="s">
        <v>3552</v>
      </c>
      <c r="N475" t="s">
        <v>3553</v>
      </c>
      <c r="O475" t="s">
        <v>4287</v>
      </c>
      <c r="P475" t="s">
        <v>4288</v>
      </c>
    </row>
    <row r="476" spans="1:16" x14ac:dyDescent="0.55000000000000004">
      <c r="A476" t="s">
        <v>4289</v>
      </c>
      <c r="B476" t="s">
        <v>4290</v>
      </c>
      <c r="C476" t="s">
        <v>3219</v>
      </c>
      <c r="D476" t="s">
        <v>730</v>
      </c>
      <c r="E476" t="s">
        <v>1283</v>
      </c>
      <c r="F476" s="1">
        <v>0.7</v>
      </c>
      <c r="G476">
        <v>4.2</v>
      </c>
      <c r="H476" s="2">
        <v>20879</v>
      </c>
      <c r="I476" t="s">
        <v>4291</v>
      </c>
      <c r="J476" t="s">
        <v>4292</v>
      </c>
      <c r="K476" t="s">
        <v>4293</v>
      </c>
      <c r="L476" t="s">
        <v>4294</v>
      </c>
      <c r="M476" t="s">
        <v>4295</v>
      </c>
      <c r="N476" t="s">
        <v>4296</v>
      </c>
      <c r="O476" t="s">
        <v>4297</v>
      </c>
      <c r="P476" t="s">
        <v>4298</v>
      </c>
    </row>
    <row r="477" spans="1:16" x14ac:dyDescent="0.55000000000000004">
      <c r="A477" t="s">
        <v>4299</v>
      </c>
      <c r="B477" t="s">
        <v>4300</v>
      </c>
      <c r="C477" t="s">
        <v>4301</v>
      </c>
      <c r="D477" t="s">
        <v>247</v>
      </c>
      <c r="E477" t="s">
        <v>625</v>
      </c>
      <c r="F477" s="1">
        <v>0.81</v>
      </c>
      <c r="G477">
        <v>4.2</v>
      </c>
      <c r="H477" s="2">
        <v>2646</v>
      </c>
      <c r="I477" t="s">
        <v>4302</v>
      </c>
      <c r="J477" t="s">
        <v>4303</v>
      </c>
      <c r="K477" t="s">
        <v>4304</v>
      </c>
      <c r="L477" t="s">
        <v>4305</v>
      </c>
      <c r="M477" t="s">
        <v>4306</v>
      </c>
      <c r="N477" t="s">
        <v>4307</v>
      </c>
      <c r="O477" t="s">
        <v>4308</v>
      </c>
      <c r="P477" t="s">
        <v>4309</v>
      </c>
    </row>
    <row r="478" spans="1:16" x14ac:dyDescent="0.55000000000000004">
      <c r="A478" t="s">
        <v>4310</v>
      </c>
      <c r="B478" t="s">
        <v>4311</v>
      </c>
      <c r="C478" t="s">
        <v>3802</v>
      </c>
      <c r="D478" t="s">
        <v>934</v>
      </c>
      <c r="E478" t="s">
        <v>625</v>
      </c>
      <c r="F478" s="1">
        <v>0.82</v>
      </c>
      <c r="G478">
        <v>4.5</v>
      </c>
      <c r="H478" s="2">
        <v>28978</v>
      </c>
      <c r="I478" t="s">
        <v>4312</v>
      </c>
      <c r="J478" t="s">
        <v>4313</v>
      </c>
      <c r="K478" t="s">
        <v>4314</v>
      </c>
      <c r="L478" t="s">
        <v>4315</v>
      </c>
      <c r="M478" t="s">
        <v>4316</v>
      </c>
      <c r="N478" t="s">
        <v>4317</v>
      </c>
      <c r="O478" t="s">
        <v>4318</v>
      </c>
      <c r="P478" t="s">
        <v>4319</v>
      </c>
    </row>
    <row r="479" spans="1:16" x14ac:dyDescent="0.55000000000000004">
      <c r="A479" t="s">
        <v>4320</v>
      </c>
      <c r="B479" t="s">
        <v>4321</v>
      </c>
      <c r="C479" t="s">
        <v>3265</v>
      </c>
      <c r="D479" t="s">
        <v>2630</v>
      </c>
      <c r="E479" t="s">
        <v>4260</v>
      </c>
      <c r="F479" s="1">
        <v>0.33</v>
      </c>
      <c r="G479">
        <v>3.8</v>
      </c>
      <c r="H479" s="2">
        <v>3145</v>
      </c>
      <c r="I479" t="s">
        <v>4322</v>
      </c>
      <c r="J479" t="s">
        <v>4323</v>
      </c>
      <c r="K479" t="s">
        <v>4324</v>
      </c>
      <c r="L479" t="s">
        <v>4325</v>
      </c>
      <c r="M479" t="s">
        <v>4326</v>
      </c>
      <c r="N479" t="s">
        <v>4327</v>
      </c>
      <c r="O479" t="s">
        <v>4328</v>
      </c>
      <c r="P479" t="s">
        <v>4329</v>
      </c>
    </row>
    <row r="480" spans="1:16" x14ac:dyDescent="0.55000000000000004">
      <c r="A480" t="s">
        <v>267</v>
      </c>
      <c r="B480" t="s">
        <v>268</v>
      </c>
      <c r="C480" t="s">
        <v>18</v>
      </c>
      <c r="D480" t="s">
        <v>269</v>
      </c>
      <c r="E480" t="s">
        <v>31</v>
      </c>
      <c r="F480" s="1">
        <v>0.7</v>
      </c>
      <c r="G480">
        <v>4</v>
      </c>
      <c r="H480" s="2">
        <v>9377</v>
      </c>
      <c r="I480" t="s">
        <v>270</v>
      </c>
      <c r="J480" t="s">
        <v>271</v>
      </c>
      <c r="K480" t="s">
        <v>272</v>
      </c>
      <c r="L480" t="s">
        <v>273</v>
      </c>
      <c r="M480" t="s">
        <v>274</v>
      </c>
      <c r="N480" t="s">
        <v>275</v>
      </c>
      <c r="O480" t="s">
        <v>4330</v>
      </c>
      <c r="P480" t="s">
        <v>4331</v>
      </c>
    </row>
    <row r="481" spans="1:16" x14ac:dyDescent="0.55000000000000004">
      <c r="A481" t="s">
        <v>4332</v>
      </c>
      <c r="B481" t="s">
        <v>4333</v>
      </c>
      <c r="C481" t="s">
        <v>3347</v>
      </c>
      <c r="D481" t="s">
        <v>378</v>
      </c>
      <c r="E481" t="s">
        <v>888</v>
      </c>
      <c r="F481" s="1">
        <v>0.54</v>
      </c>
      <c r="G481">
        <v>4.0999999999999996</v>
      </c>
      <c r="H481" t="s">
        <v>4334</v>
      </c>
      <c r="I481" t="s">
        <v>4335</v>
      </c>
      <c r="J481" t="s">
        <v>3350</v>
      </c>
      <c r="K481" t="s">
        <v>3351</v>
      </c>
      <c r="L481" t="s">
        <v>3352</v>
      </c>
      <c r="M481" t="s">
        <v>3353</v>
      </c>
      <c r="N481" t="s">
        <v>3354</v>
      </c>
      <c r="O481" t="s">
        <v>4336</v>
      </c>
      <c r="P481" t="s">
        <v>4337</v>
      </c>
    </row>
    <row r="482" spans="1:16" x14ac:dyDescent="0.55000000000000004">
      <c r="A482" t="s">
        <v>4338</v>
      </c>
      <c r="B482" t="s">
        <v>4339</v>
      </c>
      <c r="C482" t="s">
        <v>4188</v>
      </c>
      <c r="D482" t="s">
        <v>32</v>
      </c>
      <c r="E482" t="s">
        <v>114</v>
      </c>
      <c r="F482" s="1">
        <v>0.65</v>
      </c>
      <c r="G482">
        <v>3.8</v>
      </c>
      <c r="H482" s="2">
        <v>16557</v>
      </c>
      <c r="I482" t="s">
        <v>4340</v>
      </c>
      <c r="J482" t="s">
        <v>4341</v>
      </c>
      <c r="K482" t="s">
        <v>4342</v>
      </c>
      <c r="L482" t="s">
        <v>4343</v>
      </c>
      <c r="M482" t="s">
        <v>4344</v>
      </c>
      <c r="N482" t="s">
        <v>4345</v>
      </c>
      <c r="O482" t="s">
        <v>4346</v>
      </c>
      <c r="P482" t="s">
        <v>4347</v>
      </c>
    </row>
    <row r="483" spans="1:16" x14ac:dyDescent="0.55000000000000004">
      <c r="A483" t="s">
        <v>4348</v>
      </c>
      <c r="B483" t="s">
        <v>3769</v>
      </c>
      <c r="C483" t="s">
        <v>3265</v>
      </c>
      <c r="D483" t="s">
        <v>195</v>
      </c>
      <c r="E483" t="s">
        <v>3155</v>
      </c>
      <c r="F483" s="1">
        <v>0.28000000000000003</v>
      </c>
      <c r="G483">
        <v>4.0999999999999996</v>
      </c>
      <c r="H483" s="2">
        <v>18998</v>
      </c>
      <c r="I483" t="s">
        <v>3770</v>
      </c>
      <c r="J483" t="s">
        <v>3501</v>
      </c>
      <c r="K483" t="s">
        <v>3502</v>
      </c>
      <c r="L483" t="s">
        <v>3503</v>
      </c>
      <c r="M483" t="s">
        <v>3504</v>
      </c>
      <c r="N483" t="s">
        <v>3505</v>
      </c>
      <c r="O483" t="s">
        <v>3771</v>
      </c>
      <c r="P483" t="s">
        <v>4349</v>
      </c>
    </row>
    <row r="484" spans="1:16" x14ac:dyDescent="0.55000000000000004">
      <c r="A484" t="s">
        <v>4350</v>
      </c>
      <c r="B484" t="s">
        <v>4351</v>
      </c>
      <c r="C484" t="s">
        <v>4188</v>
      </c>
      <c r="D484" t="s">
        <v>32</v>
      </c>
      <c r="E484" t="s">
        <v>114</v>
      </c>
      <c r="F484" s="1">
        <v>0.65</v>
      </c>
      <c r="G484">
        <v>3.8</v>
      </c>
      <c r="H484" s="2">
        <v>16557</v>
      </c>
      <c r="I484" t="s">
        <v>4352</v>
      </c>
      <c r="J484" t="s">
        <v>4341</v>
      </c>
      <c r="K484" t="s">
        <v>4342</v>
      </c>
      <c r="L484" t="s">
        <v>4343</v>
      </c>
      <c r="M484" t="s">
        <v>4344</v>
      </c>
      <c r="N484" t="s">
        <v>4345</v>
      </c>
      <c r="O484" t="s">
        <v>4353</v>
      </c>
      <c r="P484" t="s">
        <v>4354</v>
      </c>
    </row>
    <row r="485" spans="1:16" x14ac:dyDescent="0.55000000000000004">
      <c r="A485" t="s">
        <v>4355</v>
      </c>
      <c r="B485" t="s">
        <v>4356</v>
      </c>
      <c r="C485" t="s">
        <v>3450</v>
      </c>
      <c r="D485" t="s">
        <v>90</v>
      </c>
      <c r="E485" t="s">
        <v>378</v>
      </c>
      <c r="F485" s="1">
        <v>0.17</v>
      </c>
      <c r="G485">
        <v>4.2</v>
      </c>
      <c r="H485" s="2">
        <v>21916</v>
      </c>
      <c r="I485" t="s">
        <v>4357</v>
      </c>
      <c r="J485" t="s">
        <v>4358</v>
      </c>
      <c r="K485" t="s">
        <v>4359</v>
      </c>
      <c r="L485" t="s">
        <v>4360</v>
      </c>
      <c r="M485" t="s">
        <v>4361</v>
      </c>
      <c r="N485" t="s">
        <v>4362</v>
      </c>
      <c r="O485" t="s">
        <v>4363</v>
      </c>
      <c r="P485" t="s">
        <v>4364</v>
      </c>
    </row>
    <row r="486" spans="1:16" x14ac:dyDescent="0.55000000000000004">
      <c r="A486" t="s">
        <v>4365</v>
      </c>
      <c r="B486" t="s">
        <v>3513</v>
      </c>
      <c r="C486" t="s">
        <v>3219</v>
      </c>
      <c r="D486" t="s">
        <v>548</v>
      </c>
      <c r="E486" t="s">
        <v>1283</v>
      </c>
      <c r="F486" s="1">
        <v>0.78</v>
      </c>
      <c r="G486">
        <v>4.2</v>
      </c>
      <c r="H486" s="2">
        <v>29472</v>
      </c>
      <c r="I486" t="s">
        <v>4366</v>
      </c>
      <c r="J486" t="s">
        <v>3515</v>
      </c>
      <c r="K486" t="s">
        <v>3516</v>
      </c>
      <c r="L486" t="s">
        <v>3517</v>
      </c>
      <c r="M486" t="s">
        <v>3518</v>
      </c>
      <c r="N486" t="s">
        <v>3519</v>
      </c>
      <c r="O486" t="s">
        <v>4367</v>
      </c>
      <c r="P486" t="s">
        <v>4368</v>
      </c>
    </row>
    <row r="487" spans="1:16" x14ac:dyDescent="0.55000000000000004">
      <c r="A487" t="s">
        <v>4369</v>
      </c>
      <c r="B487" t="s">
        <v>4370</v>
      </c>
      <c r="C487" t="s">
        <v>3950</v>
      </c>
      <c r="D487" t="s">
        <v>4371</v>
      </c>
      <c r="E487" t="s">
        <v>90</v>
      </c>
      <c r="F487" s="1">
        <v>0.81</v>
      </c>
      <c r="G487">
        <v>4.2</v>
      </c>
      <c r="H487" s="2">
        <v>1949</v>
      </c>
      <c r="I487" t="s">
        <v>4372</v>
      </c>
      <c r="J487" t="s">
        <v>4373</v>
      </c>
      <c r="K487" t="s">
        <v>4374</v>
      </c>
      <c r="L487" t="s">
        <v>4375</v>
      </c>
      <c r="M487" t="s">
        <v>4376</v>
      </c>
      <c r="N487" t="s">
        <v>4377</v>
      </c>
      <c r="O487" t="s">
        <v>4378</v>
      </c>
      <c r="P487" t="s">
        <v>4379</v>
      </c>
    </row>
    <row r="488" spans="1:16" x14ac:dyDescent="0.55000000000000004">
      <c r="A488" t="s">
        <v>4380</v>
      </c>
      <c r="B488" t="s">
        <v>4381</v>
      </c>
      <c r="C488" t="s">
        <v>18</v>
      </c>
      <c r="D488" t="s">
        <v>668</v>
      </c>
      <c r="E488" t="s">
        <v>207</v>
      </c>
      <c r="F488" s="1">
        <v>0.44</v>
      </c>
      <c r="G488">
        <v>4</v>
      </c>
      <c r="H488" s="2">
        <v>9377</v>
      </c>
      <c r="I488" t="s">
        <v>859</v>
      </c>
      <c r="J488" t="s">
        <v>271</v>
      </c>
      <c r="K488" t="s">
        <v>272</v>
      </c>
      <c r="L488" t="s">
        <v>273</v>
      </c>
      <c r="M488" t="s">
        <v>274</v>
      </c>
      <c r="N488" t="s">
        <v>275</v>
      </c>
      <c r="O488" t="s">
        <v>4382</v>
      </c>
      <c r="P488" t="s">
        <v>4383</v>
      </c>
    </row>
    <row r="489" spans="1:16" x14ac:dyDescent="0.55000000000000004">
      <c r="A489" t="s">
        <v>4384</v>
      </c>
      <c r="B489" t="s">
        <v>4385</v>
      </c>
      <c r="C489" t="s">
        <v>3219</v>
      </c>
      <c r="D489" t="s">
        <v>4386</v>
      </c>
      <c r="E489" t="s">
        <v>717</v>
      </c>
      <c r="F489" s="1">
        <v>0.44</v>
      </c>
      <c r="G489">
        <v>3.5</v>
      </c>
      <c r="H489">
        <v>37</v>
      </c>
      <c r="I489" t="s">
        <v>4387</v>
      </c>
      <c r="J489" t="s">
        <v>4388</v>
      </c>
      <c r="K489" t="s">
        <v>4389</v>
      </c>
      <c r="L489" t="s">
        <v>4390</v>
      </c>
      <c r="M489" t="s">
        <v>4391</v>
      </c>
      <c r="N489" t="s">
        <v>4392</v>
      </c>
      <c r="O489" t="s">
        <v>4393</v>
      </c>
      <c r="P489" t="s">
        <v>4394</v>
      </c>
    </row>
    <row r="490" spans="1:16" x14ac:dyDescent="0.55000000000000004">
      <c r="A490" t="s">
        <v>4395</v>
      </c>
      <c r="B490" t="s">
        <v>4396</v>
      </c>
      <c r="C490" t="s">
        <v>3802</v>
      </c>
      <c r="D490" t="s">
        <v>2396</v>
      </c>
      <c r="E490" t="s">
        <v>378</v>
      </c>
      <c r="F490" s="1">
        <v>0.85</v>
      </c>
      <c r="G490">
        <v>4.3</v>
      </c>
      <c r="H490" s="2">
        <v>2351</v>
      </c>
      <c r="I490" t="s">
        <v>4397</v>
      </c>
      <c r="J490" t="s">
        <v>4398</v>
      </c>
      <c r="K490" t="s">
        <v>4399</v>
      </c>
      <c r="L490" t="s">
        <v>4400</v>
      </c>
      <c r="M490" t="s">
        <v>4401</v>
      </c>
      <c r="N490" t="s">
        <v>4402</v>
      </c>
      <c r="O490" t="s">
        <v>4403</v>
      </c>
      <c r="P490" t="s">
        <v>4404</v>
      </c>
    </row>
    <row r="491" spans="1:16" x14ac:dyDescent="0.55000000000000004">
      <c r="A491" t="s">
        <v>4405</v>
      </c>
      <c r="B491" t="s">
        <v>4406</v>
      </c>
      <c r="C491" t="s">
        <v>3265</v>
      </c>
      <c r="D491" t="s">
        <v>3603</v>
      </c>
      <c r="E491" t="s">
        <v>3530</v>
      </c>
      <c r="F491" s="1">
        <v>0.26</v>
      </c>
      <c r="G491">
        <v>4.0999999999999996</v>
      </c>
      <c r="H491" s="2">
        <v>19253</v>
      </c>
      <c r="I491" t="s">
        <v>4018</v>
      </c>
      <c r="J491" t="s">
        <v>3605</v>
      </c>
      <c r="K491" t="s">
        <v>3606</v>
      </c>
      <c r="L491" t="s">
        <v>3607</v>
      </c>
      <c r="M491" t="s">
        <v>3608</v>
      </c>
      <c r="N491" t="s">
        <v>3609</v>
      </c>
      <c r="O491" t="s">
        <v>4075</v>
      </c>
      <c r="P491" t="s">
        <v>4407</v>
      </c>
    </row>
    <row r="492" spans="1:16" x14ac:dyDescent="0.55000000000000004">
      <c r="A492" t="s">
        <v>4408</v>
      </c>
      <c r="B492" t="s">
        <v>4409</v>
      </c>
      <c r="C492" t="s">
        <v>3265</v>
      </c>
      <c r="D492" t="s">
        <v>195</v>
      </c>
      <c r="E492" t="s">
        <v>617</v>
      </c>
      <c r="F492" s="1">
        <v>0.13</v>
      </c>
      <c r="G492">
        <v>3.9</v>
      </c>
      <c r="H492" s="2">
        <v>2180</v>
      </c>
      <c r="I492" t="s">
        <v>4410</v>
      </c>
      <c r="J492" t="s">
        <v>4411</v>
      </c>
      <c r="K492" t="s">
        <v>4412</v>
      </c>
      <c r="L492" t="s">
        <v>4413</v>
      </c>
      <c r="M492" t="s">
        <v>4414</v>
      </c>
      <c r="N492" t="s">
        <v>4415</v>
      </c>
      <c r="O492" t="s">
        <v>4416</v>
      </c>
      <c r="P492" t="s">
        <v>4417</v>
      </c>
    </row>
    <row r="493" spans="1:16" x14ac:dyDescent="0.55000000000000004">
      <c r="A493" t="s">
        <v>4418</v>
      </c>
      <c r="B493" t="s">
        <v>4419</v>
      </c>
      <c r="C493" t="s">
        <v>3219</v>
      </c>
      <c r="D493" t="s">
        <v>324</v>
      </c>
      <c r="E493" t="s">
        <v>2220</v>
      </c>
      <c r="F493" s="1">
        <v>0.6</v>
      </c>
      <c r="G493">
        <v>3.9</v>
      </c>
      <c r="H493" s="2">
        <v>7571</v>
      </c>
      <c r="I493" t="s">
        <v>4420</v>
      </c>
      <c r="J493" t="s">
        <v>4421</v>
      </c>
      <c r="K493" t="s">
        <v>4422</v>
      </c>
      <c r="L493" t="s">
        <v>4423</v>
      </c>
      <c r="M493" t="s">
        <v>4424</v>
      </c>
      <c r="N493" t="s">
        <v>4425</v>
      </c>
      <c r="O493" t="s">
        <v>4426</v>
      </c>
      <c r="P493" t="s">
        <v>4427</v>
      </c>
    </row>
    <row r="494" spans="1:16" x14ac:dyDescent="0.55000000000000004">
      <c r="A494" t="s">
        <v>4428</v>
      </c>
      <c r="B494" t="s">
        <v>4429</v>
      </c>
      <c r="C494" t="s">
        <v>3219</v>
      </c>
      <c r="D494" t="s">
        <v>611</v>
      </c>
      <c r="E494" t="s">
        <v>3590</v>
      </c>
      <c r="F494" s="1">
        <v>0.77</v>
      </c>
      <c r="G494">
        <v>3.3</v>
      </c>
      <c r="H494" s="2">
        <v>4415</v>
      </c>
      <c r="I494" t="s">
        <v>4430</v>
      </c>
      <c r="J494" t="s">
        <v>4222</v>
      </c>
      <c r="K494" t="s">
        <v>4223</v>
      </c>
      <c r="L494" t="s">
        <v>4224</v>
      </c>
      <c r="M494" t="s">
        <v>4225</v>
      </c>
      <c r="N494" t="s">
        <v>4226</v>
      </c>
      <c r="O494" t="s">
        <v>4431</v>
      </c>
      <c r="P494" t="s">
        <v>4432</v>
      </c>
    </row>
    <row r="495" spans="1:16" x14ac:dyDescent="0.55000000000000004">
      <c r="A495" t="s">
        <v>4433</v>
      </c>
      <c r="B495" t="s">
        <v>4434</v>
      </c>
      <c r="C495" t="s">
        <v>3439</v>
      </c>
      <c r="D495" t="s">
        <v>378</v>
      </c>
      <c r="E495" t="s">
        <v>114</v>
      </c>
      <c r="F495" s="1">
        <v>0.4</v>
      </c>
      <c r="G495">
        <v>4</v>
      </c>
      <c r="H495" s="2">
        <v>18654</v>
      </c>
      <c r="I495" t="s">
        <v>4435</v>
      </c>
      <c r="J495" t="s">
        <v>4436</v>
      </c>
      <c r="K495" t="s">
        <v>4437</v>
      </c>
      <c r="L495" t="s">
        <v>4438</v>
      </c>
      <c r="M495" t="s">
        <v>4439</v>
      </c>
      <c r="N495" t="s">
        <v>4440</v>
      </c>
      <c r="O495" t="s">
        <v>4441</v>
      </c>
      <c r="P495" t="s">
        <v>4442</v>
      </c>
    </row>
    <row r="496" spans="1:16" x14ac:dyDescent="0.55000000000000004">
      <c r="A496" t="s">
        <v>4443</v>
      </c>
      <c r="B496" t="s">
        <v>4444</v>
      </c>
      <c r="C496" t="s">
        <v>3450</v>
      </c>
      <c r="D496" t="s">
        <v>31</v>
      </c>
      <c r="E496" t="s">
        <v>20</v>
      </c>
      <c r="F496" s="1">
        <v>0.82</v>
      </c>
      <c r="G496">
        <v>4</v>
      </c>
      <c r="H496" s="2">
        <v>3197</v>
      </c>
      <c r="I496" t="s">
        <v>4445</v>
      </c>
      <c r="J496" t="s">
        <v>4446</v>
      </c>
      <c r="K496" t="s">
        <v>4447</v>
      </c>
      <c r="L496" t="s">
        <v>4448</v>
      </c>
      <c r="M496" t="s">
        <v>4449</v>
      </c>
      <c r="N496" t="s">
        <v>4450</v>
      </c>
      <c r="O496" t="s">
        <v>4451</v>
      </c>
      <c r="P496" t="s">
        <v>4452</v>
      </c>
    </row>
    <row r="497" spans="1:16" x14ac:dyDescent="0.55000000000000004">
      <c r="A497" t="s">
        <v>4453</v>
      </c>
      <c r="B497" t="s">
        <v>4454</v>
      </c>
      <c r="C497" t="s">
        <v>3219</v>
      </c>
      <c r="D497" t="s">
        <v>236</v>
      </c>
      <c r="E497" t="s">
        <v>3336</v>
      </c>
      <c r="F497" s="1">
        <v>0.74</v>
      </c>
      <c r="G497">
        <v>4</v>
      </c>
      <c r="H497" s="2">
        <v>26880</v>
      </c>
      <c r="I497" t="s">
        <v>4455</v>
      </c>
      <c r="J497" t="s">
        <v>4456</v>
      </c>
      <c r="K497" t="s">
        <v>4457</v>
      </c>
      <c r="L497" t="s">
        <v>4458</v>
      </c>
      <c r="M497" t="s">
        <v>4459</v>
      </c>
      <c r="N497" t="s">
        <v>4460</v>
      </c>
      <c r="O497" t="s">
        <v>4461</v>
      </c>
      <c r="P497" t="s">
        <v>4462</v>
      </c>
    </row>
    <row r="498" spans="1:16" x14ac:dyDescent="0.55000000000000004">
      <c r="A498" t="s">
        <v>4463</v>
      </c>
      <c r="B498" t="s">
        <v>4464</v>
      </c>
      <c r="C498" t="s">
        <v>3219</v>
      </c>
      <c r="D498" t="s">
        <v>625</v>
      </c>
      <c r="E498" t="s">
        <v>3336</v>
      </c>
      <c r="F498" s="1">
        <v>0.79</v>
      </c>
      <c r="G498">
        <v>3.9</v>
      </c>
      <c r="H498" s="2">
        <v>21796</v>
      </c>
      <c r="I498" t="s">
        <v>3337</v>
      </c>
      <c r="J498" t="s">
        <v>3338</v>
      </c>
      <c r="K498" t="s">
        <v>3339</v>
      </c>
      <c r="L498" t="s">
        <v>3340</v>
      </c>
      <c r="M498" t="s">
        <v>3341</v>
      </c>
      <c r="N498" t="s">
        <v>3342</v>
      </c>
      <c r="O498" t="s">
        <v>4465</v>
      </c>
      <c r="P498" t="s">
        <v>4466</v>
      </c>
    </row>
    <row r="499" spans="1:16" x14ac:dyDescent="0.55000000000000004">
      <c r="A499" t="s">
        <v>4467</v>
      </c>
      <c r="B499" t="s">
        <v>4468</v>
      </c>
      <c r="C499" t="s">
        <v>3265</v>
      </c>
      <c r="D499" t="s">
        <v>3530</v>
      </c>
      <c r="E499" t="s">
        <v>1503</v>
      </c>
      <c r="F499" s="1">
        <v>0.3</v>
      </c>
      <c r="G499">
        <v>4.3</v>
      </c>
      <c r="H499" s="2">
        <v>9499</v>
      </c>
      <c r="I499" t="s">
        <v>4120</v>
      </c>
      <c r="J499" t="s">
        <v>4121</v>
      </c>
      <c r="K499" t="s">
        <v>4122</v>
      </c>
      <c r="L499" t="s">
        <v>4123</v>
      </c>
      <c r="M499" t="s">
        <v>4124</v>
      </c>
      <c r="N499" t="s">
        <v>4125</v>
      </c>
      <c r="O499" t="s">
        <v>4469</v>
      </c>
      <c r="P499" t="s">
        <v>4470</v>
      </c>
    </row>
    <row r="500" spans="1:16" x14ac:dyDescent="0.55000000000000004">
      <c r="A500" t="s">
        <v>4471</v>
      </c>
      <c r="B500" t="s">
        <v>4472</v>
      </c>
      <c r="C500" t="s">
        <v>3265</v>
      </c>
      <c r="D500" t="s">
        <v>578</v>
      </c>
      <c r="E500" t="s">
        <v>4260</v>
      </c>
      <c r="F500" s="1">
        <v>0.04</v>
      </c>
      <c r="G500">
        <v>4.0999999999999996</v>
      </c>
      <c r="H500" s="2">
        <v>56098</v>
      </c>
      <c r="I500" t="s">
        <v>4473</v>
      </c>
      <c r="J500" t="s">
        <v>4474</v>
      </c>
      <c r="K500" t="s">
        <v>4475</v>
      </c>
      <c r="L500" t="s">
        <v>4476</v>
      </c>
      <c r="M500" t="s">
        <v>4477</v>
      </c>
      <c r="N500" t="s">
        <v>4478</v>
      </c>
      <c r="O500" t="s">
        <v>4479</v>
      </c>
      <c r="P500" t="s">
        <v>4480</v>
      </c>
    </row>
    <row r="501" spans="1:16" x14ac:dyDescent="0.55000000000000004">
      <c r="A501" t="s">
        <v>4481</v>
      </c>
      <c r="B501" t="s">
        <v>4482</v>
      </c>
      <c r="C501" t="s">
        <v>3265</v>
      </c>
      <c r="D501" t="s">
        <v>2981</v>
      </c>
      <c r="E501" t="s">
        <v>3530</v>
      </c>
      <c r="F501" s="1">
        <v>0.19</v>
      </c>
      <c r="G501">
        <v>4.0999999999999996</v>
      </c>
      <c r="H501" s="2">
        <v>31822</v>
      </c>
      <c r="I501" t="s">
        <v>4483</v>
      </c>
      <c r="J501" t="s">
        <v>4484</v>
      </c>
      <c r="K501" t="s">
        <v>4485</v>
      </c>
      <c r="L501" t="s">
        <v>4486</v>
      </c>
      <c r="M501" t="s">
        <v>4487</v>
      </c>
      <c r="N501" t="s">
        <v>4488</v>
      </c>
      <c r="O501" t="s">
        <v>4489</v>
      </c>
      <c r="P501" t="s">
        <v>4490</v>
      </c>
    </row>
    <row r="502" spans="1:16" x14ac:dyDescent="0.55000000000000004">
      <c r="A502" t="s">
        <v>4491</v>
      </c>
      <c r="B502" t="s">
        <v>4492</v>
      </c>
      <c r="C502" t="s">
        <v>3265</v>
      </c>
      <c r="D502" t="s">
        <v>303</v>
      </c>
      <c r="E502" t="s">
        <v>1284</v>
      </c>
      <c r="F502" s="1">
        <v>0.28999999999999998</v>
      </c>
      <c r="G502">
        <v>4.3</v>
      </c>
      <c r="H502" s="2">
        <v>9499</v>
      </c>
      <c r="I502" t="s">
        <v>4493</v>
      </c>
      <c r="J502" t="s">
        <v>4121</v>
      </c>
      <c r="K502" t="s">
        <v>4122</v>
      </c>
      <c r="L502" t="s">
        <v>4123</v>
      </c>
      <c r="M502" t="s">
        <v>4124</v>
      </c>
      <c r="N502" t="s">
        <v>4125</v>
      </c>
      <c r="O502" t="s">
        <v>4126</v>
      </c>
      <c r="P502" t="s">
        <v>4494</v>
      </c>
    </row>
    <row r="503" spans="1:16" x14ac:dyDescent="0.55000000000000004">
      <c r="A503" t="s">
        <v>4495</v>
      </c>
      <c r="B503" t="s">
        <v>4496</v>
      </c>
      <c r="C503" t="s">
        <v>3265</v>
      </c>
      <c r="D503" t="s">
        <v>578</v>
      </c>
      <c r="E503" t="s">
        <v>2558</v>
      </c>
      <c r="F503" s="1">
        <v>0.32</v>
      </c>
      <c r="G503">
        <v>4.0999999999999996</v>
      </c>
      <c r="H503" s="2">
        <v>50772</v>
      </c>
      <c r="I503" t="s">
        <v>4497</v>
      </c>
      <c r="J503" t="s">
        <v>3962</v>
      </c>
      <c r="K503" t="s">
        <v>3963</v>
      </c>
      <c r="L503" t="s">
        <v>3964</v>
      </c>
      <c r="M503" t="s">
        <v>3965</v>
      </c>
      <c r="N503" t="s">
        <v>3966</v>
      </c>
      <c r="O503" t="s">
        <v>4498</v>
      </c>
      <c r="P503" t="s">
        <v>4499</v>
      </c>
    </row>
    <row r="504" spans="1:16" x14ac:dyDescent="0.55000000000000004">
      <c r="A504" t="s">
        <v>4500</v>
      </c>
      <c r="B504" t="s">
        <v>4501</v>
      </c>
      <c r="C504" t="s">
        <v>3219</v>
      </c>
      <c r="D504" t="s">
        <v>730</v>
      </c>
      <c r="E504" t="s">
        <v>3590</v>
      </c>
      <c r="F504" s="1">
        <v>0.5</v>
      </c>
      <c r="G504">
        <v>4.0999999999999996</v>
      </c>
      <c r="H504" s="2">
        <v>7148</v>
      </c>
      <c r="I504" t="s">
        <v>4502</v>
      </c>
      <c r="J504" t="s">
        <v>4503</v>
      </c>
      <c r="K504" t="s">
        <v>4504</v>
      </c>
      <c r="L504" t="s">
        <v>4505</v>
      </c>
      <c r="M504" t="s">
        <v>4506</v>
      </c>
      <c r="N504" t="s">
        <v>4507</v>
      </c>
      <c r="O504" t="s">
        <v>4508</v>
      </c>
      <c r="P504" t="s">
        <v>4509</v>
      </c>
    </row>
    <row r="505" spans="1:16" x14ac:dyDescent="0.55000000000000004">
      <c r="A505" t="s">
        <v>333</v>
      </c>
      <c r="B505" t="s">
        <v>334</v>
      </c>
      <c r="C505" t="s">
        <v>18</v>
      </c>
      <c r="D505" t="s">
        <v>102</v>
      </c>
      <c r="E505" t="s">
        <v>114</v>
      </c>
      <c r="F505" s="1">
        <v>0.7</v>
      </c>
      <c r="G505">
        <v>4.3</v>
      </c>
      <c r="H505" s="2">
        <v>20850</v>
      </c>
      <c r="I505" t="s">
        <v>335</v>
      </c>
      <c r="J505" t="s">
        <v>4510</v>
      </c>
      <c r="K505" t="s">
        <v>4511</v>
      </c>
      <c r="L505" t="s">
        <v>4512</v>
      </c>
      <c r="M505" t="s">
        <v>4513</v>
      </c>
      <c r="N505" t="s">
        <v>4514</v>
      </c>
      <c r="O505" t="s">
        <v>4515</v>
      </c>
      <c r="P505" t="s">
        <v>4516</v>
      </c>
    </row>
    <row r="506" spans="1:16" x14ac:dyDescent="0.55000000000000004">
      <c r="A506" t="s">
        <v>322</v>
      </c>
      <c r="B506" t="s">
        <v>323</v>
      </c>
      <c r="C506" t="s">
        <v>18</v>
      </c>
      <c r="D506" t="s">
        <v>235</v>
      </c>
      <c r="E506" t="s">
        <v>324</v>
      </c>
      <c r="F506" s="1">
        <v>0.51</v>
      </c>
      <c r="G506">
        <v>4.4000000000000004</v>
      </c>
      <c r="H506">
        <v>184</v>
      </c>
      <c r="I506" t="s">
        <v>325</v>
      </c>
      <c r="J506" t="s">
        <v>326</v>
      </c>
      <c r="K506" t="s">
        <v>327</v>
      </c>
      <c r="L506" t="s">
        <v>328</v>
      </c>
      <c r="M506" t="s">
        <v>329</v>
      </c>
      <c r="N506" t="s">
        <v>330</v>
      </c>
      <c r="O506" t="s">
        <v>4517</v>
      </c>
      <c r="P506" t="s">
        <v>4518</v>
      </c>
    </row>
    <row r="507" spans="1:16" x14ac:dyDescent="0.55000000000000004">
      <c r="A507" t="s">
        <v>4519</v>
      </c>
      <c r="B507" t="s">
        <v>4520</v>
      </c>
      <c r="C507" t="s">
        <v>3450</v>
      </c>
      <c r="D507" t="s">
        <v>54</v>
      </c>
      <c r="E507" t="s">
        <v>114</v>
      </c>
      <c r="F507" s="1">
        <v>0.67</v>
      </c>
      <c r="G507">
        <v>4.2</v>
      </c>
      <c r="H507" s="2">
        <v>3492</v>
      </c>
      <c r="I507" t="s">
        <v>4521</v>
      </c>
      <c r="J507" t="s">
        <v>4522</v>
      </c>
      <c r="K507" t="s">
        <v>4523</v>
      </c>
      <c r="L507" t="s">
        <v>4524</v>
      </c>
      <c r="M507" t="s">
        <v>4525</v>
      </c>
      <c r="N507" t="s">
        <v>4526</v>
      </c>
      <c r="O507" t="s">
        <v>4527</v>
      </c>
      <c r="P507" t="s">
        <v>4528</v>
      </c>
    </row>
    <row r="508" spans="1:16" x14ac:dyDescent="0.55000000000000004">
      <c r="A508" t="s">
        <v>4529</v>
      </c>
      <c r="B508" t="s">
        <v>4530</v>
      </c>
      <c r="C508" t="s">
        <v>3219</v>
      </c>
      <c r="D508" t="s">
        <v>888</v>
      </c>
      <c r="E508" t="s">
        <v>3590</v>
      </c>
      <c r="F508" s="1">
        <v>0.78</v>
      </c>
      <c r="G508">
        <v>3.3</v>
      </c>
      <c r="H508" s="2">
        <v>4415</v>
      </c>
      <c r="I508" t="s">
        <v>4531</v>
      </c>
      <c r="J508" t="s">
        <v>4222</v>
      </c>
      <c r="K508" t="s">
        <v>4223</v>
      </c>
      <c r="L508" t="s">
        <v>4224</v>
      </c>
      <c r="M508" t="s">
        <v>4225</v>
      </c>
      <c r="N508" t="s">
        <v>4226</v>
      </c>
      <c r="O508" t="s">
        <v>4532</v>
      </c>
      <c r="P508" t="s">
        <v>4533</v>
      </c>
    </row>
    <row r="509" spans="1:16" x14ac:dyDescent="0.55000000000000004">
      <c r="A509" t="s">
        <v>4534</v>
      </c>
      <c r="B509" t="s">
        <v>4535</v>
      </c>
      <c r="C509" t="s">
        <v>3301</v>
      </c>
      <c r="D509" t="s">
        <v>4536</v>
      </c>
      <c r="E509" t="s">
        <v>3000</v>
      </c>
      <c r="F509" s="1">
        <v>0.43</v>
      </c>
      <c r="G509">
        <v>4.4000000000000004</v>
      </c>
      <c r="H509" s="2">
        <v>67260</v>
      </c>
      <c r="I509" t="s">
        <v>4537</v>
      </c>
      <c r="J509" t="s">
        <v>3304</v>
      </c>
      <c r="K509" t="s">
        <v>3305</v>
      </c>
      <c r="L509" t="s">
        <v>3306</v>
      </c>
      <c r="M509" t="s">
        <v>3307</v>
      </c>
      <c r="N509" t="s">
        <v>3308</v>
      </c>
      <c r="O509" t="s">
        <v>4538</v>
      </c>
      <c r="P509" t="s">
        <v>4539</v>
      </c>
    </row>
    <row r="510" spans="1:16" x14ac:dyDescent="0.55000000000000004">
      <c r="A510" t="s">
        <v>4540</v>
      </c>
      <c r="B510" t="s">
        <v>3229</v>
      </c>
      <c r="C510" t="s">
        <v>3219</v>
      </c>
      <c r="D510" t="s">
        <v>324</v>
      </c>
      <c r="E510" t="s">
        <v>1283</v>
      </c>
      <c r="F510" s="1">
        <v>0.8</v>
      </c>
      <c r="G510">
        <v>4.3</v>
      </c>
      <c r="H510" s="2">
        <v>27704</v>
      </c>
      <c r="I510" t="s">
        <v>3657</v>
      </c>
      <c r="J510" t="s">
        <v>3232</v>
      </c>
      <c r="K510" t="s">
        <v>3233</v>
      </c>
      <c r="L510" t="s">
        <v>3234</v>
      </c>
      <c r="M510" t="s">
        <v>3235</v>
      </c>
      <c r="N510" t="s">
        <v>3236</v>
      </c>
      <c r="O510" t="s">
        <v>4541</v>
      </c>
      <c r="P510" t="s">
        <v>4542</v>
      </c>
    </row>
    <row r="511" spans="1:16" x14ac:dyDescent="0.55000000000000004">
      <c r="A511" t="s">
        <v>4543</v>
      </c>
      <c r="B511" t="s">
        <v>4544</v>
      </c>
      <c r="C511" t="s">
        <v>3265</v>
      </c>
      <c r="D511" t="s">
        <v>578</v>
      </c>
      <c r="E511" t="s">
        <v>2558</v>
      </c>
      <c r="F511" s="1">
        <v>0.32</v>
      </c>
      <c r="G511">
        <v>4.0999999999999996</v>
      </c>
      <c r="H511" s="2">
        <v>50772</v>
      </c>
      <c r="I511" t="s">
        <v>4497</v>
      </c>
      <c r="J511" t="s">
        <v>3962</v>
      </c>
      <c r="K511" t="s">
        <v>3963</v>
      </c>
      <c r="L511" t="s">
        <v>3964</v>
      </c>
      <c r="M511" t="s">
        <v>3965</v>
      </c>
      <c r="N511" t="s">
        <v>3966</v>
      </c>
      <c r="O511" t="s">
        <v>3967</v>
      </c>
      <c r="P511" t="s">
        <v>4545</v>
      </c>
    </row>
    <row r="512" spans="1:16" x14ac:dyDescent="0.55000000000000004">
      <c r="A512" t="s">
        <v>4546</v>
      </c>
      <c r="B512" t="s">
        <v>4547</v>
      </c>
      <c r="C512" t="s">
        <v>3219</v>
      </c>
      <c r="D512" t="s">
        <v>625</v>
      </c>
      <c r="E512" t="s">
        <v>2220</v>
      </c>
      <c r="F512" s="1">
        <v>0.7</v>
      </c>
      <c r="G512">
        <v>4</v>
      </c>
      <c r="H512" s="2">
        <v>92588</v>
      </c>
      <c r="I512" t="s">
        <v>4548</v>
      </c>
      <c r="J512" t="s">
        <v>4549</v>
      </c>
      <c r="K512" t="s">
        <v>4550</v>
      </c>
      <c r="L512" t="s">
        <v>4551</v>
      </c>
      <c r="M512" t="s">
        <v>4552</v>
      </c>
      <c r="N512" t="s">
        <v>4553</v>
      </c>
      <c r="O512" t="s">
        <v>4554</v>
      </c>
      <c r="P512" t="s">
        <v>4555</v>
      </c>
    </row>
    <row r="513" spans="1:16" x14ac:dyDescent="0.55000000000000004">
      <c r="A513" t="s">
        <v>4556</v>
      </c>
      <c r="B513" t="s">
        <v>4557</v>
      </c>
      <c r="C513" t="s">
        <v>3265</v>
      </c>
      <c r="D513" t="s">
        <v>2981</v>
      </c>
      <c r="E513" t="s">
        <v>3530</v>
      </c>
      <c r="F513" s="1">
        <v>0.19</v>
      </c>
      <c r="G513">
        <v>4.0999999999999996</v>
      </c>
      <c r="H513" s="2">
        <v>31822</v>
      </c>
      <c r="I513" t="s">
        <v>4558</v>
      </c>
      <c r="J513" t="s">
        <v>4484</v>
      </c>
      <c r="K513" t="s">
        <v>4485</v>
      </c>
      <c r="L513" t="s">
        <v>4486</v>
      </c>
      <c r="M513" t="s">
        <v>4487</v>
      </c>
      <c r="N513" t="s">
        <v>4488</v>
      </c>
      <c r="O513" t="s">
        <v>4559</v>
      </c>
      <c r="P513" t="s">
        <v>4560</v>
      </c>
    </row>
    <row r="514" spans="1:16" x14ac:dyDescent="0.55000000000000004">
      <c r="A514" t="s">
        <v>4561</v>
      </c>
      <c r="B514" t="s">
        <v>4562</v>
      </c>
      <c r="C514" t="s">
        <v>3219</v>
      </c>
      <c r="D514" t="s">
        <v>324</v>
      </c>
      <c r="E514" t="s">
        <v>1232</v>
      </c>
      <c r="F514" s="1">
        <v>0.76</v>
      </c>
      <c r="G514">
        <v>4.3</v>
      </c>
      <c r="H514">
        <v>240</v>
      </c>
      <c r="I514" t="s">
        <v>4563</v>
      </c>
      <c r="J514" t="s">
        <v>4564</v>
      </c>
      <c r="K514" t="s">
        <v>4565</v>
      </c>
      <c r="L514" t="s">
        <v>4566</v>
      </c>
      <c r="M514" t="s">
        <v>4567</v>
      </c>
      <c r="N514" t="s">
        <v>4568</v>
      </c>
      <c r="O514" t="s">
        <v>4569</v>
      </c>
      <c r="P514" t="s">
        <v>4570</v>
      </c>
    </row>
    <row r="515" spans="1:16" x14ac:dyDescent="0.55000000000000004">
      <c r="A515" t="s">
        <v>4571</v>
      </c>
      <c r="B515" t="s">
        <v>4572</v>
      </c>
      <c r="C515" t="s">
        <v>3219</v>
      </c>
      <c r="D515" t="s">
        <v>2220</v>
      </c>
      <c r="E515" t="s">
        <v>577</v>
      </c>
      <c r="F515" s="1">
        <v>0.28999999999999998</v>
      </c>
      <c r="G515">
        <v>3.8</v>
      </c>
      <c r="H515">
        <v>758</v>
      </c>
      <c r="I515" t="s">
        <v>4573</v>
      </c>
      <c r="J515" t="s">
        <v>4574</v>
      </c>
      <c r="K515" t="s">
        <v>4575</v>
      </c>
      <c r="L515" t="s">
        <v>4576</v>
      </c>
      <c r="M515" t="s">
        <v>4577</v>
      </c>
      <c r="N515" t="s">
        <v>4578</v>
      </c>
      <c r="O515" t="s">
        <v>4579</v>
      </c>
      <c r="P515" t="s">
        <v>4580</v>
      </c>
    </row>
    <row r="516" spans="1:16" x14ac:dyDescent="0.55000000000000004">
      <c r="A516" t="s">
        <v>397</v>
      </c>
      <c r="B516" t="s">
        <v>398</v>
      </c>
      <c r="C516" t="s">
        <v>18</v>
      </c>
      <c r="D516" t="s">
        <v>399</v>
      </c>
      <c r="E516" t="s">
        <v>400</v>
      </c>
      <c r="F516" s="1">
        <v>0.85</v>
      </c>
      <c r="G516">
        <v>3.9</v>
      </c>
      <c r="H516" s="2">
        <v>24870</v>
      </c>
      <c r="I516" t="s">
        <v>401</v>
      </c>
      <c r="J516" t="s">
        <v>3793</v>
      </c>
      <c r="K516" t="s">
        <v>3794</v>
      </c>
      <c r="L516" t="s">
        <v>3795</v>
      </c>
      <c r="M516" t="s">
        <v>3796</v>
      </c>
      <c r="N516" t="s">
        <v>3797</v>
      </c>
      <c r="O516" t="s">
        <v>4581</v>
      </c>
      <c r="P516" t="s">
        <v>4582</v>
      </c>
    </row>
    <row r="517" spans="1:16" x14ac:dyDescent="0.55000000000000004">
      <c r="A517" t="s">
        <v>4583</v>
      </c>
      <c r="B517" t="s">
        <v>4584</v>
      </c>
      <c r="C517" t="s">
        <v>3219</v>
      </c>
      <c r="D517" t="s">
        <v>1683</v>
      </c>
      <c r="E517" t="s">
        <v>3590</v>
      </c>
      <c r="F517" s="1">
        <v>0.57999999999999996</v>
      </c>
      <c r="G517">
        <v>3.7</v>
      </c>
      <c r="H517">
        <v>828</v>
      </c>
      <c r="I517" t="s">
        <v>4585</v>
      </c>
      <c r="J517" t="s">
        <v>4586</v>
      </c>
      <c r="K517" t="s">
        <v>4587</v>
      </c>
      <c r="L517" t="s">
        <v>4588</v>
      </c>
      <c r="M517" t="s">
        <v>4589</v>
      </c>
      <c r="N517" t="s">
        <v>4590</v>
      </c>
      <c r="O517" t="s">
        <v>4591</v>
      </c>
      <c r="P517" t="s">
        <v>4592</v>
      </c>
    </row>
    <row r="518" spans="1:16" x14ac:dyDescent="0.55000000000000004">
      <c r="A518" t="s">
        <v>4593</v>
      </c>
      <c r="B518" t="s">
        <v>4594</v>
      </c>
      <c r="C518" t="s">
        <v>3324</v>
      </c>
      <c r="D518" t="s">
        <v>611</v>
      </c>
      <c r="E518" t="s">
        <v>4157</v>
      </c>
      <c r="F518" s="1">
        <v>0.14000000000000001</v>
      </c>
      <c r="G518">
        <v>4</v>
      </c>
      <c r="H518" s="2">
        <v>9378</v>
      </c>
      <c r="I518" t="s">
        <v>4595</v>
      </c>
      <c r="J518" t="s">
        <v>4159</v>
      </c>
      <c r="K518" t="s">
        <v>4160</v>
      </c>
      <c r="L518" t="s">
        <v>4161</v>
      </c>
      <c r="M518" t="s">
        <v>4162</v>
      </c>
      <c r="N518" t="s">
        <v>4163</v>
      </c>
      <c r="O518" t="s">
        <v>4596</v>
      </c>
      <c r="P518" t="s">
        <v>4597</v>
      </c>
    </row>
    <row r="519" spans="1:16" x14ac:dyDescent="0.55000000000000004">
      <c r="A519" t="s">
        <v>4598</v>
      </c>
      <c r="B519" t="s">
        <v>4599</v>
      </c>
      <c r="C519" t="s">
        <v>3219</v>
      </c>
      <c r="D519" t="s">
        <v>625</v>
      </c>
      <c r="E519" t="s">
        <v>1283</v>
      </c>
      <c r="F519" s="1">
        <v>0.85</v>
      </c>
      <c r="G519">
        <v>4.2</v>
      </c>
      <c r="H519" s="2">
        <v>22638</v>
      </c>
      <c r="I519" t="s">
        <v>4600</v>
      </c>
      <c r="J519" t="s">
        <v>3473</v>
      </c>
      <c r="K519" t="s">
        <v>3474</v>
      </c>
      <c r="L519" t="s">
        <v>3475</v>
      </c>
      <c r="M519" t="s">
        <v>3476</v>
      </c>
      <c r="N519" t="s">
        <v>3477</v>
      </c>
      <c r="O519" t="s">
        <v>4601</v>
      </c>
      <c r="P519" t="s">
        <v>4602</v>
      </c>
    </row>
    <row r="520" spans="1:16" x14ac:dyDescent="0.55000000000000004">
      <c r="A520" t="s">
        <v>405</v>
      </c>
      <c r="B520" t="s">
        <v>406</v>
      </c>
      <c r="C520" t="s">
        <v>18</v>
      </c>
      <c r="D520" t="s">
        <v>163</v>
      </c>
      <c r="E520" t="s">
        <v>407</v>
      </c>
      <c r="F520" s="1">
        <v>0.53</v>
      </c>
      <c r="G520">
        <v>4.4000000000000004</v>
      </c>
      <c r="H520" s="2">
        <v>13552</v>
      </c>
      <c r="I520" t="s">
        <v>408</v>
      </c>
      <c r="J520" t="s">
        <v>409</v>
      </c>
      <c r="K520" t="s">
        <v>410</v>
      </c>
      <c r="L520" t="s">
        <v>411</v>
      </c>
      <c r="M520" t="s">
        <v>412</v>
      </c>
      <c r="N520" t="s">
        <v>413</v>
      </c>
      <c r="O520" t="s">
        <v>4603</v>
      </c>
      <c r="P520" t="s">
        <v>4604</v>
      </c>
    </row>
    <row r="521" spans="1:16" x14ac:dyDescent="0.55000000000000004">
      <c r="A521" t="s">
        <v>4605</v>
      </c>
      <c r="B521" t="s">
        <v>4606</v>
      </c>
      <c r="C521" t="s">
        <v>3450</v>
      </c>
      <c r="D521" t="s">
        <v>207</v>
      </c>
      <c r="E521" t="s">
        <v>378</v>
      </c>
      <c r="F521" s="1">
        <v>0.57999999999999996</v>
      </c>
      <c r="G521">
        <v>3.9</v>
      </c>
      <c r="H521" s="2">
        <v>2147</v>
      </c>
      <c r="I521" t="s">
        <v>4607</v>
      </c>
      <c r="J521" t="s">
        <v>4608</v>
      </c>
      <c r="K521" t="s">
        <v>4609</v>
      </c>
      <c r="L521" t="s">
        <v>4610</v>
      </c>
      <c r="M521" t="s">
        <v>4611</v>
      </c>
      <c r="N521" t="s">
        <v>4612</v>
      </c>
      <c r="O521" t="s">
        <v>4613</v>
      </c>
      <c r="P521" t="s">
        <v>4614</v>
      </c>
    </row>
    <row r="522" spans="1:16" x14ac:dyDescent="0.55000000000000004">
      <c r="A522" t="s">
        <v>4615</v>
      </c>
      <c r="B522" t="s">
        <v>4616</v>
      </c>
      <c r="C522" t="s">
        <v>4095</v>
      </c>
      <c r="D522" t="s">
        <v>102</v>
      </c>
      <c r="E522" t="s">
        <v>547</v>
      </c>
      <c r="F522" s="1">
        <v>0.75</v>
      </c>
      <c r="G522">
        <v>4.5</v>
      </c>
      <c r="H522">
        <v>596</v>
      </c>
      <c r="I522" t="s">
        <v>4617</v>
      </c>
      <c r="J522" t="s">
        <v>4618</v>
      </c>
      <c r="K522" t="s">
        <v>4619</v>
      </c>
      <c r="L522" t="s">
        <v>4620</v>
      </c>
      <c r="M522" t="s">
        <v>4621</v>
      </c>
      <c r="N522" t="s">
        <v>4622</v>
      </c>
      <c r="O522" t="s">
        <v>4623</v>
      </c>
      <c r="P522" t="s">
        <v>4624</v>
      </c>
    </row>
    <row r="523" spans="1:16" x14ac:dyDescent="0.55000000000000004">
      <c r="A523" t="s">
        <v>4625</v>
      </c>
      <c r="B523" t="s">
        <v>4626</v>
      </c>
      <c r="C523" t="s">
        <v>3950</v>
      </c>
      <c r="D523" t="s">
        <v>4627</v>
      </c>
      <c r="E523" t="s">
        <v>90</v>
      </c>
      <c r="F523" s="1">
        <v>0.84</v>
      </c>
      <c r="G523">
        <v>4.2</v>
      </c>
      <c r="H523" s="2">
        <v>1949</v>
      </c>
      <c r="I523" t="s">
        <v>4628</v>
      </c>
      <c r="J523" t="s">
        <v>4373</v>
      </c>
      <c r="K523" t="s">
        <v>4374</v>
      </c>
      <c r="L523" t="s">
        <v>4375</v>
      </c>
      <c r="M523" t="s">
        <v>4376</v>
      </c>
      <c r="N523" t="s">
        <v>4377</v>
      </c>
      <c r="O523" t="s">
        <v>4629</v>
      </c>
      <c r="P523" t="s">
        <v>4630</v>
      </c>
    </row>
    <row r="524" spans="1:16" x14ac:dyDescent="0.55000000000000004">
      <c r="A524" t="s">
        <v>4631</v>
      </c>
      <c r="B524" t="s">
        <v>4632</v>
      </c>
      <c r="C524" t="s">
        <v>3265</v>
      </c>
      <c r="D524" t="s">
        <v>195</v>
      </c>
      <c r="E524" t="s">
        <v>617</v>
      </c>
      <c r="F524" s="1">
        <v>0.13</v>
      </c>
      <c r="G524">
        <v>3.9</v>
      </c>
      <c r="H524" s="2">
        <v>2180</v>
      </c>
      <c r="I524" t="s">
        <v>4410</v>
      </c>
      <c r="J524" t="s">
        <v>4633</v>
      </c>
      <c r="K524" t="s">
        <v>4634</v>
      </c>
      <c r="L524" t="s">
        <v>4635</v>
      </c>
      <c r="M524" t="s">
        <v>4636</v>
      </c>
      <c r="N524" t="s">
        <v>4637</v>
      </c>
      <c r="O524" t="s">
        <v>4638</v>
      </c>
      <c r="P524" t="s">
        <v>4639</v>
      </c>
    </row>
    <row r="525" spans="1:16" x14ac:dyDescent="0.55000000000000004">
      <c r="A525" t="s">
        <v>4640</v>
      </c>
      <c r="B525" t="s">
        <v>4641</v>
      </c>
      <c r="C525" t="s">
        <v>3347</v>
      </c>
      <c r="D525" t="s">
        <v>1793</v>
      </c>
      <c r="E525" t="s">
        <v>114</v>
      </c>
      <c r="F525" s="1">
        <v>0.05</v>
      </c>
      <c r="G525">
        <v>4.2</v>
      </c>
      <c r="H525" s="2">
        <v>31539</v>
      </c>
      <c r="I525" t="s">
        <v>4642</v>
      </c>
      <c r="J525" t="s">
        <v>4239</v>
      </c>
      <c r="K525" t="s">
        <v>4240</v>
      </c>
      <c r="L525" t="s">
        <v>4241</v>
      </c>
      <c r="M525" t="s">
        <v>4242</v>
      </c>
      <c r="N525" t="s">
        <v>4243</v>
      </c>
      <c r="O525" t="s">
        <v>4643</v>
      </c>
      <c r="P525" t="s">
        <v>4644</v>
      </c>
    </row>
    <row r="526" spans="1:16" x14ac:dyDescent="0.55000000000000004">
      <c r="A526" t="s">
        <v>4645</v>
      </c>
      <c r="B526" t="s">
        <v>4646</v>
      </c>
      <c r="C526" t="s">
        <v>3802</v>
      </c>
      <c r="D526" t="s">
        <v>399</v>
      </c>
      <c r="E526" t="s">
        <v>90</v>
      </c>
      <c r="F526" s="1">
        <v>0.8</v>
      </c>
      <c r="G526">
        <v>4.0999999999999996</v>
      </c>
      <c r="H526" s="2">
        <v>2451</v>
      </c>
      <c r="I526" t="s">
        <v>4647</v>
      </c>
      <c r="J526" t="s">
        <v>4648</v>
      </c>
      <c r="K526" t="s">
        <v>4649</v>
      </c>
      <c r="L526" t="s">
        <v>4650</v>
      </c>
      <c r="M526" t="s">
        <v>4651</v>
      </c>
      <c r="N526" t="s">
        <v>4652</v>
      </c>
      <c r="O526" t="s">
        <v>4653</v>
      </c>
      <c r="P526" t="s">
        <v>4654</v>
      </c>
    </row>
    <row r="527" spans="1:16" x14ac:dyDescent="0.55000000000000004">
      <c r="A527" t="s">
        <v>4655</v>
      </c>
      <c r="B527" t="s">
        <v>4656</v>
      </c>
      <c r="C527" t="s">
        <v>3219</v>
      </c>
      <c r="D527" t="s">
        <v>1683</v>
      </c>
      <c r="E527" t="s">
        <v>3241</v>
      </c>
      <c r="F527" s="1">
        <v>0.69</v>
      </c>
      <c r="G527">
        <v>4.0999999999999996</v>
      </c>
      <c r="H527">
        <v>154</v>
      </c>
      <c r="I527" t="s">
        <v>4657</v>
      </c>
      <c r="J527" t="s">
        <v>4212</v>
      </c>
      <c r="K527" t="s">
        <v>4213</v>
      </c>
      <c r="L527" t="s">
        <v>4214</v>
      </c>
      <c r="M527" t="s">
        <v>4215</v>
      </c>
      <c r="N527" t="s">
        <v>4216</v>
      </c>
      <c r="O527" t="s">
        <v>4658</v>
      </c>
      <c r="P527" t="s">
        <v>4659</v>
      </c>
    </row>
    <row r="528" spans="1:16" x14ac:dyDescent="0.55000000000000004">
      <c r="A528" t="s">
        <v>4660</v>
      </c>
      <c r="B528" t="s">
        <v>4661</v>
      </c>
      <c r="C528" t="s">
        <v>4662</v>
      </c>
      <c r="D528" t="s">
        <v>1350</v>
      </c>
      <c r="E528" t="s">
        <v>324</v>
      </c>
      <c r="F528" s="1">
        <v>0.66</v>
      </c>
      <c r="G528">
        <v>4.3</v>
      </c>
      <c r="H528" s="2">
        <v>1193</v>
      </c>
      <c r="I528" t="s">
        <v>4663</v>
      </c>
      <c r="J528" t="s">
        <v>4664</v>
      </c>
      <c r="K528" t="s">
        <v>4665</v>
      </c>
      <c r="L528" t="s">
        <v>4666</v>
      </c>
      <c r="M528" t="s">
        <v>4667</v>
      </c>
      <c r="N528" t="s">
        <v>4668</v>
      </c>
      <c r="O528" t="s">
        <v>4669</v>
      </c>
      <c r="P528" t="s">
        <v>4670</v>
      </c>
    </row>
    <row r="529" spans="1:16" x14ac:dyDescent="0.55000000000000004">
      <c r="A529" t="s">
        <v>4671</v>
      </c>
      <c r="B529" t="s">
        <v>4672</v>
      </c>
      <c r="C529" t="s">
        <v>4266</v>
      </c>
      <c r="D529" t="s">
        <v>90</v>
      </c>
      <c r="E529" t="s">
        <v>43</v>
      </c>
      <c r="F529" s="1">
        <v>0.74</v>
      </c>
      <c r="G529">
        <v>4.0999999999999996</v>
      </c>
      <c r="H529" s="2">
        <v>1475</v>
      </c>
      <c r="I529" t="s">
        <v>4673</v>
      </c>
      <c r="J529" t="s">
        <v>4674</v>
      </c>
      <c r="K529" t="s">
        <v>4675</v>
      </c>
      <c r="L529" t="s">
        <v>4676</v>
      </c>
      <c r="M529" t="s">
        <v>4677</v>
      </c>
      <c r="N529" t="s">
        <v>4678</v>
      </c>
      <c r="O529" t="s">
        <v>4679</v>
      </c>
      <c r="P529" t="s">
        <v>4680</v>
      </c>
    </row>
    <row r="530" spans="1:16" x14ac:dyDescent="0.55000000000000004">
      <c r="A530" t="s">
        <v>4681</v>
      </c>
      <c r="B530" t="s">
        <v>4682</v>
      </c>
      <c r="C530" t="s">
        <v>4095</v>
      </c>
      <c r="D530" t="s">
        <v>102</v>
      </c>
      <c r="E530" t="s">
        <v>114</v>
      </c>
      <c r="F530" s="1">
        <v>0.7</v>
      </c>
      <c r="G530">
        <v>4.3</v>
      </c>
      <c r="H530" s="2">
        <v>8891</v>
      </c>
      <c r="I530" t="s">
        <v>4683</v>
      </c>
      <c r="J530" t="s">
        <v>4684</v>
      </c>
      <c r="K530" t="s">
        <v>4685</v>
      </c>
      <c r="L530" t="s">
        <v>4686</v>
      </c>
      <c r="M530" t="s">
        <v>4687</v>
      </c>
      <c r="N530" t="s">
        <v>4688</v>
      </c>
      <c r="O530" t="s">
        <v>4689</v>
      </c>
      <c r="P530" t="s">
        <v>4690</v>
      </c>
    </row>
    <row r="531" spans="1:16" x14ac:dyDescent="0.55000000000000004">
      <c r="A531" t="s">
        <v>4691</v>
      </c>
      <c r="B531" t="s">
        <v>4692</v>
      </c>
      <c r="C531" t="s">
        <v>3802</v>
      </c>
      <c r="D531" t="s">
        <v>450</v>
      </c>
      <c r="E531" t="s">
        <v>90</v>
      </c>
      <c r="F531" s="1">
        <v>0.57999999999999996</v>
      </c>
      <c r="G531">
        <v>3.6</v>
      </c>
      <c r="H531">
        <v>104</v>
      </c>
      <c r="I531" t="s">
        <v>4693</v>
      </c>
      <c r="J531" t="s">
        <v>4694</v>
      </c>
      <c r="K531" t="s">
        <v>4695</v>
      </c>
      <c r="L531" t="s">
        <v>4696</v>
      </c>
      <c r="M531" t="s">
        <v>4697</v>
      </c>
      <c r="N531" t="s">
        <v>4698</v>
      </c>
      <c r="O531" t="s">
        <v>4699</v>
      </c>
      <c r="P531" t="s">
        <v>4700</v>
      </c>
    </row>
    <row r="532" spans="1:16" x14ac:dyDescent="0.55000000000000004">
      <c r="A532" t="s">
        <v>4701</v>
      </c>
      <c r="B532" t="s">
        <v>4702</v>
      </c>
      <c r="C532" t="s">
        <v>3265</v>
      </c>
      <c r="D532" t="s">
        <v>1232</v>
      </c>
      <c r="E532" t="s">
        <v>578</v>
      </c>
      <c r="F532" s="1">
        <v>0.35</v>
      </c>
      <c r="G532">
        <v>4.0999999999999996</v>
      </c>
      <c r="H532" s="2">
        <v>6662</v>
      </c>
      <c r="I532" t="s">
        <v>4703</v>
      </c>
      <c r="J532" t="s">
        <v>4704</v>
      </c>
      <c r="K532" t="s">
        <v>4705</v>
      </c>
      <c r="L532" t="s">
        <v>4706</v>
      </c>
      <c r="M532" t="s">
        <v>4707</v>
      </c>
      <c r="N532" t="s">
        <v>4708</v>
      </c>
      <c r="O532" t="s">
        <v>4709</v>
      </c>
      <c r="P532" t="s">
        <v>4710</v>
      </c>
    </row>
    <row r="533" spans="1:16" x14ac:dyDescent="0.55000000000000004">
      <c r="A533" t="s">
        <v>4711</v>
      </c>
      <c r="B533" t="s">
        <v>4712</v>
      </c>
      <c r="C533" t="s">
        <v>3252</v>
      </c>
      <c r="D533" t="s">
        <v>4713</v>
      </c>
      <c r="E533" t="s">
        <v>842</v>
      </c>
      <c r="F533" s="1">
        <v>0.46</v>
      </c>
      <c r="G533">
        <v>4</v>
      </c>
      <c r="H533" s="2">
        <v>8380</v>
      </c>
      <c r="I533" t="s">
        <v>4714</v>
      </c>
      <c r="J533" t="s">
        <v>4715</v>
      </c>
      <c r="K533" t="s">
        <v>4716</v>
      </c>
      <c r="L533" t="s">
        <v>4717</v>
      </c>
      <c r="M533" t="s">
        <v>4718</v>
      </c>
      <c r="N533" t="s">
        <v>4719</v>
      </c>
      <c r="O533" t="s">
        <v>4720</v>
      </c>
      <c r="P533" t="s">
        <v>4721</v>
      </c>
    </row>
    <row r="534" spans="1:16" x14ac:dyDescent="0.55000000000000004">
      <c r="A534" t="s">
        <v>4722</v>
      </c>
      <c r="B534" t="s">
        <v>4723</v>
      </c>
      <c r="C534" t="s">
        <v>3265</v>
      </c>
      <c r="D534" t="s">
        <v>2981</v>
      </c>
      <c r="E534" t="s">
        <v>3530</v>
      </c>
      <c r="F534" s="1">
        <v>0.19</v>
      </c>
      <c r="G534">
        <v>4.0999999999999996</v>
      </c>
      <c r="H534" s="2">
        <v>31822</v>
      </c>
      <c r="I534" t="s">
        <v>4724</v>
      </c>
      <c r="J534" t="s">
        <v>4484</v>
      </c>
      <c r="K534" t="s">
        <v>4485</v>
      </c>
      <c r="L534" t="s">
        <v>4486</v>
      </c>
      <c r="M534" t="s">
        <v>4487</v>
      </c>
      <c r="N534" t="s">
        <v>4488</v>
      </c>
      <c r="O534" t="s">
        <v>4725</v>
      </c>
      <c r="P534" t="s">
        <v>4726</v>
      </c>
    </row>
    <row r="535" spans="1:16" x14ac:dyDescent="0.55000000000000004">
      <c r="A535" t="s">
        <v>4727</v>
      </c>
      <c r="B535" t="s">
        <v>4728</v>
      </c>
      <c r="C535" t="s">
        <v>3265</v>
      </c>
      <c r="D535" t="s">
        <v>1255</v>
      </c>
      <c r="E535" t="s">
        <v>2264</v>
      </c>
      <c r="F535" s="1">
        <v>0.1</v>
      </c>
      <c r="G535">
        <v>4.3</v>
      </c>
      <c r="H535" s="2">
        <v>3075</v>
      </c>
      <c r="I535" t="s">
        <v>4729</v>
      </c>
      <c r="J535" t="s">
        <v>4730</v>
      </c>
      <c r="K535" t="s">
        <v>4731</v>
      </c>
      <c r="L535" t="s">
        <v>4732</v>
      </c>
      <c r="M535" t="s">
        <v>4733</v>
      </c>
      <c r="N535" t="s">
        <v>4734</v>
      </c>
      <c r="O535" t="s">
        <v>4735</v>
      </c>
      <c r="P535" t="s">
        <v>4736</v>
      </c>
    </row>
    <row r="536" spans="1:16" x14ac:dyDescent="0.55000000000000004">
      <c r="A536" t="s">
        <v>4737</v>
      </c>
      <c r="B536" t="s">
        <v>4738</v>
      </c>
      <c r="C536" t="s">
        <v>3324</v>
      </c>
      <c r="D536" t="s">
        <v>4739</v>
      </c>
      <c r="E536" t="s">
        <v>730</v>
      </c>
      <c r="F536" s="1">
        <v>0.13</v>
      </c>
      <c r="G536">
        <v>3.9</v>
      </c>
      <c r="H536" s="2">
        <v>14266</v>
      </c>
      <c r="I536" t="s">
        <v>4740</v>
      </c>
      <c r="J536" t="s">
        <v>4741</v>
      </c>
      <c r="K536" t="s">
        <v>4742</v>
      </c>
      <c r="L536" t="s">
        <v>4743</v>
      </c>
      <c r="M536" t="s">
        <v>4744</v>
      </c>
      <c r="N536" t="s">
        <v>4745</v>
      </c>
      <c r="O536" t="s">
        <v>4746</v>
      </c>
      <c r="P536" t="s">
        <v>4747</v>
      </c>
    </row>
    <row r="537" spans="1:16" x14ac:dyDescent="0.55000000000000004">
      <c r="A537" t="s">
        <v>4748</v>
      </c>
      <c r="B537" t="s">
        <v>4749</v>
      </c>
      <c r="C537" t="s">
        <v>3219</v>
      </c>
      <c r="D537" t="s">
        <v>4750</v>
      </c>
      <c r="E537" t="s">
        <v>3266</v>
      </c>
      <c r="F537" s="1">
        <v>0.56999999999999995</v>
      </c>
      <c r="G537">
        <v>4.0999999999999996</v>
      </c>
      <c r="H537" s="2">
        <v>38879</v>
      </c>
      <c r="I537" t="s">
        <v>4751</v>
      </c>
      <c r="J537" t="s">
        <v>4752</v>
      </c>
      <c r="K537" t="s">
        <v>4753</v>
      </c>
      <c r="L537" t="s">
        <v>4754</v>
      </c>
      <c r="M537" t="s">
        <v>4755</v>
      </c>
      <c r="N537" t="s">
        <v>4756</v>
      </c>
      <c r="O537" t="s">
        <v>4757</v>
      </c>
      <c r="P537" t="s">
        <v>4758</v>
      </c>
    </row>
    <row r="538" spans="1:16" x14ac:dyDescent="0.55000000000000004">
      <c r="A538" t="s">
        <v>4759</v>
      </c>
      <c r="B538" t="s">
        <v>4760</v>
      </c>
      <c r="C538" t="s">
        <v>4761</v>
      </c>
      <c r="D538" t="s">
        <v>611</v>
      </c>
      <c r="E538" t="s">
        <v>4762</v>
      </c>
      <c r="F538" s="1">
        <v>0.53</v>
      </c>
      <c r="G538">
        <v>4.0999999999999996</v>
      </c>
      <c r="H538" s="2">
        <v>97175</v>
      </c>
      <c r="I538" t="s">
        <v>4763</v>
      </c>
      <c r="J538" t="s">
        <v>4764</v>
      </c>
      <c r="K538" t="s">
        <v>4765</v>
      </c>
      <c r="L538" t="s">
        <v>4766</v>
      </c>
      <c r="M538" t="s">
        <v>4767</v>
      </c>
      <c r="N538" t="s">
        <v>4768</v>
      </c>
      <c r="O538" t="s">
        <v>4769</v>
      </c>
      <c r="P538" t="s">
        <v>4770</v>
      </c>
    </row>
    <row r="539" spans="1:16" x14ac:dyDescent="0.55000000000000004">
      <c r="A539" t="s">
        <v>4771</v>
      </c>
      <c r="B539" t="s">
        <v>4772</v>
      </c>
      <c r="C539" t="s">
        <v>3301</v>
      </c>
      <c r="D539" t="s">
        <v>610</v>
      </c>
      <c r="E539" t="s">
        <v>4773</v>
      </c>
      <c r="F539" s="1">
        <v>0.73</v>
      </c>
      <c r="G539">
        <v>4.4000000000000004</v>
      </c>
      <c r="H539" s="2">
        <v>67260</v>
      </c>
      <c r="I539" t="s">
        <v>4774</v>
      </c>
      <c r="J539" t="s">
        <v>3304</v>
      </c>
      <c r="K539" t="s">
        <v>3305</v>
      </c>
      <c r="L539" t="s">
        <v>3306</v>
      </c>
      <c r="M539" t="s">
        <v>3307</v>
      </c>
      <c r="N539" t="s">
        <v>3308</v>
      </c>
      <c r="O539" t="s">
        <v>3309</v>
      </c>
      <c r="P539" t="s">
        <v>4775</v>
      </c>
    </row>
    <row r="540" spans="1:16" x14ac:dyDescent="0.55000000000000004">
      <c r="A540" t="s">
        <v>4776</v>
      </c>
      <c r="B540" t="s">
        <v>4777</v>
      </c>
      <c r="C540" t="s">
        <v>3450</v>
      </c>
      <c r="D540" t="s">
        <v>142</v>
      </c>
      <c r="E540" t="s">
        <v>3703</v>
      </c>
      <c r="F540" s="1">
        <v>0.8</v>
      </c>
      <c r="G540">
        <v>3.8</v>
      </c>
      <c r="H540">
        <v>119</v>
      </c>
      <c r="I540" t="s">
        <v>4778</v>
      </c>
      <c r="J540" t="s">
        <v>4779</v>
      </c>
      <c r="K540" t="s">
        <v>4780</v>
      </c>
      <c r="L540" t="s">
        <v>4781</v>
      </c>
      <c r="M540" t="s">
        <v>4782</v>
      </c>
      <c r="N540" t="s">
        <v>4783</v>
      </c>
      <c r="O540" t="s">
        <v>4784</v>
      </c>
      <c r="P540" t="s">
        <v>4785</v>
      </c>
    </row>
    <row r="541" spans="1:16" x14ac:dyDescent="0.55000000000000004">
      <c r="A541" t="s">
        <v>4786</v>
      </c>
      <c r="B541" t="s">
        <v>4787</v>
      </c>
      <c r="C541" t="s">
        <v>4788</v>
      </c>
      <c r="D541" t="s">
        <v>77</v>
      </c>
      <c r="E541" t="s">
        <v>77</v>
      </c>
      <c r="F541" s="1">
        <v>0</v>
      </c>
      <c r="G541">
        <v>4.3</v>
      </c>
      <c r="H541" s="2">
        <v>10833</v>
      </c>
      <c r="I541" t="s">
        <v>4789</v>
      </c>
      <c r="J541" t="s">
        <v>4790</v>
      </c>
      <c r="K541" t="s">
        <v>4791</v>
      </c>
      <c r="L541" t="s">
        <v>4792</v>
      </c>
      <c r="M541" t="s">
        <v>4793</v>
      </c>
      <c r="N541" t="s">
        <v>4794</v>
      </c>
      <c r="O541" t="s">
        <v>4795</v>
      </c>
      <c r="P541" t="s">
        <v>4796</v>
      </c>
    </row>
    <row r="542" spans="1:16" x14ac:dyDescent="0.55000000000000004">
      <c r="A542" t="s">
        <v>563</v>
      </c>
      <c r="B542" t="s">
        <v>564</v>
      </c>
      <c r="C542" t="s">
        <v>18</v>
      </c>
      <c r="D542" t="s">
        <v>142</v>
      </c>
      <c r="E542" t="s">
        <v>565</v>
      </c>
      <c r="F542" s="1">
        <v>0.62</v>
      </c>
      <c r="G542">
        <v>4.3</v>
      </c>
      <c r="H542" s="2">
        <v>8188</v>
      </c>
      <c r="I542" t="s">
        <v>566</v>
      </c>
      <c r="J542" t="s">
        <v>567</v>
      </c>
      <c r="K542" t="s">
        <v>568</v>
      </c>
      <c r="L542" t="s">
        <v>569</v>
      </c>
      <c r="M542" t="s">
        <v>570</v>
      </c>
      <c r="N542" t="s">
        <v>571</v>
      </c>
      <c r="O542" t="s">
        <v>4797</v>
      </c>
      <c r="P542" t="s">
        <v>4798</v>
      </c>
    </row>
    <row r="543" spans="1:16" x14ac:dyDescent="0.55000000000000004">
      <c r="A543" t="s">
        <v>4799</v>
      </c>
      <c r="B543" t="s">
        <v>4800</v>
      </c>
      <c r="C543" t="s">
        <v>3324</v>
      </c>
      <c r="D543" t="s">
        <v>4801</v>
      </c>
      <c r="E543" t="s">
        <v>4802</v>
      </c>
      <c r="F543" s="1">
        <v>0.28000000000000003</v>
      </c>
      <c r="G543">
        <v>3.5</v>
      </c>
      <c r="H543" s="2">
        <v>1641</v>
      </c>
      <c r="I543" t="s">
        <v>4803</v>
      </c>
      <c r="J543" t="s">
        <v>4804</v>
      </c>
      <c r="K543" t="s">
        <v>4805</v>
      </c>
      <c r="L543" t="s">
        <v>4806</v>
      </c>
      <c r="M543" t="s">
        <v>4807</v>
      </c>
      <c r="N543" t="s">
        <v>4808</v>
      </c>
      <c r="O543" t="s">
        <v>4809</v>
      </c>
      <c r="P543" t="s">
        <v>4810</v>
      </c>
    </row>
    <row r="544" spans="1:16" x14ac:dyDescent="0.55000000000000004">
      <c r="A544" t="s">
        <v>4811</v>
      </c>
      <c r="B544" t="s">
        <v>4812</v>
      </c>
      <c r="C544" t="s">
        <v>4301</v>
      </c>
      <c r="D544" t="s">
        <v>31</v>
      </c>
      <c r="E544" t="s">
        <v>43</v>
      </c>
      <c r="F544" s="1">
        <v>0.9</v>
      </c>
      <c r="G544">
        <v>4</v>
      </c>
      <c r="H544" s="2">
        <v>4740</v>
      </c>
      <c r="I544" t="s">
        <v>4813</v>
      </c>
      <c r="J544" t="s">
        <v>4814</v>
      </c>
      <c r="K544" t="s">
        <v>4815</v>
      </c>
      <c r="L544" t="s">
        <v>4816</v>
      </c>
      <c r="M544" t="s">
        <v>4817</v>
      </c>
      <c r="N544" t="s">
        <v>4818</v>
      </c>
      <c r="O544" t="s">
        <v>4819</v>
      </c>
      <c r="P544" t="s">
        <v>4820</v>
      </c>
    </row>
    <row r="545" spans="1:16" x14ac:dyDescent="0.55000000000000004">
      <c r="A545" t="s">
        <v>4821</v>
      </c>
      <c r="B545" t="s">
        <v>4822</v>
      </c>
      <c r="C545" t="s">
        <v>3265</v>
      </c>
      <c r="D545" t="s">
        <v>1318</v>
      </c>
      <c r="E545" t="s">
        <v>428</v>
      </c>
      <c r="F545" s="1">
        <v>0.27</v>
      </c>
      <c r="G545">
        <v>3.9</v>
      </c>
      <c r="H545" s="2">
        <v>8866</v>
      </c>
      <c r="I545" t="s">
        <v>4823</v>
      </c>
      <c r="J545" t="s">
        <v>4824</v>
      </c>
      <c r="K545" t="s">
        <v>4825</v>
      </c>
      <c r="L545" t="s">
        <v>4826</v>
      </c>
      <c r="M545" t="s">
        <v>4827</v>
      </c>
      <c r="N545" t="s">
        <v>4828</v>
      </c>
      <c r="O545" t="s">
        <v>4829</v>
      </c>
      <c r="P545" t="s">
        <v>4830</v>
      </c>
    </row>
    <row r="546" spans="1:16" x14ac:dyDescent="0.55000000000000004">
      <c r="A546" t="s">
        <v>4831</v>
      </c>
      <c r="B546" t="s">
        <v>4832</v>
      </c>
      <c r="C546" t="s">
        <v>3265</v>
      </c>
      <c r="D546" t="s">
        <v>1503</v>
      </c>
      <c r="E546" t="s">
        <v>4833</v>
      </c>
      <c r="F546" s="1">
        <v>0.25</v>
      </c>
      <c r="G546">
        <v>4.3</v>
      </c>
      <c r="H546" s="2">
        <v>8399</v>
      </c>
      <c r="I546" t="s">
        <v>4834</v>
      </c>
      <c r="J546" t="s">
        <v>4835</v>
      </c>
      <c r="K546" t="s">
        <v>4836</v>
      </c>
      <c r="L546" t="s">
        <v>4837</v>
      </c>
      <c r="M546" t="s">
        <v>4838</v>
      </c>
      <c r="N546" t="s">
        <v>4839</v>
      </c>
      <c r="O546" t="s">
        <v>4840</v>
      </c>
      <c r="P546" t="s">
        <v>4841</v>
      </c>
    </row>
    <row r="547" spans="1:16" x14ac:dyDescent="0.55000000000000004">
      <c r="A547" t="s">
        <v>4842</v>
      </c>
      <c r="B547" t="s">
        <v>4843</v>
      </c>
      <c r="C547" t="s">
        <v>3219</v>
      </c>
      <c r="D547" t="s">
        <v>4844</v>
      </c>
      <c r="E547" t="s">
        <v>324</v>
      </c>
      <c r="F547" s="1">
        <v>0.86</v>
      </c>
      <c r="G547">
        <v>2.8</v>
      </c>
      <c r="H547">
        <v>87</v>
      </c>
      <c r="I547" t="s">
        <v>4845</v>
      </c>
      <c r="J547" t="s">
        <v>4846</v>
      </c>
      <c r="K547" t="s">
        <v>4847</v>
      </c>
      <c r="L547" t="s">
        <v>4848</v>
      </c>
      <c r="M547" t="s">
        <v>4849</v>
      </c>
      <c r="N547" t="s">
        <v>4850</v>
      </c>
      <c r="O547" t="s">
        <v>4851</v>
      </c>
      <c r="P547" t="s">
        <v>4852</v>
      </c>
    </row>
    <row r="548" spans="1:16" x14ac:dyDescent="0.55000000000000004">
      <c r="A548" t="s">
        <v>4853</v>
      </c>
      <c r="B548" t="s">
        <v>4854</v>
      </c>
      <c r="C548" t="s">
        <v>3265</v>
      </c>
      <c r="D548" t="s">
        <v>4855</v>
      </c>
      <c r="E548" t="s">
        <v>3360</v>
      </c>
      <c r="F548" s="1">
        <v>0.33</v>
      </c>
      <c r="G548">
        <v>3.8</v>
      </c>
      <c r="H548">
        <v>125</v>
      </c>
      <c r="I548" t="s">
        <v>4856</v>
      </c>
      <c r="J548" t="s">
        <v>4857</v>
      </c>
      <c r="K548" t="s">
        <v>4858</v>
      </c>
      <c r="L548" t="s">
        <v>4859</v>
      </c>
      <c r="M548" t="s">
        <v>4860</v>
      </c>
      <c r="N548" t="s">
        <v>4861</v>
      </c>
      <c r="O548" t="s">
        <v>4862</v>
      </c>
      <c r="P548" t="s">
        <v>4863</v>
      </c>
    </row>
    <row r="549" spans="1:16" x14ac:dyDescent="0.55000000000000004">
      <c r="A549" t="s">
        <v>4864</v>
      </c>
      <c r="B549" t="s">
        <v>4865</v>
      </c>
      <c r="C549" t="s">
        <v>3219</v>
      </c>
      <c r="D549" t="s">
        <v>207</v>
      </c>
      <c r="E549" t="s">
        <v>114</v>
      </c>
      <c r="F549" s="1">
        <v>0.75</v>
      </c>
      <c r="G549">
        <v>4.5</v>
      </c>
      <c r="H549">
        <v>38</v>
      </c>
      <c r="I549" t="s">
        <v>4866</v>
      </c>
      <c r="J549" t="s">
        <v>4867</v>
      </c>
      <c r="K549" t="s">
        <v>4868</v>
      </c>
      <c r="L549" t="s">
        <v>4869</v>
      </c>
      <c r="M549" t="s">
        <v>4870</v>
      </c>
      <c r="N549" t="s">
        <v>4871</v>
      </c>
      <c r="O549" t="s">
        <v>4872</v>
      </c>
      <c r="P549" t="s">
        <v>4873</v>
      </c>
    </row>
    <row r="550" spans="1:16" x14ac:dyDescent="0.55000000000000004">
      <c r="A550" t="s">
        <v>4874</v>
      </c>
      <c r="B550" t="s">
        <v>4875</v>
      </c>
      <c r="C550" t="s">
        <v>4095</v>
      </c>
      <c r="D550" t="s">
        <v>102</v>
      </c>
      <c r="E550" t="s">
        <v>378</v>
      </c>
      <c r="F550" s="1">
        <v>0.5</v>
      </c>
      <c r="G550">
        <v>4.3</v>
      </c>
      <c r="H550" s="2">
        <v>4674</v>
      </c>
      <c r="I550" t="s">
        <v>4876</v>
      </c>
      <c r="J550" t="s">
        <v>4877</v>
      </c>
      <c r="K550" t="s">
        <v>4878</v>
      </c>
      <c r="L550" t="s">
        <v>4879</v>
      </c>
      <c r="M550" t="s">
        <v>4880</v>
      </c>
      <c r="N550" t="s">
        <v>4881</v>
      </c>
      <c r="O550" t="s">
        <v>4882</v>
      </c>
      <c r="P550" t="s">
        <v>4883</v>
      </c>
    </row>
    <row r="551" spans="1:16" x14ac:dyDescent="0.55000000000000004">
      <c r="A551" t="s">
        <v>4884</v>
      </c>
      <c r="B551" t="s">
        <v>4885</v>
      </c>
      <c r="C551" t="s">
        <v>3219</v>
      </c>
      <c r="D551" t="s">
        <v>90</v>
      </c>
      <c r="E551" t="s">
        <v>43</v>
      </c>
      <c r="F551" s="1">
        <v>0.74</v>
      </c>
      <c r="G551">
        <v>4.0999999999999996</v>
      </c>
      <c r="H551">
        <v>412</v>
      </c>
      <c r="I551" t="s">
        <v>4886</v>
      </c>
      <c r="J551" t="s">
        <v>4887</v>
      </c>
      <c r="K551" t="s">
        <v>4888</v>
      </c>
      <c r="L551" t="s">
        <v>4889</v>
      </c>
      <c r="M551" t="s">
        <v>4890</v>
      </c>
      <c r="N551" t="s">
        <v>4891</v>
      </c>
      <c r="O551" t="s">
        <v>4892</v>
      </c>
      <c r="P551" t="s">
        <v>4893</v>
      </c>
    </row>
    <row r="552" spans="1:16" x14ac:dyDescent="0.55000000000000004">
      <c r="A552" t="s">
        <v>4894</v>
      </c>
      <c r="B552" t="s">
        <v>4895</v>
      </c>
      <c r="C552" t="s">
        <v>3219</v>
      </c>
      <c r="D552" t="s">
        <v>163</v>
      </c>
      <c r="E552" t="s">
        <v>4896</v>
      </c>
      <c r="F552" s="1">
        <v>0.74</v>
      </c>
      <c r="G552">
        <v>3</v>
      </c>
      <c r="H552">
        <v>681</v>
      </c>
      <c r="I552" t="s">
        <v>4897</v>
      </c>
      <c r="J552" t="s">
        <v>4898</v>
      </c>
      <c r="K552" t="s">
        <v>4899</v>
      </c>
      <c r="L552" t="s">
        <v>4900</v>
      </c>
      <c r="M552" t="s">
        <v>4901</v>
      </c>
      <c r="N552" t="s">
        <v>4902</v>
      </c>
      <c r="O552" t="s">
        <v>4903</v>
      </c>
      <c r="P552" t="s">
        <v>4904</v>
      </c>
    </row>
    <row r="553" spans="1:16" x14ac:dyDescent="0.55000000000000004">
      <c r="A553" t="s">
        <v>4905</v>
      </c>
      <c r="B553" t="s">
        <v>4906</v>
      </c>
      <c r="C553" t="s">
        <v>3252</v>
      </c>
      <c r="D553" t="s">
        <v>479</v>
      </c>
      <c r="E553" t="s">
        <v>4896</v>
      </c>
      <c r="F553" s="1">
        <v>0.54</v>
      </c>
      <c r="G553">
        <v>4</v>
      </c>
      <c r="H553" s="2">
        <v>36384</v>
      </c>
      <c r="I553" t="s">
        <v>4907</v>
      </c>
      <c r="J553" t="s">
        <v>4908</v>
      </c>
      <c r="K553" t="s">
        <v>4909</v>
      </c>
      <c r="L553" t="s">
        <v>4910</v>
      </c>
      <c r="M553" t="s">
        <v>4911</v>
      </c>
      <c r="N553" t="s">
        <v>4912</v>
      </c>
      <c r="O553" t="s">
        <v>4913</v>
      </c>
      <c r="P553" t="s">
        <v>4914</v>
      </c>
    </row>
    <row r="554" spans="1:16" x14ac:dyDescent="0.55000000000000004">
      <c r="A554" t="s">
        <v>4915</v>
      </c>
      <c r="B554" t="s">
        <v>4916</v>
      </c>
      <c r="C554" t="s">
        <v>4917</v>
      </c>
      <c r="D554" t="s">
        <v>4918</v>
      </c>
      <c r="E554" t="s">
        <v>114</v>
      </c>
      <c r="F554" s="1">
        <v>0.88</v>
      </c>
      <c r="G554">
        <v>3.9</v>
      </c>
      <c r="H554" s="2">
        <v>6491</v>
      </c>
      <c r="I554" t="s">
        <v>4919</v>
      </c>
      <c r="J554" t="s">
        <v>4920</v>
      </c>
      <c r="K554" t="s">
        <v>4921</v>
      </c>
      <c r="L554" t="s">
        <v>4922</v>
      </c>
      <c r="M554" t="s">
        <v>4923</v>
      </c>
      <c r="N554" t="s">
        <v>4924</v>
      </c>
      <c r="O554" t="s">
        <v>4925</v>
      </c>
      <c r="P554" t="s">
        <v>4926</v>
      </c>
    </row>
    <row r="555" spans="1:16" x14ac:dyDescent="0.55000000000000004">
      <c r="A555" t="s">
        <v>4927</v>
      </c>
      <c r="B555" t="s">
        <v>4928</v>
      </c>
      <c r="C555" t="s">
        <v>3219</v>
      </c>
      <c r="D555" t="s">
        <v>842</v>
      </c>
      <c r="E555" t="s">
        <v>577</v>
      </c>
      <c r="F555" s="1">
        <v>0.43</v>
      </c>
      <c r="G555">
        <v>4.0999999999999996</v>
      </c>
      <c r="H555" s="2">
        <v>10229</v>
      </c>
      <c r="I555" t="s">
        <v>4929</v>
      </c>
      <c r="J555" t="s">
        <v>4930</v>
      </c>
      <c r="K555" t="s">
        <v>4931</v>
      </c>
      <c r="L555" t="s">
        <v>4932</v>
      </c>
      <c r="M555" t="s">
        <v>4933</v>
      </c>
      <c r="N555" t="s">
        <v>4934</v>
      </c>
      <c r="O555" t="s">
        <v>4935</v>
      </c>
      <c r="P555" t="s">
        <v>4936</v>
      </c>
    </row>
    <row r="556" spans="1:16" x14ac:dyDescent="0.55000000000000004">
      <c r="A556" t="s">
        <v>4937</v>
      </c>
      <c r="B556" t="s">
        <v>4496</v>
      </c>
      <c r="C556" t="s">
        <v>3265</v>
      </c>
      <c r="D556" t="s">
        <v>578</v>
      </c>
      <c r="E556" t="s">
        <v>2558</v>
      </c>
      <c r="F556" s="1">
        <v>0.32</v>
      </c>
      <c r="G556">
        <v>4.0999999999999996</v>
      </c>
      <c r="H556" s="2">
        <v>50772</v>
      </c>
      <c r="I556" t="s">
        <v>4497</v>
      </c>
      <c r="J556" t="s">
        <v>3962</v>
      </c>
      <c r="K556" t="s">
        <v>3963</v>
      </c>
      <c r="L556" t="s">
        <v>3964</v>
      </c>
      <c r="M556" t="s">
        <v>3965</v>
      </c>
      <c r="N556" t="s">
        <v>3966</v>
      </c>
      <c r="O556" t="s">
        <v>4498</v>
      </c>
      <c r="P556" t="s">
        <v>4938</v>
      </c>
    </row>
    <row r="557" spans="1:16" x14ac:dyDescent="0.55000000000000004">
      <c r="A557" t="s">
        <v>4939</v>
      </c>
      <c r="B557" t="s">
        <v>4940</v>
      </c>
      <c r="C557" t="s">
        <v>4301</v>
      </c>
      <c r="D557" t="s">
        <v>479</v>
      </c>
      <c r="E557" t="s">
        <v>4739</v>
      </c>
      <c r="F557" s="1">
        <v>0.38</v>
      </c>
      <c r="G557">
        <v>4.3</v>
      </c>
      <c r="H557" s="2">
        <v>1801</v>
      </c>
      <c r="I557" t="s">
        <v>4941</v>
      </c>
      <c r="J557" t="s">
        <v>4942</v>
      </c>
      <c r="K557" t="s">
        <v>4943</v>
      </c>
      <c r="L557" t="s">
        <v>4944</v>
      </c>
      <c r="M557" t="s">
        <v>4945</v>
      </c>
      <c r="N557" t="s">
        <v>4946</v>
      </c>
      <c r="O557" t="s">
        <v>4947</v>
      </c>
      <c r="P557" t="s">
        <v>4948</v>
      </c>
    </row>
    <row r="558" spans="1:16" x14ac:dyDescent="0.55000000000000004">
      <c r="A558" t="s">
        <v>4949</v>
      </c>
      <c r="B558" t="s">
        <v>4950</v>
      </c>
      <c r="C558" t="s">
        <v>3450</v>
      </c>
      <c r="D558" t="s">
        <v>55</v>
      </c>
      <c r="E558" t="s">
        <v>547</v>
      </c>
      <c r="F558" s="1">
        <v>0.42</v>
      </c>
      <c r="G558">
        <v>4</v>
      </c>
      <c r="H558" s="2">
        <v>14404</v>
      </c>
      <c r="I558" t="s">
        <v>4951</v>
      </c>
      <c r="J558" t="s">
        <v>3978</v>
      </c>
      <c r="K558" t="s">
        <v>3979</v>
      </c>
      <c r="L558" t="s">
        <v>3980</v>
      </c>
      <c r="M558" t="s">
        <v>3981</v>
      </c>
      <c r="N558" t="s">
        <v>3982</v>
      </c>
      <c r="O558" t="s">
        <v>4952</v>
      </c>
      <c r="P558" t="s">
        <v>4953</v>
      </c>
    </row>
    <row r="559" spans="1:16" x14ac:dyDescent="0.55000000000000004">
      <c r="A559" t="s">
        <v>4954</v>
      </c>
      <c r="B559" t="s">
        <v>4955</v>
      </c>
      <c r="C559" t="s">
        <v>4956</v>
      </c>
      <c r="D559" t="s">
        <v>399</v>
      </c>
      <c r="E559" t="s">
        <v>114</v>
      </c>
      <c r="F559" s="1">
        <v>0.9</v>
      </c>
      <c r="G559">
        <v>4.4000000000000004</v>
      </c>
      <c r="H559">
        <v>305</v>
      </c>
      <c r="I559" t="s">
        <v>4957</v>
      </c>
      <c r="J559" t="s">
        <v>4958</v>
      </c>
      <c r="K559" t="s">
        <v>4959</v>
      </c>
      <c r="L559" t="s">
        <v>4960</v>
      </c>
      <c r="M559" t="s">
        <v>4961</v>
      </c>
      <c r="N559" t="s">
        <v>4962</v>
      </c>
      <c r="O559" t="s">
        <v>4963</v>
      </c>
      <c r="P559" t="s">
        <v>4964</v>
      </c>
    </row>
    <row r="560" spans="1:16" x14ac:dyDescent="0.55000000000000004">
      <c r="A560" t="s">
        <v>4965</v>
      </c>
      <c r="B560" t="s">
        <v>4966</v>
      </c>
      <c r="C560" t="s">
        <v>3265</v>
      </c>
      <c r="D560" t="s">
        <v>4967</v>
      </c>
      <c r="E560" t="s">
        <v>1283</v>
      </c>
      <c r="F560" s="1">
        <v>0.21</v>
      </c>
      <c r="G560">
        <v>4.3</v>
      </c>
      <c r="H560" s="2">
        <v>1376</v>
      </c>
      <c r="I560" t="s">
        <v>4968</v>
      </c>
      <c r="J560" t="s">
        <v>4969</v>
      </c>
      <c r="K560" t="s">
        <v>4970</v>
      </c>
      <c r="L560" t="s">
        <v>4971</v>
      </c>
      <c r="M560" t="s">
        <v>4972</v>
      </c>
      <c r="N560" t="s">
        <v>4973</v>
      </c>
      <c r="O560" t="s">
        <v>4974</v>
      </c>
      <c r="P560" t="s">
        <v>4975</v>
      </c>
    </row>
    <row r="561" spans="1:16" x14ac:dyDescent="0.55000000000000004">
      <c r="A561" t="s">
        <v>4976</v>
      </c>
      <c r="B561" t="s">
        <v>4977</v>
      </c>
      <c r="C561" t="s">
        <v>3219</v>
      </c>
      <c r="D561" t="s">
        <v>625</v>
      </c>
      <c r="E561" t="s">
        <v>717</v>
      </c>
      <c r="F561" s="1">
        <v>0.81</v>
      </c>
      <c r="G561">
        <v>4.2</v>
      </c>
      <c r="H561" s="2">
        <v>22638</v>
      </c>
      <c r="I561" t="s">
        <v>4978</v>
      </c>
      <c r="J561" t="s">
        <v>3473</v>
      </c>
      <c r="K561" t="s">
        <v>3474</v>
      </c>
      <c r="L561" t="s">
        <v>3475</v>
      </c>
      <c r="M561" t="s">
        <v>3476</v>
      </c>
      <c r="N561" t="s">
        <v>3477</v>
      </c>
      <c r="O561" t="s">
        <v>4979</v>
      </c>
      <c r="P561" t="s">
        <v>4980</v>
      </c>
    </row>
    <row r="562" spans="1:16" x14ac:dyDescent="0.55000000000000004">
      <c r="A562" t="s">
        <v>4981</v>
      </c>
      <c r="B562" t="s">
        <v>4982</v>
      </c>
      <c r="C562" t="s">
        <v>3324</v>
      </c>
      <c r="D562" t="s">
        <v>4983</v>
      </c>
      <c r="E562" t="s">
        <v>2186</v>
      </c>
      <c r="F562" s="1">
        <v>0.16</v>
      </c>
      <c r="G562">
        <v>3.8</v>
      </c>
      <c r="H562" s="2">
        <v>2352</v>
      </c>
      <c r="I562" t="s">
        <v>4984</v>
      </c>
      <c r="J562" t="s">
        <v>4985</v>
      </c>
      <c r="K562" t="s">
        <v>4986</v>
      </c>
      <c r="L562" t="s">
        <v>4987</v>
      </c>
      <c r="M562" t="s">
        <v>4988</v>
      </c>
      <c r="N562" t="s">
        <v>4989</v>
      </c>
      <c r="O562" t="s">
        <v>4990</v>
      </c>
      <c r="P562" t="s">
        <v>4991</v>
      </c>
    </row>
    <row r="563" spans="1:16" x14ac:dyDescent="0.55000000000000004">
      <c r="A563" t="s">
        <v>4992</v>
      </c>
      <c r="B563" t="s">
        <v>4993</v>
      </c>
      <c r="C563" t="s">
        <v>4095</v>
      </c>
      <c r="D563" t="s">
        <v>4994</v>
      </c>
      <c r="E563" t="s">
        <v>378</v>
      </c>
      <c r="F563" s="1">
        <v>0.75</v>
      </c>
      <c r="G563">
        <v>4.3</v>
      </c>
      <c r="H563">
        <v>714</v>
      </c>
      <c r="I563" t="s">
        <v>4995</v>
      </c>
      <c r="J563" t="s">
        <v>4996</v>
      </c>
      <c r="K563" t="s">
        <v>4997</v>
      </c>
      <c r="L563" t="s">
        <v>4998</v>
      </c>
      <c r="M563" t="s">
        <v>4999</v>
      </c>
      <c r="N563" t="s">
        <v>5000</v>
      </c>
      <c r="O563" t="s">
        <v>5001</v>
      </c>
      <c r="P563" t="s">
        <v>5002</v>
      </c>
    </row>
    <row r="564" spans="1:16" x14ac:dyDescent="0.55000000000000004">
      <c r="A564" t="s">
        <v>739</v>
      </c>
      <c r="B564" t="s">
        <v>740</v>
      </c>
      <c r="C564" t="s">
        <v>18</v>
      </c>
      <c r="D564" t="s">
        <v>149</v>
      </c>
      <c r="E564" t="s">
        <v>150</v>
      </c>
      <c r="F564" s="1">
        <v>0.69</v>
      </c>
      <c r="G564">
        <v>4.3</v>
      </c>
      <c r="H564" s="2">
        <v>20052</v>
      </c>
      <c r="I564" t="s">
        <v>741</v>
      </c>
      <c r="J564" t="s">
        <v>742</v>
      </c>
      <c r="K564" t="s">
        <v>743</v>
      </c>
      <c r="L564" t="s">
        <v>744</v>
      </c>
      <c r="M564" t="s">
        <v>745</v>
      </c>
      <c r="N564" t="s">
        <v>746</v>
      </c>
      <c r="O564" t="s">
        <v>5003</v>
      </c>
      <c r="P564" t="s">
        <v>5004</v>
      </c>
    </row>
    <row r="565" spans="1:16" x14ac:dyDescent="0.55000000000000004">
      <c r="A565" t="s">
        <v>5005</v>
      </c>
      <c r="B565" t="s">
        <v>5006</v>
      </c>
      <c r="C565" t="s">
        <v>4301</v>
      </c>
      <c r="D565" t="s">
        <v>5007</v>
      </c>
      <c r="E565" t="s">
        <v>236</v>
      </c>
      <c r="F565" s="1">
        <v>0.74</v>
      </c>
      <c r="G565">
        <v>4.3</v>
      </c>
      <c r="H565" s="2">
        <v>1454</v>
      </c>
      <c r="I565" t="s">
        <v>5008</v>
      </c>
      <c r="J565" t="s">
        <v>5009</v>
      </c>
      <c r="K565" t="s">
        <v>5010</v>
      </c>
      <c r="L565" t="s">
        <v>5011</v>
      </c>
      <c r="M565" t="s">
        <v>5012</v>
      </c>
      <c r="N565" t="s">
        <v>5013</v>
      </c>
      <c r="O565" t="s">
        <v>5014</v>
      </c>
      <c r="P565" t="s">
        <v>5015</v>
      </c>
    </row>
    <row r="566" spans="1:16" x14ac:dyDescent="0.55000000000000004">
      <c r="A566" t="s">
        <v>776</v>
      </c>
      <c r="B566" t="s">
        <v>777</v>
      </c>
      <c r="C566" t="s">
        <v>18</v>
      </c>
      <c r="D566" t="s">
        <v>778</v>
      </c>
      <c r="E566" t="s">
        <v>90</v>
      </c>
      <c r="F566" s="1">
        <v>0.77</v>
      </c>
      <c r="G566">
        <v>4</v>
      </c>
      <c r="H566" s="2">
        <v>7732</v>
      </c>
      <c r="I566" t="s">
        <v>779</v>
      </c>
      <c r="J566" t="s">
        <v>780</v>
      </c>
      <c r="K566" t="s">
        <v>781</v>
      </c>
      <c r="L566" t="s">
        <v>782</v>
      </c>
      <c r="M566" t="s">
        <v>783</v>
      </c>
      <c r="N566" t="s">
        <v>784</v>
      </c>
      <c r="O566" t="s">
        <v>5016</v>
      </c>
      <c r="P566" t="s">
        <v>5017</v>
      </c>
    </row>
    <row r="567" spans="1:16" x14ac:dyDescent="0.55000000000000004">
      <c r="A567" t="s">
        <v>5018</v>
      </c>
      <c r="B567" t="s">
        <v>5019</v>
      </c>
      <c r="C567" t="s">
        <v>3450</v>
      </c>
      <c r="D567" t="s">
        <v>1960</v>
      </c>
      <c r="E567" t="s">
        <v>378</v>
      </c>
      <c r="F567" s="1">
        <v>0.6</v>
      </c>
      <c r="G567">
        <v>3.9</v>
      </c>
      <c r="H567" s="2">
        <v>2147</v>
      </c>
      <c r="I567" t="s">
        <v>5020</v>
      </c>
      <c r="J567" t="s">
        <v>4608</v>
      </c>
      <c r="K567" t="s">
        <v>4609</v>
      </c>
      <c r="L567" t="s">
        <v>4610</v>
      </c>
      <c r="M567" t="s">
        <v>4611</v>
      </c>
      <c r="N567" t="s">
        <v>4612</v>
      </c>
      <c r="O567" t="s">
        <v>5021</v>
      </c>
      <c r="P567" t="s">
        <v>5022</v>
      </c>
    </row>
    <row r="568" spans="1:16" x14ac:dyDescent="0.55000000000000004">
      <c r="A568" t="s">
        <v>5023</v>
      </c>
      <c r="B568" t="s">
        <v>5024</v>
      </c>
      <c r="C568" t="s">
        <v>3265</v>
      </c>
      <c r="D568" t="s">
        <v>4053</v>
      </c>
      <c r="E568" t="s">
        <v>3359</v>
      </c>
      <c r="F568" s="1">
        <v>0.21</v>
      </c>
      <c r="G568">
        <v>4.0999999999999996</v>
      </c>
      <c r="H568" t="s">
        <v>4285</v>
      </c>
      <c r="I568" t="s">
        <v>5025</v>
      </c>
      <c r="J568" t="s">
        <v>3549</v>
      </c>
      <c r="K568" t="s">
        <v>3550</v>
      </c>
      <c r="L568" t="s">
        <v>3551</v>
      </c>
      <c r="M568" t="s">
        <v>3552</v>
      </c>
      <c r="N568" t="s">
        <v>3553</v>
      </c>
      <c r="O568" t="s">
        <v>3559</v>
      </c>
      <c r="P568" t="s">
        <v>5026</v>
      </c>
    </row>
    <row r="569" spans="1:16" x14ac:dyDescent="0.55000000000000004">
      <c r="A569" t="s">
        <v>5027</v>
      </c>
      <c r="B569" t="s">
        <v>5028</v>
      </c>
      <c r="C569" t="s">
        <v>3219</v>
      </c>
      <c r="D569" t="s">
        <v>5029</v>
      </c>
      <c r="E569" t="s">
        <v>114</v>
      </c>
      <c r="F569" s="1">
        <v>0.73</v>
      </c>
      <c r="G569">
        <v>3.7</v>
      </c>
      <c r="H569">
        <v>465</v>
      </c>
      <c r="I569" t="s">
        <v>5030</v>
      </c>
      <c r="J569" t="s">
        <v>5031</v>
      </c>
      <c r="K569" t="s">
        <v>5032</v>
      </c>
      <c r="L569" t="s">
        <v>5033</v>
      </c>
      <c r="M569" t="s">
        <v>5034</v>
      </c>
      <c r="N569" t="s">
        <v>5035</v>
      </c>
      <c r="O569" t="s">
        <v>5036</v>
      </c>
      <c r="P569" t="s">
        <v>5037</v>
      </c>
    </row>
    <row r="570" spans="1:16" x14ac:dyDescent="0.55000000000000004">
      <c r="A570" t="s">
        <v>5038</v>
      </c>
      <c r="B570" t="s">
        <v>5039</v>
      </c>
      <c r="C570" t="s">
        <v>3265</v>
      </c>
      <c r="D570" t="s">
        <v>5040</v>
      </c>
      <c r="E570" t="s">
        <v>5041</v>
      </c>
      <c r="F570" s="1">
        <v>0.49</v>
      </c>
      <c r="G570">
        <v>4.2</v>
      </c>
      <c r="H570" s="2">
        <v>27790</v>
      </c>
      <c r="I570" t="s">
        <v>5042</v>
      </c>
      <c r="J570" t="s">
        <v>5043</v>
      </c>
      <c r="K570" t="s">
        <v>5044</v>
      </c>
      <c r="L570" t="s">
        <v>5045</v>
      </c>
      <c r="M570" t="s">
        <v>5046</v>
      </c>
      <c r="N570" t="s">
        <v>5047</v>
      </c>
      <c r="O570" t="s">
        <v>5048</v>
      </c>
      <c r="P570" t="s">
        <v>5049</v>
      </c>
    </row>
    <row r="571" spans="1:16" x14ac:dyDescent="0.55000000000000004">
      <c r="A571" t="s">
        <v>797</v>
      </c>
      <c r="B571" t="s">
        <v>798</v>
      </c>
      <c r="C571" t="s">
        <v>18</v>
      </c>
      <c r="D571" t="s">
        <v>31</v>
      </c>
      <c r="E571" t="s">
        <v>90</v>
      </c>
      <c r="F571" s="1">
        <v>0.6</v>
      </c>
      <c r="G571">
        <v>4.0999999999999996</v>
      </c>
      <c r="H571">
        <v>602</v>
      </c>
      <c r="I571" t="s">
        <v>799</v>
      </c>
      <c r="J571" t="s">
        <v>800</v>
      </c>
      <c r="K571" t="s">
        <v>801</v>
      </c>
      <c r="L571" t="s">
        <v>802</v>
      </c>
      <c r="M571" t="s">
        <v>803</v>
      </c>
      <c r="N571" t="s">
        <v>804</v>
      </c>
      <c r="O571" t="s">
        <v>5050</v>
      </c>
      <c r="P571" t="s">
        <v>5051</v>
      </c>
    </row>
    <row r="572" spans="1:16" x14ac:dyDescent="0.55000000000000004">
      <c r="A572" t="s">
        <v>807</v>
      </c>
      <c r="B572" t="s">
        <v>808</v>
      </c>
      <c r="C572" t="s">
        <v>18</v>
      </c>
      <c r="D572" t="s">
        <v>356</v>
      </c>
      <c r="E572" t="s">
        <v>19</v>
      </c>
      <c r="F572" s="1">
        <v>0.55000000000000004</v>
      </c>
      <c r="G572">
        <v>4</v>
      </c>
      <c r="H572" s="2">
        <v>1423</v>
      </c>
      <c r="I572" t="s">
        <v>809</v>
      </c>
      <c r="J572" t="s">
        <v>810</v>
      </c>
      <c r="K572" t="s">
        <v>811</v>
      </c>
      <c r="L572" t="s">
        <v>812</v>
      </c>
      <c r="M572" t="s">
        <v>813</v>
      </c>
      <c r="N572" t="s">
        <v>814</v>
      </c>
      <c r="O572" t="s">
        <v>5052</v>
      </c>
      <c r="P572" t="s">
        <v>5053</v>
      </c>
    </row>
    <row r="573" spans="1:16" x14ac:dyDescent="0.55000000000000004">
      <c r="A573" t="s">
        <v>5054</v>
      </c>
      <c r="B573" t="s">
        <v>5055</v>
      </c>
      <c r="C573" t="s">
        <v>3737</v>
      </c>
      <c r="D573" t="s">
        <v>236</v>
      </c>
      <c r="E573" t="s">
        <v>842</v>
      </c>
      <c r="F573" s="1">
        <v>0.55000000000000004</v>
      </c>
      <c r="G573">
        <v>4.5999999999999996</v>
      </c>
      <c r="H573">
        <v>245</v>
      </c>
      <c r="I573" t="s">
        <v>5056</v>
      </c>
      <c r="J573" t="s">
        <v>5057</v>
      </c>
      <c r="K573" t="s">
        <v>5058</v>
      </c>
      <c r="L573" t="s">
        <v>5059</v>
      </c>
      <c r="M573" t="s">
        <v>5060</v>
      </c>
      <c r="N573" t="s">
        <v>5061</v>
      </c>
      <c r="O573" t="s">
        <v>5062</v>
      </c>
      <c r="P573" t="s">
        <v>5063</v>
      </c>
    </row>
    <row r="574" spans="1:16" x14ac:dyDescent="0.55000000000000004">
      <c r="A574" t="s">
        <v>5064</v>
      </c>
      <c r="B574" t="s">
        <v>5065</v>
      </c>
      <c r="C574" t="s">
        <v>3265</v>
      </c>
      <c r="D574" t="s">
        <v>1232</v>
      </c>
      <c r="E574" t="s">
        <v>3360</v>
      </c>
      <c r="F574" s="1">
        <v>0.28999999999999998</v>
      </c>
      <c r="G574">
        <v>3.9</v>
      </c>
      <c r="H574">
        <v>276</v>
      </c>
      <c r="I574" t="s">
        <v>5066</v>
      </c>
      <c r="J574" t="s">
        <v>5067</v>
      </c>
      <c r="K574" t="s">
        <v>5068</v>
      </c>
      <c r="L574" t="s">
        <v>5069</v>
      </c>
      <c r="M574" t="s">
        <v>5070</v>
      </c>
      <c r="N574" t="s">
        <v>5071</v>
      </c>
      <c r="O574" t="s">
        <v>5072</v>
      </c>
      <c r="P574" t="s">
        <v>5073</v>
      </c>
    </row>
    <row r="575" spans="1:16" x14ac:dyDescent="0.55000000000000004">
      <c r="A575" t="s">
        <v>5074</v>
      </c>
      <c r="B575" t="s">
        <v>5075</v>
      </c>
      <c r="C575" t="s">
        <v>3219</v>
      </c>
      <c r="D575" t="s">
        <v>324</v>
      </c>
      <c r="E575" t="s">
        <v>842</v>
      </c>
      <c r="F575" s="1">
        <v>0.5</v>
      </c>
      <c r="G575">
        <v>4</v>
      </c>
      <c r="H575" s="2">
        <v>30254</v>
      </c>
      <c r="I575" t="s">
        <v>5076</v>
      </c>
      <c r="J575" t="s">
        <v>5077</v>
      </c>
      <c r="K575" t="s">
        <v>5078</v>
      </c>
      <c r="L575" t="s">
        <v>5079</v>
      </c>
      <c r="M575" t="s">
        <v>5080</v>
      </c>
      <c r="N575" t="s">
        <v>5081</v>
      </c>
      <c r="O575" t="s">
        <v>5082</v>
      </c>
      <c r="P575" t="s">
        <v>5083</v>
      </c>
    </row>
    <row r="576" spans="1:16" x14ac:dyDescent="0.55000000000000004">
      <c r="A576" t="s">
        <v>5084</v>
      </c>
      <c r="B576" t="s">
        <v>3578</v>
      </c>
      <c r="C576" t="s">
        <v>3219</v>
      </c>
      <c r="D576" t="s">
        <v>842</v>
      </c>
      <c r="E576" t="s">
        <v>3499</v>
      </c>
      <c r="F576" s="1">
        <v>0.78</v>
      </c>
      <c r="G576">
        <v>4.3</v>
      </c>
      <c r="H576" s="2">
        <v>17161</v>
      </c>
      <c r="I576" t="s">
        <v>5085</v>
      </c>
      <c r="J576" t="s">
        <v>3580</v>
      </c>
      <c r="K576" t="s">
        <v>3581</v>
      </c>
      <c r="L576" t="s">
        <v>3582</v>
      </c>
      <c r="M576" t="s">
        <v>3583</v>
      </c>
      <c r="N576" t="s">
        <v>3584</v>
      </c>
      <c r="O576" t="s">
        <v>5086</v>
      </c>
      <c r="P576" t="s">
        <v>5087</v>
      </c>
    </row>
    <row r="577" spans="1:16" x14ac:dyDescent="0.55000000000000004">
      <c r="A577" t="s">
        <v>5088</v>
      </c>
      <c r="B577" t="s">
        <v>5089</v>
      </c>
      <c r="C577" t="s">
        <v>3450</v>
      </c>
      <c r="D577" t="s">
        <v>149</v>
      </c>
      <c r="E577" t="s">
        <v>90</v>
      </c>
      <c r="F577" s="1">
        <v>0.56000000000000005</v>
      </c>
      <c r="G577">
        <v>4.4000000000000004</v>
      </c>
      <c r="H577">
        <v>14</v>
      </c>
      <c r="I577" t="s">
        <v>5090</v>
      </c>
      <c r="J577" t="s">
        <v>5091</v>
      </c>
      <c r="K577" t="s">
        <v>5092</v>
      </c>
      <c r="L577" t="s">
        <v>5093</v>
      </c>
      <c r="M577" t="s">
        <v>5094</v>
      </c>
      <c r="N577" t="s">
        <v>5095</v>
      </c>
      <c r="O577" t="s">
        <v>5096</v>
      </c>
      <c r="P577" t="s">
        <v>5097</v>
      </c>
    </row>
    <row r="578" spans="1:16" x14ac:dyDescent="0.55000000000000004">
      <c r="A578" t="s">
        <v>5098</v>
      </c>
      <c r="B578" t="s">
        <v>5099</v>
      </c>
      <c r="C578" t="s">
        <v>3737</v>
      </c>
      <c r="D578" t="s">
        <v>378</v>
      </c>
      <c r="E578" t="s">
        <v>611</v>
      </c>
      <c r="F578" s="1">
        <v>0.56999999999999995</v>
      </c>
      <c r="G578">
        <v>4.0999999999999996</v>
      </c>
      <c r="H578" s="2">
        <v>14560</v>
      </c>
      <c r="I578" t="s">
        <v>5100</v>
      </c>
      <c r="J578" t="s">
        <v>5101</v>
      </c>
      <c r="K578" t="s">
        <v>5102</v>
      </c>
      <c r="L578" t="s">
        <v>5103</v>
      </c>
      <c r="M578" t="s">
        <v>5104</v>
      </c>
      <c r="N578" t="s">
        <v>5105</v>
      </c>
      <c r="O578" t="s">
        <v>5106</v>
      </c>
      <c r="P578" t="s">
        <v>5107</v>
      </c>
    </row>
    <row r="579" spans="1:16" x14ac:dyDescent="0.55000000000000004">
      <c r="A579" t="s">
        <v>5108</v>
      </c>
      <c r="B579" t="s">
        <v>5109</v>
      </c>
      <c r="C579" t="s">
        <v>3252</v>
      </c>
      <c r="D579" t="s">
        <v>1683</v>
      </c>
      <c r="E579" t="s">
        <v>730</v>
      </c>
      <c r="F579" s="1">
        <v>0.17</v>
      </c>
      <c r="G579">
        <v>4.0999999999999996</v>
      </c>
      <c r="H579" s="2">
        <v>3156</v>
      </c>
      <c r="I579" t="s">
        <v>5110</v>
      </c>
      <c r="J579" t="s">
        <v>5111</v>
      </c>
      <c r="K579" t="s">
        <v>5112</v>
      </c>
      <c r="L579" t="s">
        <v>5113</v>
      </c>
      <c r="M579" t="s">
        <v>5114</v>
      </c>
      <c r="N579" t="s">
        <v>5115</v>
      </c>
      <c r="O579" t="s">
        <v>5116</v>
      </c>
      <c r="P579" t="s">
        <v>5117</v>
      </c>
    </row>
    <row r="580" spans="1:16" x14ac:dyDescent="0.55000000000000004">
      <c r="A580" t="s">
        <v>5118</v>
      </c>
      <c r="B580" t="s">
        <v>5119</v>
      </c>
      <c r="C580" t="s">
        <v>5120</v>
      </c>
      <c r="D580" t="s">
        <v>2396</v>
      </c>
      <c r="E580" t="s">
        <v>90</v>
      </c>
      <c r="F580" s="1">
        <v>0.82</v>
      </c>
      <c r="G580">
        <v>4.0999999999999996</v>
      </c>
      <c r="H580" s="2">
        <v>9340</v>
      </c>
      <c r="I580" t="s">
        <v>5121</v>
      </c>
      <c r="J580" t="s">
        <v>5122</v>
      </c>
      <c r="K580" t="s">
        <v>5123</v>
      </c>
      <c r="L580" t="s">
        <v>5124</v>
      </c>
      <c r="M580" t="s">
        <v>5125</v>
      </c>
      <c r="N580" t="s">
        <v>5126</v>
      </c>
      <c r="O580" t="s">
        <v>5127</v>
      </c>
      <c r="P580" t="s">
        <v>5128</v>
      </c>
    </row>
    <row r="581" spans="1:16" x14ac:dyDescent="0.55000000000000004">
      <c r="A581" t="s">
        <v>5129</v>
      </c>
      <c r="B581" t="s">
        <v>5130</v>
      </c>
      <c r="C581" t="s">
        <v>3219</v>
      </c>
      <c r="D581" t="s">
        <v>730</v>
      </c>
      <c r="E581" t="s">
        <v>3360</v>
      </c>
      <c r="F581" s="1">
        <v>0.75</v>
      </c>
      <c r="G581">
        <v>4.4000000000000004</v>
      </c>
      <c r="H581">
        <v>768</v>
      </c>
      <c r="I581" t="s">
        <v>5131</v>
      </c>
      <c r="J581" t="s">
        <v>5132</v>
      </c>
      <c r="K581" t="s">
        <v>5133</v>
      </c>
      <c r="L581" t="s">
        <v>5134</v>
      </c>
      <c r="M581" t="s">
        <v>5135</v>
      </c>
      <c r="N581" t="s">
        <v>5136</v>
      </c>
      <c r="O581" t="s">
        <v>5137</v>
      </c>
      <c r="P581" t="s">
        <v>5138</v>
      </c>
    </row>
    <row r="582" spans="1:16" x14ac:dyDescent="0.55000000000000004">
      <c r="A582" t="s">
        <v>5139</v>
      </c>
      <c r="B582" t="s">
        <v>5140</v>
      </c>
      <c r="C582" t="s">
        <v>3802</v>
      </c>
      <c r="D582" t="s">
        <v>5141</v>
      </c>
      <c r="E582" t="s">
        <v>625</v>
      </c>
      <c r="F582" s="1">
        <v>0.79</v>
      </c>
      <c r="G582">
        <v>4.5</v>
      </c>
      <c r="H582" s="2">
        <v>28978</v>
      </c>
      <c r="I582" t="s">
        <v>5142</v>
      </c>
      <c r="J582" t="s">
        <v>4313</v>
      </c>
      <c r="K582" t="s">
        <v>4314</v>
      </c>
      <c r="L582" t="s">
        <v>4315</v>
      </c>
      <c r="M582" t="s">
        <v>4316</v>
      </c>
      <c r="N582" t="s">
        <v>4317</v>
      </c>
      <c r="O582" t="s">
        <v>5143</v>
      </c>
      <c r="P582" t="s">
        <v>5144</v>
      </c>
    </row>
    <row r="583" spans="1:16" x14ac:dyDescent="0.55000000000000004">
      <c r="A583" t="s">
        <v>5145</v>
      </c>
      <c r="B583" t="s">
        <v>5146</v>
      </c>
      <c r="C583" t="s">
        <v>3265</v>
      </c>
      <c r="D583" t="s">
        <v>195</v>
      </c>
      <c r="E583" t="s">
        <v>3155</v>
      </c>
      <c r="F583" s="1">
        <v>0.28000000000000003</v>
      </c>
      <c r="G583">
        <v>4.0999999999999996</v>
      </c>
      <c r="H583" s="2">
        <v>18998</v>
      </c>
      <c r="I583" t="s">
        <v>3770</v>
      </c>
      <c r="J583" t="s">
        <v>3501</v>
      </c>
      <c r="K583" t="s">
        <v>3502</v>
      </c>
      <c r="L583" t="s">
        <v>3503</v>
      </c>
      <c r="M583" t="s">
        <v>3504</v>
      </c>
      <c r="N583" t="s">
        <v>3505</v>
      </c>
      <c r="O583" t="s">
        <v>5147</v>
      </c>
      <c r="P583" t="s">
        <v>5148</v>
      </c>
    </row>
    <row r="584" spans="1:16" x14ac:dyDescent="0.55000000000000004">
      <c r="A584" t="s">
        <v>5149</v>
      </c>
      <c r="B584" t="s">
        <v>5150</v>
      </c>
      <c r="C584" t="s">
        <v>3571</v>
      </c>
      <c r="D584" t="s">
        <v>668</v>
      </c>
      <c r="E584" t="s">
        <v>90</v>
      </c>
      <c r="F584" s="1">
        <v>0.72</v>
      </c>
      <c r="G584">
        <v>4.2</v>
      </c>
      <c r="H584" s="2">
        <v>4971</v>
      </c>
      <c r="I584" t="s">
        <v>5151</v>
      </c>
      <c r="J584" t="s">
        <v>5152</v>
      </c>
      <c r="K584" t="s">
        <v>5153</v>
      </c>
      <c r="L584" t="s">
        <v>5154</v>
      </c>
      <c r="M584" t="s">
        <v>5155</v>
      </c>
      <c r="N584" t="s">
        <v>5156</v>
      </c>
      <c r="O584" t="s">
        <v>5157</v>
      </c>
      <c r="P584" t="s">
        <v>5158</v>
      </c>
    </row>
    <row r="585" spans="1:16" x14ac:dyDescent="0.55000000000000004">
      <c r="A585" t="s">
        <v>5159</v>
      </c>
      <c r="B585" t="s">
        <v>5160</v>
      </c>
      <c r="C585" t="s">
        <v>4188</v>
      </c>
      <c r="D585" t="s">
        <v>4739</v>
      </c>
      <c r="E585" t="s">
        <v>577</v>
      </c>
      <c r="F585" s="1">
        <v>0.63</v>
      </c>
      <c r="G585">
        <v>4.5</v>
      </c>
      <c r="H585" s="2">
        <v>1526</v>
      </c>
      <c r="I585" t="s">
        <v>5161</v>
      </c>
      <c r="J585" t="s">
        <v>5162</v>
      </c>
      <c r="K585" t="s">
        <v>5163</v>
      </c>
      <c r="L585" t="s">
        <v>5164</v>
      </c>
      <c r="M585" t="s">
        <v>5165</v>
      </c>
      <c r="N585" t="s">
        <v>5166</v>
      </c>
      <c r="O585" t="s">
        <v>5167</v>
      </c>
      <c r="P585" t="s">
        <v>5168</v>
      </c>
    </row>
    <row r="586" spans="1:16" x14ac:dyDescent="0.55000000000000004">
      <c r="A586" t="s">
        <v>5169</v>
      </c>
      <c r="B586" t="s">
        <v>5170</v>
      </c>
      <c r="C586" t="s">
        <v>3347</v>
      </c>
      <c r="D586" t="s">
        <v>5171</v>
      </c>
      <c r="E586" t="s">
        <v>114</v>
      </c>
      <c r="F586" s="1">
        <v>0.63</v>
      </c>
      <c r="G586">
        <v>4.0999999999999996</v>
      </c>
      <c r="H586" t="s">
        <v>5172</v>
      </c>
      <c r="I586" t="s">
        <v>3775</v>
      </c>
      <c r="J586" t="s">
        <v>3404</v>
      </c>
      <c r="K586" t="s">
        <v>3405</v>
      </c>
      <c r="L586" t="s">
        <v>3406</v>
      </c>
      <c r="M586" t="s">
        <v>3407</v>
      </c>
      <c r="N586" t="s">
        <v>3408</v>
      </c>
      <c r="O586" t="s">
        <v>5173</v>
      </c>
      <c r="P586" t="s">
        <v>5174</v>
      </c>
    </row>
    <row r="587" spans="1:16" x14ac:dyDescent="0.55000000000000004">
      <c r="A587" t="s">
        <v>5175</v>
      </c>
      <c r="B587" t="s">
        <v>5176</v>
      </c>
      <c r="C587" t="s">
        <v>3347</v>
      </c>
      <c r="D587" t="s">
        <v>625</v>
      </c>
      <c r="E587" t="s">
        <v>5177</v>
      </c>
      <c r="F587" s="1">
        <v>0.67</v>
      </c>
      <c r="G587">
        <v>3.9</v>
      </c>
      <c r="H587" t="s">
        <v>5178</v>
      </c>
      <c r="I587" t="s">
        <v>5179</v>
      </c>
      <c r="J587" t="s">
        <v>5180</v>
      </c>
      <c r="K587" t="s">
        <v>5181</v>
      </c>
      <c r="L587" t="s">
        <v>5182</v>
      </c>
      <c r="M587" t="s">
        <v>5183</v>
      </c>
      <c r="N587" t="s">
        <v>5184</v>
      </c>
      <c r="O587" t="s">
        <v>5185</v>
      </c>
      <c r="P587" t="s">
        <v>5186</v>
      </c>
    </row>
    <row r="588" spans="1:16" x14ac:dyDescent="0.55000000000000004">
      <c r="A588" t="s">
        <v>3228</v>
      </c>
      <c r="B588" t="s">
        <v>3229</v>
      </c>
      <c r="C588" t="s">
        <v>3219</v>
      </c>
      <c r="D588" t="s">
        <v>3230</v>
      </c>
      <c r="E588" t="s">
        <v>1283</v>
      </c>
      <c r="F588" s="1">
        <v>0.8</v>
      </c>
      <c r="G588">
        <v>4.3</v>
      </c>
      <c r="H588" s="2">
        <v>27709</v>
      </c>
      <c r="I588" t="s">
        <v>3231</v>
      </c>
      <c r="J588" t="s">
        <v>3232</v>
      </c>
      <c r="K588" t="s">
        <v>3233</v>
      </c>
      <c r="L588" t="s">
        <v>3234</v>
      </c>
      <c r="M588" t="s">
        <v>3235</v>
      </c>
      <c r="N588" t="s">
        <v>3236</v>
      </c>
      <c r="O588" t="s">
        <v>5187</v>
      </c>
      <c r="P588" t="s">
        <v>5188</v>
      </c>
    </row>
    <row r="589" spans="1:16" x14ac:dyDescent="0.55000000000000004">
      <c r="A589" t="s">
        <v>3239</v>
      </c>
      <c r="B589" t="s">
        <v>3240</v>
      </c>
      <c r="C589" t="s">
        <v>3219</v>
      </c>
      <c r="D589" t="s">
        <v>236</v>
      </c>
      <c r="E589" t="s">
        <v>3241</v>
      </c>
      <c r="F589" s="1">
        <v>0.77</v>
      </c>
      <c r="G589">
        <v>3.8</v>
      </c>
      <c r="H589" s="2">
        <v>17833</v>
      </c>
      <c r="I589" t="s">
        <v>3242</v>
      </c>
      <c r="J589" t="s">
        <v>3243</v>
      </c>
      <c r="K589" t="s">
        <v>3244</v>
      </c>
      <c r="L589" t="s">
        <v>3245</v>
      </c>
      <c r="M589" t="s">
        <v>3246</v>
      </c>
      <c r="N589" t="s">
        <v>3247</v>
      </c>
      <c r="O589" t="s">
        <v>5189</v>
      </c>
      <c r="P589" t="s">
        <v>5190</v>
      </c>
    </row>
    <row r="590" spans="1:16" x14ac:dyDescent="0.55000000000000004">
      <c r="A590" t="s">
        <v>5191</v>
      </c>
      <c r="B590" t="s">
        <v>5192</v>
      </c>
      <c r="C590" t="s">
        <v>5193</v>
      </c>
      <c r="D590" t="s">
        <v>5194</v>
      </c>
      <c r="E590" t="s">
        <v>2575</v>
      </c>
      <c r="F590" s="1">
        <v>0.56000000000000005</v>
      </c>
      <c r="G590">
        <v>4.3</v>
      </c>
      <c r="H590" t="s">
        <v>5195</v>
      </c>
      <c r="I590" t="s">
        <v>5196</v>
      </c>
      <c r="J590" t="s">
        <v>5197</v>
      </c>
      <c r="K590" t="s">
        <v>5198</v>
      </c>
      <c r="L590" t="s">
        <v>5199</v>
      </c>
      <c r="M590" t="s">
        <v>5200</v>
      </c>
      <c r="N590" t="s">
        <v>5201</v>
      </c>
      <c r="O590" t="s">
        <v>5202</v>
      </c>
      <c r="P590" t="s">
        <v>5203</v>
      </c>
    </row>
    <row r="591" spans="1:16" x14ac:dyDescent="0.55000000000000004">
      <c r="A591" t="s">
        <v>5204</v>
      </c>
      <c r="B591" t="s">
        <v>5205</v>
      </c>
      <c r="C591" t="s">
        <v>5206</v>
      </c>
      <c r="D591" t="s">
        <v>378</v>
      </c>
      <c r="E591" t="s">
        <v>5207</v>
      </c>
      <c r="F591" s="1">
        <v>0.33</v>
      </c>
      <c r="G591">
        <v>4.4000000000000004</v>
      </c>
      <c r="H591" s="2">
        <v>61314</v>
      </c>
      <c r="I591" t="s">
        <v>5208</v>
      </c>
      <c r="J591" t="s">
        <v>5209</v>
      </c>
      <c r="K591" t="s">
        <v>5210</v>
      </c>
      <c r="L591" t="s">
        <v>5211</v>
      </c>
      <c r="M591" t="s">
        <v>5212</v>
      </c>
      <c r="N591" t="s">
        <v>5213</v>
      </c>
      <c r="O591" t="s">
        <v>5214</v>
      </c>
      <c r="P591" t="s">
        <v>5215</v>
      </c>
    </row>
    <row r="592" spans="1:16" x14ac:dyDescent="0.55000000000000004">
      <c r="A592" t="s">
        <v>5216</v>
      </c>
      <c r="B592" t="s">
        <v>5217</v>
      </c>
      <c r="C592" t="s">
        <v>5218</v>
      </c>
      <c r="D592" t="s">
        <v>5219</v>
      </c>
      <c r="E592" t="s">
        <v>5220</v>
      </c>
      <c r="F592" s="1">
        <v>0.08</v>
      </c>
      <c r="G592">
        <v>3.8</v>
      </c>
      <c r="H592" s="2">
        <v>7354</v>
      </c>
      <c r="I592" t="s">
        <v>5221</v>
      </c>
      <c r="J592" t="s">
        <v>5222</v>
      </c>
      <c r="K592" t="s">
        <v>5223</v>
      </c>
      <c r="L592" t="s">
        <v>5224</v>
      </c>
      <c r="M592" t="s">
        <v>5225</v>
      </c>
      <c r="N592" t="s">
        <v>5226</v>
      </c>
      <c r="O592" t="s">
        <v>5227</v>
      </c>
      <c r="P592" t="s">
        <v>5228</v>
      </c>
    </row>
    <row r="593" spans="1:16" x14ac:dyDescent="0.55000000000000004">
      <c r="A593" t="s">
        <v>5229</v>
      </c>
      <c r="B593" t="s">
        <v>5230</v>
      </c>
      <c r="C593" t="s">
        <v>3347</v>
      </c>
      <c r="D593" t="s">
        <v>888</v>
      </c>
      <c r="E593" t="s">
        <v>4762</v>
      </c>
      <c r="F593" s="1">
        <v>0.56999999999999995</v>
      </c>
      <c r="G593">
        <v>3.8</v>
      </c>
      <c r="H593" t="s">
        <v>5231</v>
      </c>
      <c r="I593" t="s">
        <v>5232</v>
      </c>
      <c r="J593" t="s">
        <v>5233</v>
      </c>
      <c r="K593" t="s">
        <v>5234</v>
      </c>
      <c r="L593" t="s">
        <v>5235</v>
      </c>
      <c r="M593" t="s">
        <v>5236</v>
      </c>
      <c r="N593" t="s">
        <v>5237</v>
      </c>
      <c r="O593" t="s">
        <v>5238</v>
      </c>
      <c r="P593" t="s">
        <v>5239</v>
      </c>
    </row>
    <row r="594" spans="1:16" x14ac:dyDescent="0.55000000000000004">
      <c r="A594" t="s">
        <v>5240</v>
      </c>
      <c r="B594" t="s">
        <v>5241</v>
      </c>
      <c r="C594" t="s">
        <v>5242</v>
      </c>
      <c r="D594" t="s">
        <v>706</v>
      </c>
      <c r="E594" t="s">
        <v>55</v>
      </c>
      <c r="F594" s="1">
        <v>0.62</v>
      </c>
      <c r="G594">
        <v>3.5</v>
      </c>
      <c r="H594">
        <v>690</v>
      </c>
      <c r="I594" t="s">
        <v>5243</v>
      </c>
      <c r="J594" t="s">
        <v>5244</v>
      </c>
      <c r="K594" t="s">
        <v>5245</v>
      </c>
      <c r="L594" t="s">
        <v>5246</v>
      </c>
      <c r="M594" t="s">
        <v>5247</v>
      </c>
      <c r="N594" t="s">
        <v>5248</v>
      </c>
      <c r="O594" t="s">
        <v>5249</v>
      </c>
      <c r="P594" t="s">
        <v>5250</v>
      </c>
    </row>
    <row r="595" spans="1:16" x14ac:dyDescent="0.55000000000000004">
      <c r="A595" t="s">
        <v>3299</v>
      </c>
      <c r="B595" t="s">
        <v>3300</v>
      </c>
      <c r="C595" t="s">
        <v>3301</v>
      </c>
      <c r="D595" t="s">
        <v>3302</v>
      </c>
      <c r="E595" t="s">
        <v>78</v>
      </c>
      <c r="F595" s="1">
        <v>0.43</v>
      </c>
      <c r="G595">
        <v>4.4000000000000004</v>
      </c>
      <c r="H595" s="2">
        <v>67262</v>
      </c>
      <c r="I595" t="s">
        <v>3303</v>
      </c>
      <c r="J595" t="s">
        <v>3304</v>
      </c>
      <c r="K595" t="s">
        <v>3305</v>
      </c>
      <c r="L595" t="s">
        <v>3306</v>
      </c>
      <c r="M595" t="s">
        <v>3307</v>
      </c>
      <c r="N595" t="s">
        <v>3308</v>
      </c>
      <c r="O595" t="s">
        <v>5251</v>
      </c>
      <c r="P595" t="s">
        <v>5252</v>
      </c>
    </row>
    <row r="596" spans="1:16" x14ac:dyDescent="0.55000000000000004">
      <c r="A596" t="s">
        <v>3311</v>
      </c>
      <c r="B596" t="s">
        <v>3312</v>
      </c>
      <c r="C596" t="s">
        <v>3219</v>
      </c>
      <c r="D596" t="s">
        <v>324</v>
      </c>
      <c r="E596" t="s">
        <v>2220</v>
      </c>
      <c r="F596" s="1">
        <v>0.6</v>
      </c>
      <c r="G596">
        <v>4.0999999999999996</v>
      </c>
      <c r="H596" s="2">
        <v>10689</v>
      </c>
      <c r="I596" t="s">
        <v>3314</v>
      </c>
      <c r="J596" t="s">
        <v>3315</v>
      </c>
      <c r="K596" t="s">
        <v>3316</v>
      </c>
      <c r="L596" t="s">
        <v>3317</v>
      </c>
      <c r="M596" t="s">
        <v>3318</v>
      </c>
      <c r="N596" t="s">
        <v>3319</v>
      </c>
      <c r="O596" t="s">
        <v>5253</v>
      </c>
      <c r="P596" t="s">
        <v>5254</v>
      </c>
    </row>
    <row r="597" spans="1:16" x14ac:dyDescent="0.55000000000000004">
      <c r="A597" t="s">
        <v>5255</v>
      </c>
      <c r="B597" t="s">
        <v>5256</v>
      </c>
      <c r="C597" t="s">
        <v>3347</v>
      </c>
      <c r="D597" t="s">
        <v>611</v>
      </c>
      <c r="E597" t="s">
        <v>3703</v>
      </c>
      <c r="F597" s="1">
        <v>0.65</v>
      </c>
      <c r="G597">
        <v>4.0999999999999996</v>
      </c>
      <c r="H597" t="s">
        <v>5257</v>
      </c>
      <c r="I597" t="s">
        <v>5258</v>
      </c>
      <c r="J597" t="s">
        <v>5259</v>
      </c>
      <c r="K597" t="s">
        <v>5260</v>
      </c>
      <c r="L597" t="s">
        <v>5261</v>
      </c>
      <c r="M597" t="s">
        <v>5262</v>
      </c>
      <c r="N597" t="s">
        <v>5263</v>
      </c>
      <c r="O597" t="s">
        <v>5264</v>
      </c>
      <c r="P597" t="s">
        <v>5265</v>
      </c>
    </row>
    <row r="598" spans="1:16" x14ac:dyDescent="0.55000000000000004">
      <c r="A598" t="s">
        <v>5266</v>
      </c>
      <c r="B598" t="s">
        <v>5267</v>
      </c>
      <c r="C598" t="s">
        <v>5268</v>
      </c>
      <c r="D598" t="s">
        <v>32</v>
      </c>
      <c r="E598" t="s">
        <v>625</v>
      </c>
      <c r="F598" s="1">
        <v>0.77</v>
      </c>
      <c r="G598">
        <v>4.3</v>
      </c>
      <c r="H598" s="2">
        <v>24791</v>
      </c>
      <c r="I598" t="s">
        <v>5269</v>
      </c>
      <c r="J598" t="s">
        <v>5270</v>
      </c>
      <c r="K598" t="s">
        <v>5271</v>
      </c>
      <c r="L598" t="s">
        <v>5272</v>
      </c>
      <c r="M598" t="s">
        <v>5273</v>
      </c>
      <c r="N598" t="s">
        <v>5274</v>
      </c>
      <c r="O598" t="s">
        <v>5275</v>
      </c>
      <c r="P598" t="s">
        <v>5276</v>
      </c>
    </row>
    <row r="599" spans="1:16" x14ac:dyDescent="0.55000000000000004">
      <c r="A599" t="s">
        <v>5277</v>
      </c>
      <c r="B599" t="s">
        <v>5278</v>
      </c>
      <c r="C599" t="s">
        <v>3347</v>
      </c>
      <c r="D599" t="s">
        <v>77</v>
      </c>
      <c r="E599" t="s">
        <v>19</v>
      </c>
      <c r="F599" s="1">
        <v>0.63</v>
      </c>
      <c r="G599">
        <v>3.5</v>
      </c>
      <c r="H599" s="2">
        <v>21764</v>
      </c>
      <c r="I599" t="s">
        <v>5279</v>
      </c>
      <c r="J599" t="s">
        <v>5280</v>
      </c>
      <c r="K599" t="s">
        <v>5281</v>
      </c>
      <c r="L599" t="s">
        <v>5282</v>
      </c>
      <c r="M599" t="s">
        <v>5283</v>
      </c>
      <c r="N599" t="s">
        <v>5284</v>
      </c>
      <c r="O599" t="s">
        <v>5285</v>
      </c>
      <c r="P599" t="s">
        <v>5286</v>
      </c>
    </row>
    <row r="600" spans="1:16" x14ac:dyDescent="0.55000000000000004">
      <c r="A600" t="s">
        <v>3345</v>
      </c>
      <c r="B600" t="s">
        <v>3346</v>
      </c>
      <c r="C600" t="s">
        <v>3347</v>
      </c>
      <c r="D600" t="s">
        <v>378</v>
      </c>
      <c r="E600" t="s">
        <v>114</v>
      </c>
      <c r="F600" s="1">
        <v>0.4</v>
      </c>
      <c r="G600">
        <v>4.0999999999999996</v>
      </c>
      <c r="H600" t="s">
        <v>5287</v>
      </c>
      <c r="I600" t="s">
        <v>3349</v>
      </c>
      <c r="J600" t="s">
        <v>3350</v>
      </c>
      <c r="K600" t="s">
        <v>3351</v>
      </c>
      <c r="L600" t="s">
        <v>3352</v>
      </c>
      <c r="M600" t="s">
        <v>3353</v>
      </c>
      <c r="N600" t="s">
        <v>3354</v>
      </c>
      <c r="O600" t="s">
        <v>5288</v>
      </c>
      <c r="P600" t="s">
        <v>5289</v>
      </c>
    </row>
    <row r="601" spans="1:16" x14ac:dyDescent="0.55000000000000004">
      <c r="A601" t="s">
        <v>5290</v>
      </c>
      <c r="B601" t="s">
        <v>5291</v>
      </c>
      <c r="C601" t="s">
        <v>4761</v>
      </c>
      <c r="D601" t="s">
        <v>5292</v>
      </c>
      <c r="E601" t="s">
        <v>3703</v>
      </c>
      <c r="F601" s="1">
        <v>0.69</v>
      </c>
      <c r="G601">
        <v>4.0999999999999996</v>
      </c>
      <c r="H601" t="s">
        <v>5293</v>
      </c>
      <c r="I601" t="s">
        <v>5294</v>
      </c>
      <c r="J601" t="s">
        <v>5295</v>
      </c>
      <c r="K601" t="s">
        <v>5296</v>
      </c>
      <c r="L601" t="s">
        <v>5297</v>
      </c>
      <c r="M601" t="s">
        <v>5298</v>
      </c>
      <c r="N601" t="s">
        <v>5299</v>
      </c>
      <c r="O601" t="s">
        <v>5300</v>
      </c>
      <c r="P601" t="s">
        <v>5301</v>
      </c>
    </row>
    <row r="602" spans="1:16" x14ac:dyDescent="0.55000000000000004">
      <c r="A602" t="s">
        <v>3334</v>
      </c>
      <c r="B602" t="s">
        <v>3335</v>
      </c>
      <c r="C602" t="s">
        <v>3219</v>
      </c>
      <c r="D602" t="s">
        <v>625</v>
      </c>
      <c r="E602" t="s">
        <v>3336</v>
      </c>
      <c r="F602" s="1">
        <v>0.79</v>
      </c>
      <c r="G602">
        <v>3.9</v>
      </c>
      <c r="H602" s="2">
        <v>21797</v>
      </c>
      <c r="I602" t="s">
        <v>3337</v>
      </c>
      <c r="J602" t="s">
        <v>5302</v>
      </c>
      <c r="K602" t="s">
        <v>5303</v>
      </c>
      <c r="L602" t="s">
        <v>5304</v>
      </c>
      <c r="M602" t="s">
        <v>5305</v>
      </c>
      <c r="N602" t="s">
        <v>5306</v>
      </c>
      <c r="O602" t="s">
        <v>5307</v>
      </c>
      <c r="P602" t="s">
        <v>5308</v>
      </c>
    </row>
    <row r="603" spans="1:16" x14ac:dyDescent="0.55000000000000004">
      <c r="A603" t="s">
        <v>5309</v>
      </c>
      <c r="B603" t="s">
        <v>5310</v>
      </c>
      <c r="C603" t="s">
        <v>3347</v>
      </c>
      <c r="D603" t="s">
        <v>90</v>
      </c>
      <c r="E603" t="s">
        <v>114</v>
      </c>
      <c r="F603" s="1">
        <v>0.5</v>
      </c>
      <c r="G603">
        <v>3.9</v>
      </c>
      <c r="H603" s="2">
        <v>92995</v>
      </c>
      <c r="I603" t="s">
        <v>5311</v>
      </c>
      <c r="J603" t="s">
        <v>5312</v>
      </c>
      <c r="K603" t="s">
        <v>5313</v>
      </c>
      <c r="L603" t="s">
        <v>5314</v>
      </c>
      <c r="M603" t="s">
        <v>5315</v>
      </c>
      <c r="N603" t="s">
        <v>5316</v>
      </c>
      <c r="O603" t="s">
        <v>5317</v>
      </c>
      <c r="P603" t="s">
        <v>5318</v>
      </c>
    </row>
    <row r="604" spans="1:16" x14ac:dyDescent="0.55000000000000004">
      <c r="A604" t="s">
        <v>5319</v>
      </c>
      <c r="B604" t="s">
        <v>5320</v>
      </c>
      <c r="C604" t="s">
        <v>3829</v>
      </c>
      <c r="D604" t="s">
        <v>399</v>
      </c>
      <c r="E604" t="s">
        <v>114</v>
      </c>
      <c r="F604" s="1">
        <v>0.9</v>
      </c>
      <c r="G604">
        <v>4.0999999999999996</v>
      </c>
      <c r="H604" s="2">
        <v>8751</v>
      </c>
      <c r="I604" t="s">
        <v>4957</v>
      </c>
      <c r="J604" t="s">
        <v>5321</v>
      </c>
      <c r="K604" t="s">
        <v>5322</v>
      </c>
      <c r="L604" t="s">
        <v>5323</v>
      </c>
      <c r="M604" t="s">
        <v>5324</v>
      </c>
      <c r="N604" t="s">
        <v>5325</v>
      </c>
      <c r="O604" t="s">
        <v>5326</v>
      </c>
      <c r="P604" t="s">
        <v>5327</v>
      </c>
    </row>
    <row r="605" spans="1:16" x14ac:dyDescent="0.55000000000000004">
      <c r="A605" t="s">
        <v>3389</v>
      </c>
      <c r="B605" t="s">
        <v>3390</v>
      </c>
      <c r="C605" t="s">
        <v>3391</v>
      </c>
      <c r="D605" t="s">
        <v>32</v>
      </c>
      <c r="E605" t="s">
        <v>888</v>
      </c>
      <c r="F605" s="1">
        <v>0.73</v>
      </c>
      <c r="G605">
        <v>4</v>
      </c>
      <c r="H605" s="2">
        <v>14283</v>
      </c>
      <c r="I605" t="s">
        <v>3392</v>
      </c>
      <c r="J605" t="s">
        <v>3393</v>
      </c>
      <c r="K605" t="s">
        <v>3394</v>
      </c>
      <c r="L605" t="s">
        <v>3395</v>
      </c>
      <c r="M605" t="s">
        <v>3396</v>
      </c>
      <c r="N605" t="s">
        <v>3397</v>
      </c>
      <c r="O605" t="s">
        <v>5328</v>
      </c>
      <c r="P605" t="s">
        <v>5329</v>
      </c>
    </row>
    <row r="606" spans="1:16" x14ac:dyDescent="0.55000000000000004">
      <c r="A606" t="s">
        <v>5330</v>
      </c>
      <c r="B606" t="s">
        <v>5331</v>
      </c>
      <c r="C606" t="s">
        <v>5193</v>
      </c>
      <c r="D606" t="s">
        <v>519</v>
      </c>
      <c r="E606" t="s">
        <v>1351</v>
      </c>
      <c r="F606" s="1">
        <v>0.68</v>
      </c>
      <c r="G606">
        <v>4.2</v>
      </c>
      <c r="H606" s="2">
        <v>64273</v>
      </c>
      <c r="I606" t="s">
        <v>5332</v>
      </c>
      <c r="J606" t="s">
        <v>5333</v>
      </c>
      <c r="K606" t="s">
        <v>5334</v>
      </c>
      <c r="L606" t="s">
        <v>5335</v>
      </c>
      <c r="M606" t="s">
        <v>5336</v>
      </c>
      <c r="N606" t="s">
        <v>5337</v>
      </c>
      <c r="O606" t="s">
        <v>5338</v>
      </c>
      <c r="P606" t="s">
        <v>5339</v>
      </c>
    </row>
    <row r="607" spans="1:16" x14ac:dyDescent="0.55000000000000004">
      <c r="A607" t="s">
        <v>5340</v>
      </c>
      <c r="B607" t="s">
        <v>5341</v>
      </c>
      <c r="C607" t="s">
        <v>5206</v>
      </c>
      <c r="D607" t="s">
        <v>934</v>
      </c>
      <c r="E607" t="s">
        <v>610</v>
      </c>
      <c r="F607" s="1">
        <v>0.59</v>
      </c>
      <c r="G607">
        <v>4.3</v>
      </c>
      <c r="H607" s="2">
        <v>54315</v>
      </c>
      <c r="I607" t="s">
        <v>5342</v>
      </c>
      <c r="J607" t="s">
        <v>5343</v>
      </c>
      <c r="K607" t="s">
        <v>5344</v>
      </c>
      <c r="L607" t="s">
        <v>5345</v>
      </c>
      <c r="M607" t="s">
        <v>5346</v>
      </c>
      <c r="N607" t="s">
        <v>5347</v>
      </c>
      <c r="O607" t="s">
        <v>5348</v>
      </c>
      <c r="P607" t="s">
        <v>5349</v>
      </c>
    </row>
    <row r="608" spans="1:16" x14ac:dyDescent="0.55000000000000004">
      <c r="A608" t="s">
        <v>5350</v>
      </c>
      <c r="B608" t="s">
        <v>5351</v>
      </c>
      <c r="C608" t="s">
        <v>5206</v>
      </c>
      <c r="D608" t="s">
        <v>102</v>
      </c>
      <c r="E608" t="s">
        <v>378</v>
      </c>
      <c r="F608" s="1">
        <v>0.5</v>
      </c>
      <c r="G608">
        <v>4.0999999999999996</v>
      </c>
      <c r="H608" s="2">
        <v>1597</v>
      </c>
      <c r="I608" t="s">
        <v>5352</v>
      </c>
      <c r="J608" t="s">
        <v>5353</v>
      </c>
      <c r="K608" t="s">
        <v>5354</v>
      </c>
      <c r="L608" t="s">
        <v>5355</v>
      </c>
      <c r="M608" t="s">
        <v>5356</v>
      </c>
      <c r="N608" t="s">
        <v>5357</v>
      </c>
      <c r="O608" t="s">
        <v>5358</v>
      </c>
      <c r="P608" t="s">
        <v>5359</v>
      </c>
    </row>
    <row r="609" spans="1:16" x14ac:dyDescent="0.55000000000000004">
      <c r="A609" t="s">
        <v>3460</v>
      </c>
      <c r="B609" t="s">
        <v>3461</v>
      </c>
      <c r="C609" t="s">
        <v>3219</v>
      </c>
      <c r="D609" t="s">
        <v>479</v>
      </c>
      <c r="E609" t="s">
        <v>842</v>
      </c>
      <c r="F609" s="1">
        <v>0.6</v>
      </c>
      <c r="G609">
        <v>4</v>
      </c>
      <c r="H609" s="2">
        <v>30254</v>
      </c>
      <c r="I609" t="s">
        <v>3462</v>
      </c>
      <c r="J609" t="s">
        <v>5077</v>
      </c>
      <c r="K609" t="s">
        <v>5078</v>
      </c>
      <c r="L609" t="s">
        <v>5079</v>
      </c>
      <c r="M609" t="s">
        <v>5080</v>
      </c>
      <c r="N609" t="s">
        <v>5081</v>
      </c>
      <c r="O609" t="s">
        <v>5360</v>
      </c>
      <c r="P609" t="s">
        <v>5361</v>
      </c>
    </row>
    <row r="610" spans="1:16" x14ac:dyDescent="0.55000000000000004">
      <c r="A610" t="s">
        <v>3470</v>
      </c>
      <c r="B610" t="s">
        <v>3471</v>
      </c>
      <c r="C610" t="s">
        <v>3219</v>
      </c>
      <c r="D610" t="s">
        <v>625</v>
      </c>
      <c r="E610" t="s">
        <v>717</v>
      </c>
      <c r="F610" s="1">
        <v>0.81</v>
      </c>
      <c r="G610">
        <v>4.2</v>
      </c>
      <c r="H610" s="2">
        <v>22638</v>
      </c>
      <c r="I610" t="s">
        <v>3472</v>
      </c>
      <c r="J610" t="s">
        <v>3473</v>
      </c>
      <c r="K610" t="s">
        <v>3474</v>
      </c>
      <c r="L610" t="s">
        <v>3475</v>
      </c>
      <c r="M610" t="s">
        <v>3476</v>
      </c>
      <c r="N610" t="s">
        <v>3477</v>
      </c>
      <c r="O610" t="s">
        <v>5362</v>
      </c>
      <c r="P610" t="s">
        <v>5363</v>
      </c>
    </row>
    <row r="611" spans="1:16" x14ac:dyDescent="0.55000000000000004">
      <c r="A611" t="s">
        <v>5364</v>
      </c>
      <c r="B611" t="s">
        <v>5365</v>
      </c>
      <c r="C611" t="s">
        <v>3347</v>
      </c>
      <c r="D611" t="s">
        <v>54</v>
      </c>
      <c r="E611" t="s">
        <v>114</v>
      </c>
      <c r="F611" s="1">
        <v>0.67</v>
      </c>
      <c r="G611">
        <v>3.9</v>
      </c>
      <c r="H611" s="2">
        <v>77027</v>
      </c>
      <c r="I611" t="s">
        <v>5366</v>
      </c>
      <c r="J611" t="s">
        <v>5367</v>
      </c>
      <c r="K611" t="s">
        <v>5368</v>
      </c>
      <c r="L611" t="s">
        <v>5369</v>
      </c>
      <c r="M611" t="s">
        <v>5370</v>
      </c>
      <c r="N611" t="s">
        <v>5371</v>
      </c>
      <c r="O611" t="s">
        <v>5372</v>
      </c>
      <c r="P611" t="s">
        <v>5373</v>
      </c>
    </row>
    <row r="612" spans="1:16" x14ac:dyDescent="0.55000000000000004">
      <c r="A612" t="s">
        <v>5374</v>
      </c>
      <c r="B612" t="s">
        <v>5375</v>
      </c>
      <c r="C612" t="s">
        <v>5376</v>
      </c>
      <c r="D612" t="s">
        <v>1894</v>
      </c>
      <c r="E612" t="s">
        <v>236</v>
      </c>
      <c r="F612" s="1">
        <v>0.69</v>
      </c>
      <c r="G612">
        <v>4.3</v>
      </c>
      <c r="H612" s="2">
        <v>28829</v>
      </c>
      <c r="I612" t="s">
        <v>5377</v>
      </c>
      <c r="J612" t="s">
        <v>5378</v>
      </c>
      <c r="K612" t="s">
        <v>5379</v>
      </c>
      <c r="L612" t="s">
        <v>5380</v>
      </c>
      <c r="M612" t="s">
        <v>5381</v>
      </c>
      <c r="N612" t="s">
        <v>5382</v>
      </c>
      <c r="O612" t="s">
        <v>5383</v>
      </c>
      <c r="P612" t="s">
        <v>5384</v>
      </c>
    </row>
    <row r="613" spans="1:16" x14ac:dyDescent="0.55000000000000004">
      <c r="A613" t="s">
        <v>3512</v>
      </c>
      <c r="B613" t="s">
        <v>3513</v>
      </c>
      <c r="C613" t="s">
        <v>3219</v>
      </c>
      <c r="D613" t="s">
        <v>548</v>
      </c>
      <c r="E613" t="s">
        <v>1283</v>
      </c>
      <c r="F613" s="1">
        <v>0.78</v>
      </c>
      <c r="G613">
        <v>4.2</v>
      </c>
      <c r="H613" s="2">
        <v>29478</v>
      </c>
      <c r="I613" t="s">
        <v>3514</v>
      </c>
      <c r="J613" t="s">
        <v>5385</v>
      </c>
      <c r="K613" t="s">
        <v>5386</v>
      </c>
      <c r="L613" t="s">
        <v>5387</v>
      </c>
      <c r="M613" t="s">
        <v>5388</v>
      </c>
      <c r="N613" t="s">
        <v>5389</v>
      </c>
      <c r="O613" t="s">
        <v>5390</v>
      </c>
      <c r="P613" t="s">
        <v>5391</v>
      </c>
    </row>
    <row r="614" spans="1:16" x14ac:dyDescent="0.55000000000000004">
      <c r="A614" t="s">
        <v>5392</v>
      </c>
      <c r="B614" t="s">
        <v>5393</v>
      </c>
      <c r="C614" t="s">
        <v>5206</v>
      </c>
      <c r="D614" t="s">
        <v>102</v>
      </c>
      <c r="E614" t="s">
        <v>2575</v>
      </c>
      <c r="F614" s="1">
        <v>0.54</v>
      </c>
      <c r="G614">
        <v>4.5</v>
      </c>
      <c r="H614" s="2">
        <v>33176</v>
      </c>
      <c r="I614" t="s">
        <v>5394</v>
      </c>
      <c r="J614" t="s">
        <v>5395</v>
      </c>
      <c r="K614" t="s">
        <v>5396</v>
      </c>
      <c r="L614" t="s">
        <v>5397</v>
      </c>
      <c r="M614" t="s">
        <v>5398</v>
      </c>
      <c r="N614" t="s">
        <v>5399</v>
      </c>
      <c r="O614" t="s">
        <v>5400</v>
      </c>
      <c r="P614" t="s">
        <v>5401</v>
      </c>
    </row>
    <row r="615" spans="1:16" x14ac:dyDescent="0.55000000000000004">
      <c r="A615" t="s">
        <v>5402</v>
      </c>
      <c r="B615" t="s">
        <v>5403</v>
      </c>
      <c r="C615" t="s">
        <v>5404</v>
      </c>
      <c r="D615" t="s">
        <v>2391</v>
      </c>
      <c r="E615" t="s">
        <v>5405</v>
      </c>
      <c r="F615" s="1">
        <v>0.6</v>
      </c>
      <c r="G615">
        <v>4</v>
      </c>
      <c r="H615" s="2">
        <v>68664</v>
      </c>
      <c r="I615" t="s">
        <v>5406</v>
      </c>
      <c r="J615" t="s">
        <v>5407</v>
      </c>
      <c r="K615" t="s">
        <v>5408</v>
      </c>
      <c r="L615" t="s">
        <v>5409</v>
      </c>
      <c r="M615" t="s">
        <v>5410</v>
      </c>
      <c r="N615" t="s">
        <v>5411</v>
      </c>
      <c r="O615" t="s">
        <v>5412</v>
      </c>
      <c r="P615" t="s">
        <v>5413</v>
      </c>
    </row>
    <row r="616" spans="1:16" x14ac:dyDescent="0.55000000000000004">
      <c r="A616" t="s">
        <v>16</v>
      </c>
      <c r="B616" t="s">
        <v>17</v>
      </c>
      <c r="C616" t="s">
        <v>18</v>
      </c>
      <c r="D616" t="s">
        <v>19</v>
      </c>
      <c r="E616" t="s">
        <v>20</v>
      </c>
      <c r="F616" s="1">
        <v>0.64</v>
      </c>
      <c r="G616">
        <v>4.2</v>
      </c>
      <c r="H616" s="2">
        <v>24269</v>
      </c>
      <c r="I616" t="s">
        <v>21</v>
      </c>
      <c r="J616" t="s">
        <v>22</v>
      </c>
      <c r="K616" t="s">
        <v>23</v>
      </c>
      <c r="L616" t="s">
        <v>24</v>
      </c>
      <c r="M616" t="s">
        <v>25</v>
      </c>
      <c r="N616" t="s">
        <v>854</v>
      </c>
      <c r="O616" t="s">
        <v>5414</v>
      </c>
      <c r="P616" t="s">
        <v>5415</v>
      </c>
    </row>
    <row r="617" spans="1:16" x14ac:dyDescent="0.55000000000000004">
      <c r="A617" t="s">
        <v>5416</v>
      </c>
      <c r="B617" t="s">
        <v>5417</v>
      </c>
      <c r="C617" t="s">
        <v>5418</v>
      </c>
      <c r="D617" t="s">
        <v>5419</v>
      </c>
      <c r="E617" t="s">
        <v>5420</v>
      </c>
      <c r="F617" s="1">
        <v>0.16</v>
      </c>
      <c r="G617">
        <v>4.5</v>
      </c>
      <c r="H617" s="2">
        <v>28030</v>
      </c>
      <c r="I617" t="s">
        <v>5421</v>
      </c>
      <c r="J617" t="s">
        <v>5422</v>
      </c>
      <c r="K617" t="s">
        <v>5423</v>
      </c>
      <c r="L617" t="s">
        <v>5424</v>
      </c>
      <c r="M617" t="s">
        <v>5425</v>
      </c>
      <c r="N617" t="s">
        <v>5426</v>
      </c>
      <c r="O617" t="s">
        <v>5427</v>
      </c>
      <c r="P617" t="s">
        <v>5428</v>
      </c>
    </row>
    <row r="618" spans="1:16" x14ac:dyDescent="0.55000000000000004">
      <c r="A618" t="s">
        <v>5429</v>
      </c>
      <c r="B618" t="s">
        <v>5430</v>
      </c>
      <c r="C618" t="s">
        <v>5431</v>
      </c>
      <c r="D618" t="s">
        <v>5432</v>
      </c>
      <c r="E618" t="s">
        <v>5432</v>
      </c>
      <c r="F618" s="1">
        <v>0</v>
      </c>
      <c r="G618">
        <v>4.3</v>
      </c>
      <c r="H618" s="2">
        <v>5792</v>
      </c>
      <c r="I618" t="s">
        <v>5433</v>
      </c>
      <c r="J618" t="s">
        <v>5434</v>
      </c>
      <c r="K618" t="s">
        <v>5435</v>
      </c>
      <c r="L618" t="s">
        <v>5436</v>
      </c>
      <c r="M618" t="s">
        <v>5437</v>
      </c>
      <c r="N618" t="s">
        <v>5438</v>
      </c>
      <c r="O618" t="s">
        <v>5439</v>
      </c>
      <c r="P618" t="s">
        <v>5440</v>
      </c>
    </row>
    <row r="619" spans="1:16" x14ac:dyDescent="0.55000000000000004">
      <c r="A619" t="s">
        <v>5441</v>
      </c>
      <c r="B619" t="s">
        <v>5442</v>
      </c>
      <c r="C619" t="s">
        <v>5443</v>
      </c>
      <c r="D619" t="s">
        <v>5444</v>
      </c>
      <c r="E619" t="s">
        <v>5445</v>
      </c>
      <c r="F619" s="1">
        <v>0.21</v>
      </c>
      <c r="G619">
        <v>3.9</v>
      </c>
      <c r="H619" s="2">
        <v>14778</v>
      </c>
      <c r="I619" t="s">
        <v>5446</v>
      </c>
      <c r="J619" t="s">
        <v>5447</v>
      </c>
      <c r="K619" t="s">
        <v>5448</v>
      </c>
      <c r="L619" t="s">
        <v>5449</v>
      </c>
      <c r="M619" t="s">
        <v>5450</v>
      </c>
      <c r="N619" t="s">
        <v>5451</v>
      </c>
      <c r="O619" t="s">
        <v>5452</v>
      </c>
      <c r="P619" t="s">
        <v>5453</v>
      </c>
    </row>
    <row r="620" spans="1:16" x14ac:dyDescent="0.55000000000000004">
      <c r="A620" t="s">
        <v>5454</v>
      </c>
      <c r="B620" t="s">
        <v>5455</v>
      </c>
      <c r="C620" t="s">
        <v>3347</v>
      </c>
      <c r="D620" t="s">
        <v>1086</v>
      </c>
      <c r="E620" t="s">
        <v>5456</v>
      </c>
      <c r="F620" s="1">
        <v>0.65</v>
      </c>
      <c r="G620">
        <v>4.0999999999999996</v>
      </c>
      <c r="H620" s="2">
        <v>91770</v>
      </c>
      <c r="I620" t="s">
        <v>5457</v>
      </c>
      <c r="J620" t="s">
        <v>5458</v>
      </c>
      <c r="K620" t="s">
        <v>5459</v>
      </c>
      <c r="L620" t="s">
        <v>5460</v>
      </c>
      <c r="M620" t="s">
        <v>5461</v>
      </c>
      <c r="N620" t="s">
        <v>5462</v>
      </c>
      <c r="O620" t="s">
        <v>5463</v>
      </c>
      <c r="P620" t="s">
        <v>5464</v>
      </c>
    </row>
    <row r="621" spans="1:16" x14ac:dyDescent="0.55000000000000004">
      <c r="A621" t="s">
        <v>3577</v>
      </c>
      <c r="B621" t="s">
        <v>3578</v>
      </c>
      <c r="C621" t="s">
        <v>3219</v>
      </c>
      <c r="D621" t="s">
        <v>842</v>
      </c>
      <c r="E621" t="s">
        <v>2981</v>
      </c>
      <c r="F621" s="1">
        <v>0.76</v>
      </c>
      <c r="G621">
        <v>4.3</v>
      </c>
      <c r="H621" s="2">
        <v>17162</v>
      </c>
      <c r="I621" t="s">
        <v>3579</v>
      </c>
      <c r="J621" t="s">
        <v>3580</v>
      </c>
      <c r="K621" t="s">
        <v>3581</v>
      </c>
      <c r="L621" t="s">
        <v>3582</v>
      </c>
      <c r="M621" t="s">
        <v>3583</v>
      </c>
      <c r="N621" t="s">
        <v>3584</v>
      </c>
      <c r="O621" t="s">
        <v>5465</v>
      </c>
      <c r="P621" t="s">
        <v>5466</v>
      </c>
    </row>
    <row r="622" spans="1:16" x14ac:dyDescent="0.55000000000000004">
      <c r="A622" t="s">
        <v>5467</v>
      </c>
      <c r="B622" t="s">
        <v>5468</v>
      </c>
      <c r="C622" t="s">
        <v>3347</v>
      </c>
      <c r="D622" t="s">
        <v>19</v>
      </c>
      <c r="E622" t="s">
        <v>5456</v>
      </c>
      <c r="F622" s="1">
        <v>0.69</v>
      </c>
      <c r="G622">
        <v>4.2</v>
      </c>
      <c r="H622">
        <v>206</v>
      </c>
      <c r="I622" t="s">
        <v>5469</v>
      </c>
      <c r="J622" t="s">
        <v>5470</v>
      </c>
      <c r="K622" t="s">
        <v>5471</v>
      </c>
      <c r="L622" t="s">
        <v>5472</v>
      </c>
      <c r="M622" t="s">
        <v>5473</v>
      </c>
      <c r="N622" t="s">
        <v>5474</v>
      </c>
      <c r="O622" t="s">
        <v>5475</v>
      </c>
      <c r="P622" t="s">
        <v>5476</v>
      </c>
    </row>
    <row r="623" spans="1:16" x14ac:dyDescent="0.55000000000000004">
      <c r="A623" t="s">
        <v>5477</v>
      </c>
      <c r="B623" t="s">
        <v>5478</v>
      </c>
      <c r="C623" t="s">
        <v>5479</v>
      </c>
      <c r="D623" t="s">
        <v>611</v>
      </c>
      <c r="E623" t="s">
        <v>5480</v>
      </c>
      <c r="F623" s="1">
        <v>0.44</v>
      </c>
      <c r="G623">
        <v>4.2</v>
      </c>
      <c r="H623" s="2">
        <v>33717</v>
      </c>
      <c r="I623" t="s">
        <v>5481</v>
      </c>
      <c r="J623" t="s">
        <v>5482</v>
      </c>
      <c r="K623" t="s">
        <v>5483</v>
      </c>
      <c r="L623" t="s">
        <v>5484</v>
      </c>
      <c r="M623" t="s">
        <v>5485</v>
      </c>
      <c r="N623" t="s">
        <v>5486</v>
      </c>
      <c r="O623" t="s">
        <v>5487</v>
      </c>
      <c r="P623" t="s">
        <v>5488</v>
      </c>
    </row>
    <row r="624" spans="1:16" x14ac:dyDescent="0.55000000000000004">
      <c r="A624" t="s">
        <v>29</v>
      </c>
      <c r="B624" t="s">
        <v>30</v>
      </c>
      <c r="C624" t="s">
        <v>18</v>
      </c>
      <c r="D624" t="s">
        <v>31</v>
      </c>
      <c r="E624" t="s">
        <v>32</v>
      </c>
      <c r="F624" s="1">
        <v>0.43</v>
      </c>
      <c r="G624">
        <v>4</v>
      </c>
      <c r="H624" s="2">
        <v>43994</v>
      </c>
      <c r="I624" t="s">
        <v>33</v>
      </c>
      <c r="J624" t="s">
        <v>34</v>
      </c>
      <c r="K624" t="s">
        <v>35</v>
      </c>
      <c r="L624" t="s">
        <v>36</v>
      </c>
      <c r="M624" t="s">
        <v>37</v>
      </c>
      <c r="N624" t="s">
        <v>38</v>
      </c>
      <c r="O624" t="s">
        <v>39</v>
      </c>
      <c r="P624" t="s">
        <v>5489</v>
      </c>
    </row>
    <row r="625" spans="1:16" x14ac:dyDescent="0.55000000000000004">
      <c r="A625" t="s">
        <v>41</v>
      </c>
      <c r="B625" t="s">
        <v>42</v>
      </c>
      <c r="C625" t="s">
        <v>18</v>
      </c>
      <c r="D625" t="s">
        <v>31</v>
      </c>
      <c r="E625" t="s">
        <v>114</v>
      </c>
      <c r="F625" s="1">
        <v>0.8</v>
      </c>
      <c r="G625">
        <v>3.9</v>
      </c>
      <c r="H625" s="2">
        <v>7928</v>
      </c>
      <c r="I625" t="s">
        <v>44</v>
      </c>
      <c r="J625" t="s">
        <v>45</v>
      </c>
      <c r="K625" t="s">
        <v>46</v>
      </c>
      <c r="L625" t="s">
        <v>47</v>
      </c>
      <c r="M625" t="s">
        <v>48</v>
      </c>
      <c r="N625" t="s">
        <v>49</v>
      </c>
      <c r="O625" t="s">
        <v>50</v>
      </c>
      <c r="P625" t="s">
        <v>5490</v>
      </c>
    </row>
    <row r="626" spans="1:16" x14ac:dyDescent="0.55000000000000004">
      <c r="A626" t="s">
        <v>3587</v>
      </c>
      <c r="B626" t="s">
        <v>3588</v>
      </c>
      <c r="C626" t="s">
        <v>3219</v>
      </c>
      <c r="D626" t="s">
        <v>3589</v>
      </c>
      <c r="E626" t="s">
        <v>3590</v>
      </c>
      <c r="F626" s="1">
        <v>0.5</v>
      </c>
      <c r="G626">
        <v>4.0999999999999996</v>
      </c>
      <c r="H626" s="2">
        <v>5179</v>
      </c>
      <c r="I626" t="s">
        <v>3591</v>
      </c>
      <c r="J626" t="s">
        <v>5491</v>
      </c>
      <c r="K626" t="s">
        <v>5492</v>
      </c>
      <c r="L626" t="s">
        <v>5493</v>
      </c>
      <c r="M626" t="s">
        <v>5494</v>
      </c>
      <c r="N626" t="s">
        <v>5495</v>
      </c>
      <c r="O626" t="s">
        <v>5496</v>
      </c>
      <c r="P626" t="s">
        <v>5497</v>
      </c>
    </row>
    <row r="627" spans="1:16" x14ac:dyDescent="0.55000000000000004">
      <c r="A627" t="s">
        <v>5498</v>
      </c>
      <c r="B627" t="s">
        <v>5499</v>
      </c>
      <c r="C627" t="s">
        <v>5500</v>
      </c>
      <c r="D627" t="s">
        <v>5501</v>
      </c>
      <c r="E627" t="s">
        <v>2220</v>
      </c>
      <c r="F627" s="1">
        <v>0.18</v>
      </c>
      <c r="G627">
        <v>4.5</v>
      </c>
      <c r="H627" s="2">
        <v>50810</v>
      </c>
      <c r="I627" t="s">
        <v>5502</v>
      </c>
      <c r="J627" t="s">
        <v>5503</v>
      </c>
      <c r="K627" t="s">
        <v>5504</v>
      </c>
      <c r="L627" t="s">
        <v>5505</v>
      </c>
      <c r="M627" t="s">
        <v>5506</v>
      </c>
      <c r="N627" t="s">
        <v>5507</v>
      </c>
      <c r="O627" t="s">
        <v>5508</v>
      </c>
      <c r="P627" t="s">
        <v>5509</v>
      </c>
    </row>
    <row r="628" spans="1:16" x14ac:dyDescent="0.55000000000000004">
      <c r="A628" t="s">
        <v>5510</v>
      </c>
      <c r="B628" t="s">
        <v>5511</v>
      </c>
      <c r="C628" t="s">
        <v>5512</v>
      </c>
      <c r="D628" t="s">
        <v>90</v>
      </c>
      <c r="E628" t="s">
        <v>324</v>
      </c>
      <c r="F628" s="1">
        <v>0.75</v>
      </c>
      <c r="G628">
        <v>3.7</v>
      </c>
      <c r="H628" s="2">
        <v>3369</v>
      </c>
      <c r="I628" t="s">
        <v>5513</v>
      </c>
      <c r="J628" t="s">
        <v>5514</v>
      </c>
      <c r="K628" t="s">
        <v>5515</v>
      </c>
      <c r="L628" t="s">
        <v>5516</v>
      </c>
      <c r="M628" t="s">
        <v>5517</v>
      </c>
      <c r="N628" t="s">
        <v>5518</v>
      </c>
      <c r="O628" t="s">
        <v>5519</v>
      </c>
      <c r="P628" t="s">
        <v>5520</v>
      </c>
    </row>
    <row r="629" spans="1:16" x14ac:dyDescent="0.55000000000000004">
      <c r="A629" t="s">
        <v>5521</v>
      </c>
      <c r="B629" t="s">
        <v>5522</v>
      </c>
      <c r="C629" t="s">
        <v>5206</v>
      </c>
      <c r="D629" t="s">
        <v>102</v>
      </c>
      <c r="E629" t="s">
        <v>1086</v>
      </c>
      <c r="F629" s="1">
        <v>0.33</v>
      </c>
      <c r="G629">
        <v>3.5</v>
      </c>
      <c r="H629" s="2">
        <v>11827</v>
      </c>
      <c r="I629" t="s">
        <v>5523</v>
      </c>
      <c r="J629" t="s">
        <v>5524</v>
      </c>
      <c r="K629" t="s">
        <v>5525</v>
      </c>
      <c r="L629" t="s">
        <v>5526</v>
      </c>
      <c r="M629" t="s">
        <v>5527</v>
      </c>
      <c r="N629" t="s">
        <v>5528</v>
      </c>
      <c r="O629" t="s">
        <v>5529</v>
      </c>
      <c r="P629" t="s">
        <v>5530</v>
      </c>
    </row>
    <row r="630" spans="1:16" x14ac:dyDescent="0.55000000000000004">
      <c r="A630" t="s">
        <v>52</v>
      </c>
      <c r="B630" t="s">
        <v>53</v>
      </c>
      <c r="C630" t="s">
        <v>18</v>
      </c>
      <c r="D630" t="s">
        <v>54</v>
      </c>
      <c r="E630" t="s">
        <v>55</v>
      </c>
      <c r="F630" s="1">
        <v>0.53</v>
      </c>
      <c r="G630">
        <v>4.2</v>
      </c>
      <c r="H630" s="2">
        <v>94364</v>
      </c>
      <c r="I630" t="s">
        <v>56</v>
      </c>
      <c r="J630" t="s">
        <v>57</v>
      </c>
      <c r="K630" t="s">
        <v>58</v>
      </c>
      <c r="L630" t="s">
        <v>59</v>
      </c>
      <c r="M630" t="s">
        <v>60</v>
      </c>
      <c r="N630" t="s">
        <v>61</v>
      </c>
      <c r="O630" t="s">
        <v>5531</v>
      </c>
      <c r="P630" t="s">
        <v>5532</v>
      </c>
    </row>
    <row r="631" spans="1:16" x14ac:dyDescent="0.55000000000000004">
      <c r="A631" t="s">
        <v>5533</v>
      </c>
      <c r="B631" t="s">
        <v>5534</v>
      </c>
      <c r="C631" t="s">
        <v>5479</v>
      </c>
      <c r="D631" t="s">
        <v>55</v>
      </c>
      <c r="E631" t="s">
        <v>114</v>
      </c>
      <c r="F631" s="1">
        <v>0.3</v>
      </c>
      <c r="G631">
        <v>3.5</v>
      </c>
      <c r="H631" s="2">
        <v>15295</v>
      </c>
      <c r="I631" t="s">
        <v>5535</v>
      </c>
      <c r="J631" t="s">
        <v>5536</v>
      </c>
      <c r="K631" t="s">
        <v>5537</v>
      </c>
      <c r="L631" t="s">
        <v>5538</v>
      </c>
      <c r="M631" t="s">
        <v>5539</v>
      </c>
      <c r="N631" t="s">
        <v>5540</v>
      </c>
      <c r="O631" t="s">
        <v>5541</v>
      </c>
      <c r="P631" t="s">
        <v>5542</v>
      </c>
    </row>
    <row r="632" spans="1:16" x14ac:dyDescent="0.55000000000000004">
      <c r="A632" t="s">
        <v>5543</v>
      </c>
      <c r="B632" t="s">
        <v>5544</v>
      </c>
      <c r="C632" t="s">
        <v>5545</v>
      </c>
      <c r="D632" t="s">
        <v>142</v>
      </c>
      <c r="E632" t="s">
        <v>3703</v>
      </c>
      <c r="F632" s="1">
        <v>0.8</v>
      </c>
      <c r="G632">
        <v>4.3</v>
      </c>
      <c r="H632" s="2">
        <v>27139</v>
      </c>
      <c r="I632" t="s">
        <v>5546</v>
      </c>
      <c r="J632" t="s">
        <v>5547</v>
      </c>
      <c r="K632" t="s">
        <v>5548</v>
      </c>
      <c r="L632" t="s">
        <v>5549</v>
      </c>
      <c r="M632" t="s">
        <v>5550</v>
      </c>
      <c r="N632" t="s">
        <v>5551</v>
      </c>
      <c r="O632" t="s">
        <v>5552</v>
      </c>
      <c r="P632" t="s">
        <v>5553</v>
      </c>
    </row>
    <row r="633" spans="1:16" x14ac:dyDescent="0.55000000000000004">
      <c r="A633" t="s">
        <v>5554</v>
      </c>
      <c r="B633" t="s">
        <v>5555</v>
      </c>
      <c r="C633" t="s">
        <v>3347</v>
      </c>
      <c r="D633" t="s">
        <v>611</v>
      </c>
      <c r="E633" t="s">
        <v>5556</v>
      </c>
      <c r="F633" s="1">
        <v>0.75</v>
      </c>
      <c r="G633">
        <v>3.9</v>
      </c>
      <c r="H633" s="2">
        <v>9504</v>
      </c>
      <c r="I633" t="s">
        <v>5557</v>
      </c>
      <c r="J633" t="s">
        <v>5558</v>
      </c>
      <c r="K633" t="s">
        <v>5559</v>
      </c>
      <c r="L633" t="s">
        <v>5560</v>
      </c>
      <c r="M633" t="s">
        <v>5561</v>
      </c>
      <c r="N633" t="s">
        <v>5562</v>
      </c>
      <c r="O633" t="s">
        <v>5563</v>
      </c>
      <c r="P633" t="s">
        <v>5564</v>
      </c>
    </row>
    <row r="634" spans="1:16" x14ac:dyDescent="0.55000000000000004">
      <c r="A634" t="s">
        <v>64</v>
      </c>
      <c r="B634" t="s">
        <v>65</v>
      </c>
      <c r="C634" t="s">
        <v>18</v>
      </c>
      <c r="D634" t="s">
        <v>66</v>
      </c>
      <c r="E634" t="s">
        <v>19</v>
      </c>
      <c r="F634" s="1">
        <v>0.61</v>
      </c>
      <c r="G634">
        <v>4.2</v>
      </c>
      <c r="H634" s="2">
        <v>16905</v>
      </c>
      <c r="I634" t="s">
        <v>67</v>
      </c>
      <c r="J634" t="s">
        <v>68</v>
      </c>
      <c r="K634" t="s">
        <v>69</v>
      </c>
      <c r="L634" t="s">
        <v>70</v>
      </c>
      <c r="M634" t="s">
        <v>71</v>
      </c>
      <c r="N634" t="s">
        <v>72</v>
      </c>
      <c r="O634" t="s">
        <v>5565</v>
      </c>
      <c r="P634" t="s">
        <v>5566</v>
      </c>
    </row>
    <row r="635" spans="1:16" x14ac:dyDescent="0.55000000000000004">
      <c r="A635" t="s">
        <v>5567</v>
      </c>
      <c r="B635" t="s">
        <v>5568</v>
      </c>
      <c r="C635" t="s">
        <v>5193</v>
      </c>
      <c r="D635" t="s">
        <v>5569</v>
      </c>
      <c r="E635" t="s">
        <v>5570</v>
      </c>
      <c r="F635" s="1">
        <v>0.62</v>
      </c>
      <c r="G635">
        <v>4.3</v>
      </c>
      <c r="H635" s="2">
        <v>30058</v>
      </c>
      <c r="I635" t="s">
        <v>5571</v>
      </c>
      <c r="J635" t="s">
        <v>5572</v>
      </c>
      <c r="K635" t="s">
        <v>5573</v>
      </c>
      <c r="L635" t="s">
        <v>5574</v>
      </c>
      <c r="M635" t="s">
        <v>5575</v>
      </c>
      <c r="N635" t="s">
        <v>5576</v>
      </c>
      <c r="O635" t="s">
        <v>5577</v>
      </c>
      <c r="P635" t="s">
        <v>5578</v>
      </c>
    </row>
    <row r="636" spans="1:16" x14ac:dyDescent="0.55000000000000004">
      <c r="A636" t="s">
        <v>3725</v>
      </c>
      <c r="B636" t="s">
        <v>3726</v>
      </c>
      <c r="C636" t="s">
        <v>3219</v>
      </c>
      <c r="D636" t="s">
        <v>2187</v>
      </c>
      <c r="E636" t="s">
        <v>3241</v>
      </c>
      <c r="F636" s="1">
        <v>0.71</v>
      </c>
      <c r="G636">
        <v>4.2</v>
      </c>
      <c r="H636" s="2">
        <v>69619</v>
      </c>
      <c r="I636" t="s">
        <v>3727</v>
      </c>
      <c r="J636" t="s">
        <v>3728</v>
      </c>
      <c r="K636" t="s">
        <v>3729</v>
      </c>
      <c r="L636" t="s">
        <v>3730</v>
      </c>
      <c r="M636" t="s">
        <v>3731</v>
      </c>
      <c r="N636" t="s">
        <v>3732</v>
      </c>
      <c r="O636" t="s">
        <v>5579</v>
      </c>
      <c r="P636" t="s">
        <v>5580</v>
      </c>
    </row>
    <row r="637" spans="1:16" x14ac:dyDescent="0.55000000000000004">
      <c r="A637" t="s">
        <v>3735</v>
      </c>
      <c r="B637" t="s">
        <v>3736</v>
      </c>
      <c r="C637" t="s">
        <v>3737</v>
      </c>
      <c r="D637" t="s">
        <v>19</v>
      </c>
      <c r="E637" t="s">
        <v>324</v>
      </c>
      <c r="F637" s="1">
        <v>0.8</v>
      </c>
      <c r="G637">
        <v>4</v>
      </c>
      <c r="H637" s="2">
        <v>3382</v>
      </c>
      <c r="I637" t="s">
        <v>3738</v>
      </c>
      <c r="J637" t="s">
        <v>3739</v>
      </c>
      <c r="K637" t="s">
        <v>3740</v>
      </c>
      <c r="L637" t="s">
        <v>3741</v>
      </c>
      <c r="M637" t="s">
        <v>3742</v>
      </c>
      <c r="N637" t="s">
        <v>3743</v>
      </c>
      <c r="O637" t="s">
        <v>5581</v>
      </c>
      <c r="P637" t="s">
        <v>5582</v>
      </c>
    </row>
    <row r="638" spans="1:16" x14ac:dyDescent="0.55000000000000004">
      <c r="A638" t="s">
        <v>5583</v>
      </c>
      <c r="B638" t="s">
        <v>5584</v>
      </c>
      <c r="C638" t="s">
        <v>3347</v>
      </c>
      <c r="D638" t="s">
        <v>625</v>
      </c>
      <c r="E638" t="s">
        <v>3703</v>
      </c>
      <c r="F638" s="1">
        <v>0.62</v>
      </c>
      <c r="G638">
        <v>4.0999999999999996</v>
      </c>
      <c r="H638" t="s">
        <v>5585</v>
      </c>
      <c r="I638" t="s">
        <v>5586</v>
      </c>
      <c r="J638" t="s">
        <v>5587</v>
      </c>
      <c r="K638" t="s">
        <v>5588</v>
      </c>
      <c r="L638" t="s">
        <v>5589</v>
      </c>
      <c r="M638" t="s">
        <v>5590</v>
      </c>
      <c r="N638" t="s">
        <v>5591</v>
      </c>
      <c r="O638" t="s">
        <v>5592</v>
      </c>
      <c r="P638" t="s">
        <v>5593</v>
      </c>
    </row>
    <row r="639" spans="1:16" x14ac:dyDescent="0.55000000000000004">
      <c r="A639" t="s">
        <v>5594</v>
      </c>
      <c r="B639" t="s">
        <v>5595</v>
      </c>
      <c r="C639" t="s">
        <v>5596</v>
      </c>
      <c r="D639" t="s">
        <v>5597</v>
      </c>
      <c r="E639" t="s">
        <v>5597</v>
      </c>
      <c r="F639" s="1">
        <v>0</v>
      </c>
      <c r="G639">
        <v>4.5</v>
      </c>
      <c r="H639" s="2">
        <v>5760</v>
      </c>
      <c r="I639" t="s">
        <v>5598</v>
      </c>
      <c r="J639" t="s">
        <v>5599</v>
      </c>
      <c r="K639" t="s">
        <v>5600</v>
      </c>
      <c r="L639" t="s">
        <v>5601</v>
      </c>
      <c r="M639" t="s">
        <v>5602</v>
      </c>
      <c r="N639" t="s">
        <v>5603</v>
      </c>
      <c r="O639" t="s">
        <v>5604</v>
      </c>
      <c r="P639" t="s">
        <v>5605</v>
      </c>
    </row>
    <row r="640" spans="1:16" x14ac:dyDescent="0.55000000000000004">
      <c r="A640" t="s">
        <v>5606</v>
      </c>
      <c r="B640" t="s">
        <v>5607</v>
      </c>
      <c r="C640" t="s">
        <v>5608</v>
      </c>
      <c r="D640" t="s">
        <v>5609</v>
      </c>
      <c r="E640" t="s">
        <v>5556</v>
      </c>
      <c r="F640" s="1">
        <v>0.66</v>
      </c>
      <c r="G640">
        <v>4.2</v>
      </c>
      <c r="H640" s="2">
        <v>49551</v>
      </c>
      <c r="I640" t="s">
        <v>5610</v>
      </c>
      <c r="J640" t="s">
        <v>5611</v>
      </c>
      <c r="K640" t="s">
        <v>5612</v>
      </c>
      <c r="L640" t="s">
        <v>5613</v>
      </c>
      <c r="M640" t="s">
        <v>5614</v>
      </c>
      <c r="N640" t="s">
        <v>5615</v>
      </c>
      <c r="O640" t="s">
        <v>5616</v>
      </c>
      <c r="P640" t="s">
        <v>5617</v>
      </c>
    </row>
    <row r="641" spans="1:16" x14ac:dyDescent="0.55000000000000004">
      <c r="A641" t="s">
        <v>5618</v>
      </c>
      <c r="B641" t="s">
        <v>5619</v>
      </c>
      <c r="C641" t="s">
        <v>3347</v>
      </c>
      <c r="D641" t="s">
        <v>5620</v>
      </c>
      <c r="E641" t="s">
        <v>2139</v>
      </c>
      <c r="F641" s="1">
        <v>0.69</v>
      </c>
      <c r="G641">
        <v>4.0999999999999996</v>
      </c>
      <c r="H641" t="s">
        <v>5621</v>
      </c>
      <c r="I641" t="s">
        <v>5622</v>
      </c>
      <c r="J641" t="s">
        <v>5623</v>
      </c>
      <c r="K641" t="s">
        <v>5624</v>
      </c>
      <c r="L641" t="s">
        <v>5625</v>
      </c>
      <c r="M641" t="s">
        <v>5626</v>
      </c>
      <c r="N641" t="s">
        <v>5627</v>
      </c>
      <c r="O641" t="s">
        <v>5628</v>
      </c>
      <c r="P641" t="s">
        <v>5629</v>
      </c>
    </row>
    <row r="642" spans="1:16" x14ac:dyDescent="0.55000000000000004">
      <c r="A642" t="s">
        <v>5630</v>
      </c>
      <c r="B642" t="s">
        <v>5631</v>
      </c>
      <c r="C642" t="s">
        <v>5632</v>
      </c>
      <c r="D642" t="s">
        <v>19</v>
      </c>
      <c r="E642" t="s">
        <v>2402</v>
      </c>
      <c r="F642" s="1">
        <v>0.6</v>
      </c>
      <c r="G642">
        <v>3.9</v>
      </c>
      <c r="H642" s="2">
        <v>21372</v>
      </c>
      <c r="I642" t="s">
        <v>5633</v>
      </c>
      <c r="J642" t="s">
        <v>5634</v>
      </c>
      <c r="K642" t="s">
        <v>5635</v>
      </c>
      <c r="L642" t="s">
        <v>5636</v>
      </c>
      <c r="M642" t="s">
        <v>5637</v>
      </c>
      <c r="N642" t="s">
        <v>5638</v>
      </c>
      <c r="O642" t="s">
        <v>5639</v>
      </c>
      <c r="P642" t="s">
        <v>5640</v>
      </c>
    </row>
    <row r="643" spans="1:16" x14ac:dyDescent="0.55000000000000004">
      <c r="A643" t="s">
        <v>3746</v>
      </c>
      <c r="B643" t="s">
        <v>3747</v>
      </c>
      <c r="C643" t="s">
        <v>3301</v>
      </c>
      <c r="D643" t="s">
        <v>5641</v>
      </c>
      <c r="E643" t="s">
        <v>842</v>
      </c>
      <c r="F643" s="1">
        <v>0.74</v>
      </c>
      <c r="G643">
        <v>4.3</v>
      </c>
      <c r="H643" t="s">
        <v>5642</v>
      </c>
      <c r="I643" t="s">
        <v>3749</v>
      </c>
      <c r="J643" t="s">
        <v>5643</v>
      </c>
      <c r="K643" t="s">
        <v>5644</v>
      </c>
      <c r="L643" t="s">
        <v>5645</v>
      </c>
      <c r="M643" t="s">
        <v>5646</v>
      </c>
      <c r="N643" t="s">
        <v>5647</v>
      </c>
      <c r="O643" t="s">
        <v>5648</v>
      </c>
      <c r="P643" t="s">
        <v>5649</v>
      </c>
    </row>
    <row r="644" spans="1:16" x14ac:dyDescent="0.55000000000000004">
      <c r="A644" t="s">
        <v>75</v>
      </c>
      <c r="B644" t="s">
        <v>76</v>
      </c>
      <c r="C644" t="s">
        <v>18</v>
      </c>
      <c r="D644" t="s">
        <v>77</v>
      </c>
      <c r="E644" t="s">
        <v>78</v>
      </c>
      <c r="F644" s="1">
        <v>0.85</v>
      </c>
      <c r="G644">
        <v>3.9</v>
      </c>
      <c r="H644" s="2">
        <v>24870</v>
      </c>
      <c r="I644" t="s">
        <v>79</v>
      </c>
      <c r="J644" t="s">
        <v>80</v>
      </c>
      <c r="K644" t="s">
        <v>81</v>
      </c>
      <c r="L644" t="s">
        <v>82</v>
      </c>
      <c r="M644" t="s">
        <v>83</v>
      </c>
      <c r="N644" t="s">
        <v>84</v>
      </c>
      <c r="O644" t="s">
        <v>85</v>
      </c>
      <c r="P644" t="s">
        <v>5650</v>
      </c>
    </row>
    <row r="645" spans="1:16" x14ac:dyDescent="0.55000000000000004">
      <c r="A645" t="s">
        <v>5651</v>
      </c>
      <c r="B645" t="s">
        <v>5652</v>
      </c>
      <c r="C645" t="s">
        <v>5653</v>
      </c>
      <c r="D645" t="s">
        <v>5654</v>
      </c>
      <c r="E645" t="s">
        <v>5655</v>
      </c>
      <c r="F645" s="1">
        <v>0.06</v>
      </c>
      <c r="G645">
        <v>4</v>
      </c>
      <c r="H645" s="2">
        <v>7199</v>
      </c>
      <c r="I645" t="s">
        <v>5656</v>
      </c>
      <c r="J645" t="s">
        <v>5657</v>
      </c>
      <c r="K645" t="s">
        <v>5658</v>
      </c>
      <c r="L645" t="s">
        <v>5659</v>
      </c>
      <c r="M645" t="s">
        <v>5660</v>
      </c>
      <c r="N645" t="s">
        <v>5661</v>
      </c>
      <c r="O645" t="s">
        <v>5662</v>
      </c>
      <c r="P645" t="s">
        <v>5663</v>
      </c>
    </row>
    <row r="646" spans="1:16" x14ac:dyDescent="0.55000000000000004">
      <c r="A646" t="s">
        <v>3827</v>
      </c>
      <c r="B646" t="s">
        <v>3828</v>
      </c>
      <c r="C646" t="s">
        <v>3829</v>
      </c>
      <c r="D646" t="s">
        <v>399</v>
      </c>
      <c r="E646" t="s">
        <v>114</v>
      </c>
      <c r="F646" s="1">
        <v>0.9</v>
      </c>
      <c r="G646">
        <v>4</v>
      </c>
      <c r="H646" s="2">
        <v>1396</v>
      </c>
      <c r="I646" t="s">
        <v>3830</v>
      </c>
      <c r="J646" t="s">
        <v>3831</v>
      </c>
      <c r="K646" t="s">
        <v>3832</v>
      </c>
      <c r="L646" t="s">
        <v>3833</v>
      </c>
      <c r="M646" t="s">
        <v>3834</v>
      </c>
      <c r="N646" t="s">
        <v>3835</v>
      </c>
      <c r="O646" t="s">
        <v>5664</v>
      </c>
      <c r="P646" t="s">
        <v>5665</v>
      </c>
    </row>
    <row r="647" spans="1:16" x14ac:dyDescent="0.55000000000000004">
      <c r="A647" t="s">
        <v>5666</v>
      </c>
      <c r="B647" t="s">
        <v>5667</v>
      </c>
      <c r="C647" t="s">
        <v>5668</v>
      </c>
      <c r="D647" t="s">
        <v>5669</v>
      </c>
      <c r="E647" t="s">
        <v>102</v>
      </c>
      <c r="F647" s="1">
        <v>0.87</v>
      </c>
      <c r="G647">
        <v>3.5</v>
      </c>
      <c r="H647" s="2">
        <v>15233</v>
      </c>
      <c r="I647" t="s">
        <v>5670</v>
      </c>
      <c r="J647" t="s">
        <v>5671</v>
      </c>
      <c r="K647" t="s">
        <v>5672</v>
      </c>
      <c r="L647" t="s">
        <v>5673</v>
      </c>
      <c r="M647" t="s">
        <v>5674</v>
      </c>
      <c r="N647" t="s">
        <v>5675</v>
      </c>
      <c r="O647" t="s">
        <v>5676</v>
      </c>
      <c r="P647" t="s">
        <v>5677</v>
      </c>
    </row>
    <row r="648" spans="1:16" x14ac:dyDescent="0.55000000000000004">
      <c r="A648" t="s">
        <v>5678</v>
      </c>
      <c r="B648" t="s">
        <v>5679</v>
      </c>
      <c r="C648" t="s">
        <v>5193</v>
      </c>
      <c r="D648" t="s">
        <v>5680</v>
      </c>
      <c r="E648" t="s">
        <v>5681</v>
      </c>
      <c r="F648" s="1">
        <v>0.64</v>
      </c>
      <c r="G648">
        <v>4.3</v>
      </c>
      <c r="H648" s="2">
        <v>55747</v>
      </c>
      <c r="I648" t="s">
        <v>5682</v>
      </c>
      <c r="J648" t="s">
        <v>5683</v>
      </c>
      <c r="K648" t="s">
        <v>5684</v>
      </c>
      <c r="L648" t="s">
        <v>5685</v>
      </c>
      <c r="M648" t="s">
        <v>5686</v>
      </c>
      <c r="N648" t="s">
        <v>5687</v>
      </c>
      <c r="O648" t="s">
        <v>5688</v>
      </c>
      <c r="P648" t="s">
        <v>5689</v>
      </c>
    </row>
    <row r="649" spans="1:16" x14ac:dyDescent="0.55000000000000004">
      <c r="A649" t="s">
        <v>5690</v>
      </c>
      <c r="B649" t="s">
        <v>5691</v>
      </c>
      <c r="C649" t="s">
        <v>3347</v>
      </c>
      <c r="D649" t="s">
        <v>547</v>
      </c>
      <c r="E649" t="s">
        <v>2220</v>
      </c>
      <c r="F649" s="1">
        <v>0.76</v>
      </c>
      <c r="G649">
        <v>3.8</v>
      </c>
      <c r="H649" s="2">
        <v>14961</v>
      </c>
      <c r="I649" t="s">
        <v>5692</v>
      </c>
      <c r="J649" t="s">
        <v>5693</v>
      </c>
      <c r="K649" t="s">
        <v>5694</v>
      </c>
      <c r="L649" t="s">
        <v>5695</v>
      </c>
      <c r="M649" t="s">
        <v>5696</v>
      </c>
      <c r="N649" t="s">
        <v>5697</v>
      </c>
      <c r="O649" t="s">
        <v>5698</v>
      </c>
      <c r="P649" t="s">
        <v>5699</v>
      </c>
    </row>
    <row r="650" spans="1:16" x14ac:dyDescent="0.55000000000000004">
      <c r="A650" t="s">
        <v>5700</v>
      </c>
      <c r="B650" t="s">
        <v>5701</v>
      </c>
      <c r="C650" t="s">
        <v>5206</v>
      </c>
      <c r="D650" t="s">
        <v>3302</v>
      </c>
      <c r="E650" t="s">
        <v>888</v>
      </c>
      <c r="F650" s="1">
        <v>0.56000000000000005</v>
      </c>
      <c r="G650">
        <v>4.4000000000000004</v>
      </c>
      <c r="H650" s="2">
        <v>9275</v>
      </c>
      <c r="I650" t="s">
        <v>5702</v>
      </c>
      <c r="J650" t="s">
        <v>5703</v>
      </c>
      <c r="K650" t="s">
        <v>5704</v>
      </c>
      <c r="L650" t="s">
        <v>5705</v>
      </c>
      <c r="M650" t="s">
        <v>5706</v>
      </c>
      <c r="N650" t="s">
        <v>5707</v>
      </c>
      <c r="O650" t="s">
        <v>5708</v>
      </c>
      <c r="P650" t="s">
        <v>5709</v>
      </c>
    </row>
    <row r="651" spans="1:16" x14ac:dyDescent="0.55000000000000004">
      <c r="A651" t="s">
        <v>5710</v>
      </c>
      <c r="B651" t="s">
        <v>5711</v>
      </c>
      <c r="C651" t="s">
        <v>3347</v>
      </c>
      <c r="D651" t="s">
        <v>625</v>
      </c>
      <c r="E651" t="s">
        <v>2630</v>
      </c>
      <c r="F651" s="1">
        <v>0.83</v>
      </c>
      <c r="G651">
        <v>3.7</v>
      </c>
      <c r="H651" s="2">
        <v>28324</v>
      </c>
      <c r="I651" t="s">
        <v>5712</v>
      </c>
      <c r="J651" t="s">
        <v>5713</v>
      </c>
      <c r="K651" t="s">
        <v>5714</v>
      </c>
      <c r="L651" t="s">
        <v>5715</v>
      </c>
      <c r="M651" t="s">
        <v>5716</v>
      </c>
      <c r="N651" t="s">
        <v>5717</v>
      </c>
      <c r="O651" t="s">
        <v>5718</v>
      </c>
      <c r="P651" t="s">
        <v>5719</v>
      </c>
    </row>
    <row r="652" spans="1:16" x14ac:dyDescent="0.55000000000000004">
      <c r="A652" t="s">
        <v>5720</v>
      </c>
      <c r="B652" t="s">
        <v>5721</v>
      </c>
      <c r="C652" t="s">
        <v>5418</v>
      </c>
      <c r="D652" t="s">
        <v>77</v>
      </c>
      <c r="E652" t="s">
        <v>5722</v>
      </c>
      <c r="F652" s="1">
        <v>0.17</v>
      </c>
      <c r="G652">
        <v>4.4000000000000004</v>
      </c>
      <c r="H652">
        <v>644</v>
      </c>
      <c r="I652" t="s">
        <v>5723</v>
      </c>
      <c r="J652" t="s">
        <v>5724</v>
      </c>
      <c r="K652" t="s">
        <v>5725</v>
      </c>
      <c r="L652" t="s">
        <v>5726</v>
      </c>
      <c r="M652" t="s">
        <v>5727</v>
      </c>
      <c r="N652" t="s">
        <v>5728</v>
      </c>
      <c r="O652" t="s">
        <v>5729</v>
      </c>
      <c r="P652" t="s">
        <v>5730</v>
      </c>
    </row>
    <row r="653" spans="1:16" x14ac:dyDescent="0.55000000000000004">
      <c r="A653" t="s">
        <v>5731</v>
      </c>
      <c r="B653" t="s">
        <v>5732</v>
      </c>
      <c r="C653" t="s">
        <v>5733</v>
      </c>
      <c r="D653" t="s">
        <v>19</v>
      </c>
      <c r="E653" t="s">
        <v>1894</v>
      </c>
      <c r="F653" s="1">
        <v>0.27</v>
      </c>
      <c r="G653">
        <v>4.4000000000000004</v>
      </c>
      <c r="H653" s="2">
        <v>18139</v>
      </c>
      <c r="I653" t="s">
        <v>5734</v>
      </c>
      <c r="J653" t="s">
        <v>5735</v>
      </c>
      <c r="K653" t="s">
        <v>5736</v>
      </c>
      <c r="L653" t="s">
        <v>5737</v>
      </c>
      <c r="M653" t="s">
        <v>5738</v>
      </c>
      <c r="N653" t="s">
        <v>5739</v>
      </c>
      <c r="O653" t="s">
        <v>5740</v>
      </c>
      <c r="P653" t="s">
        <v>5741</v>
      </c>
    </row>
    <row r="654" spans="1:16" x14ac:dyDescent="0.55000000000000004">
      <c r="A654" t="s">
        <v>5742</v>
      </c>
      <c r="B654" t="s">
        <v>5743</v>
      </c>
      <c r="C654" t="s">
        <v>5744</v>
      </c>
      <c r="D654" t="s">
        <v>5745</v>
      </c>
      <c r="E654" t="s">
        <v>1927</v>
      </c>
      <c r="F654" s="1">
        <v>0.15</v>
      </c>
      <c r="G654">
        <v>4.4000000000000004</v>
      </c>
      <c r="H654" s="2">
        <v>7203</v>
      </c>
      <c r="I654" t="s">
        <v>5746</v>
      </c>
      <c r="J654" t="s">
        <v>5747</v>
      </c>
      <c r="K654" t="s">
        <v>5748</v>
      </c>
      <c r="L654" t="s">
        <v>5749</v>
      </c>
      <c r="M654" t="s">
        <v>5750</v>
      </c>
      <c r="N654" t="s">
        <v>5751</v>
      </c>
      <c r="O654" t="s">
        <v>5752</v>
      </c>
      <c r="P654" t="s">
        <v>5753</v>
      </c>
    </row>
    <row r="655" spans="1:16" x14ac:dyDescent="0.55000000000000004">
      <c r="A655" t="s">
        <v>5754</v>
      </c>
      <c r="B655" t="s">
        <v>5755</v>
      </c>
      <c r="C655" t="s">
        <v>5756</v>
      </c>
      <c r="D655" t="s">
        <v>1905</v>
      </c>
      <c r="E655" t="s">
        <v>114</v>
      </c>
      <c r="F655" s="1">
        <v>0.87</v>
      </c>
      <c r="G655">
        <v>4.2</v>
      </c>
      <c r="H655">
        <v>491</v>
      </c>
      <c r="I655" t="s">
        <v>5757</v>
      </c>
      <c r="J655" t="s">
        <v>5758</v>
      </c>
      <c r="K655" t="s">
        <v>5759</v>
      </c>
      <c r="L655" t="s">
        <v>5760</v>
      </c>
      <c r="M655" t="s">
        <v>5761</v>
      </c>
      <c r="N655" t="s">
        <v>5762</v>
      </c>
      <c r="O655" t="s">
        <v>5763</v>
      </c>
      <c r="P655" t="s">
        <v>5764</v>
      </c>
    </row>
    <row r="656" spans="1:16" x14ac:dyDescent="0.55000000000000004">
      <c r="A656" t="s">
        <v>5765</v>
      </c>
      <c r="B656" t="s">
        <v>5766</v>
      </c>
      <c r="C656" t="s">
        <v>5767</v>
      </c>
      <c r="D656" t="s">
        <v>31</v>
      </c>
      <c r="E656" t="s">
        <v>378</v>
      </c>
      <c r="F656" s="1">
        <v>0.67</v>
      </c>
      <c r="G656">
        <v>4.5</v>
      </c>
      <c r="H656" s="2">
        <v>13568</v>
      </c>
      <c r="I656" t="s">
        <v>5768</v>
      </c>
      <c r="J656" t="s">
        <v>5769</v>
      </c>
      <c r="K656" t="s">
        <v>5770</v>
      </c>
      <c r="L656" t="s">
        <v>5771</v>
      </c>
      <c r="M656" t="s">
        <v>5772</v>
      </c>
      <c r="N656" t="s">
        <v>5773</v>
      </c>
      <c r="O656" t="s">
        <v>5774</v>
      </c>
      <c r="P656" t="s">
        <v>5775</v>
      </c>
    </row>
    <row r="657" spans="1:16" x14ac:dyDescent="0.55000000000000004">
      <c r="A657" t="s">
        <v>5776</v>
      </c>
      <c r="B657" t="s">
        <v>5777</v>
      </c>
      <c r="C657" t="s">
        <v>3347</v>
      </c>
      <c r="D657" t="s">
        <v>114</v>
      </c>
      <c r="E657" t="s">
        <v>4386</v>
      </c>
      <c r="F657" s="1">
        <v>0.78</v>
      </c>
      <c r="G657">
        <v>3.8</v>
      </c>
      <c r="H657" s="2">
        <v>3390</v>
      </c>
      <c r="I657" t="s">
        <v>5778</v>
      </c>
      <c r="J657" t="s">
        <v>5779</v>
      </c>
      <c r="K657" t="s">
        <v>5780</v>
      </c>
      <c r="L657" t="s">
        <v>5781</v>
      </c>
      <c r="M657" t="s">
        <v>5782</v>
      </c>
      <c r="N657" t="s">
        <v>5783</v>
      </c>
      <c r="O657" t="s">
        <v>5784</v>
      </c>
      <c r="P657" t="s">
        <v>5785</v>
      </c>
    </row>
    <row r="658" spans="1:16" x14ac:dyDescent="0.55000000000000004">
      <c r="A658" t="s">
        <v>5786</v>
      </c>
      <c r="B658" t="s">
        <v>5787</v>
      </c>
      <c r="C658" t="s">
        <v>3347</v>
      </c>
      <c r="D658" t="s">
        <v>163</v>
      </c>
      <c r="E658" t="s">
        <v>4386</v>
      </c>
      <c r="F658" s="1">
        <v>0.8</v>
      </c>
      <c r="G658">
        <v>3.8</v>
      </c>
      <c r="H658" t="s">
        <v>5788</v>
      </c>
      <c r="I658" t="s">
        <v>5789</v>
      </c>
      <c r="J658" t="s">
        <v>5790</v>
      </c>
      <c r="K658" t="s">
        <v>5791</v>
      </c>
      <c r="L658" t="s">
        <v>5792</v>
      </c>
      <c r="M658" t="s">
        <v>5793</v>
      </c>
      <c r="N658" t="s">
        <v>5794</v>
      </c>
      <c r="O658" t="s">
        <v>5795</v>
      </c>
      <c r="P658" t="s">
        <v>5796</v>
      </c>
    </row>
    <row r="659" spans="1:16" x14ac:dyDescent="0.55000000000000004">
      <c r="A659" t="s">
        <v>3903</v>
      </c>
      <c r="B659" t="s">
        <v>3904</v>
      </c>
      <c r="C659" t="s">
        <v>3252</v>
      </c>
      <c r="D659" t="s">
        <v>236</v>
      </c>
      <c r="E659" t="s">
        <v>1683</v>
      </c>
      <c r="F659" s="1">
        <v>0.28000000000000003</v>
      </c>
      <c r="G659">
        <v>4.0999999999999996</v>
      </c>
      <c r="H659" s="2">
        <v>18678</v>
      </c>
      <c r="I659" t="s">
        <v>3905</v>
      </c>
      <c r="J659" t="s">
        <v>3906</v>
      </c>
      <c r="K659" t="s">
        <v>3907</v>
      </c>
      <c r="L659" t="s">
        <v>3908</v>
      </c>
      <c r="M659" t="s">
        <v>3909</v>
      </c>
      <c r="N659" t="s">
        <v>3910</v>
      </c>
      <c r="O659" t="s">
        <v>5797</v>
      </c>
      <c r="P659" t="s">
        <v>5798</v>
      </c>
    </row>
    <row r="660" spans="1:16" x14ac:dyDescent="0.55000000000000004">
      <c r="A660" t="s">
        <v>87</v>
      </c>
      <c r="B660" t="s">
        <v>88</v>
      </c>
      <c r="C660" t="s">
        <v>18</v>
      </c>
      <c r="D660" t="s">
        <v>89</v>
      </c>
      <c r="E660" t="s">
        <v>90</v>
      </c>
      <c r="F660" s="1">
        <v>0.65</v>
      </c>
      <c r="G660">
        <v>4.0999999999999996</v>
      </c>
      <c r="H660" s="2">
        <v>15189</v>
      </c>
      <c r="I660" t="s">
        <v>91</v>
      </c>
      <c r="J660" t="s">
        <v>92</v>
      </c>
      <c r="K660" t="s">
        <v>93</v>
      </c>
      <c r="L660" t="s">
        <v>94</v>
      </c>
      <c r="M660" t="s">
        <v>95</v>
      </c>
      <c r="N660" t="s">
        <v>96</v>
      </c>
      <c r="O660" t="s">
        <v>97</v>
      </c>
      <c r="P660" t="s">
        <v>5799</v>
      </c>
    </row>
    <row r="661" spans="1:16" x14ac:dyDescent="0.55000000000000004">
      <c r="A661" t="s">
        <v>5800</v>
      </c>
      <c r="B661" t="s">
        <v>5801</v>
      </c>
      <c r="C661" t="s">
        <v>5596</v>
      </c>
      <c r="D661" t="s">
        <v>5802</v>
      </c>
      <c r="E661" t="s">
        <v>5803</v>
      </c>
      <c r="F661" s="1">
        <v>0.05</v>
      </c>
      <c r="G661">
        <v>4.4000000000000004</v>
      </c>
      <c r="H661" s="2">
        <v>12179</v>
      </c>
      <c r="I661" t="s">
        <v>5804</v>
      </c>
      <c r="J661" t="s">
        <v>5805</v>
      </c>
      <c r="K661" t="s">
        <v>5806</v>
      </c>
      <c r="L661" t="s">
        <v>5807</v>
      </c>
      <c r="M661" t="s">
        <v>5808</v>
      </c>
      <c r="N661" t="s">
        <v>5809</v>
      </c>
      <c r="O661" t="s">
        <v>5810</v>
      </c>
      <c r="P661" t="s">
        <v>5811</v>
      </c>
    </row>
    <row r="662" spans="1:16" x14ac:dyDescent="0.55000000000000004">
      <c r="A662" t="s">
        <v>5812</v>
      </c>
      <c r="B662" t="s">
        <v>5813</v>
      </c>
      <c r="C662" t="s">
        <v>5814</v>
      </c>
      <c r="D662" t="s">
        <v>142</v>
      </c>
      <c r="E662" t="s">
        <v>324</v>
      </c>
      <c r="F662" s="1">
        <v>0.6</v>
      </c>
      <c r="G662">
        <v>3.8</v>
      </c>
      <c r="H662" s="2">
        <v>12958</v>
      </c>
      <c r="I662" t="s">
        <v>5815</v>
      </c>
      <c r="J662" t="s">
        <v>5816</v>
      </c>
      <c r="K662" t="s">
        <v>5817</v>
      </c>
      <c r="L662" t="s">
        <v>5818</v>
      </c>
      <c r="M662" t="s">
        <v>5819</v>
      </c>
      <c r="N662" t="s">
        <v>5820</v>
      </c>
      <c r="O662" t="s">
        <v>5821</v>
      </c>
      <c r="P662" t="s">
        <v>5822</v>
      </c>
    </row>
    <row r="663" spans="1:16" x14ac:dyDescent="0.55000000000000004">
      <c r="A663" t="s">
        <v>5823</v>
      </c>
      <c r="B663" t="s">
        <v>5824</v>
      </c>
      <c r="C663" t="s">
        <v>5206</v>
      </c>
      <c r="D663" t="s">
        <v>5825</v>
      </c>
      <c r="E663" t="s">
        <v>547</v>
      </c>
      <c r="F663" s="1">
        <v>0.43</v>
      </c>
      <c r="G663">
        <v>4.2</v>
      </c>
      <c r="H663" s="2">
        <v>8258</v>
      </c>
      <c r="I663" t="s">
        <v>5826</v>
      </c>
      <c r="J663" t="s">
        <v>5827</v>
      </c>
      <c r="K663" t="s">
        <v>5828</v>
      </c>
      <c r="L663" t="s">
        <v>5829</v>
      </c>
      <c r="M663" t="s">
        <v>5830</v>
      </c>
      <c r="N663" t="s">
        <v>5831</v>
      </c>
      <c r="O663" t="s">
        <v>5832</v>
      </c>
      <c r="P663" t="s">
        <v>5833</v>
      </c>
    </row>
    <row r="664" spans="1:16" x14ac:dyDescent="0.55000000000000004">
      <c r="A664" t="s">
        <v>5834</v>
      </c>
      <c r="B664" t="s">
        <v>5835</v>
      </c>
      <c r="C664" t="s">
        <v>5836</v>
      </c>
      <c r="D664" t="s">
        <v>547</v>
      </c>
      <c r="E664" t="s">
        <v>5837</v>
      </c>
      <c r="F664" s="1">
        <v>0.66</v>
      </c>
      <c r="G664">
        <v>4.0999999999999996</v>
      </c>
      <c r="H664" s="2">
        <v>11716</v>
      </c>
      <c r="I664" t="s">
        <v>5838</v>
      </c>
      <c r="J664" t="s">
        <v>5839</v>
      </c>
      <c r="K664" t="s">
        <v>5840</v>
      </c>
      <c r="L664" t="s">
        <v>5841</v>
      </c>
      <c r="M664" t="s">
        <v>5842</v>
      </c>
      <c r="N664" t="s">
        <v>5843</v>
      </c>
      <c r="O664" t="s">
        <v>5844</v>
      </c>
      <c r="P664" t="s">
        <v>5845</v>
      </c>
    </row>
    <row r="665" spans="1:16" x14ac:dyDescent="0.55000000000000004">
      <c r="A665" t="s">
        <v>5846</v>
      </c>
      <c r="B665" t="s">
        <v>5847</v>
      </c>
      <c r="C665" t="s">
        <v>5848</v>
      </c>
      <c r="D665" t="s">
        <v>1683</v>
      </c>
      <c r="E665" t="s">
        <v>2220</v>
      </c>
      <c r="F665" s="1">
        <v>0.5</v>
      </c>
      <c r="G665">
        <v>4.4000000000000004</v>
      </c>
      <c r="H665" s="2">
        <v>35024</v>
      </c>
      <c r="I665" t="s">
        <v>5849</v>
      </c>
      <c r="J665" t="s">
        <v>5850</v>
      </c>
      <c r="K665" t="s">
        <v>5851</v>
      </c>
      <c r="L665" t="s">
        <v>5852</v>
      </c>
      <c r="M665" t="s">
        <v>5853</v>
      </c>
      <c r="N665" t="s">
        <v>5854</v>
      </c>
      <c r="O665" t="s">
        <v>5855</v>
      </c>
      <c r="P665" t="s">
        <v>5856</v>
      </c>
    </row>
    <row r="666" spans="1:16" x14ac:dyDescent="0.55000000000000004">
      <c r="A666" t="s">
        <v>5857</v>
      </c>
      <c r="B666" t="s">
        <v>5858</v>
      </c>
      <c r="C666" t="s">
        <v>5859</v>
      </c>
      <c r="D666" t="s">
        <v>236</v>
      </c>
      <c r="E666" t="s">
        <v>2220</v>
      </c>
      <c r="F666" s="1">
        <v>0.64</v>
      </c>
      <c r="G666">
        <v>4.0999999999999996</v>
      </c>
      <c r="H666" s="2">
        <v>55192</v>
      </c>
      <c r="I666" t="s">
        <v>5860</v>
      </c>
      <c r="J666" t="s">
        <v>5861</v>
      </c>
      <c r="K666" t="s">
        <v>5862</v>
      </c>
      <c r="L666" t="s">
        <v>5863</v>
      </c>
      <c r="M666" t="s">
        <v>5864</v>
      </c>
      <c r="N666" t="s">
        <v>5865</v>
      </c>
      <c r="O666" t="s">
        <v>5866</v>
      </c>
      <c r="P666" t="s">
        <v>5867</v>
      </c>
    </row>
    <row r="667" spans="1:16" x14ac:dyDescent="0.55000000000000004">
      <c r="A667" t="s">
        <v>5868</v>
      </c>
      <c r="B667" t="s">
        <v>5869</v>
      </c>
      <c r="C667" t="s">
        <v>3347</v>
      </c>
      <c r="D667" t="s">
        <v>5870</v>
      </c>
      <c r="E667" t="s">
        <v>378</v>
      </c>
      <c r="F667" s="1">
        <v>0.28000000000000003</v>
      </c>
      <c r="G667">
        <v>4.0999999999999996</v>
      </c>
      <c r="H667" t="s">
        <v>5871</v>
      </c>
      <c r="I667" t="s">
        <v>5872</v>
      </c>
      <c r="J667" t="s">
        <v>5873</v>
      </c>
      <c r="K667" t="s">
        <v>5874</v>
      </c>
      <c r="L667" t="s">
        <v>5875</v>
      </c>
      <c r="M667" t="s">
        <v>5876</v>
      </c>
      <c r="N667" t="s">
        <v>5877</v>
      </c>
      <c r="O667" t="s">
        <v>5878</v>
      </c>
      <c r="P667" t="s">
        <v>5879</v>
      </c>
    </row>
    <row r="668" spans="1:16" x14ac:dyDescent="0.55000000000000004">
      <c r="A668" t="s">
        <v>5880</v>
      </c>
      <c r="B668" t="s">
        <v>5881</v>
      </c>
      <c r="C668" t="s">
        <v>5218</v>
      </c>
      <c r="D668" t="s">
        <v>5882</v>
      </c>
      <c r="E668" t="s">
        <v>90</v>
      </c>
      <c r="F668" s="1">
        <v>0.8</v>
      </c>
      <c r="G668">
        <v>3.5</v>
      </c>
      <c r="H668" s="2">
        <v>9638</v>
      </c>
      <c r="I668" t="s">
        <v>5883</v>
      </c>
      <c r="J668" t="s">
        <v>5884</v>
      </c>
      <c r="K668" t="s">
        <v>5885</v>
      </c>
      <c r="L668" t="s">
        <v>5886</v>
      </c>
      <c r="M668" t="s">
        <v>5887</v>
      </c>
      <c r="N668" t="s">
        <v>5888</v>
      </c>
      <c r="O668" t="s">
        <v>5889</v>
      </c>
      <c r="P668" t="s">
        <v>5890</v>
      </c>
    </row>
    <row r="669" spans="1:16" x14ac:dyDescent="0.55000000000000004">
      <c r="A669" t="s">
        <v>5891</v>
      </c>
      <c r="B669" t="s">
        <v>5892</v>
      </c>
      <c r="C669" t="s">
        <v>5376</v>
      </c>
      <c r="D669" t="s">
        <v>54</v>
      </c>
      <c r="E669" t="s">
        <v>19</v>
      </c>
      <c r="F669" s="1">
        <v>0.18</v>
      </c>
      <c r="G669">
        <v>3.6</v>
      </c>
      <c r="H669" s="2">
        <v>33735</v>
      </c>
      <c r="I669" t="s">
        <v>5893</v>
      </c>
      <c r="J669" t="s">
        <v>5894</v>
      </c>
      <c r="K669" t="s">
        <v>5895</v>
      </c>
      <c r="L669" t="s">
        <v>5896</v>
      </c>
      <c r="M669" t="s">
        <v>5897</v>
      </c>
      <c r="N669" t="s">
        <v>5898</v>
      </c>
      <c r="O669" t="s">
        <v>5899</v>
      </c>
      <c r="P669" t="s">
        <v>5900</v>
      </c>
    </row>
    <row r="670" spans="1:16" x14ac:dyDescent="0.55000000000000004">
      <c r="A670" t="s">
        <v>99</v>
      </c>
      <c r="B670" t="s">
        <v>100</v>
      </c>
      <c r="C670" t="s">
        <v>18</v>
      </c>
      <c r="D670" t="s">
        <v>101</v>
      </c>
      <c r="E670" t="s">
        <v>102</v>
      </c>
      <c r="F670" s="1">
        <v>0.23</v>
      </c>
      <c r="G670">
        <v>4.3</v>
      </c>
      <c r="H670" s="2">
        <v>30411</v>
      </c>
      <c r="I670" t="s">
        <v>103</v>
      </c>
      <c r="J670" t="s">
        <v>104</v>
      </c>
      <c r="K670" t="s">
        <v>105</v>
      </c>
      <c r="L670" t="s">
        <v>106</v>
      </c>
      <c r="M670" t="s">
        <v>107</v>
      </c>
      <c r="N670" t="s">
        <v>108</v>
      </c>
      <c r="O670" t="s">
        <v>109</v>
      </c>
      <c r="P670" t="s">
        <v>5901</v>
      </c>
    </row>
    <row r="671" spans="1:16" x14ac:dyDescent="0.55000000000000004">
      <c r="A671" t="s">
        <v>5902</v>
      </c>
      <c r="B671" t="s">
        <v>5903</v>
      </c>
      <c r="C671" t="s">
        <v>5206</v>
      </c>
      <c r="D671" t="s">
        <v>668</v>
      </c>
      <c r="E671" t="s">
        <v>102</v>
      </c>
      <c r="F671" s="1">
        <v>0.54</v>
      </c>
      <c r="G671">
        <v>3.8</v>
      </c>
      <c r="H671" s="2">
        <v>3044</v>
      </c>
      <c r="I671" t="s">
        <v>5904</v>
      </c>
      <c r="J671" t="s">
        <v>5905</v>
      </c>
      <c r="K671" t="s">
        <v>5906</v>
      </c>
      <c r="L671" t="s">
        <v>5907</v>
      </c>
      <c r="M671" t="s">
        <v>5908</v>
      </c>
      <c r="N671" t="s">
        <v>5909</v>
      </c>
      <c r="O671" t="s">
        <v>5910</v>
      </c>
      <c r="P671" t="s">
        <v>5911</v>
      </c>
    </row>
    <row r="672" spans="1:16" x14ac:dyDescent="0.55000000000000004">
      <c r="A672" t="s">
        <v>5912</v>
      </c>
      <c r="B672" t="s">
        <v>5913</v>
      </c>
      <c r="C672" t="s">
        <v>4761</v>
      </c>
      <c r="D672" t="s">
        <v>547</v>
      </c>
      <c r="E672" t="s">
        <v>1683</v>
      </c>
      <c r="F672" s="1">
        <v>0.52</v>
      </c>
      <c r="G672">
        <v>4</v>
      </c>
      <c r="H672" s="2">
        <v>33584</v>
      </c>
      <c r="I672" t="s">
        <v>5914</v>
      </c>
      <c r="J672" t="s">
        <v>5915</v>
      </c>
      <c r="K672" t="s">
        <v>5916</v>
      </c>
      <c r="L672" t="s">
        <v>5917</v>
      </c>
      <c r="M672" t="s">
        <v>5918</v>
      </c>
      <c r="N672" t="s">
        <v>5919</v>
      </c>
      <c r="O672" t="s">
        <v>5920</v>
      </c>
      <c r="P672" t="s">
        <v>5921</v>
      </c>
    </row>
    <row r="673" spans="1:16" x14ac:dyDescent="0.55000000000000004">
      <c r="A673" t="s">
        <v>5922</v>
      </c>
      <c r="B673" t="s">
        <v>5923</v>
      </c>
      <c r="C673" t="s">
        <v>5924</v>
      </c>
      <c r="D673" t="s">
        <v>5925</v>
      </c>
      <c r="E673" t="s">
        <v>2187</v>
      </c>
      <c r="F673" s="1">
        <v>0.54</v>
      </c>
      <c r="G673">
        <v>3.9</v>
      </c>
      <c r="H673" s="2">
        <v>1779</v>
      </c>
      <c r="I673" t="s">
        <v>5926</v>
      </c>
      <c r="J673" t="s">
        <v>5927</v>
      </c>
      <c r="K673" t="s">
        <v>5928</v>
      </c>
      <c r="L673" t="s">
        <v>5929</v>
      </c>
      <c r="M673" t="s">
        <v>5930</v>
      </c>
      <c r="N673" t="s">
        <v>5931</v>
      </c>
      <c r="O673" t="s">
        <v>5932</v>
      </c>
      <c r="P673" t="s">
        <v>5933</v>
      </c>
    </row>
    <row r="674" spans="1:16" x14ac:dyDescent="0.55000000000000004">
      <c r="A674" t="s">
        <v>3948</v>
      </c>
      <c r="B674" t="s">
        <v>3949</v>
      </c>
      <c r="C674" t="s">
        <v>3950</v>
      </c>
      <c r="D674" t="s">
        <v>2668</v>
      </c>
      <c r="E674" t="s">
        <v>102</v>
      </c>
      <c r="F674" s="1">
        <v>0.6</v>
      </c>
      <c r="G674">
        <v>4.0999999999999996</v>
      </c>
      <c r="H674" s="2">
        <v>5999</v>
      </c>
      <c r="I674" t="s">
        <v>3951</v>
      </c>
      <c r="J674" t="s">
        <v>3952</v>
      </c>
      <c r="K674" t="s">
        <v>3953</v>
      </c>
      <c r="L674" t="s">
        <v>3954</v>
      </c>
      <c r="M674" t="s">
        <v>3955</v>
      </c>
      <c r="N674" t="s">
        <v>5934</v>
      </c>
      <c r="O674" t="s">
        <v>5935</v>
      </c>
      <c r="P674" t="s">
        <v>5936</v>
      </c>
    </row>
    <row r="675" spans="1:16" x14ac:dyDescent="0.55000000000000004">
      <c r="A675" t="s">
        <v>129</v>
      </c>
      <c r="B675" t="s">
        <v>130</v>
      </c>
      <c r="C675" t="s">
        <v>18</v>
      </c>
      <c r="D675" t="s">
        <v>66</v>
      </c>
      <c r="E675" t="s">
        <v>131</v>
      </c>
      <c r="F675" s="1">
        <v>0.55000000000000004</v>
      </c>
      <c r="G675">
        <v>4.3</v>
      </c>
      <c r="H675" s="2">
        <v>13391</v>
      </c>
      <c r="I675" t="s">
        <v>132</v>
      </c>
      <c r="J675" t="s">
        <v>133</v>
      </c>
      <c r="K675" t="s">
        <v>134</v>
      </c>
      <c r="L675" t="s">
        <v>135</v>
      </c>
      <c r="M675" t="s">
        <v>136</v>
      </c>
      <c r="N675" t="s">
        <v>137</v>
      </c>
      <c r="O675" t="s">
        <v>5937</v>
      </c>
      <c r="P675" t="s">
        <v>5938</v>
      </c>
    </row>
    <row r="676" spans="1:16" x14ac:dyDescent="0.55000000000000004">
      <c r="A676" t="s">
        <v>5939</v>
      </c>
      <c r="B676" t="s">
        <v>5940</v>
      </c>
      <c r="C676" t="s">
        <v>5941</v>
      </c>
      <c r="D676" t="s">
        <v>1927</v>
      </c>
      <c r="E676" t="s">
        <v>5942</v>
      </c>
      <c r="F676" s="1">
        <v>0.1</v>
      </c>
      <c r="G676">
        <v>4.4000000000000004</v>
      </c>
      <c r="H676" s="2">
        <v>26556</v>
      </c>
      <c r="I676" t="s">
        <v>5943</v>
      </c>
      <c r="J676" t="s">
        <v>5944</v>
      </c>
      <c r="K676" t="s">
        <v>5945</v>
      </c>
      <c r="L676" t="s">
        <v>5946</v>
      </c>
      <c r="M676" t="s">
        <v>5947</v>
      </c>
      <c r="N676" t="s">
        <v>5948</v>
      </c>
      <c r="O676" t="s">
        <v>5949</v>
      </c>
      <c r="P676" t="s">
        <v>5950</v>
      </c>
    </row>
    <row r="677" spans="1:16" x14ac:dyDescent="0.55000000000000004">
      <c r="A677" t="s">
        <v>5951</v>
      </c>
      <c r="B677" t="s">
        <v>5952</v>
      </c>
      <c r="C677" t="s">
        <v>5242</v>
      </c>
      <c r="D677" t="s">
        <v>5953</v>
      </c>
      <c r="E677" t="s">
        <v>625</v>
      </c>
      <c r="F677" s="1">
        <v>0.56000000000000005</v>
      </c>
      <c r="G677">
        <v>4.3</v>
      </c>
      <c r="H677" s="2">
        <v>25903</v>
      </c>
      <c r="I677" t="s">
        <v>5954</v>
      </c>
      <c r="J677" t="s">
        <v>5955</v>
      </c>
      <c r="K677" t="s">
        <v>5956</v>
      </c>
      <c r="L677" t="s">
        <v>5957</v>
      </c>
      <c r="M677" t="s">
        <v>5958</v>
      </c>
      <c r="N677" t="s">
        <v>5959</v>
      </c>
      <c r="O677" t="s">
        <v>5960</v>
      </c>
      <c r="P677" t="s">
        <v>5961</v>
      </c>
    </row>
    <row r="678" spans="1:16" x14ac:dyDescent="0.55000000000000004">
      <c r="A678" t="s">
        <v>5962</v>
      </c>
      <c r="B678" t="s">
        <v>5963</v>
      </c>
      <c r="C678" t="s">
        <v>5193</v>
      </c>
      <c r="D678" t="s">
        <v>5964</v>
      </c>
      <c r="E678" t="s">
        <v>5965</v>
      </c>
      <c r="F678" s="1">
        <v>0.6</v>
      </c>
      <c r="G678">
        <v>4.3</v>
      </c>
      <c r="H678" s="2">
        <v>53464</v>
      </c>
      <c r="I678" t="s">
        <v>5966</v>
      </c>
      <c r="J678" t="s">
        <v>5967</v>
      </c>
      <c r="K678" t="s">
        <v>5968</v>
      </c>
      <c r="L678" t="s">
        <v>5969</v>
      </c>
      <c r="M678" t="s">
        <v>5970</v>
      </c>
      <c r="N678" t="s">
        <v>5971</v>
      </c>
      <c r="O678" t="s">
        <v>5972</v>
      </c>
      <c r="P678" t="s">
        <v>5973</v>
      </c>
    </row>
    <row r="679" spans="1:16" x14ac:dyDescent="0.55000000000000004">
      <c r="A679" t="s">
        <v>3919</v>
      </c>
      <c r="B679" t="s">
        <v>3920</v>
      </c>
      <c r="C679" t="s">
        <v>3219</v>
      </c>
      <c r="D679" t="s">
        <v>730</v>
      </c>
      <c r="E679" t="s">
        <v>3241</v>
      </c>
      <c r="F679" s="1">
        <v>0.62</v>
      </c>
      <c r="G679">
        <v>4.0999999999999996</v>
      </c>
      <c r="H679" s="2">
        <v>48448</v>
      </c>
      <c r="I679" t="s">
        <v>3727</v>
      </c>
      <c r="J679" t="s">
        <v>3921</v>
      </c>
      <c r="K679" t="s">
        <v>3922</v>
      </c>
      <c r="L679" t="s">
        <v>3923</v>
      </c>
      <c r="M679" t="s">
        <v>3924</v>
      </c>
      <c r="N679" t="s">
        <v>3925</v>
      </c>
      <c r="O679" t="s">
        <v>5974</v>
      </c>
      <c r="P679" t="s">
        <v>5975</v>
      </c>
    </row>
    <row r="680" spans="1:16" x14ac:dyDescent="0.55000000000000004">
      <c r="A680" t="s">
        <v>5976</v>
      </c>
      <c r="B680" t="s">
        <v>5977</v>
      </c>
      <c r="C680" t="s">
        <v>5756</v>
      </c>
      <c r="D680" t="s">
        <v>5978</v>
      </c>
      <c r="E680" t="s">
        <v>102</v>
      </c>
      <c r="F680" s="1">
        <v>0.43</v>
      </c>
      <c r="G680">
        <v>4.4000000000000004</v>
      </c>
      <c r="H680" s="2">
        <v>5176</v>
      </c>
      <c r="I680" t="s">
        <v>5979</v>
      </c>
      <c r="J680" t="s">
        <v>5980</v>
      </c>
      <c r="K680" t="s">
        <v>5981</v>
      </c>
      <c r="L680" t="s">
        <v>5982</v>
      </c>
      <c r="M680" t="s">
        <v>5983</v>
      </c>
      <c r="N680" t="s">
        <v>5984</v>
      </c>
      <c r="O680" t="s">
        <v>5985</v>
      </c>
      <c r="P680" t="s">
        <v>5986</v>
      </c>
    </row>
    <row r="681" spans="1:16" x14ac:dyDescent="0.55000000000000004">
      <c r="A681" t="s">
        <v>5987</v>
      </c>
      <c r="B681" t="s">
        <v>5988</v>
      </c>
      <c r="C681" t="s">
        <v>5653</v>
      </c>
      <c r="D681" t="s">
        <v>518</v>
      </c>
      <c r="E681" t="s">
        <v>5989</v>
      </c>
      <c r="F681" s="1">
        <v>0.24</v>
      </c>
      <c r="G681">
        <v>4.4000000000000004</v>
      </c>
      <c r="H681" s="2">
        <v>8614</v>
      </c>
      <c r="I681" t="s">
        <v>5990</v>
      </c>
      <c r="J681" t="s">
        <v>5991</v>
      </c>
      <c r="K681" t="s">
        <v>5992</v>
      </c>
      <c r="L681" t="s">
        <v>5993</v>
      </c>
      <c r="M681" t="s">
        <v>5994</v>
      </c>
      <c r="N681" t="s">
        <v>5995</v>
      </c>
      <c r="O681" t="s">
        <v>5996</v>
      </c>
      <c r="P681" t="s">
        <v>5997</v>
      </c>
    </row>
    <row r="682" spans="1:16" x14ac:dyDescent="0.55000000000000004">
      <c r="A682" t="s">
        <v>5998</v>
      </c>
      <c r="B682" t="s">
        <v>5999</v>
      </c>
      <c r="C682" t="s">
        <v>4761</v>
      </c>
      <c r="D682" t="s">
        <v>378</v>
      </c>
      <c r="E682" t="s">
        <v>611</v>
      </c>
      <c r="F682" s="1">
        <v>0.56999999999999995</v>
      </c>
      <c r="G682">
        <v>3.8</v>
      </c>
      <c r="H682" s="2">
        <v>60026</v>
      </c>
      <c r="I682" t="s">
        <v>6000</v>
      </c>
      <c r="J682" t="s">
        <v>6001</v>
      </c>
      <c r="K682" t="s">
        <v>6002</v>
      </c>
      <c r="L682" t="s">
        <v>6003</v>
      </c>
      <c r="M682" t="s">
        <v>6004</v>
      </c>
      <c r="N682" t="s">
        <v>6005</v>
      </c>
      <c r="O682" t="s">
        <v>6006</v>
      </c>
      <c r="P682" t="s">
        <v>6007</v>
      </c>
    </row>
    <row r="683" spans="1:16" x14ac:dyDescent="0.55000000000000004">
      <c r="A683" t="s">
        <v>6008</v>
      </c>
      <c r="B683" t="s">
        <v>6009</v>
      </c>
      <c r="C683" t="s">
        <v>5376</v>
      </c>
      <c r="D683" t="s">
        <v>102</v>
      </c>
      <c r="E683" t="s">
        <v>378</v>
      </c>
      <c r="F683" s="1">
        <v>0.5</v>
      </c>
      <c r="G683">
        <v>3.8</v>
      </c>
      <c r="H683" s="2">
        <v>3066</v>
      </c>
      <c r="I683" t="s">
        <v>6010</v>
      </c>
      <c r="J683" t="s">
        <v>6011</v>
      </c>
      <c r="K683" t="s">
        <v>6012</v>
      </c>
      <c r="L683" t="s">
        <v>6013</v>
      </c>
      <c r="M683" t="s">
        <v>6014</v>
      </c>
      <c r="N683" t="s">
        <v>6015</v>
      </c>
      <c r="O683" t="s">
        <v>6016</v>
      </c>
      <c r="P683" t="s">
        <v>6017</v>
      </c>
    </row>
    <row r="684" spans="1:16" x14ac:dyDescent="0.55000000000000004">
      <c r="A684" t="s">
        <v>6018</v>
      </c>
      <c r="B684" t="s">
        <v>6019</v>
      </c>
      <c r="C684" t="s">
        <v>5242</v>
      </c>
      <c r="D684" t="s">
        <v>1086</v>
      </c>
      <c r="E684" t="s">
        <v>114</v>
      </c>
      <c r="F684" s="1">
        <v>0.55000000000000004</v>
      </c>
      <c r="G684">
        <v>4</v>
      </c>
      <c r="H684" s="2">
        <v>2102</v>
      </c>
      <c r="I684" t="s">
        <v>6020</v>
      </c>
      <c r="J684" t="s">
        <v>6021</v>
      </c>
      <c r="K684" t="s">
        <v>6022</v>
      </c>
      <c r="L684" t="s">
        <v>6023</v>
      </c>
      <c r="M684" t="s">
        <v>6024</v>
      </c>
      <c r="N684" t="s">
        <v>6025</v>
      </c>
      <c r="O684" t="s">
        <v>6026</v>
      </c>
      <c r="P684" t="s">
        <v>6027</v>
      </c>
    </row>
    <row r="685" spans="1:16" x14ac:dyDescent="0.55000000000000004">
      <c r="A685" t="s">
        <v>6028</v>
      </c>
      <c r="B685" t="s">
        <v>6029</v>
      </c>
      <c r="C685" t="s">
        <v>5206</v>
      </c>
      <c r="D685" t="s">
        <v>142</v>
      </c>
      <c r="E685" t="s">
        <v>5597</v>
      </c>
      <c r="F685" s="1">
        <v>0.38</v>
      </c>
      <c r="G685">
        <v>4.4000000000000004</v>
      </c>
      <c r="H685" s="2">
        <v>34852</v>
      </c>
      <c r="I685" t="s">
        <v>6030</v>
      </c>
      <c r="J685" t="s">
        <v>6031</v>
      </c>
      <c r="K685" t="s">
        <v>6032</v>
      </c>
      <c r="L685" t="s">
        <v>6033</v>
      </c>
      <c r="M685" t="s">
        <v>6034</v>
      </c>
      <c r="N685" t="s">
        <v>6035</v>
      </c>
      <c r="O685" t="s">
        <v>6036</v>
      </c>
      <c r="P685" t="s">
        <v>6037</v>
      </c>
    </row>
    <row r="686" spans="1:16" x14ac:dyDescent="0.55000000000000004">
      <c r="A686" t="s">
        <v>146</v>
      </c>
      <c r="B686" t="s">
        <v>147</v>
      </c>
      <c r="C686" t="s">
        <v>148</v>
      </c>
      <c r="D686" t="s">
        <v>149</v>
      </c>
      <c r="E686" t="s">
        <v>150</v>
      </c>
      <c r="F686" s="1">
        <v>0.69</v>
      </c>
      <c r="G686">
        <v>4.4000000000000004</v>
      </c>
      <c r="H686" t="s">
        <v>6038</v>
      </c>
      <c r="I686" t="s">
        <v>152</v>
      </c>
      <c r="J686" t="s">
        <v>153</v>
      </c>
      <c r="K686" t="s">
        <v>154</v>
      </c>
      <c r="L686" t="s">
        <v>155</v>
      </c>
      <c r="M686" t="s">
        <v>156</v>
      </c>
      <c r="N686" t="s">
        <v>157</v>
      </c>
      <c r="O686" t="s">
        <v>158</v>
      </c>
      <c r="P686" t="s">
        <v>6039</v>
      </c>
    </row>
    <row r="687" spans="1:16" x14ac:dyDescent="0.55000000000000004">
      <c r="A687" t="s">
        <v>6040</v>
      </c>
      <c r="B687" t="s">
        <v>6041</v>
      </c>
      <c r="C687" t="s">
        <v>6042</v>
      </c>
      <c r="D687" t="s">
        <v>6043</v>
      </c>
      <c r="E687" t="s">
        <v>6044</v>
      </c>
      <c r="F687" s="1">
        <v>0.02</v>
      </c>
      <c r="G687">
        <v>4.5</v>
      </c>
      <c r="H687" s="2">
        <v>8618</v>
      </c>
      <c r="I687" t="s">
        <v>6045</v>
      </c>
      <c r="J687" t="s">
        <v>6046</v>
      </c>
      <c r="K687" t="s">
        <v>6047</v>
      </c>
      <c r="L687" t="s">
        <v>6048</v>
      </c>
      <c r="M687" t="s">
        <v>6049</v>
      </c>
      <c r="N687" t="s">
        <v>6050</v>
      </c>
      <c r="O687" t="s">
        <v>6051</v>
      </c>
      <c r="P687" t="s">
        <v>6052</v>
      </c>
    </row>
    <row r="688" spans="1:16" x14ac:dyDescent="0.55000000000000004">
      <c r="A688" t="s">
        <v>4006</v>
      </c>
      <c r="B688" t="s">
        <v>4007</v>
      </c>
      <c r="C688" t="s">
        <v>3301</v>
      </c>
      <c r="D688" t="s">
        <v>3493</v>
      </c>
      <c r="E688" t="s">
        <v>1590</v>
      </c>
      <c r="F688" s="1">
        <v>0.77</v>
      </c>
      <c r="G688">
        <v>4</v>
      </c>
      <c r="H688" s="2">
        <v>32625</v>
      </c>
      <c r="I688" t="s">
        <v>6053</v>
      </c>
      <c r="J688" t="s">
        <v>4009</v>
      </c>
      <c r="K688" t="s">
        <v>4010</v>
      </c>
      <c r="L688" t="s">
        <v>4011</v>
      </c>
      <c r="M688" t="s">
        <v>4012</v>
      </c>
      <c r="N688" t="s">
        <v>4013</v>
      </c>
      <c r="O688" t="s">
        <v>6054</v>
      </c>
      <c r="P688" t="s">
        <v>6055</v>
      </c>
    </row>
    <row r="689" spans="1:16" x14ac:dyDescent="0.55000000000000004">
      <c r="A689" t="s">
        <v>6056</v>
      </c>
      <c r="B689" t="s">
        <v>6057</v>
      </c>
      <c r="C689" t="s">
        <v>5206</v>
      </c>
      <c r="D689" t="s">
        <v>378</v>
      </c>
      <c r="E689" t="s">
        <v>163</v>
      </c>
      <c r="F689" s="1">
        <v>0.33</v>
      </c>
      <c r="G689">
        <v>4</v>
      </c>
      <c r="H689" s="2">
        <v>4018</v>
      </c>
      <c r="I689" t="s">
        <v>6058</v>
      </c>
      <c r="J689" t="s">
        <v>6059</v>
      </c>
      <c r="K689" t="s">
        <v>6060</v>
      </c>
      <c r="L689" t="s">
        <v>6061</v>
      </c>
      <c r="M689" t="s">
        <v>6062</v>
      </c>
      <c r="N689" t="s">
        <v>6063</v>
      </c>
      <c r="O689" t="s">
        <v>6064</v>
      </c>
      <c r="P689" t="s">
        <v>6065</v>
      </c>
    </row>
    <row r="690" spans="1:16" x14ac:dyDescent="0.55000000000000004">
      <c r="A690" t="s">
        <v>6066</v>
      </c>
      <c r="B690" t="s">
        <v>6067</v>
      </c>
      <c r="C690" t="s">
        <v>6068</v>
      </c>
      <c r="D690" t="s">
        <v>6069</v>
      </c>
      <c r="E690" t="s">
        <v>378</v>
      </c>
      <c r="F690" s="1">
        <v>0.2</v>
      </c>
      <c r="G690">
        <v>4.3</v>
      </c>
      <c r="H690" s="2">
        <v>11687</v>
      </c>
      <c r="I690" t="s">
        <v>6070</v>
      </c>
      <c r="J690" t="s">
        <v>6071</v>
      </c>
      <c r="K690" t="s">
        <v>6072</v>
      </c>
      <c r="L690" t="s">
        <v>6073</v>
      </c>
      <c r="M690" t="s">
        <v>6074</v>
      </c>
      <c r="N690" t="s">
        <v>6075</v>
      </c>
      <c r="O690" t="s">
        <v>6076</v>
      </c>
      <c r="P690" t="s">
        <v>6077</v>
      </c>
    </row>
    <row r="691" spans="1:16" x14ac:dyDescent="0.55000000000000004">
      <c r="A691" t="s">
        <v>160</v>
      </c>
      <c r="B691" t="s">
        <v>161</v>
      </c>
      <c r="C691" t="s">
        <v>18</v>
      </c>
      <c r="D691" t="s">
        <v>162</v>
      </c>
      <c r="E691" t="s">
        <v>163</v>
      </c>
      <c r="F691" s="1">
        <v>0.61</v>
      </c>
      <c r="G691">
        <v>4.2</v>
      </c>
      <c r="H691" s="2">
        <v>2262</v>
      </c>
      <c r="I691" t="s">
        <v>164</v>
      </c>
      <c r="J691" t="s">
        <v>165</v>
      </c>
      <c r="K691" t="s">
        <v>166</v>
      </c>
      <c r="L691" t="s">
        <v>167</v>
      </c>
      <c r="M691" t="s">
        <v>168</v>
      </c>
      <c r="N691" t="s">
        <v>169</v>
      </c>
      <c r="O691" t="s">
        <v>170</v>
      </c>
      <c r="P691" t="s">
        <v>6078</v>
      </c>
    </row>
    <row r="692" spans="1:16" x14ac:dyDescent="0.55000000000000004">
      <c r="A692" t="s">
        <v>6079</v>
      </c>
      <c r="B692" t="s">
        <v>6080</v>
      </c>
      <c r="C692" t="s">
        <v>3347</v>
      </c>
      <c r="D692" t="s">
        <v>6081</v>
      </c>
      <c r="E692" t="s">
        <v>4762</v>
      </c>
      <c r="F692" s="1">
        <v>0.47</v>
      </c>
      <c r="G692">
        <v>3.8</v>
      </c>
      <c r="H692" s="2">
        <v>11015</v>
      </c>
      <c r="I692" t="s">
        <v>6082</v>
      </c>
      <c r="J692" t="s">
        <v>6083</v>
      </c>
      <c r="K692" t="s">
        <v>6084</v>
      </c>
      <c r="L692" t="s">
        <v>6085</v>
      </c>
      <c r="M692" t="s">
        <v>6086</v>
      </c>
      <c r="N692" t="s">
        <v>6087</v>
      </c>
      <c r="O692" t="s">
        <v>6088</v>
      </c>
      <c r="P692" t="s">
        <v>6089</v>
      </c>
    </row>
    <row r="693" spans="1:16" x14ac:dyDescent="0.55000000000000004">
      <c r="A693" t="s">
        <v>6090</v>
      </c>
      <c r="B693" t="s">
        <v>6091</v>
      </c>
      <c r="C693" t="s">
        <v>6092</v>
      </c>
      <c r="D693" t="s">
        <v>378</v>
      </c>
      <c r="E693" t="s">
        <v>163</v>
      </c>
      <c r="F693" s="1">
        <v>0.33</v>
      </c>
      <c r="G693">
        <v>4.3</v>
      </c>
      <c r="H693" s="2">
        <v>95116</v>
      </c>
      <c r="I693" t="s">
        <v>6093</v>
      </c>
      <c r="J693" t="s">
        <v>6094</v>
      </c>
      <c r="K693" t="s">
        <v>6095</v>
      </c>
      <c r="L693" t="s">
        <v>6096</v>
      </c>
      <c r="M693" t="s">
        <v>6097</v>
      </c>
      <c r="N693" t="s">
        <v>6098</v>
      </c>
      <c r="O693" t="s">
        <v>6099</v>
      </c>
      <c r="P693" t="s">
        <v>6100</v>
      </c>
    </row>
    <row r="694" spans="1:16" x14ac:dyDescent="0.55000000000000004">
      <c r="A694" t="s">
        <v>172</v>
      </c>
      <c r="B694" t="s">
        <v>173</v>
      </c>
      <c r="C694" t="s">
        <v>18</v>
      </c>
      <c r="D694" t="s">
        <v>174</v>
      </c>
      <c r="E694" t="s">
        <v>19</v>
      </c>
      <c r="F694" s="1">
        <v>0.6</v>
      </c>
      <c r="G694">
        <v>4.0999999999999996</v>
      </c>
      <c r="H694" s="2">
        <v>4768</v>
      </c>
      <c r="I694" t="s">
        <v>67</v>
      </c>
      <c r="J694" t="s">
        <v>175</v>
      </c>
      <c r="K694" t="s">
        <v>176</v>
      </c>
      <c r="L694" t="s">
        <v>177</v>
      </c>
      <c r="M694" t="s">
        <v>178</v>
      </c>
      <c r="N694" t="s">
        <v>179</v>
      </c>
      <c r="O694" t="s">
        <v>180</v>
      </c>
      <c r="P694" t="s">
        <v>6101</v>
      </c>
    </row>
    <row r="695" spans="1:16" x14ac:dyDescent="0.55000000000000004">
      <c r="A695" t="s">
        <v>6102</v>
      </c>
      <c r="B695" t="s">
        <v>6103</v>
      </c>
      <c r="C695" t="s">
        <v>5193</v>
      </c>
      <c r="D695" t="s">
        <v>888</v>
      </c>
      <c r="E695" t="s">
        <v>6104</v>
      </c>
      <c r="F695" s="1">
        <v>0.56999999999999995</v>
      </c>
      <c r="G695">
        <v>4.3</v>
      </c>
      <c r="H695" s="2">
        <v>23022</v>
      </c>
      <c r="I695" t="s">
        <v>6105</v>
      </c>
      <c r="J695" t="s">
        <v>6106</v>
      </c>
      <c r="K695" t="s">
        <v>6107</v>
      </c>
      <c r="L695" t="s">
        <v>6108</v>
      </c>
      <c r="M695" t="s">
        <v>6109</v>
      </c>
      <c r="N695" t="s">
        <v>6110</v>
      </c>
      <c r="O695" t="s">
        <v>6111</v>
      </c>
      <c r="P695" t="s">
        <v>6112</v>
      </c>
    </row>
    <row r="696" spans="1:16" x14ac:dyDescent="0.55000000000000004">
      <c r="A696" t="s">
        <v>4105</v>
      </c>
      <c r="B696" t="s">
        <v>4106</v>
      </c>
      <c r="C696" t="s">
        <v>3219</v>
      </c>
      <c r="D696" t="s">
        <v>479</v>
      </c>
      <c r="E696" t="s">
        <v>2220</v>
      </c>
      <c r="F696" s="1">
        <v>0.68</v>
      </c>
      <c r="G696">
        <v>4</v>
      </c>
      <c r="H696" s="2">
        <v>67951</v>
      </c>
      <c r="I696" t="s">
        <v>4107</v>
      </c>
      <c r="J696" t="s">
        <v>6113</v>
      </c>
      <c r="K696" t="s">
        <v>6114</v>
      </c>
      <c r="L696" t="s">
        <v>6115</v>
      </c>
      <c r="M696" t="s">
        <v>6116</v>
      </c>
      <c r="N696" t="s">
        <v>6117</v>
      </c>
      <c r="O696" t="s">
        <v>6118</v>
      </c>
      <c r="P696" t="s">
        <v>6119</v>
      </c>
    </row>
    <row r="697" spans="1:16" x14ac:dyDescent="0.55000000000000004">
      <c r="A697" t="s">
        <v>6120</v>
      </c>
      <c r="B697" t="s">
        <v>6121</v>
      </c>
      <c r="C697" t="s">
        <v>6122</v>
      </c>
      <c r="D697" t="s">
        <v>6123</v>
      </c>
      <c r="E697" t="s">
        <v>2220</v>
      </c>
      <c r="F697" s="1">
        <v>0.94</v>
      </c>
      <c r="G697">
        <v>4.3</v>
      </c>
      <c r="H697" s="2">
        <v>4426</v>
      </c>
      <c r="I697" t="s">
        <v>6124</v>
      </c>
      <c r="J697" t="s">
        <v>6125</v>
      </c>
      <c r="K697" t="s">
        <v>6126</v>
      </c>
      <c r="L697" t="s">
        <v>6127</v>
      </c>
      <c r="M697" t="s">
        <v>6128</v>
      </c>
      <c r="N697" t="s">
        <v>6129</v>
      </c>
      <c r="O697" t="s">
        <v>6130</v>
      </c>
      <c r="P697" t="s">
        <v>6131</v>
      </c>
    </row>
    <row r="698" spans="1:16" x14ac:dyDescent="0.55000000000000004">
      <c r="A698" t="s">
        <v>6132</v>
      </c>
      <c r="B698" t="s">
        <v>6133</v>
      </c>
      <c r="C698" t="s">
        <v>5653</v>
      </c>
      <c r="D698" t="s">
        <v>6134</v>
      </c>
      <c r="E698" t="s">
        <v>6135</v>
      </c>
      <c r="F698" s="1">
        <v>0.04</v>
      </c>
      <c r="G698">
        <v>4.2</v>
      </c>
      <c r="H698" s="2">
        <v>4567</v>
      </c>
      <c r="I698" t="s">
        <v>6136</v>
      </c>
      <c r="J698" t="s">
        <v>6137</v>
      </c>
      <c r="K698" t="s">
        <v>6138</v>
      </c>
      <c r="L698" t="s">
        <v>6139</v>
      </c>
      <c r="M698" t="s">
        <v>6140</v>
      </c>
      <c r="N698" t="s">
        <v>6141</v>
      </c>
      <c r="O698" t="s">
        <v>6142</v>
      </c>
      <c r="P698" t="s">
        <v>6143</v>
      </c>
    </row>
    <row r="699" spans="1:16" x14ac:dyDescent="0.55000000000000004">
      <c r="A699" t="s">
        <v>6144</v>
      </c>
      <c r="B699" t="s">
        <v>6145</v>
      </c>
      <c r="C699" t="s">
        <v>4761</v>
      </c>
      <c r="D699" t="s">
        <v>6146</v>
      </c>
      <c r="E699" t="s">
        <v>2342</v>
      </c>
      <c r="F699" s="1">
        <v>0.06</v>
      </c>
      <c r="G699">
        <v>4</v>
      </c>
      <c r="H699" s="2">
        <v>13797</v>
      </c>
      <c r="I699" t="s">
        <v>6147</v>
      </c>
      <c r="J699" t="s">
        <v>6148</v>
      </c>
      <c r="K699" t="s">
        <v>6149</v>
      </c>
      <c r="L699" t="s">
        <v>6150</v>
      </c>
      <c r="M699" t="s">
        <v>6151</v>
      </c>
      <c r="N699" t="s">
        <v>6152</v>
      </c>
      <c r="O699" t="s">
        <v>6153</v>
      </c>
      <c r="P699" t="s">
        <v>6154</v>
      </c>
    </row>
    <row r="700" spans="1:16" x14ac:dyDescent="0.55000000000000004">
      <c r="A700" t="s">
        <v>6155</v>
      </c>
      <c r="B700" t="s">
        <v>6156</v>
      </c>
      <c r="C700" t="s">
        <v>6157</v>
      </c>
      <c r="D700" t="s">
        <v>6158</v>
      </c>
      <c r="E700" t="s">
        <v>6159</v>
      </c>
      <c r="F700" s="1">
        <v>0.38</v>
      </c>
      <c r="G700">
        <v>4.4000000000000004</v>
      </c>
      <c r="H700" s="2">
        <v>15137</v>
      </c>
      <c r="I700" t="s">
        <v>6160</v>
      </c>
      <c r="J700" t="s">
        <v>6161</v>
      </c>
      <c r="K700" t="s">
        <v>6162</v>
      </c>
      <c r="L700" t="s">
        <v>6163</v>
      </c>
      <c r="M700" t="s">
        <v>6164</v>
      </c>
      <c r="N700" t="s">
        <v>6165</v>
      </c>
      <c r="O700" t="s">
        <v>6166</v>
      </c>
      <c r="P700" t="s">
        <v>6167</v>
      </c>
    </row>
    <row r="701" spans="1:16" x14ac:dyDescent="0.55000000000000004">
      <c r="A701" t="s">
        <v>182</v>
      </c>
      <c r="B701" t="s">
        <v>183</v>
      </c>
      <c r="C701" t="s">
        <v>18</v>
      </c>
      <c r="D701" t="s">
        <v>32</v>
      </c>
      <c r="E701" t="s">
        <v>19</v>
      </c>
      <c r="F701" s="1">
        <v>0.13</v>
      </c>
      <c r="G701">
        <v>4.4000000000000004</v>
      </c>
      <c r="H701" s="2">
        <v>18757</v>
      </c>
      <c r="I701" t="s">
        <v>6168</v>
      </c>
      <c r="J701" t="s">
        <v>185</v>
      </c>
      <c r="K701" t="s">
        <v>186</v>
      </c>
      <c r="L701" t="s">
        <v>187</v>
      </c>
      <c r="M701" t="s">
        <v>188</v>
      </c>
      <c r="N701" t="s">
        <v>4229</v>
      </c>
      <c r="O701" t="s">
        <v>6169</v>
      </c>
      <c r="P701" t="s">
        <v>6170</v>
      </c>
    </row>
    <row r="702" spans="1:16" x14ac:dyDescent="0.55000000000000004">
      <c r="A702" t="s">
        <v>233</v>
      </c>
      <c r="B702" t="s">
        <v>234</v>
      </c>
      <c r="C702" t="s">
        <v>18</v>
      </c>
      <c r="D702" t="s">
        <v>235</v>
      </c>
      <c r="E702" t="s">
        <v>236</v>
      </c>
      <c r="F702" s="1">
        <v>0.46</v>
      </c>
      <c r="G702">
        <v>4.5</v>
      </c>
      <c r="H702">
        <v>815</v>
      </c>
      <c r="I702" t="s">
        <v>237</v>
      </c>
      <c r="J702" t="s">
        <v>238</v>
      </c>
      <c r="K702" t="s">
        <v>239</v>
      </c>
      <c r="L702" t="s">
        <v>240</v>
      </c>
      <c r="M702" t="s">
        <v>241</v>
      </c>
      <c r="N702" t="s">
        <v>242</v>
      </c>
      <c r="O702" t="s">
        <v>6171</v>
      </c>
      <c r="P702" t="s">
        <v>6172</v>
      </c>
    </row>
    <row r="703" spans="1:16" x14ac:dyDescent="0.55000000000000004">
      <c r="A703" t="s">
        <v>6173</v>
      </c>
      <c r="B703" t="s">
        <v>6174</v>
      </c>
      <c r="C703" t="s">
        <v>5608</v>
      </c>
      <c r="D703" t="s">
        <v>6175</v>
      </c>
      <c r="E703" t="s">
        <v>1683</v>
      </c>
      <c r="F703" s="1">
        <v>0.41</v>
      </c>
      <c r="G703">
        <v>4.2</v>
      </c>
      <c r="H703" t="s">
        <v>6176</v>
      </c>
      <c r="I703" t="s">
        <v>6177</v>
      </c>
      <c r="J703" t="s">
        <v>6178</v>
      </c>
      <c r="K703" t="s">
        <v>6179</v>
      </c>
      <c r="L703" t="s">
        <v>6180</v>
      </c>
      <c r="M703" t="s">
        <v>6181</v>
      </c>
      <c r="N703" t="s">
        <v>6182</v>
      </c>
      <c r="O703" t="s">
        <v>6183</v>
      </c>
      <c r="P703" t="s">
        <v>6184</v>
      </c>
    </row>
    <row r="704" spans="1:16" x14ac:dyDescent="0.55000000000000004">
      <c r="A704" t="s">
        <v>6185</v>
      </c>
      <c r="B704" t="s">
        <v>6186</v>
      </c>
      <c r="C704" t="s">
        <v>6187</v>
      </c>
      <c r="D704" t="s">
        <v>6188</v>
      </c>
      <c r="E704" t="s">
        <v>935</v>
      </c>
      <c r="F704" s="1">
        <v>0.75</v>
      </c>
      <c r="G704">
        <v>4.0999999999999996</v>
      </c>
      <c r="H704" s="2">
        <v>9344</v>
      </c>
      <c r="I704" t="s">
        <v>6189</v>
      </c>
      <c r="J704" t="s">
        <v>6190</v>
      </c>
      <c r="K704" t="s">
        <v>6191</v>
      </c>
      <c r="L704" t="s">
        <v>6192</v>
      </c>
      <c r="M704" t="s">
        <v>6193</v>
      </c>
      <c r="N704" t="s">
        <v>6194</v>
      </c>
      <c r="O704" t="s">
        <v>6195</v>
      </c>
      <c r="P704" t="s">
        <v>6196</v>
      </c>
    </row>
    <row r="705" spans="1:16" x14ac:dyDescent="0.55000000000000004">
      <c r="A705" t="s">
        <v>6197</v>
      </c>
      <c r="B705" t="s">
        <v>6198</v>
      </c>
      <c r="C705" t="s">
        <v>6199</v>
      </c>
      <c r="D705" t="s">
        <v>1894</v>
      </c>
      <c r="E705" t="s">
        <v>1894</v>
      </c>
      <c r="F705" s="1">
        <v>0</v>
      </c>
      <c r="G705">
        <v>4.5</v>
      </c>
      <c r="H705" s="2">
        <v>4875</v>
      </c>
      <c r="I705" t="s">
        <v>6200</v>
      </c>
      <c r="J705" t="s">
        <v>6201</v>
      </c>
      <c r="K705" t="s">
        <v>6202</v>
      </c>
      <c r="L705" t="s">
        <v>6203</v>
      </c>
      <c r="M705" t="s">
        <v>6204</v>
      </c>
      <c r="N705" t="s">
        <v>6205</v>
      </c>
      <c r="O705" t="s">
        <v>6206</v>
      </c>
      <c r="P705" t="s">
        <v>6207</v>
      </c>
    </row>
    <row r="706" spans="1:16" x14ac:dyDescent="0.55000000000000004">
      <c r="A706" t="s">
        <v>4289</v>
      </c>
      <c r="B706" t="s">
        <v>4290</v>
      </c>
      <c r="C706" t="s">
        <v>3219</v>
      </c>
      <c r="D706" t="s">
        <v>730</v>
      </c>
      <c r="E706" t="s">
        <v>1283</v>
      </c>
      <c r="F706" s="1">
        <v>0.7</v>
      </c>
      <c r="G706">
        <v>4.2</v>
      </c>
      <c r="H706" s="2">
        <v>20881</v>
      </c>
      <c r="I706" t="s">
        <v>4291</v>
      </c>
      <c r="J706" t="s">
        <v>4292</v>
      </c>
      <c r="K706" t="s">
        <v>4293</v>
      </c>
      <c r="L706" t="s">
        <v>4294</v>
      </c>
      <c r="M706" t="s">
        <v>4295</v>
      </c>
      <c r="N706" t="s">
        <v>4296</v>
      </c>
      <c r="O706" t="s">
        <v>6208</v>
      </c>
      <c r="P706" t="s">
        <v>6209</v>
      </c>
    </row>
    <row r="707" spans="1:16" x14ac:dyDescent="0.55000000000000004">
      <c r="A707" t="s">
        <v>6210</v>
      </c>
      <c r="B707" t="s">
        <v>6211</v>
      </c>
      <c r="C707" t="s">
        <v>3219</v>
      </c>
      <c r="D707" t="s">
        <v>6212</v>
      </c>
      <c r="E707" t="s">
        <v>899</v>
      </c>
      <c r="F707" s="1">
        <v>0.6</v>
      </c>
      <c r="G707">
        <v>4.3</v>
      </c>
      <c r="H707" s="2">
        <v>4744</v>
      </c>
      <c r="I707" t="s">
        <v>6213</v>
      </c>
      <c r="J707" t="s">
        <v>6214</v>
      </c>
      <c r="K707" t="s">
        <v>6215</v>
      </c>
      <c r="L707" t="s">
        <v>6216</v>
      </c>
      <c r="M707" t="s">
        <v>6217</v>
      </c>
      <c r="N707" t="s">
        <v>6218</v>
      </c>
      <c r="O707" t="s">
        <v>6219</v>
      </c>
      <c r="P707" t="s">
        <v>6220</v>
      </c>
    </row>
    <row r="708" spans="1:16" x14ac:dyDescent="0.55000000000000004">
      <c r="A708" t="s">
        <v>6221</v>
      </c>
      <c r="B708" t="s">
        <v>6222</v>
      </c>
      <c r="C708" t="s">
        <v>3347</v>
      </c>
      <c r="D708" t="s">
        <v>888</v>
      </c>
      <c r="E708" t="s">
        <v>4896</v>
      </c>
      <c r="F708" s="1">
        <v>0.63</v>
      </c>
      <c r="G708">
        <v>3.9</v>
      </c>
      <c r="H708" s="2">
        <v>12452</v>
      </c>
      <c r="I708" t="s">
        <v>6223</v>
      </c>
      <c r="J708" t="s">
        <v>6224</v>
      </c>
      <c r="K708" t="s">
        <v>6225</v>
      </c>
      <c r="L708" t="s">
        <v>6226</v>
      </c>
      <c r="M708" t="s">
        <v>6227</v>
      </c>
      <c r="N708" t="s">
        <v>6228</v>
      </c>
      <c r="O708" t="s">
        <v>6229</v>
      </c>
      <c r="P708" t="s">
        <v>6230</v>
      </c>
    </row>
    <row r="709" spans="1:16" x14ac:dyDescent="0.55000000000000004">
      <c r="A709" t="s">
        <v>6231</v>
      </c>
      <c r="B709" t="s">
        <v>6232</v>
      </c>
      <c r="C709" t="s">
        <v>5418</v>
      </c>
      <c r="D709" t="s">
        <v>934</v>
      </c>
      <c r="E709" t="s">
        <v>5420</v>
      </c>
      <c r="F709" s="1">
        <v>0.15</v>
      </c>
      <c r="G709">
        <v>4.5</v>
      </c>
      <c r="H709" s="2">
        <v>17810</v>
      </c>
      <c r="I709" t="s">
        <v>6233</v>
      </c>
      <c r="J709" t="s">
        <v>6234</v>
      </c>
      <c r="K709" t="s">
        <v>6235</v>
      </c>
      <c r="L709" t="s">
        <v>6236</v>
      </c>
      <c r="M709" t="s">
        <v>6237</v>
      </c>
      <c r="N709" t="s">
        <v>6238</v>
      </c>
      <c r="O709" t="s">
        <v>6239</v>
      </c>
      <c r="P709" t="s">
        <v>6240</v>
      </c>
    </row>
    <row r="710" spans="1:16" x14ac:dyDescent="0.55000000000000004">
      <c r="A710" t="s">
        <v>6241</v>
      </c>
      <c r="B710" t="s">
        <v>6242</v>
      </c>
      <c r="C710" t="s">
        <v>3347</v>
      </c>
      <c r="D710" t="s">
        <v>142</v>
      </c>
      <c r="E710" t="s">
        <v>625</v>
      </c>
      <c r="F710" s="1">
        <v>0.47</v>
      </c>
      <c r="G710">
        <v>4.0999999999999996</v>
      </c>
      <c r="H710" s="2">
        <v>53648</v>
      </c>
      <c r="I710" t="s">
        <v>6243</v>
      </c>
      <c r="J710" t="s">
        <v>6244</v>
      </c>
      <c r="K710" t="s">
        <v>6245</v>
      </c>
      <c r="L710" t="s">
        <v>6246</v>
      </c>
      <c r="M710" t="s">
        <v>6247</v>
      </c>
      <c r="N710" t="s">
        <v>6248</v>
      </c>
      <c r="O710" t="s">
        <v>6249</v>
      </c>
      <c r="P710" t="s">
        <v>6250</v>
      </c>
    </row>
    <row r="711" spans="1:16" x14ac:dyDescent="0.55000000000000004">
      <c r="A711" t="s">
        <v>6251</v>
      </c>
      <c r="B711" t="s">
        <v>6252</v>
      </c>
      <c r="C711" t="s">
        <v>6253</v>
      </c>
      <c r="D711" t="s">
        <v>6254</v>
      </c>
      <c r="E711" t="s">
        <v>6255</v>
      </c>
      <c r="F711" s="1">
        <v>0.54</v>
      </c>
      <c r="G711">
        <v>4.2</v>
      </c>
      <c r="H711" s="2">
        <v>2014</v>
      </c>
      <c r="I711" t="s">
        <v>6256</v>
      </c>
      <c r="J711" t="s">
        <v>6257</v>
      </c>
      <c r="K711" t="s">
        <v>6258</v>
      </c>
      <c r="L711" t="s">
        <v>6259</v>
      </c>
      <c r="M711" t="s">
        <v>6260</v>
      </c>
      <c r="N711" t="s">
        <v>6261</v>
      </c>
      <c r="O711" t="s">
        <v>6262</v>
      </c>
      <c r="P711" t="s">
        <v>6263</v>
      </c>
    </row>
    <row r="712" spans="1:16" x14ac:dyDescent="0.55000000000000004">
      <c r="A712" t="s">
        <v>6264</v>
      </c>
      <c r="B712" t="s">
        <v>6265</v>
      </c>
      <c r="C712" t="s">
        <v>6266</v>
      </c>
      <c r="D712" t="s">
        <v>269</v>
      </c>
      <c r="E712" t="s">
        <v>269</v>
      </c>
      <c r="F712" s="1">
        <v>0</v>
      </c>
      <c r="G712">
        <v>3.8</v>
      </c>
      <c r="H712" s="2">
        <v>5958</v>
      </c>
      <c r="I712" t="s">
        <v>6267</v>
      </c>
      <c r="J712" t="s">
        <v>6268</v>
      </c>
      <c r="K712" t="s">
        <v>6269</v>
      </c>
      <c r="L712" t="s">
        <v>6270</v>
      </c>
      <c r="M712" t="s">
        <v>6271</v>
      </c>
      <c r="N712" t="s">
        <v>6272</v>
      </c>
      <c r="O712" t="s">
        <v>6273</v>
      </c>
      <c r="P712" t="s">
        <v>6274</v>
      </c>
    </row>
    <row r="713" spans="1:16" x14ac:dyDescent="0.55000000000000004">
      <c r="A713" t="s">
        <v>6275</v>
      </c>
      <c r="B713" t="s">
        <v>6276</v>
      </c>
      <c r="C713" t="s">
        <v>3391</v>
      </c>
      <c r="D713" t="s">
        <v>6277</v>
      </c>
      <c r="E713" t="s">
        <v>114</v>
      </c>
      <c r="F713" s="1">
        <v>0.43</v>
      </c>
      <c r="G713">
        <v>4.3</v>
      </c>
      <c r="H713" s="2">
        <v>38221</v>
      </c>
      <c r="I713" t="s">
        <v>6278</v>
      </c>
      <c r="J713" t="s">
        <v>6279</v>
      </c>
      <c r="K713" t="s">
        <v>6280</v>
      </c>
      <c r="L713" t="s">
        <v>6281</v>
      </c>
      <c r="M713" t="s">
        <v>6282</v>
      </c>
      <c r="N713" t="s">
        <v>6283</v>
      </c>
      <c r="O713" t="s">
        <v>6284</v>
      </c>
      <c r="P713" t="s">
        <v>6285</v>
      </c>
    </row>
    <row r="714" spans="1:16" x14ac:dyDescent="0.55000000000000004">
      <c r="A714" t="s">
        <v>6286</v>
      </c>
      <c r="B714" t="s">
        <v>6287</v>
      </c>
      <c r="C714" t="s">
        <v>5924</v>
      </c>
      <c r="D714" t="s">
        <v>1894</v>
      </c>
      <c r="E714" t="s">
        <v>114</v>
      </c>
      <c r="F714" s="1">
        <v>0.45</v>
      </c>
      <c r="G714">
        <v>3.9</v>
      </c>
      <c r="H714" s="2">
        <v>64705</v>
      </c>
      <c r="I714" t="s">
        <v>6288</v>
      </c>
      <c r="J714" t="s">
        <v>6289</v>
      </c>
      <c r="K714" t="s">
        <v>6290</v>
      </c>
      <c r="L714" t="s">
        <v>6291</v>
      </c>
      <c r="M714" t="s">
        <v>6292</v>
      </c>
      <c r="N714" t="s">
        <v>6293</v>
      </c>
      <c r="O714" t="s">
        <v>6294</v>
      </c>
      <c r="P714" t="s">
        <v>6295</v>
      </c>
    </row>
    <row r="715" spans="1:16" x14ac:dyDescent="0.55000000000000004">
      <c r="A715" t="s">
        <v>4186</v>
      </c>
      <c r="B715" t="s">
        <v>4187</v>
      </c>
      <c r="C715" t="s">
        <v>4188</v>
      </c>
      <c r="D715" t="s">
        <v>4189</v>
      </c>
      <c r="E715" t="s">
        <v>3590</v>
      </c>
      <c r="F715" s="1">
        <v>0.65</v>
      </c>
      <c r="G715">
        <v>4.3</v>
      </c>
      <c r="H715" s="2">
        <v>17129</v>
      </c>
      <c r="I715" t="s">
        <v>4190</v>
      </c>
      <c r="J715" t="s">
        <v>4191</v>
      </c>
      <c r="K715" t="s">
        <v>4192</v>
      </c>
      <c r="L715" t="s">
        <v>4193</v>
      </c>
      <c r="M715" t="s">
        <v>4194</v>
      </c>
      <c r="N715" t="s">
        <v>4195</v>
      </c>
      <c r="O715" t="s">
        <v>6296</v>
      </c>
      <c r="P715" t="s">
        <v>6297</v>
      </c>
    </row>
    <row r="716" spans="1:16" x14ac:dyDescent="0.55000000000000004">
      <c r="A716" t="s">
        <v>221</v>
      </c>
      <c r="B716" t="s">
        <v>222</v>
      </c>
      <c r="C716" t="s">
        <v>194</v>
      </c>
      <c r="D716" t="s">
        <v>223</v>
      </c>
      <c r="E716" t="s">
        <v>224</v>
      </c>
      <c r="F716" s="1">
        <v>0.39</v>
      </c>
      <c r="G716">
        <v>4.3</v>
      </c>
      <c r="H716" s="2">
        <v>11976</v>
      </c>
      <c r="I716" t="s">
        <v>225</v>
      </c>
      <c r="J716" t="s">
        <v>226</v>
      </c>
      <c r="K716" t="s">
        <v>227</v>
      </c>
      <c r="L716" t="s">
        <v>228</v>
      </c>
      <c r="M716" t="s">
        <v>229</v>
      </c>
      <c r="N716" t="s">
        <v>230</v>
      </c>
      <c r="O716" t="s">
        <v>231</v>
      </c>
      <c r="P716" t="s">
        <v>6298</v>
      </c>
    </row>
    <row r="717" spans="1:16" x14ac:dyDescent="0.55000000000000004">
      <c r="A717" t="s">
        <v>6299</v>
      </c>
      <c r="B717" t="s">
        <v>6300</v>
      </c>
      <c r="C717" t="s">
        <v>5479</v>
      </c>
      <c r="D717" t="s">
        <v>6301</v>
      </c>
      <c r="E717" t="s">
        <v>55</v>
      </c>
      <c r="F717" s="1">
        <v>0.36</v>
      </c>
      <c r="G717">
        <v>3.9</v>
      </c>
      <c r="H717" s="2">
        <v>17348</v>
      </c>
      <c r="I717" t="s">
        <v>6302</v>
      </c>
      <c r="J717" t="s">
        <v>6303</v>
      </c>
      <c r="K717" t="s">
        <v>6304</v>
      </c>
      <c r="L717" t="s">
        <v>6305</v>
      </c>
      <c r="M717" t="s">
        <v>6306</v>
      </c>
      <c r="N717" t="s">
        <v>6307</v>
      </c>
      <c r="O717" t="s">
        <v>6308</v>
      </c>
      <c r="P717" t="s">
        <v>6309</v>
      </c>
    </row>
    <row r="718" spans="1:16" x14ac:dyDescent="0.55000000000000004">
      <c r="A718" t="s">
        <v>6310</v>
      </c>
      <c r="B718" t="s">
        <v>6311</v>
      </c>
      <c r="C718" t="s">
        <v>3347</v>
      </c>
      <c r="D718" t="s">
        <v>625</v>
      </c>
      <c r="E718" t="s">
        <v>730</v>
      </c>
      <c r="F718" s="1">
        <v>0.5</v>
      </c>
      <c r="G718">
        <v>3.7</v>
      </c>
      <c r="H718" s="2">
        <v>87798</v>
      </c>
      <c r="I718" t="s">
        <v>6312</v>
      </c>
      <c r="J718" t="s">
        <v>6313</v>
      </c>
      <c r="K718" t="s">
        <v>6314</v>
      </c>
      <c r="L718" t="s">
        <v>6315</v>
      </c>
      <c r="M718" t="s">
        <v>6316</v>
      </c>
      <c r="N718" t="s">
        <v>6317</v>
      </c>
      <c r="O718" t="s">
        <v>6318</v>
      </c>
      <c r="P718" t="s">
        <v>6319</v>
      </c>
    </row>
    <row r="719" spans="1:16" x14ac:dyDescent="0.55000000000000004">
      <c r="A719" t="s">
        <v>6320</v>
      </c>
      <c r="B719" t="s">
        <v>6321</v>
      </c>
      <c r="C719" t="s">
        <v>6322</v>
      </c>
      <c r="D719" t="s">
        <v>102</v>
      </c>
      <c r="E719" t="s">
        <v>90</v>
      </c>
      <c r="F719" s="1">
        <v>0.4</v>
      </c>
      <c r="G719">
        <v>4.2</v>
      </c>
      <c r="H719" s="2">
        <v>24432</v>
      </c>
      <c r="I719" t="s">
        <v>6323</v>
      </c>
      <c r="J719" t="s">
        <v>6324</v>
      </c>
      <c r="K719" t="s">
        <v>6325</v>
      </c>
      <c r="L719" t="s">
        <v>6326</v>
      </c>
      <c r="M719" t="s">
        <v>6327</v>
      </c>
      <c r="N719" t="s">
        <v>6328</v>
      </c>
      <c r="O719" t="s">
        <v>6329</v>
      </c>
      <c r="P719" t="s">
        <v>6330</v>
      </c>
    </row>
    <row r="720" spans="1:16" x14ac:dyDescent="0.55000000000000004">
      <c r="A720" t="s">
        <v>6331</v>
      </c>
      <c r="B720" t="s">
        <v>6332</v>
      </c>
      <c r="C720" t="s">
        <v>5193</v>
      </c>
      <c r="D720" t="s">
        <v>6333</v>
      </c>
      <c r="E720" t="s">
        <v>700</v>
      </c>
      <c r="F720" s="1">
        <v>0.59</v>
      </c>
      <c r="G720">
        <v>4.3</v>
      </c>
      <c r="H720" t="s">
        <v>6334</v>
      </c>
      <c r="I720" t="s">
        <v>6335</v>
      </c>
      <c r="J720" t="s">
        <v>6336</v>
      </c>
      <c r="K720" t="s">
        <v>6337</v>
      </c>
      <c r="L720" t="s">
        <v>6338</v>
      </c>
      <c r="M720" t="s">
        <v>6339</v>
      </c>
      <c r="N720" t="s">
        <v>6340</v>
      </c>
      <c r="O720" t="s">
        <v>6341</v>
      </c>
      <c r="P720" t="s">
        <v>6342</v>
      </c>
    </row>
    <row r="721" spans="1:16" x14ac:dyDescent="0.55000000000000004">
      <c r="A721" t="s">
        <v>6343</v>
      </c>
      <c r="B721" t="s">
        <v>6344</v>
      </c>
      <c r="C721" t="s">
        <v>6345</v>
      </c>
      <c r="D721" t="s">
        <v>1683</v>
      </c>
      <c r="E721" t="s">
        <v>6346</v>
      </c>
      <c r="F721" s="1">
        <v>0.24</v>
      </c>
      <c r="G721">
        <v>4.2</v>
      </c>
      <c r="H721" s="2">
        <v>93112</v>
      </c>
      <c r="I721" t="s">
        <v>6347</v>
      </c>
      <c r="J721" t="s">
        <v>6348</v>
      </c>
      <c r="K721" t="s">
        <v>6349</v>
      </c>
      <c r="L721" t="s">
        <v>6350</v>
      </c>
      <c r="M721" t="s">
        <v>6351</v>
      </c>
      <c r="N721" t="s">
        <v>6352</v>
      </c>
      <c r="O721" t="s">
        <v>6353</v>
      </c>
      <c r="P721" t="s">
        <v>6354</v>
      </c>
    </row>
    <row r="722" spans="1:16" x14ac:dyDescent="0.55000000000000004">
      <c r="A722" t="s">
        <v>6355</v>
      </c>
      <c r="B722" t="s">
        <v>6356</v>
      </c>
      <c r="C722" t="s">
        <v>3347</v>
      </c>
      <c r="D722" t="s">
        <v>547</v>
      </c>
      <c r="E722" t="s">
        <v>3590</v>
      </c>
      <c r="F722" s="1">
        <v>0.8</v>
      </c>
      <c r="G722">
        <v>3.9</v>
      </c>
      <c r="H722" s="2">
        <v>47521</v>
      </c>
      <c r="I722" t="s">
        <v>6357</v>
      </c>
      <c r="J722" t="s">
        <v>6358</v>
      </c>
      <c r="K722" t="s">
        <v>6359</v>
      </c>
      <c r="L722" t="s">
        <v>6360</v>
      </c>
      <c r="M722" t="s">
        <v>6361</v>
      </c>
      <c r="N722" t="s">
        <v>6362</v>
      </c>
      <c r="O722" t="s">
        <v>6363</v>
      </c>
      <c r="P722" t="s">
        <v>6364</v>
      </c>
    </row>
    <row r="723" spans="1:16" x14ac:dyDescent="0.55000000000000004">
      <c r="A723" t="s">
        <v>6365</v>
      </c>
      <c r="B723" t="s">
        <v>6366</v>
      </c>
      <c r="C723" t="s">
        <v>6068</v>
      </c>
      <c r="D723" t="s">
        <v>19</v>
      </c>
      <c r="E723" t="s">
        <v>90</v>
      </c>
      <c r="F723" s="1">
        <v>0.2</v>
      </c>
      <c r="G723">
        <v>4.3</v>
      </c>
      <c r="H723" s="2">
        <v>27201</v>
      </c>
      <c r="I723" t="s">
        <v>6367</v>
      </c>
      <c r="J723" t="s">
        <v>6368</v>
      </c>
      <c r="K723" t="s">
        <v>6369</v>
      </c>
      <c r="L723" t="s">
        <v>6370</v>
      </c>
      <c r="M723" t="s">
        <v>6371</v>
      </c>
      <c r="N723" t="s">
        <v>6372</v>
      </c>
      <c r="O723" t="s">
        <v>6373</v>
      </c>
      <c r="P723" t="s">
        <v>6374</v>
      </c>
    </row>
    <row r="724" spans="1:16" x14ac:dyDescent="0.55000000000000004">
      <c r="A724" t="s">
        <v>245</v>
      </c>
      <c r="B724" t="s">
        <v>246</v>
      </c>
      <c r="C724" t="s">
        <v>148</v>
      </c>
      <c r="D724" t="s">
        <v>247</v>
      </c>
      <c r="E724" t="s">
        <v>90</v>
      </c>
      <c r="F724" s="1">
        <v>0.44</v>
      </c>
      <c r="G724">
        <v>3.7</v>
      </c>
      <c r="H724" s="2">
        <v>10962</v>
      </c>
      <c r="I724" t="s">
        <v>248</v>
      </c>
      <c r="J724" t="s">
        <v>249</v>
      </c>
      <c r="K724" t="s">
        <v>250</v>
      </c>
      <c r="L724" t="s">
        <v>251</v>
      </c>
      <c r="M724" t="s">
        <v>252</v>
      </c>
      <c r="N724" t="s">
        <v>253</v>
      </c>
      <c r="O724" t="s">
        <v>6375</v>
      </c>
      <c r="P724" t="s">
        <v>6376</v>
      </c>
    </row>
    <row r="725" spans="1:16" x14ac:dyDescent="0.55000000000000004">
      <c r="A725" t="s">
        <v>256</v>
      </c>
      <c r="B725" t="s">
        <v>257</v>
      </c>
      <c r="C725" t="s">
        <v>194</v>
      </c>
      <c r="D725" t="s">
        <v>223</v>
      </c>
      <c r="E725" t="s">
        <v>258</v>
      </c>
      <c r="F725" s="1">
        <v>0.41</v>
      </c>
      <c r="G725">
        <v>4.3</v>
      </c>
      <c r="H725" s="2">
        <v>16299</v>
      </c>
      <c r="I725" t="s">
        <v>259</v>
      </c>
      <c r="J725" t="s">
        <v>260</v>
      </c>
      <c r="K725" t="s">
        <v>261</v>
      </c>
      <c r="L725" t="s">
        <v>262</v>
      </c>
      <c r="M725" t="s">
        <v>263</v>
      </c>
      <c r="N725" t="s">
        <v>264</v>
      </c>
      <c r="O725" t="s">
        <v>6377</v>
      </c>
      <c r="P725" t="s">
        <v>6378</v>
      </c>
    </row>
    <row r="726" spans="1:16" x14ac:dyDescent="0.55000000000000004">
      <c r="A726" t="s">
        <v>6379</v>
      </c>
      <c r="B726" t="s">
        <v>6380</v>
      </c>
      <c r="C726" t="s">
        <v>5206</v>
      </c>
      <c r="D726" t="s">
        <v>247</v>
      </c>
      <c r="E726" t="s">
        <v>6381</v>
      </c>
      <c r="F726" s="1">
        <v>0.26</v>
      </c>
      <c r="G726">
        <v>4.3</v>
      </c>
      <c r="H726" s="2">
        <v>31534</v>
      </c>
      <c r="I726" t="s">
        <v>6382</v>
      </c>
      <c r="J726" t="s">
        <v>6383</v>
      </c>
      <c r="K726" t="s">
        <v>6384</v>
      </c>
      <c r="L726" t="s">
        <v>6385</v>
      </c>
      <c r="M726" t="s">
        <v>6386</v>
      </c>
      <c r="N726" t="s">
        <v>6387</v>
      </c>
      <c r="O726" t="s">
        <v>6388</v>
      </c>
      <c r="P726" t="s">
        <v>6389</v>
      </c>
    </row>
    <row r="727" spans="1:16" x14ac:dyDescent="0.55000000000000004">
      <c r="A727" t="s">
        <v>6390</v>
      </c>
      <c r="B727" t="s">
        <v>6391</v>
      </c>
      <c r="C727" t="s">
        <v>3219</v>
      </c>
      <c r="D727" t="s">
        <v>1683</v>
      </c>
      <c r="E727" t="s">
        <v>2220</v>
      </c>
      <c r="F727" s="1">
        <v>0.5</v>
      </c>
      <c r="G727">
        <v>3.9</v>
      </c>
      <c r="H727" s="2">
        <v>7571</v>
      </c>
      <c r="I727" t="s">
        <v>6392</v>
      </c>
      <c r="J727" t="s">
        <v>4421</v>
      </c>
      <c r="K727" t="s">
        <v>4422</v>
      </c>
      <c r="L727" t="s">
        <v>4423</v>
      </c>
      <c r="M727" t="s">
        <v>4424</v>
      </c>
      <c r="N727" t="s">
        <v>4425</v>
      </c>
      <c r="O727" t="s">
        <v>6393</v>
      </c>
      <c r="P727" t="s">
        <v>6394</v>
      </c>
    </row>
    <row r="728" spans="1:16" x14ac:dyDescent="0.55000000000000004">
      <c r="A728" t="s">
        <v>6395</v>
      </c>
      <c r="B728" t="s">
        <v>6396</v>
      </c>
      <c r="C728" t="s">
        <v>6042</v>
      </c>
      <c r="D728" t="s">
        <v>6397</v>
      </c>
      <c r="E728" t="s">
        <v>6044</v>
      </c>
      <c r="F728" s="1">
        <v>0.14000000000000001</v>
      </c>
      <c r="G728">
        <v>4.4000000000000004</v>
      </c>
      <c r="H728" s="2">
        <v>6537</v>
      </c>
      <c r="I728" t="s">
        <v>6398</v>
      </c>
      <c r="J728" t="s">
        <v>6399</v>
      </c>
      <c r="K728" t="s">
        <v>6400</v>
      </c>
      <c r="L728" t="s">
        <v>6401</v>
      </c>
      <c r="M728" t="s">
        <v>6402</v>
      </c>
      <c r="N728" t="s">
        <v>6403</v>
      </c>
      <c r="O728" t="s">
        <v>6404</v>
      </c>
      <c r="P728" t="s">
        <v>6405</v>
      </c>
    </row>
    <row r="729" spans="1:16" x14ac:dyDescent="0.55000000000000004">
      <c r="A729" t="s">
        <v>267</v>
      </c>
      <c r="B729" t="s">
        <v>268</v>
      </c>
      <c r="C729" t="s">
        <v>18</v>
      </c>
      <c r="D729" t="s">
        <v>269</v>
      </c>
      <c r="E729" t="s">
        <v>31</v>
      </c>
      <c r="F729" s="1">
        <v>0.7</v>
      </c>
      <c r="G729">
        <v>4</v>
      </c>
      <c r="H729" s="2">
        <v>9377</v>
      </c>
      <c r="I729" t="s">
        <v>270</v>
      </c>
      <c r="J729" t="s">
        <v>271</v>
      </c>
      <c r="K729" t="s">
        <v>272</v>
      </c>
      <c r="L729" t="s">
        <v>273</v>
      </c>
      <c r="M729" t="s">
        <v>274</v>
      </c>
      <c r="N729" t="s">
        <v>275</v>
      </c>
      <c r="O729" t="s">
        <v>276</v>
      </c>
      <c r="P729" t="s">
        <v>6406</v>
      </c>
    </row>
    <row r="730" spans="1:16" x14ac:dyDescent="0.55000000000000004">
      <c r="A730" t="s">
        <v>6407</v>
      </c>
      <c r="B730" t="s">
        <v>6408</v>
      </c>
      <c r="C730" t="s">
        <v>5767</v>
      </c>
      <c r="D730" t="s">
        <v>102</v>
      </c>
      <c r="E730" t="s">
        <v>90</v>
      </c>
      <c r="F730" s="1">
        <v>0.4</v>
      </c>
      <c r="G730">
        <v>4.5</v>
      </c>
      <c r="H730" s="2">
        <v>21010</v>
      </c>
      <c r="I730" t="s">
        <v>6409</v>
      </c>
      <c r="J730" t="s">
        <v>6410</v>
      </c>
      <c r="K730" t="s">
        <v>6411</v>
      </c>
      <c r="L730" t="s">
        <v>6412</v>
      </c>
      <c r="M730" t="s">
        <v>6413</v>
      </c>
      <c r="N730" t="s">
        <v>6414</v>
      </c>
      <c r="O730" t="s">
        <v>6415</v>
      </c>
      <c r="P730" t="s">
        <v>6416</v>
      </c>
    </row>
    <row r="731" spans="1:16" x14ac:dyDescent="0.55000000000000004">
      <c r="A731" t="s">
        <v>6417</v>
      </c>
      <c r="B731" t="s">
        <v>6418</v>
      </c>
      <c r="C731" t="s">
        <v>3347</v>
      </c>
      <c r="D731" t="s">
        <v>236</v>
      </c>
      <c r="E731" t="s">
        <v>842</v>
      </c>
      <c r="F731" s="1">
        <v>0.55000000000000004</v>
      </c>
      <c r="G731">
        <v>3.9</v>
      </c>
      <c r="H731" s="2">
        <v>3517</v>
      </c>
      <c r="I731" t="s">
        <v>6419</v>
      </c>
      <c r="J731" t="s">
        <v>6420</v>
      </c>
      <c r="K731" t="s">
        <v>6421</v>
      </c>
      <c r="L731" t="s">
        <v>6422</v>
      </c>
      <c r="M731" t="s">
        <v>6423</v>
      </c>
      <c r="N731" t="s">
        <v>6424</v>
      </c>
      <c r="O731" t="s">
        <v>6425</v>
      </c>
      <c r="P731" t="s">
        <v>6426</v>
      </c>
    </row>
    <row r="732" spans="1:16" x14ac:dyDescent="0.55000000000000004">
      <c r="A732" t="s">
        <v>6427</v>
      </c>
      <c r="B732" t="s">
        <v>6428</v>
      </c>
      <c r="C732" t="s">
        <v>5924</v>
      </c>
      <c r="D732" t="s">
        <v>324</v>
      </c>
      <c r="E732" t="s">
        <v>730</v>
      </c>
      <c r="F732" s="1">
        <v>0.33</v>
      </c>
      <c r="G732">
        <v>4.3</v>
      </c>
      <c r="H732" s="2">
        <v>63899</v>
      </c>
      <c r="I732" t="s">
        <v>6429</v>
      </c>
      <c r="J732" t="s">
        <v>6430</v>
      </c>
      <c r="K732" t="s">
        <v>6431</v>
      </c>
      <c r="L732" t="s">
        <v>6432</v>
      </c>
      <c r="M732" t="s">
        <v>6433</v>
      </c>
      <c r="N732" t="s">
        <v>6434</v>
      </c>
      <c r="O732" t="s">
        <v>6435</v>
      </c>
      <c r="P732" t="s">
        <v>6436</v>
      </c>
    </row>
    <row r="733" spans="1:16" x14ac:dyDescent="0.55000000000000004">
      <c r="A733" t="s">
        <v>290</v>
      </c>
      <c r="B733" t="s">
        <v>291</v>
      </c>
      <c r="C733" t="s">
        <v>148</v>
      </c>
      <c r="D733" t="s">
        <v>31</v>
      </c>
      <c r="E733" t="s">
        <v>55</v>
      </c>
      <c r="F733" s="1">
        <v>0.72</v>
      </c>
      <c r="G733">
        <v>4.2</v>
      </c>
      <c r="H733" s="2">
        <v>12153</v>
      </c>
      <c r="I733" t="s">
        <v>292</v>
      </c>
      <c r="J733" t="s">
        <v>293</v>
      </c>
      <c r="K733" t="s">
        <v>294</v>
      </c>
      <c r="L733" t="s">
        <v>295</v>
      </c>
      <c r="M733" t="s">
        <v>296</v>
      </c>
      <c r="N733" t="s">
        <v>297</v>
      </c>
      <c r="O733" t="s">
        <v>298</v>
      </c>
      <c r="P733" t="s">
        <v>6437</v>
      </c>
    </row>
    <row r="734" spans="1:16" x14ac:dyDescent="0.55000000000000004">
      <c r="A734" t="s">
        <v>6438</v>
      </c>
      <c r="B734" t="s">
        <v>6439</v>
      </c>
      <c r="C734" t="s">
        <v>6440</v>
      </c>
      <c r="D734" t="s">
        <v>19</v>
      </c>
      <c r="E734" t="s">
        <v>625</v>
      </c>
      <c r="F734" s="1">
        <v>0.73</v>
      </c>
      <c r="G734">
        <v>4.0999999999999996</v>
      </c>
      <c r="H734" s="2">
        <v>5730</v>
      </c>
      <c r="I734" t="s">
        <v>6441</v>
      </c>
      <c r="J734" t="s">
        <v>6442</v>
      </c>
      <c r="K734" t="s">
        <v>6443</v>
      </c>
      <c r="L734" t="s">
        <v>6444</v>
      </c>
      <c r="M734" t="s">
        <v>6445</v>
      </c>
      <c r="N734" t="s">
        <v>6446</v>
      </c>
      <c r="O734" t="s">
        <v>6447</v>
      </c>
      <c r="P734" t="s">
        <v>6448</v>
      </c>
    </row>
    <row r="735" spans="1:16" x14ac:dyDescent="0.55000000000000004">
      <c r="A735" t="s">
        <v>6449</v>
      </c>
      <c r="B735" t="s">
        <v>6450</v>
      </c>
      <c r="C735" t="s">
        <v>6451</v>
      </c>
      <c r="D735" t="s">
        <v>1415</v>
      </c>
      <c r="E735" t="s">
        <v>842</v>
      </c>
      <c r="F735" s="1">
        <v>0.57999999999999996</v>
      </c>
      <c r="G735">
        <v>4.2</v>
      </c>
      <c r="H735" s="2">
        <v>25488</v>
      </c>
      <c r="I735" t="s">
        <v>6452</v>
      </c>
      <c r="J735" t="s">
        <v>6453</v>
      </c>
      <c r="K735" t="s">
        <v>6454</v>
      </c>
      <c r="L735" t="s">
        <v>6455</v>
      </c>
      <c r="M735" t="s">
        <v>6456</v>
      </c>
      <c r="N735" t="s">
        <v>6457</v>
      </c>
      <c r="O735" t="s">
        <v>6458</v>
      </c>
      <c r="P735" t="s">
        <v>6459</v>
      </c>
    </row>
    <row r="736" spans="1:16" x14ac:dyDescent="0.55000000000000004">
      <c r="A736" t="s">
        <v>6460</v>
      </c>
      <c r="B736" t="s">
        <v>6461</v>
      </c>
      <c r="C736" t="s">
        <v>5206</v>
      </c>
      <c r="D736" t="s">
        <v>55</v>
      </c>
      <c r="E736" t="s">
        <v>2402</v>
      </c>
      <c r="F736" s="1">
        <v>0.3</v>
      </c>
      <c r="G736">
        <v>4.5</v>
      </c>
      <c r="H736" s="2">
        <v>54405</v>
      </c>
      <c r="I736" t="s">
        <v>6462</v>
      </c>
      <c r="J736" t="s">
        <v>6463</v>
      </c>
      <c r="K736" t="s">
        <v>6464</v>
      </c>
      <c r="L736" t="s">
        <v>6465</v>
      </c>
      <c r="M736" t="s">
        <v>6466</v>
      </c>
      <c r="N736" t="s">
        <v>6467</v>
      </c>
      <c r="O736" t="s">
        <v>6468</v>
      </c>
      <c r="P736" t="s">
        <v>6469</v>
      </c>
    </row>
    <row r="737" spans="1:16" x14ac:dyDescent="0.55000000000000004">
      <c r="A737" t="s">
        <v>4369</v>
      </c>
      <c r="B737" t="s">
        <v>4370</v>
      </c>
      <c r="C737" t="s">
        <v>3950</v>
      </c>
      <c r="D737" t="s">
        <v>4371</v>
      </c>
      <c r="E737" t="s">
        <v>90</v>
      </c>
      <c r="F737" s="1">
        <v>0.81</v>
      </c>
      <c r="G737">
        <v>4.2</v>
      </c>
      <c r="H737" s="2">
        <v>1949</v>
      </c>
      <c r="I737" t="s">
        <v>4372</v>
      </c>
      <c r="J737" t="s">
        <v>4373</v>
      </c>
      <c r="K737" t="s">
        <v>4374</v>
      </c>
      <c r="L737" t="s">
        <v>4375</v>
      </c>
      <c r="M737" t="s">
        <v>4376</v>
      </c>
      <c r="N737" t="s">
        <v>4377</v>
      </c>
      <c r="O737" t="s">
        <v>6470</v>
      </c>
      <c r="P737" t="s">
        <v>6471</v>
      </c>
    </row>
    <row r="738" spans="1:16" x14ac:dyDescent="0.55000000000000004">
      <c r="A738" t="s">
        <v>6472</v>
      </c>
      <c r="B738" t="s">
        <v>6473</v>
      </c>
      <c r="C738" t="s">
        <v>5848</v>
      </c>
      <c r="D738" t="s">
        <v>3433</v>
      </c>
      <c r="E738" t="s">
        <v>1415</v>
      </c>
      <c r="F738" s="1">
        <v>0.32</v>
      </c>
      <c r="G738">
        <v>4.2</v>
      </c>
      <c r="H738" t="s">
        <v>6474</v>
      </c>
      <c r="I738" t="s">
        <v>6475</v>
      </c>
      <c r="J738" t="s">
        <v>6476</v>
      </c>
      <c r="K738" t="s">
        <v>6477</v>
      </c>
      <c r="L738" t="s">
        <v>6478</v>
      </c>
      <c r="M738" t="s">
        <v>6479</v>
      </c>
      <c r="N738" t="s">
        <v>6480</v>
      </c>
      <c r="O738" t="s">
        <v>6481</v>
      </c>
      <c r="P738" t="s">
        <v>6482</v>
      </c>
    </row>
    <row r="739" spans="1:16" x14ac:dyDescent="0.55000000000000004">
      <c r="A739" t="s">
        <v>6483</v>
      </c>
      <c r="B739" t="s">
        <v>6484</v>
      </c>
      <c r="C739" t="s">
        <v>5479</v>
      </c>
      <c r="D739" t="s">
        <v>6485</v>
      </c>
      <c r="E739" t="s">
        <v>5405</v>
      </c>
      <c r="F739" s="1">
        <v>0.25</v>
      </c>
      <c r="G739">
        <v>4.3</v>
      </c>
      <c r="H739" s="2">
        <v>7241</v>
      </c>
      <c r="I739" t="s">
        <v>6486</v>
      </c>
      <c r="J739" t="s">
        <v>6487</v>
      </c>
      <c r="K739" t="s">
        <v>6488</v>
      </c>
      <c r="L739" t="s">
        <v>6489</v>
      </c>
      <c r="M739" t="s">
        <v>6490</v>
      </c>
      <c r="N739" t="s">
        <v>6491</v>
      </c>
      <c r="O739" t="s">
        <v>6492</v>
      </c>
      <c r="P739" t="s">
        <v>6493</v>
      </c>
    </row>
    <row r="740" spans="1:16" x14ac:dyDescent="0.55000000000000004">
      <c r="A740" t="s">
        <v>6494</v>
      </c>
      <c r="B740" t="s">
        <v>6495</v>
      </c>
      <c r="C740" t="s">
        <v>5242</v>
      </c>
      <c r="D740" t="s">
        <v>1040</v>
      </c>
      <c r="E740" t="s">
        <v>2220</v>
      </c>
      <c r="F740" s="1">
        <v>0.83</v>
      </c>
      <c r="G740">
        <v>4</v>
      </c>
      <c r="H740" s="2">
        <v>20457</v>
      </c>
      <c r="I740" t="s">
        <v>6496</v>
      </c>
      <c r="J740" t="s">
        <v>6497</v>
      </c>
      <c r="K740" t="s">
        <v>6498</v>
      </c>
      <c r="L740" t="s">
        <v>6499</v>
      </c>
      <c r="M740" t="s">
        <v>6500</v>
      </c>
      <c r="N740" t="s">
        <v>6501</v>
      </c>
      <c r="O740" t="s">
        <v>6502</v>
      </c>
      <c r="P740" t="s">
        <v>6503</v>
      </c>
    </row>
    <row r="741" spans="1:16" x14ac:dyDescent="0.55000000000000004">
      <c r="A741" t="s">
        <v>6504</v>
      </c>
      <c r="B741" t="s">
        <v>6505</v>
      </c>
      <c r="C741" t="s">
        <v>6506</v>
      </c>
      <c r="D741" t="s">
        <v>6507</v>
      </c>
      <c r="E741" t="s">
        <v>6507</v>
      </c>
      <c r="F741" s="1">
        <v>0</v>
      </c>
      <c r="G741">
        <v>4.5</v>
      </c>
      <c r="H741" s="2">
        <v>8610</v>
      </c>
      <c r="I741" t="s">
        <v>6508</v>
      </c>
      <c r="J741" t="s">
        <v>6509</v>
      </c>
      <c r="K741" t="s">
        <v>6510</v>
      </c>
      <c r="L741" t="s">
        <v>6511</v>
      </c>
      <c r="M741" t="s">
        <v>6512</v>
      </c>
      <c r="N741" t="s">
        <v>6513</v>
      </c>
      <c r="O741" t="s">
        <v>6514</v>
      </c>
      <c r="P741" t="s">
        <v>6515</v>
      </c>
    </row>
    <row r="742" spans="1:16" x14ac:dyDescent="0.55000000000000004">
      <c r="A742" t="s">
        <v>4338</v>
      </c>
      <c r="B742" t="s">
        <v>4339</v>
      </c>
      <c r="C742" t="s">
        <v>4188</v>
      </c>
      <c r="D742" t="s">
        <v>32</v>
      </c>
      <c r="E742" t="s">
        <v>114</v>
      </c>
      <c r="F742" s="1">
        <v>0.65</v>
      </c>
      <c r="G742">
        <v>3.8</v>
      </c>
      <c r="H742" s="2">
        <v>16557</v>
      </c>
      <c r="I742" t="s">
        <v>4340</v>
      </c>
      <c r="J742" t="s">
        <v>4341</v>
      </c>
      <c r="K742" t="s">
        <v>4342</v>
      </c>
      <c r="L742" t="s">
        <v>4343</v>
      </c>
      <c r="M742" t="s">
        <v>4344</v>
      </c>
      <c r="N742" t="s">
        <v>4345</v>
      </c>
      <c r="O742" t="s">
        <v>6516</v>
      </c>
      <c r="P742" t="s">
        <v>6517</v>
      </c>
    </row>
    <row r="743" spans="1:16" x14ac:dyDescent="0.55000000000000004">
      <c r="A743" t="s">
        <v>6518</v>
      </c>
      <c r="B743" t="s">
        <v>6519</v>
      </c>
      <c r="C743" t="s">
        <v>5242</v>
      </c>
      <c r="D743" t="s">
        <v>378</v>
      </c>
      <c r="E743" t="s">
        <v>842</v>
      </c>
      <c r="F743" s="1">
        <v>0.85</v>
      </c>
      <c r="G743">
        <v>3.9</v>
      </c>
      <c r="H743" s="2">
        <v>1087</v>
      </c>
      <c r="I743" t="s">
        <v>6520</v>
      </c>
      <c r="J743" t="s">
        <v>6521</v>
      </c>
      <c r="K743" t="s">
        <v>6522</v>
      </c>
      <c r="L743" t="s">
        <v>6523</v>
      </c>
      <c r="M743" t="s">
        <v>6524</v>
      </c>
      <c r="N743" t="s">
        <v>6525</v>
      </c>
      <c r="O743" t="s">
        <v>6526</v>
      </c>
      <c r="P743" t="s">
        <v>6527</v>
      </c>
    </row>
    <row r="744" spans="1:16" x14ac:dyDescent="0.55000000000000004">
      <c r="A744" t="s">
        <v>6528</v>
      </c>
      <c r="B744" t="s">
        <v>6529</v>
      </c>
      <c r="C744" t="s">
        <v>6122</v>
      </c>
      <c r="D744" t="s">
        <v>77</v>
      </c>
      <c r="E744" t="s">
        <v>19</v>
      </c>
      <c r="F744" s="1">
        <v>0.63</v>
      </c>
      <c r="G744">
        <v>4</v>
      </c>
      <c r="H744" s="2">
        <v>1540</v>
      </c>
      <c r="I744" t="s">
        <v>6530</v>
      </c>
      <c r="J744" t="s">
        <v>6531</v>
      </c>
      <c r="K744" t="s">
        <v>6532</v>
      </c>
      <c r="L744" t="s">
        <v>6533</v>
      </c>
      <c r="M744" t="s">
        <v>6534</v>
      </c>
      <c r="N744" t="s">
        <v>6535</v>
      </c>
      <c r="O744" t="s">
        <v>6536</v>
      </c>
      <c r="P744" t="s">
        <v>6537</v>
      </c>
    </row>
    <row r="745" spans="1:16" x14ac:dyDescent="0.55000000000000004">
      <c r="A745" t="s">
        <v>6538</v>
      </c>
      <c r="B745" t="s">
        <v>6539</v>
      </c>
      <c r="C745" t="s">
        <v>5218</v>
      </c>
      <c r="D745" t="s">
        <v>5194</v>
      </c>
      <c r="E745" t="s">
        <v>114</v>
      </c>
      <c r="F745" s="1">
        <v>0.71</v>
      </c>
      <c r="G745">
        <v>4.0999999999999996</v>
      </c>
      <c r="H745">
        <v>401</v>
      </c>
      <c r="I745" t="s">
        <v>6540</v>
      </c>
      <c r="J745" t="s">
        <v>6541</v>
      </c>
      <c r="K745" t="s">
        <v>6542</v>
      </c>
      <c r="L745" t="s">
        <v>6543</v>
      </c>
      <c r="M745" t="s">
        <v>6544</v>
      </c>
      <c r="N745" t="s">
        <v>6545</v>
      </c>
      <c r="O745" t="s">
        <v>6546</v>
      </c>
      <c r="P745" t="s">
        <v>6547</v>
      </c>
    </row>
    <row r="746" spans="1:16" x14ac:dyDescent="0.55000000000000004">
      <c r="A746" t="s">
        <v>6548</v>
      </c>
      <c r="B746" t="s">
        <v>6549</v>
      </c>
      <c r="C746" t="s">
        <v>6550</v>
      </c>
      <c r="D746" t="s">
        <v>356</v>
      </c>
      <c r="E746" t="s">
        <v>90</v>
      </c>
      <c r="F746" s="1">
        <v>0.64</v>
      </c>
      <c r="G746">
        <v>3.4</v>
      </c>
      <c r="H746" s="2">
        <v>9385</v>
      </c>
      <c r="I746" t="s">
        <v>6551</v>
      </c>
      <c r="J746" t="s">
        <v>6552</v>
      </c>
      <c r="K746" t="s">
        <v>6553</v>
      </c>
      <c r="L746" t="s">
        <v>6554</v>
      </c>
      <c r="M746" t="s">
        <v>6555</v>
      </c>
      <c r="N746" t="s">
        <v>6556</v>
      </c>
      <c r="O746" t="s">
        <v>6557</v>
      </c>
      <c r="P746" t="s">
        <v>6558</v>
      </c>
    </row>
    <row r="747" spans="1:16" x14ac:dyDescent="0.55000000000000004">
      <c r="A747" t="s">
        <v>6559</v>
      </c>
      <c r="B747" t="s">
        <v>6560</v>
      </c>
      <c r="C747" t="s">
        <v>3219</v>
      </c>
      <c r="D747" t="s">
        <v>625</v>
      </c>
      <c r="E747" t="s">
        <v>2220</v>
      </c>
      <c r="F747" s="1">
        <v>0.7</v>
      </c>
      <c r="G747">
        <v>4</v>
      </c>
      <c r="H747" s="2">
        <v>92588</v>
      </c>
      <c r="I747" t="s">
        <v>6561</v>
      </c>
      <c r="J747" t="s">
        <v>4549</v>
      </c>
      <c r="K747" t="s">
        <v>4550</v>
      </c>
      <c r="L747" t="s">
        <v>4551</v>
      </c>
      <c r="M747" t="s">
        <v>4552</v>
      </c>
      <c r="N747" t="s">
        <v>4553</v>
      </c>
      <c r="O747" t="s">
        <v>6562</v>
      </c>
      <c r="P747" t="s">
        <v>6563</v>
      </c>
    </row>
    <row r="748" spans="1:16" x14ac:dyDescent="0.55000000000000004">
      <c r="A748" t="s">
        <v>6564</v>
      </c>
      <c r="B748" t="s">
        <v>6565</v>
      </c>
      <c r="C748" t="s">
        <v>3347</v>
      </c>
      <c r="D748" t="s">
        <v>19</v>
      </c>
      <c r="E748" t="s">
        <v>55</v>
      </c>
      <c r="F748" s="1">
        <v>0.43</v>
      </c>
      <c r="G748">
        <v>3.4</v>
      </c>
      <c r="H748" s="2">
        <v>3454</v>
      </c>
      <c r="I748" t="s">
        <v>6566</v>
      </c>
      <c r="J748" t="s">
        <v>6567</v>
      </c>
      <c r="K748" t="s">
        <v>6568</v>
      </c>
      <c r="L748" t="s">
        <v>6569</v>
      </c>
      <c r="M748" t="s">
        <v>6570</v>
      </c>
      <c r="N748" t="s">
        <v>6571</v>
      </c>
      <c r="O748" t="s">
        <v>6572</v>
      </c>
      <c r="P748" t="s">
        <v>6573</v>
      </c>
    </row>
    <row r="749" spans="1:16" x14ac:dyDescent="0.55000000000000004">
      <c r="A749" t="s">
        <v>6574</v>
      </c>
      <c r="B749" t="s">
        <v>6575</v>
      </c>
      <c r="C749" t="s">
        <v>5733</v>
      </c>
      <c r="D749" t="s">
        <v>378</v>
      </c>
      <c r="E749" t="s">
        <v>142</v>
      </c>
      <c r="F749" s="1">
        <v>0.25</v>
      </c>
      <c r="G749">
        <v>4.3</v>
      </c>
      <c r="H749" s="2">
        <v>15790</v>
      </c>
      <c r="I749" t="s">
        <v>6576</v>
      </c>
      <c r="J749" t="s">
        <v>6577</v>
      </c>
      <c r="K749" t="s">
        <v>6578</v>
      </c>
      <c r="L749" t="s">
        <v>6579</v>
      </c>
      <c r="M749" t="s">
        <v>6580</v>
      </c>
      <c r="N749" t="s">
        <v>6581</v>
      </c>
      <c r="O749" t="s">
        <v>6582</v>
      </c>
      <c r="P749" t="s">
        <v>6583</v>
      </c>
    </row>
    <row r="750" spans="1:16" x14ac:dyDescent="0.55000000000000004">
      <c r="A750" t="s">
        <v>6584</v>
      </c>
      <c r="B750" t="s">
        <v>6585</v>
      </c>
      <c r="C750" t="s">
        <v>6586</v>
      </c>
      <c r="D750" t="s">
        <v>1793</v>
      </c>
      <c r="E750" t="s">
        <v>6587</v>
      </c>
      <c r="F750" s="1">
        <v>0.53</v>
      </c>
      <c r="G750">
        <v>3.9</v>
      </c>
      <c r="H750" s="2">
        <v>14969</v>
      </c>
      <c r="I750" t="s">
        <v>6588</v>
      </c>
      <c r="J750" t="s">
        <v>6589</v>
      </c>
      <c r="K750" t="s">
        <v>6590</v>
      </c>
      <c r="L750" t="s">
        <v>6591</v>
      </c>
      <c r="M750" t="s">
        <v>6592</v>
      </c>
      <c r="N750" t="s">
        <v>6593</v>
      </c>
      <c r="O750" t="s">
        <v>6594</v>
      </c>
      <c r="P750" t="s">
        <v>6595</v>
      </c>
    </row>
    <row r="751" spans="1:16" x14ac:dyDescent="0.55000000000000004">
      <c r="A751" t="s">
        <v>6596</v>
      </c>
      <c r="B751" t="s">
        <v>6597</v>
      </c>
      <c r="C751" t="s">
        <v>3219</v>
      </c>
      <c r="D751" t="s">
        <v>1683</v>
      </c>
      <c r="E751" t="s">
        <v>1283</v>
      </c>
      <c r="F751" s="1">
        <v>0.75</v>
      </c>
      <c r="G751">
        <v>4.0999999999999996</v>
      </c>
      <c r="H751" s="2">
        <v>42139</v>
      </c>
      <c r="I751" t="s">
        <v>6598</v>
      </c>
      <c r="J751" t="s">
        <v>6599</v>
      </c>
      <c r="K751" t="s">
        <v>6600</v>
      </c>
      <c r="L751" t="s">
        <v>6601</v>
      </c>
      <c r="M751" t="s">
        <v>6602</v>
      </c>
      <c r="N751" t="s">
        <v>6603</v>
      </c>
      <c r="O751" t="s">
        <v>6604</v>
      </c>
      <c r="P751" t="s">
        <v>6605</v>
      </c>
    </row>
    <row r="752" spans="1:16" x14ac:dyDescent="0.55000000000000004">
      <c r="A752" t="s">
        <v>6606</v>
      </c>
      <c r="B752" t="s">
        <v>6607</v>
      </c>
      <c r="C752" t="s">
        <v>5418</v>
      </c>
      <c r="D752" t="s">
        <v>174</v>
      </c>
      <c r="E752" t="s">
        <v>5722</v>
      </c>
      <c r="F752" s="1">
        <v>0.12</v>
      </c>
      <c r="G752">
        <v>4.3</v>
      </c>
      <c r="H752">
        <v>989</v>
      </c>
      <c r="I752" t="s">
        <v>6608</v>
      </c>
      <c r="J752" t="s">
        <v>6609</v>
      </c>
      <c r="K752" t="s">
        <v>6610</v>
      </c>
      <c r="L752" t="s">
        <v>6611</v>
      </c>
      <c r="M752" t="s">
        <v>6612</v>
      </c>
      <c r="N752" t="s">
        <v>6613</v>
      </c>
      <c r="O752" t="s">
        <v>6614</v>
      </c>
      <c r="P752" t="s">
        <v>6615</v>
      </c>
    </row>
    <row r="753" spans="1:16" x14ac:dyDescent="0.55000000000000004">
      <c r="A753" t="s">
        <v>6616</v>
      </c>
      <c r="B753" t="s">
        <v>6617</v>
      </c>
      <c r="C753" t="s">
        <v>3301</v>
      </c>
      <c r="D753" t="s">
        <v>6618</v>
      </c>
      <c r="E753" t="s">
        <v>6619</v>
      </c>
      <c r="F753" s="1">
        <v>0.54</v>
      </c>
      <c r="G753">
        <v>4.5</v>
      </c>
      <c r="H753" s="2">
        <v>19624</v>
      </c>
      <c r="I753" t="s">
        <v>6620</v>
      </c>
      <c r="J753" t="s">
        <v>6621</v>
      </c>
      <c r="K753" t="s">
        <v>6622</v>
      </c>
      <c r="L753" t="s">
        <v>6623</v>
      </c>
      <c r="M753" t="s">
        <v>6624</v>
      </c>
      <c r="N753" t="s">
        <v>6625</v>
      </c>
      <c r="O753" t="s">
        <v>6626</v>
      </c>
      <c r="P753" t="s">
        <v>6627</v>
      </c>
    </row>
    <row r="754" spans="1:16" x14ac:dyDescent="0.55000000000000004">
      <c r="A754" t="s">
        <v>6628</v>
      </c>
      <c r="B754" t="s">
        <v>6629</v>
      </c>
      <c r="C754" t="s">
        <v>6550</v>
      </c>
      <c r="D754" t="s">
        <v>6630</v>
      </c>
      <c r="E754" t="s">
        <v>114</v>
      </c>
      <c r="F754" s="1">
        <v>0.43</v>
      </c>
      <c r="G754">
        <v>4.2</v>
      </c>
      <c r="H754" s="2">
        <v>3201</v>
      </c>
      <c r="I754" t="s">
        <v>6631</v>
      </c>
      <c r="J754" t="s">
        <v>6632</v>
      </c>
      <c r="K754" t="s">
        <v>6633</v>
      </c>
      <c r="L754" t="s">
        <v>6634</v>
      </c>
      <c r="M754" t="s">
        <v>6635</v>
      </c>
      <c r="N754" t="s">
        <v>6636</v>
      </c>
      <c r="O754" t="s">
        <v>6637</v>
      </c>
      <c r="P754" t="s">
        <v>6638</v>
      </c>
    </row>
    <row r="755" spans="1:16" x14ac:dyDescent="0.55000000000000004">
      <c r="A755" t="s">
        <v>6639</v>
      </c>
      <c r="B755" t="s">
        <v>6640</v>
      </c>
      <c r="C755" t="s">
        <v>6641</v>
      </c>
      <c r="D755" t="s">
        <v>163</v>
      </c>
      <c r="E755" t="s">
        <v>324</v>
      </c>
      <c r="F755" s="1">
        <v>0.55000000000000004</v>
      </c>
      <c r="G755">
        <v>4.0999999999999996</v>
      </c>
      <c r="H755" s="2">
        <v>30469</v>
      </c>
      <c r="I755" t="s">
        <v>6642</v>
      </c>
      <c r="J755" t="s">
        <v>6643</v>
      </c>
      <c r="K755" t="s">
        <v>6644</v>
      </c>
      <c r="L755" t="s">
        <v>6645</v>
      </c>
      <c r="M755" t="s">
        <v>6646</v>
      </c>
      <c r="N755" t="s">
        <v>6647</v>
      </c>
      <c r="O755" t="s">
        <v>6648</v>
      </c>
      <c r="P755" t="s">
        <v>6649</v>
      </c>
    </row>
    <row r="756" spans="1:16" x14ac:dyDescent="0.55000000000000004">
      <c r="A756" t="s">
        <v>6650</v>
      </c>
      <c r="B756" t="s">
        <v>6651</v>
      </c>
      <c r="C756" t="s">
        <v>6652</v>
      </c>
      <c r="D756" t="s">
        <v>1086</v>
      </c>
      <c r="E756" t="s">
        <v>114</v>
      </c>
      <c r="F756" s="1">
        <v>0.55000000000000004</v>
      </c>
      <c r="G756">
        <v>4.4000000000000004</v>
      </c>
      <c r="H756" s="2">
        <v>9940</v>
      </c>
      <c r="I756" t="s">
        <v>6653</v>
      </c>
      <c r="J756" t="s">
        <v>6654</v>
      </c>
      <c r="K756" t="s">
        <v>6655</v>
      </c>
      <c r="L756" t="s">
        <v>6656</v>
      </c>
      <c r="M756" t="s">
        <v>6657</v>
      </c>
      <c r="N756" t="s">
        <v>6658</v>
      </c>
      <c r="O756" t="s">
        <v>6659</v>
      </c>
      <c r="P756" t="s">
        <v>6660</v>
      </c>
    </row>
    <row r="757" spans="1:16" x14ac:dyDescent="0.55000000000000004">
      <c r="A757" t="s">
        <v>6661</v>
      </c>
      <c r="B757" t="s">
        <v>6662</v>
      </c>
      <c r="C757" t="s">
        <v>6663</v>
      </c>
      <c r="D757" t="s">
        <v>1894</v>
      </c>
      <c r="E757" t="s">
        <v>114</v>
      </c>
      <c r="F757" s="1">
        <v>0.45</v>
      </c>
      <c r="G757">
        <v>4.3</v>
      </c>
      <c r="H757" s="2">
        <v>7758</v>
      </c>
      <c r="I757" t="s">
        <v>6664</v>
      </c>
      <c r="J757" t="s">
        <v>6665</v>
      </c>
      <c r="K757" t="s">
        <v>6666</v>
      </c>
      <c r="L757" t="s">
        <v>6667</v>
      </c>
      <c r="M757" t="s">
        <v>6668</v>
      </c>
      <c r="N757" t="s">
        <v>6669</v>
      </c>
      <c r="O757" t="s">
        <v>6670</v>
      </c>
      <c r="P757" t="s">
        <v>6671</v>
      </c>
    </row>
    <row r="758" spans="1:16" x14ac:dyDescent="0.55000000000000004">
      <c r="A758" t="s">
        <v>6672</v>
      </c>
      <c r="B758" t="s">
        <v>6673</v>
      </c>
      <c r="C758" t="s">
        <v>5848</v>
      </c>
      <c r="D758" t="s">
        <v>6674</v>
      </c>
      <c r="E758" t="s">
        <v>1379</v>
      </c>
      <c r="F758" s="1">
        <v>0.36</v>
      </c>
      <c r="G758">
        <v>4.3</v>
      </c>
      <c r="H758" s="2">
        <v>68409</v>
      </c>
      <c r="I758" t="s">
        <v>6675</v>
      </c>
      <c r="J758" t="s">
        <v>6676</v>
      </c>
      <c r="K758" t="s">
        <v>6677</v>
      </c>
      <c r="L758" t="s">
        <v>6678</v>
      </c>
      <c r="M758" t="s">
        <v>6679</v>
      </c>
      <c r="N758" t="s">
        <v>6680</v>
      </c>
      <c r="O758" t="s">
        <v>6681</v>
      </c>
      <c r="P758" t="s">
        <v>6682</v>
      </c>
    </row>
    <row r="759" spans="1:16" x14ac:dyDescent="0.55000000000000004">
      <c r="A759" t="s">
        <v>6683</v>
      </c>
      <c r="B759" t="s">
        <v>6684</v>
      </c>
      <c r="C759" t="s">
        <v>6685</v>
      </c>
      <c r="D759" t="s">
        <v>5882</v>
      </c>
      <c r="E759" t="s">
        <v>5882</v>
      </c>
      <c r="F759" s="1">
        <v>0</v>
      </c>
      <c r="G759">
        <v>4.3</v>
      </c>
      <c r="H759" s="2">
        <v>3095</v>
      </c>
      <c r="I759" t="s">
        <v>6686</v>
      </c>
      <c r="J759" t="s">
        <v>6687</v>
      </c>
      <c r="K759" t="s">
        <v>6688</v>
      </c>
      <c r="L759" t="s">
        <v>6689</v>
      </c>
      <c r="M759" t="s">
        <v>6690</v>
      </c>
      <c r="N759" t="s">
        <v>6691</v>
      </c>
      <c r="O759" t="s">
        <v>6692</v>
      </c>
      <c r="P759" t="s">
        <v>6693</v>
      </c>
    </row>
    <row r="760" spans="1:16" x14ac:dyDescent="0.55000000000000004">
      <c r="A760" t="s">
        <v>6694</v>
      </c>
      <c r="B760" t="s">
        <v>6695</v>
      </c>
      <c r="C760" t="s">
        <v>5268</v>
      </c>
      <c r="D760" t="s">
        <v>102</v>
      </c>
      <c r="E760" t="s">
        <v>625</v>
      </c>
      <c r="F760" s="1">
        <v>0.8</v>
      </c>
      <c r="G760">
        <v>4.2</v>
      </c>
      <c r="H760">
        <v>903</v>
      </c>
      <c r="I760" t="s">
        <v>6696</v>
      </c>
      <c r="J760" t="s">
        <v>6697</v>
      </c>
      <c r="K760" t="s">
        <v>6698</v>
      </c>
      <c r="L760" t="s">
        <v>6699</v>
      </c>
      <c r="M760" t="s">
        <v>6700</v>
      </c>
      <c r="N760" t="s">
        <v>6701</v>
      </c>
      <c r="O760" t="s">
        <v>6702</v>
      </c>
      <c r="P760" t="s">
        <v>6703</v>
      </c>
    </row>
    <row r="761" spans="1:16" x14ac:dyDescent="0.55000000000000004">
      <c r="A761" t="s">
        <v>6704</v>
      </c>
      <c r="B761" t="s">
        <v>6705</v>
      </c>
      <c r="C761" t="s">
        <v>5479</v>
      </c>
      <c r="D761" t="s">
        <v>5597</v>
      </c>
      <c r="E761" t="s">
        <v>6706</v>
      </c>
      <c r="F761" s="1">
        <v>0.28000000000000003</v>
      </c>
      <c r="G761">
        <v>4.0999999999999996</v>
      </c>
      <c r="H761" s="2">
        <v>25771</v>
      </c>
      <c r="I761" t="s">
        <v>6707</v>
      </c>
      <c r="J761" t="s">
        <v>6708</v>
      </c>
      <c r="K761" t="s">
        <v>6709</v>
      </c>
      <c r="L761" t="s">
        <v>6710</v>
      </c>
      <c r="M761" t="s">
        <v>6711</v>
      </c>
      <c r="N761" t="s">
        <v>6712</v>
      </c>
      <c r="O761" t="s">
        <v>6713</v>
      </c>
      <c r="P761" t="s">
        <v>6714</v>
      </c>
    </row>
    <row r="762" spans="1:16" x14ac:dyDescent="0.55000000000000004">
      <c r="A762" t="s">
        <v>6715</v>
      </c>
      <c r="B762" t="s">
        <v>6716</v>
      </c>
      <c r="C762" t="s">
        <v>3347</v>
      </c>
      <c r="D762" t="s">
        <v>55</v>
      </c>
      <c r="E762" t="s">
        <v>114</v>
      </c>
      <c r="F762" s="1">
        <v>0.3</v>
      </c>
      <c r="G762">
        <v>4.0999999999999996</v>
      </c>
      <c r="H762" t="s">
        <v>6717</v>
      </c>
      <c r="I762" t="s">
        <v>6718</v>
      </c>
      <c r="J762" t="s">
        <v>6719</v>
      </c>
      <c r="K762" t="s">
        <v>6720</v>
      </c>
      <c r="L762" t="s">
        <v>6721</v>
      </c>
      <c r="M762" t="s">
        <v>6722</v>
      </c>
      <c r="N762" t="s">
        <v>6723</v>
      </c>
      <c r="O762" t="s">
        <v>6724</v>
      </c>
      <c r="P762" t="s">
        <v>6725</v>
      </c>
    </row>
    <row r="763" spans="1:16" x14ac:dyDescent="0.55000000000000004">
      <c r="A763" t="s">
        <v>6726</v>
      </c>
      <c r="B763" t="s">
        <v>6727</v>
      </c>
      <c r="C763" t="s">
        <v>6728</v>
      </c>
      <c r="D763" t="s">
        <v>2023</v>
      </c>
      <c r="E763" t="s">
        <v>5420</v>
      </c>
      <c r="F763" s="1">
        <v>0.2</v>
      </c>
      <c r="G763">
        <v>4.5</v>
      </c>
      <c r="H763" s="2">
        <v>3785</v>
      </c>
      <c r="I763" t="s">
        <v>6729</v>
      </c>
      <c r="J763" t="s">
        <v>6730</v>
      </c>
      <c r="K763" t="s">
        <v>6731</v>
      </c>
      <c r="L763" t="s">
        <v>6732</v>
      </c>
      <c r="M763" t="s">
        <v>6733</v>
      </c>
      <c r="N763" t="s">
        <v>6734</v>
      </c>
      <c r="O763" t="s">
        <v>6735</v>
      </c>
      <c r="P763" t="s">
        <v>6736</v>
      </c>
    </row>
    <row r="764" spans="1:16" x14ac:dyDescent="0.55000000000000004">
      <c r="A764" t="s">
        <v>6737</v>
      </c>
      <c r="B764" t="s">
        <v>6738</v>
      </c>
      <c r="C764" t="s">
        <v>5418</v>
      </c>
      <c r="D764" t="s">
        <v>6739</v>
      </c>
      <c r="E764" t="s">
        <v>6740</v>
      </c>
      <c r="F764" s="1">
        <v>0.14000000000000001</v>
      </c>
      <c r="G764">
        <v>4.4000000000000004</v>
      </c>
      <c r="H764" s="2">
        <v>2866</v>
      </c>
      <c r="I764" t="s">
        <v>6741</v>
      </c>
      <c r="J764" t="s">
        <v>6742</v>
      </c>
      <c r="K764" t="s">
        <v>6743</v>
      </c>
      <c r="L764" t="s">
        <v>6744</v>
      </c>
      <c r="M764" t="s">
        <v>6745</v>
      </c>
      <c r="N764" t="s">
        <v>6746</v>
      </c>
      <c r="O764" t="s">
        <v>6747</v>
      </c>
      <c r="P764" t="s">
        <v>6748</v>
      </c>
    </row>
    <row r="765" spans="1:16" x14ac:dyDescent="0.55000000000000004">
      <c r="A765" t="s">
        <v>6749</v>
      </c>
      <c r="B765" t="s">
        <v>6750</v>
      </c>
      <c r="C765" t="s">
        <v>5479</v>
      </c>
      <c r="D765" t="s">
        <v>888</v>
      </c>
      <c r="E765" t="s">
        <v>479</v>
      </c>
      <c r="F765" s="1">
        <v>0.19</v>
      </c>
      <c r="G765">
        <v>4.3</v>
      </c>
      <c r="H765" s="2">
        <v>27223</v>
      </c>
      <c r="I765" t="s">
        <v>6751</v>
      </c>
      <c r="J765" t="s">
        <v>6752</v>
      </c>
      <c r="K765" t="s">
        <v>6753</v>
      </c>
      <c r="L765" t="s">
        <v>6754</v>
      </c>
      <c r="M765" t="s">
        <v>6755</v>
      </c>
      <c r="N765" t="s">
        <v>6756</v>
      </c>
      <c r="O765" t="s">
        <v>6757</v>
      </c>
      <c r="P765" t="s">
        <v>6758</v>
      </c>
    </row>
    <row r="766" spans="1:16" x14ac:dyDescent="0.55000000000000004">
      <c r="A766" t="s">
        <v>6759</v>
      </c>
      <c r="B766" t="s">
        <v>6760</v>
      </c>
      <c r="C766" t="s">
        <v>5193</v>
      </c>
      <c r="D766" t="s">
        <v>6761</v>
      </c>
      <c r="E766" t="s">
        <v>6762</v>
      </c>
      <c r="F766" s="1">
        <v>0.56000000000000005</v>
      </c>
      <c r="G766">
        <v>4.3</v>
      </c>
      <c r="H766" s="2">
        <v>82356</v>
      </c>
      <c r="I766" t="s">
        <v>6763</v>
      </c>
      <c r="J766" t="s">
        <v>6764</v>
      </c>
      <c r="K766" t="s">
        <v>6765</v>
      </c>
      <c r="L766" t="s">
        <v>6766</v>
      </c>
      <c r="M766" t="s">
        <v>6767</v>
      </c>
      <c r="N766" t="s">
        <v>6768</v>
      </c>
      <c r="O766" t="s">
        <v>6769</v>
      </c>
      <c r="P766" t="s">
        <v>6770</v>
      </c>
    </row>
    <row r="767" spans="1:16" x14ac:dyDescent="0.55000000000000004">
      <c r="A767" t="s">
        <v>6771</v>
      </c>
      <c r="B767" t="s">
        <v>6772</v>
      </c>
      <c r="C767" t="s">
        <v>6773</v>
      </c>
      <c r="D767" t="s">
        <v>6774</v>
      </c>
      <c r="E767" t="s">
        <v>2127</v>
      </c>
      <c r="F767" s="1">
        <v>0.2</v>
      </c>
      <c r="G767">
        <v>4.3</v>
      </c>
      <c r="H767" s="2">
        <v>5719</v>
      </c>
      <c r="I767" t="s">
        <v>6775</v>
      </c>
      <c r="J767" t="s">
        <v>6776</v>
      </c>
      <c r="K767" t="s">
        <v>6777</v>
      </c>
      <c r="L767" t="s">
        <v>6778</v>
      </c>
      <c r="M767" t="s">
        <v>6779</v>
      </c>
      <c r="N767" t="s">
        <v>6780</v>
      </c>
      <c r="O767" t="s">
        <v>6781</v>
      </c>
      <c r="P767" t="s">
        <v>6782</v>
      </c>
    </row>
    <row r="768" spans="1:16" x14ac:dyDescent="0.55000000000000004">
      <c r="A768" t="s">
        <v>4453</v>
      </c>
      <c r="B768" t="s">
        <v>4454</v>
      </c>
      <c r="C768" t="s">
        <v>3219</v>
      </c>
      <c r="D768" t="s">
        <v>236</v>
      </c>
      <c r="E768" t="s">
        <v>3336</v>
      </c>
      <c r="F768" s="1">
        <v>0.74</v>
      </c>
      <c r="G768">
        <v>4</v>
      </c>
      <c r="H768" s="2">
        <v>26880</v>
      </c>
      <c r="I768" t="s">
        <v>4455</v>
      </c>
      <c r="J768" t="s">
        <v>4456</v>
      </c>
      <c r="K768" t="s">
        <v>4457</v>
      </c>
      <c r="L768" t="s">
        <v>4458</v>
      </c>
      <c r="M768" t="s">
        <v>4459</v>
      </c>
      <c r="N768" t="s">
        <v>6783</v>
      </c>
      <c r="O768" t="s">
        <v>6784</v>
      </c>
      <c r="P768" t="s">
        <v>6785</v>
      </c>
    </row>
    <row r="769" spans="1:16" x14ac:dyDescent="0.55000000000000004">
      <c r="A769" t="s">
        <v>6786</v>
      </c>
      <c r="B769" t="s">
        <v>6787</v>
      </c>
      <c r="C769" t="s">
        <v>5242</v>
      </c>
      <c r="D769" t="s">
        <v>114</v>
      </c>
      <c r="E769" t="s">
        <v>1683</v>
      </c>
      <c r="F769" s="1">
        <v>0.6</v>
      </c>
      <c r="G769">
        <v>4.3</v>
      </c>
      <c r="H769" s="2">
        <v>1690</v>
      </c>
      <c r="I769" t="s">
        <v>6788</v>
      </c>
      <c r="J769" t="s">
        <v>6789</v>
      </c>
      <c r="K769" t="s">
        <v>6790</v>
      </c>
      <c r="L769" t="s">
        <v>6791</v>
      </c>
      <c r="M769" t="s">
        <v>6792</v>
      </c>
      <c r="N769" t="s">
        <v>6793</v>
      </c>
      <c r="O769" t="s">
        <v>6794</v>
      </c>
      <c r="P769" t="s">
        <v>6795</v>
      </c>
    </row>
    <row r="770" spans="1:16" x14ac:dyDescent="0.55000000000000004">
      <c r="A770" t="s">
        <v>312</v>
      </c>
      <c r="B770" t="s">
        <v>313</v>
      </c>
      <c r="C770" t="s">
        <v>18</v>
      </c>
      <c r="D770" t="s">
        <v>102</v>
      </c>
      <c r="E770" t="s">
        <v>19</v>
      </c>
      <c r="F770" s="1">
        <v>0.25</v>
      </c>
      <c r="G770">
        <v>4</v>
      </c>
      <c r="H770" s="2">
        <v>2766</v>
      </c>
      <c r="I770" t="s">
        <v>314</v>
      </c>
      <c r="J770" t="s">
        <v>315</v>
      </c>
      <c r="K770" t="s">
        <v>316</v>
      </c>
      <c r="L770" t="s">
        <v>317</v>
      </c>
      <c r="M770" t="s">
        <v>318</v>
      </c>
      <c r="N770" t="s">
        <v>319</v>
      </c>
      <c r="O770" t="s">
        <v>6796</v>
      </c>
      <c r="P770" t="s">
        <v>6797</v>
      </c>
    </row>
    <row r="771" spans="1:16" x14ac:dyDescent="0.55000000000000004">
      <c r="A771" t="s">
        <v>6798</v>
      </c>
      <c r="B771" t="s">
        <v>6799</v>
      </c>
      <c r="C771" t="s">
        <v>6800</v>
      </c>
      <c r="D771" t="s">
        <v>6801</v>
      </c>
      <c r="E771" t="s">
        <v>55</v>
      </c>
      <c r="F771" s="1">
        <v>0.66</v>
      </c>
      <c r="G771">
        <v>4.4000000000000004</v>
      </c>
      <c r="H771" s="2">
        <v>8372</v>
      </c>
      <c r="I771" t="s">
        <v>6802</v>
      </c>
      <c r="J771" t="s">
        <v>6803</v>
      </c>
      <c r="K771" t="s">
        <v>6804</v>
      </c>
      <c r="L771" t="s">
        <v>6805</v>
      </c>
      <c r="M771" t="s">
        <v>6806</v>
      </c>
      <c r="N771" t="s">
        <v>6807</v>
      </c>
      <c r="O771" t="s">
        <v>6808</v>
      </c>
      <c r="P771" t="s">
        <v>6809</v>
      </c>
    </row>
    <row r="772" spans="1:16" x14ac:dyDescent="0.55000000000000004">
      <c r="A772" t="s">
        <v>6810</v>
      </c>
      <c r="B772" t="s">
        <v>6811</v>
      </c>
      <c r="C772" t="s">
        <v>5479</v>
      </c>
      <c r="D772" t="s">
        <v>6812</v>
      </c>
      <c r="E772" t="s">
        <v>6813</v>
      </c>
      <c r="F772" s="1">
        <v>0.39</v>
      </c>
      <c r="G772">
        <v>4</v>
      </c>
      <c r="H772" s="2">
        <v>7113</v>
      </c>
      <c r="I772" t="s">
        <v>6814</v>
      </c>
      <c r="J772" t="s">
        <v>6815</v>
      </c>
      <c r="K772" t="s">
        <v>6816</v>
      </c>
      <c r="L772" t="s">
        <v>6817</v>
      </c>
      <c r="M772" t="s">
        <v>6818</v>
      </c>
      <c r="N772" t="s">
        <v>6819</v>
      </c>
      <c r="O772" t="s">
        <v>6820</v>
      </c>
      <c r="P772" t="s">
        <v>6821</v>
      </c>
    </row>
    <row r="773" spans="1:16" x14ac:dyDescent="0.55000000000000004">
      <c r="A773" t="s">
        <v>333</v>
      </c>
      <c r="B773" t="s">
        <v>334</v>
      </c>
      <c r="C773" t="s">
        <v>18</v>
      </c>
      <c r="D773" t="s">
        <v>102</v>
      </c>
      <c r="E773" t="s">
        <v>114</v>
      </c>
      <c r="F773" s="1">
        <v>0.7</v>
      </c>
      <c r="G773">
        <v>4.3</v>
      </c>
      <c r="H773" s="2">
        <v>20850</v>
      </c>
      <c r="I773" t="s">
        <v>335</v>
      </c>
      <c r="J773" t="s">
        <v>336</v>
      </c>
      <c r="K773" t="s">
        <v>337</v>
      </c>
      <c r="L773" t="s">
        <v>338</v>
      </c>
      <c r="M773" t="s">
        <v>339</v>
      </c>
      <c r="N773" t="s">
        <v>340</v>
      </c>
      <c r="O773" t="s">
        <v>341</v>
      </c>
      <c r="P773" t="s">
        <v>6822</v>
      </c>
    </row>
    <row r="774" spans="1:16" x14ac:dyDescent="0.55000000000000004">
      <c r="A774" t="s">
        <v>6823</v>
      </c>
      <c r="B774" t="s">
        <v>6824</v>
      </c>
      <c r="C774" t="s">
        <v>6586</v>
      </c>
      <c r="D774" t="s">
        <v>31</v>
      </c>
      <c r="E774" t="s">
        <v>90</v>
      </c>
      <c r="F774" s="1">
        <v>0.6</v>
      </c>
      <c r="G774">
        <v>3.3</v>
      </c>
      <c r="H774" s="2">
        <v>2804</v>
      </c>
      <c r="I774" t="s">
        <v>6825</v>
      </c>
      <c r="J774" t="s">
        <v>6826</v>
      </c>
      <c r="K774" t="s">
        <v>6827</v>
      </c>
      <c r="L774" t="s">
        <v>6828</v>
      </c>
      <c r="M774" t="s">
        <v>6829</v>
      </c>
      <c r="N774" t="s">
        <v>6830</v>
      </c>
      <c r="O774" t="s">
        <v>6831</v>
      </c>
      <c r="P774" t="s">
        <v>6832</v>
      </c>
    </row>
    <row r="775" spans="1:16" x14ac:dyDescent="0.55000000000000004">
      <c r="A775" t="s">
        <v>6833</v>
      </c>
      <c r="B775" t="s">
        <v>6834</v>
      </c>
      <c r="C775" t="s">
        <v>3347</v>
      </c>
      <c r="D775" t="s">
        <v>324</v>
      </c>
      <c r="E775" t="s">
        <v>1283</v>
      </c>
      <c r="F775" s="1">
        <v>0.8</v>
      </c>
      <c r="G775">
        <v>3.7</v>
      </c>
      <c r="H775" s="2">
        <v>1986</v>
      </c>
      <c r="I775" t="s">
        <v>5692</v>
      </c>
      <c r="J775" t="s">
        <v>6835</v>
      </c>
      <c r="K775" t="s">
        <v>6836</v>
      </c>
      <c r="L775" t="s">
        <v>6837</v>
      </c>
      <c r="M775" t="s">
        <v>6838</v>
      </c>
      <c r="N775" t="s">
        <v>6839</v>
      </c>
      <c r="O775" t="s">
        <v>6840</v>
      </c>
      <c r="P775" t="s">
        <v>6841</v>
      </c>
    </row>
    <row r="776" spans="1:16" x14ac:dyDescent="0.55000000000000004">
      <c r="A776" t="s">
        <v>6842</v>
      </c>
      <c r="B776" t="s">
        <v>6843</v>
      </c>
      <c r="C776" t="s">
        <v>3802</v>
      </c>
      <c r="D776" t="s">
        <v>399</v>
      </c>
      <c r="E776" t="s">
        <v>90</v>
      </c>
      <c r="F776" s="1">
        <v>0.8</v>
      </c>
      <c r="G776">
        <v>4.0999999999999996</v>
      </c>
      <c r="H776" s="2">
        <v>2451</v>
      </c>
      <c r="I776" t="s">
        <v>3803</v>
      </c>
      <c r="J776" t="s">
        <v>6844</v>
      </c>
      <c r="K776" t="s">
        <v>6845</v>
      </c>
      <c r="L776" t="s">
        <v>6846</v>
      </c>
      <c r="M776" t="s">
        <v>6847</v>
      </c>
      <c r="N776" t="s">
        <v>6848</v>
      </c>
      <c r="O776" t="s">
        <v>6849</v>
      </c>
      <c r="P776" t="s">
        <v>6850</v>
      </c>
    </row>
    <row r="777" spans="1:16" x14ac:dyDescent="0.55000000000000004">
      <c r="A777" t="s">
        <v>6851</v>
      </c>
      <c r="B777" t="s">
        <v>6852</v>
      </c>
      <c r="C777" t="s">
        <v>5206</v>
      </c>
      <c r="D777" t="s">
        <v>90</v>
      </c>
      <c r="E777" t="s">
        <v>78</v>
      </c>
      <c r="F777" s="1">
        <v>0.5</v>
      </c>
      <c r="G777">
        <v>5</v>
      </c>
      <c r="H777">
        <v>23</v>
      </c>
      <c r="I777" t="s">
        <v>6853</v>
      </c>
      <c r="J777" t="s">
        <v>6854</v>
      </c>
      <c r="K777" t="s">
        <v>6855</v>
      </c>
      <c r="L777" t="s">
        <v>6856</v>
      </c>
      <c r="M777" t="s">
        <v>6857</v>
      </c>
      <c r="N777" t="s">
        <v>6858</v>
      </c>
      <c r="O777" t="s">
        <v>6859</v>
      </c>
      <c r="P777" t="s">
        <v>6860</v>
      </c>
    </row>
    <row r="778" spans="1:16" x14ac:dyDescent="0.55000000000000004">
      <c r="A778" t="s">
        <v>6861</v>
      </c>
      <c r="B778" t="s">
        <v>6862</v>
      </c>
      <c r="C778" t="s">
        <v>6863</v>
      </c>
      <c r="D778" t="s">
        <v>6864</v>
      </c>
      <c r="E778" t="s">
        <v>3000</v>
      </c>
      <c r="F778" s="1">
        <v>0.49</v>
      </c>
      <c r="G778">
        <v>4.5</v>
      </c>
      <c r="H778" s="2">
        <v>26194</v>
      </c>
      <c r="I778" t="s">
        <v>6865</v>
      </c>
      <c r="J778" t="s">
        <v>6866</v>
      </c>
      <c r="K778" t="s">
        <v>6867</v>
      </c>
      <c r="L778" t="s">
        <v>6868</v>
      </c>
      <c r="M778" t="s">
        <v>6869</v>
      </c>
      <c r="N778" t="s">
        <v>6870</v>
      </c>
      <c r="O778" t="s">
        <v>6871</v>
      </c>
      <c r="P778" t="s">
        <v>6872</v>
      </c>
    </row>
    <row r="779" spans="1:16" x14ac:dyDescent="0.55000000000000004">
      <c r="A779" t="s">
        <v>6873</v>
      </c>
      <c r="B779" t="s">
        <v>6874</v>
      </c>
      <c r="C779" t="s">
        <v>6875</v>
      </c>
      <c r="D779" t="s">
        <v>6346</v>
      </c>
      <c r="E779" t="s">
        <v>6876</v>
      </c>
      <c r="F779" s="1">
        <v>0.2</v>
      </c>
      <c r="G779">
        <v>3.9</v>
      </c>
      <c r="H779" s="2">
        <v>15783</v>
      </c>
      <c r="I779" t="s">
        <v>6877</v>
      </c>
      <c r="J779" t="s">
        <v>6878</v>
      </c>
      <c r="K779" t="s">
        <v>6879</v>
      </c>
      <c r="L779" t="s">
        <v>6880</v>
      </c>
      <c r="M779" t="s">
        <v>6881</v>
      </c>
      <c r="N779" t="s">
        <v>6882</v>
      </c>
      <c r="O779" t="s">
        <v>6883</v>
      </c>
      <c r="P779" t="s">
        <v>6884</v>
      </c>
    </row>
    <row r="780" spans="1:16" x14ac:dyDescent="0.55000000000000004">
      <c r="A780" t="s">
        <v>6885</v>
      </c>
      <c r="B780" t="s">
        <v>6886</v>
      </c>
      <c r="C780" t="s">
        <v>6728</v>
      </c>
      <c r="D780" t="s">
        <v>6887</v>
      </c>
      <c r="E780" t="s">
        <v>5722</v>
      </c>
      <c r="F780" s="1">
        <v>0.31</v>
      </c>
      <c r="G780">
        <v>4.4000000000000004</v>
      </c>
      <c r="H780" s="2">
        <v>8053</v>
      </c>
      <c r="I780" t="s">
        <v>6888</v>
      </c>
      <c r="J780" t="s">
        <v>6889</v>
      </c>
      <c r="K780" t="s">
        <v>6890</v>
      </c>
      <c r="L780" t="s">
        <v>6891</v>
      </c>
      <c r="M780" t="s">
        <v>6892</v>
      </c>
      <c r="N780" t="s">
        <v>6893</v>
      </c>
      <c r="O780" t="s">
        <v>6894</v>
      </c>
      <c r="P780" t="s">
        <v>6895</v>
      </c>
    </row>
    <row r="781" spans="1:16" x14ac:dyDescent="0.55000000000000004">
      <c r="A781" t="s">
        <v>6896</v>
      </c>
      <c r="B781" t="s">
        <v>6897</v>
      </c>
      <c r="C781" t="s">
        <v>5206</v>
      </c>
      <c r="D781" t="s">
        <v>19</v>
      </c>
      <c r="E781" t="s">
        <v>6898</v>
      </c>
      <c r="F781" s="1">
        <v>0.66</v>
      </c>
      <c r="G781">
        <v>4.0999999999999996</v>
      </c>
      <c r="H781" s="2">
        <v>2809</v>
      </c>
      <c r="I781" t="s">
        <v>6899</v>
      </c>
      <c r="J781" t="s">
        <v>6900</v>
      </c>
      <c r="K781" t="s">
        <v>6901</v>
      </c>
      <c r="L781" t="s">
        <v>6902</v>
      </c>
      <c r="M781" t="s">
        <v>6903</v>
      </c>
      <c r="N781" t="s">
        <v>6904</v>
      </c>
      <c r="O781" t="s">
        <v>6905</v>
      </c>
      <c r="P781" t="s">
        <v>6906</v>
      </c>
    </row>
    <row r="782" spans="1:16" x14ac:dyDescent="0.55000000000000004">
      <c r="A782" t="s">
        <v>6907</v>
      </c>
      <c r="B782" t="s">
        <v>6908</v>
      </c>
      <c r="C782" t="s">
        <v>3347</v>
      </c>
      <c r="D782" t="s">
        <v>547</v>
      </c>
      <c r="E782" t="s">
        <v>717</v>
      </c>
      <c r="F782" s="1">
        <v>0.85</v>
      </c>
      <c r="G782">
        <v>3.6</v>
      </c>
      <c r="H782" s="2">
        <v>25910</v>
      </c>
      <c r="I782" t="s">
        <v>6909</v>
      </c>
      <c r="J782" t="s">
        <v>6910</v>
      </c>
      <c r="K782" t="s">
        <v>6911</v>
      </c>
      <c r="L782" t="s">
        <v>6912</v>
      </c>
      <c r="M782" t="s">
        <v>6913</v>
      </c>
      <c r="N782" t="s">
        <v>6914</v>
      </c>
      <c r="O782" t="s">
        <v>6915</v>
      </c>
      <c r="P782" t="s">
        <v>6916</v>
      </c>
    </row>
    <row r="783" spans="1:16" x14ac:dyDescent="0.55000000000000004">
      <c r="A783" t="s">
        <v>6917</v>
      </c>
      <c r="B783" t="s">
        <v>6918</v>
      </c>
      <c r="C783" t="s">
        <v>5218</v>
      </c>
      <c r="D783" t="s">
        <v>2057</v>
      </c>
      <c r="E783" t="s">
        <v>479</v>
      </c>
      <c r="F783" s="1">
        <v>0.85</v>
      </c>
      <c r="G783">
        <v>3.8</v>
      </c>
      <c r="H783" s="2">
        <v>1173</v>
      </c>
      <c r="I783" t="s">
        <v>6919</v>
      </c>
      <c r="J783" t="s">
        <v>6920</v>
      </c>
      <c r="K783" t="s">
        <v>6921</v>
      </c>
      <c r="L783" t="s">
        <v>6922</v>
      </c>
      <c r="M783" t="s">
        <v>6923</v>
      </c>
      <c r="N783" t="s">
        <v>6924</v>
      </c>
      <c r="O783" t="s">
        <v>6925</v>
      </c>
      <c r="P783" t="s">
        <v>6926</v>
      </c>
    </row>
    <row r="784" spans="1:16" x14ac:dyDescent="0.55000000000000004">
      <c r="A784" t="s">
        <v>6927</v>
      </c>
      <c r="B784" t="s">
        <v>6928</v>
      </c>
      <c r="C784" t="s">
        <v>5242</v>
      </c>
      <c r="D784" t="s">
        <v>1894</v>
      </c>
      <c r="E784" t="s">
        <v>324</v>
      </c>
      <c r="F784" s="1">
        <v>0.73</v>
      </c>
      <c r="G784">
        <v>3.6</v>
      </c>
      <c r="H784" s="2">
        <v>6422</v>
      </c>
      <c r="I784" t="s">
        <v>6929</v>
      </c>
      <c r="J784" t="s">
        <v>6930</v>
      </c>
      <c r="K784" t="s">
        <v>6931</v>
      </c>
      <c r="L784" t="s">
        <v>6932</v>
      </c>
      <c r="M784" t="s">
        <v>6933</v>
      </c>
      <c r="N784" t="s">
        <v>6934</v>
      </c>
      <c r="O784" t="s">
        <v>6935</v>
      </c>
      <c r="P784" t="s">
        <v>6936</v>
      </c>
    </row>
    <row r="785" spans="1:16" x14ac:dyDescent="0.55000000000000004">
      <c r="A785" t="s">
        <v>6937</v>
      </c>
      <c r="B785" t="s">
        <v>6938</v>
      </c>
      <c r="C785" t="s">
        <v>6266</v>
      </c>
      <c r="D785" t="s">
        <v>2396</v>
      </c>
      <c r="E785" t="s">
        <v>399</v>
      </c>
      <c r="F785" s="1">
        <v>0.1</v>
      </c>
      <c r="G785">
        <v>4.2</v>
      </c>
      <c r="H785">
        <v>241</v>
      </c>
      <c r="I785" t="s">
        <v>6939</v>
      </c>
      <c r="J785" t="s">
        <v>6940</v>
      </c>
      <c r="K785" t="s">
        <v>6941</v>
      </c>
      <c r="L785" t="s">
        <v>6942</v>
      </c>
      <c r="M785" t="s">
        <v>6943</v>
      </c>
      <c r="N785" t="s">
        <v>6944</v>
      </c>
      <c r="O785" t="s">
        <v>6945</v>
      </c>
      <c r="P785" t="s">
        <v>6946</v>
      </c>
    </row>
    <row r="786" spans="1:16" x14ac:dyDescent="0.55000000000000004">
      <c r="A786" t="s">
        <v>322</v>
      </c>
      <c r="B786" t="s">
        <v>323</v>
      </c>
      <c r="C786" t="s">
        <v>18</v>
      </c>
      <c r="D786" t="s">
        <v>235</v>
      </c>
      <c r="E786" t="s">
        <v>324</v>
      </c>
      <c r="F786" s="1">
        <v>0.51</v>
      </c>
      <c r="G786">
        <v>4.4000000000000004</v>
      </c>
      <c r="H786">
        <v>184</v>
      </c>
      <c r="I786" t="s">
        <v>325</v>
      </c>
      <c r="J786" t="s">
        <v>326</v>
      </c>
      <c r="K786" t="s">
        <v>327</v>
      </c>
      <c r="L786" t="s">
        <v>328</v>
      </c>
      <c r="M786" t="s">
        <v>329</v>
      </c>
      <c r="N786" t="s">
        <v>330</v>
      </c>
      <c r="O786" t="s">
        <v>6947</v>
      </c>
      <c r="P786" t="s">
        <v>6948</v>
      </c>
    </row>
    <row r="787" spans="1:16" x14ac:dyDescent="0.55000000000000004">
      <c r="A787" t="s">
        <v>6949</v>
      </c>
      <c r="B787" t="s">
        <v>6950</v>
      </c>
      <c r="C787" t="s">
        <v>3347</v>
      </c>
      <c r="D787" t="s">
        <v>888</v>
      </c>
      <c r="E787" t="s">
        <v>730</v>
      </c>
      <c r="F787" s="1">
        <v>0.56999999999999995</v>
      </c>
      <c r="G787">
        <v>3.8</v>
      </c>
      <c r="H787" s="2">
        <v>14629</v>
      </c>
      <c r="I787" t="s">
        <v>6951</v>
      </c>
      <c r="J787" t="s">
        <v>6952</v>
      </c>
      <c r="K787" t="s">
        <v>6953</v>
      </c>
      <c r="L787" t="s">
        <v>6954</v>
      </c>
      <c r="M787" t="s">
        <v>6955</v>
      </c>
      <c r="N787" t="s">
        <v>6956</v>
      </c>
      <c r="O787" t="s">
        <v>6957</v>
      </c>
      <c r="P787" t="s">
        <v>6958</v>
      </c>
    </row>
    <row r="788" spans="1:16" x14ac:dyDescent="0.55000000000000004">
      <c r="A788" t="s">
        <v>6959</v>
      </c>
      <c r="B788" t="s">
        <v>6960</v>
      </c>
      <c r="C788" t="s">
        <v>5756</v>
      </c>
      <c r="D788" t="s">
        <v>599</v>
      </c>
      <c r="E788" t="s">
        <v>114</v>
      </c>
      <c r="F788" s="1">
        <v>0.77</v>
      </c>
      <c r="G788">
        <v>4.2</v>
      </c>
      <c r="H788" s="2">
        <v>1528</v>
      </c>
      <c r="I788" t="s">
        <v>6961</v>
      </c>
      <c r="J788" t="s">
        <v>6962</v>
      </c>
      <c r="K788" t="s">
        <v>6963</v>
      </c>
      <c r="L788" t="s">
        <v>6964</v>
      </c>
      <c r="M788" t="s">
        <v>6965</v>
      </c>
      <c r="N788" t="s">
        <v>6966</v>
      </c>
      <c r="O788" t="s">
        <v>6967</v>
      </c>
      <c r="P788" t="s">
        <v>6968</v>
      </c>
    </row>
    <row r="789" spans="1:16" x14ac:dyDescent="0.55000000000000004">
      <c r="A789" t="s">
        <v>6969</v>
      </c>
      <c r="B789" t="s">
        <v>6970</v>
      </c>
      <c r="C789" t="s">
        <v>6971</v>
      </c>
      <c r="D789" t="s">
        <v>2668</v>
      </c>
      <c r="E789" t="s">
        <v>90</v>
      </c>
      <c r="F789" s="1">
        <v>0.76</v>
      </c>
      <c r="G789">
        <v>4.3</v>
      </c>
      <c r="H789" s="2">
        <v>15032</v>
      </c>
      <c r="I789" t="s">
        <v>6972</v>
      </c>
      <c r="J789" t="s">
        <v>6973</v>
      </c>
      <c r="K789" t="s">
        <v>6974</v>
      </c>
      <c r="L789" t="s">
        <v>6975</v>
      </c>
      <c r="M789" t="s">
        <v>6976</v>
      </c>
      <c r="N789" t="s">
        <v>6977</v>
      </c>
      <c r="O789" t="s">
        <v>6978</v>
      </c>
      <c r="P789" t="s">
        <v>6979</v>
      </c>
    </row>
    <row r="790" spans="1:16" x14ac:dyDescent="0.55000000000000004">
      <c r="A790" t="s">
        <v>6980</v>
      </c>
      <c r="B790" t="s">
        <v>6981</v>
      </c>
      <c r="C790" t="s">
        <v>6982</v>
      </c>
      <c r="D790" t="s">
        <v>1086</v>
      </c>
      <c r="E790" t="s">
        <v>935</v>
      </c>
      <c r="F790" s="1">
        <v>0.44</v>
      </c>
      <c r="G790">
        <v>4.4000000000000004</v>
      </c>
      <c r="H790" s="2">
        <v>69585</v>
      </c>
      <c r="I790" t="s">
        <v>6983</v>
      </c>
      <c r="J790" t="s">
        <v>6984</v>
      </c>
      <c r="K790" t="s">
        <v>6985</v>
      </c>
      <c r="L790" t="s">
        <v>6986</v>
      </c>
      <c r="M790" t="s">
        <v>6987</v>
      </c>
      <c r="N790" t="s">
        <v>6988</v>
      </c>
      <c r="O790" t="s">
        <v>6989</v>
      </c>
      <c r="P790" t="s">
        <v>6990</v>
      </c>
    </row>
    <row r="791" spans="1:16" x14ac:dyDescent="0.55000000000000004">
      <c r="A791" t="s">
        <v>6991</v>
      </c>
      <c r="B791" t="s">
        <v>6992</v>
      </c>
      <c r="C791" t="s">
        <v>6993</v>
      </c>
      <c r="D791" t="s">
        <v>1415</v>
      </c>
      <c r="E791" t="s">
        <v>6994</v>
      </c>
      <c r="F791" s="1">
        <v>0.51</v>
      </c>
      <c r="G791">
        <v>4.0999999999999996</v>
      </c>
      <c r="H791" s="2">
        <v>14371</v>
      </c>
      <c r="I791" t="s">
        <v>6995</v>
      </c>
      <c r="J791" t="s">
        <v>6996</v>
      </c>
      <c r="K791" t="s">
        <v>6997</v>
      </c>
      <c r="L791" t="s">
        <v>6998</v>
      </c>
      <c r="M791" t="s">
        <v>6999</v>
      </c>
      <c r="N791" t="s">
        <v>7000</v>
      </c>
      <c r="O791" t="s">
        <v>7001</v>
      </c>
      <c r="P791" t="s">
        <v>7002</v>
      </c>
    </row>
    <row r="792" spans="1:16" x14ac:dyDescent="0.55000000000000004">
      <c r="A792" t="s">
        <v>7003</v>
      </c>
      <c r="B792" t="s">
        <v>7004</v>
      </c>
      <c r="C792" t="s">
        <v>6728</v>
      </c>
      <c r="D792" t="s">
        <v>7005</v>
      </c>
      <c r="E792" t="s">
        <v>7006</v>
      </c>
      <c r="F792" s="1">
        <v>0.22</v>
      </c>
      <c r="G792">
        <v>4.4000000000000004</v>
      </c>
      <c r="H792" s="2">
        <v>3182</v>
      </c>
      <c r="I792" t="s">
        <v>7007</v>
      </c>
      <c r="J792" t="s">
        <v>7008</v>
      </c>
      <c r="K792" t="s">
        <v>7009</v>
      </c>
      <c r="L792" t="s">
        <v>7010</v>
      </c>
      <c r="M792" t="s">
        <v>7011</v>
      </c>
      <c r="N792" t="s">
        <v>7012</v>
      </c>
      <c r="O792" t="s">
        <v>7013</v>
      </c>
      <c r="P792" t="s">
        <v>7014</v>
      </c>
    </row>
    <row r="793" spans="1:16" x14ac:dyDescent="0.55000000000000004">
      <c r="A793" t="s">
        <v>7015</v>
      </c>
      <c r="B793" t="s">
        <v>7016</v>
      </c>
      <c r="C793" t="s">
        <v>5206</v>
      </c>
      <c r="D793" t="s">
        <v>5194</v>
      </c>
      <c r="E793" t="s">
        <v>7017</v>
      </c>
      <c r="F793" s="1">
        <v>0.51</v>
      </c>
      <c r="G793">
        <v>4.4000000000000004</v>
      </c>
      <c r="H793" s="2">
        <v>25886</v>
      </c>
      <c r="I793" t="s">
        <v>7018</v>
      </c>
      <c r="J793" t="s">
        <v>7019</v>
      </c>
      <c r="K793" t="s">
        <v>7020</v>
      </c>
      <c r="L793" t="s">
        <v>7021</v>
      </c>
      <c r="M793" t="s">
        <v>7022</v>
      </c>
      <c r="N793" t="s">
        <v>7023</v>
      </c>
      <c r="O793" t="s">
        <v>7024</v>
      </c>
      <c r="P793" t="s">
        <v>7025</v>
      </c>
    </row>
    <row r="794" spans="1:16" x14ac:dyDescent="0.55000000000000004">
      <c r="A794" t="s">
        <v>7026</v>
      </c>
      <c r="B794" t="s">
        <v>7027</v>
      </c>
      <c r="C794" t="s">
        <v>5268</v>
      </c>
      <c r="D794" t="s">
        <v>378</v>
      </c>
      <c r="E794" t="s">
        <v>324</v>
      </c>
      <c r="F794" s="1">
        <v>0.7</v>
      </c>
      <c r="G794">
        <v>4.4000000000000004</v>
      </c>
      <c r="H794" s="2">
        <v>4736</v>
      </c>
      <c r="I794" t="s">
        <v>7028</v>
      </c>
      <c r="J794" t="s">
        <v>7029</v>
      </c>
      <c r="K794" t="s">
        <v>7030</v>
      </c>
      <c r="L794" t="s">
        <v>7031</v>
      </c>
      <c r="M794" t="s">
        <v>7032</v>
      </c>
      <c r="N794" t="s">
        <v>7033</v>
      </c>
      <c r="O794" t="s">
        <v>7034</v>
      </c>
      <c r="P794" t="s">
        <v>7035</v>
      </c>
    </row>
    <row r="795" spans="1:16" x14ac:dyDescent="0.55000000000000004">
      <c r="A795" t="s">
        <v>7036</v>
      </c>
      <c r="B795" t="s">
        <v>7037</v>
      </c>
      <c r="C795" t="s">
        <v>5500</v>
      </c>
      <c r="D795" t="s">
        <v>7038</v>
      </c>
      <c r="E795" t="s">
        <v>7039</v>
      </c>
      <c r="F795" s="1">
        <v>0.24</v>
      </c>
      <c r="G795">
        <v>4.4000000000000004</v>
      </c>
      <c r="H795" s="2">
        <v>73005</v>
      </c>
      <c r="I795" t="s">
        <v>7040</v>
      </c>
      <c r="J795" t="s">
        <v>7041</v>
      </c>
      <c r="K795" t="s">
        <v>7042</v>
      </c>
      <c r="L795" t="s">
        <v>7043</v>
      </c>
      <c r="M795" t="s">
        <v>7044</v>
      </c>
      <c r="N795" t="s">
        <v>7045</v>
      </c>
      <c r="O795" t="s">
        <v>7046</v>
      </c>
      <c r="P795" t="s">
        <v>7047</v>
      </c>
    </row>
    <row r="796" spans="1:16" x14ac:dyDescent="0.55000000000000004">
      <c r="A796" t="s">
        <v>7048</v>
      </c>
      <c r="B796" t="s">
        <v>7049</v>
      </c>
      <c r="C796" t="s">
        <v>7050</v>
      </c>
      <c r="D796" t="s">
        <v>2587</v>
      </c>
      <c r="E796" t="s">
        <v>7051</v>
      </c>
      <c r="F796" s="1">
        <v>0.23</v>
      </c>
      <c r="G796">
        <v>4.3</v>
      </c>
      <c r="H796" s="2">
        <v>20398</v>
      </c>
      <c r="I796" t="s">
        <v>7052</v>
      </c>
      <c r="J796" t="s">
        <v>7053</v>
      </c>
      <c r="K796" t="s">
        <v>7054</v>
      </c>
      <c r="L796" t="s">
        <v>7055</v>
      </c>
      <c r="M796" t="s">
        <v>7056</v>
      </c>
      <c r="N796" t="s">
        <v>7057</v>
      </c>
      <c r="O796" t="s">
        <v>7058</v>
      </c>
      <c r="P796" t="s">
        <v>7059</v>
      </c>
    </row>
    <row r="797" spans="1:16" x14ac:dyDescent="0.55000000000000004">
      <c r="A797" t="s">
        <v>7060</v>
      </c>
      <c r="B797" t="s">
        <v>7061</v>
      </c>
      <c r="C797" t="s">
        <v>6550</v>
      </c>
      <c r="D797" t="s">
        <v>90</v>
      </c>
      <c r="E797" t="s">
        <v>142</v>
      </c>
      <c r="F797" s="1">
        <v>0.38</v>
      </c>
      <c r="G797">
        <v>4.3</v>
      </c>
      <c r="H797" s="2">
        <v>2125</v>
      </c>
      <c r="I797" t="s">
        <v>7062</v>
      </c>
      <c r="J797" t="s">
        <v>7063</v>
      </c>
      <c r="K797" t="s">
        <v>7064</v>
      </c>
      <c r="L797" t="s">
        <v>7065</v>
      </c>
      <c r="M797" t="s">
        <v>7066</v>
      </c>
      <c r="N797" t="s">
        <v>7067</v>
      </c>
      <c r="O797" t="s">
        <v>7068</v>
      </c>
      <c r="P797" t="s">
        <v>7069</v>
      </c>
    </row>
    <row r="798" spans="1:16" x14ac:dyDescent="0.55000000000000004">
      <c r="A798" t="s">
        <v>7070</v>
      </c>
      <c r="B798" t="s">
        <v>7071</v>
      </c>
      <c r="C798" t="s">
        <v>6652</v>
      </c>
      <c r="D798" t="s">
        <v>1086</v>
      </c>
      <c r="E798" t="s">
        <v>114</v>
      </c>
      <c r="F798" s="1">
        <v>0.55000000000000004</v>
      </c>
      <c r="G798">
        <v>4.3</v>
      </c>
      <c r="H798" s="2">
        <v>11330</v>
      </c>
      <c r="I798" t="s">
        <v>7072</v>
      </c>
      <c r="J798" t="s">
        <v>7073</v>
      </c>
      <c r="K798" t="s">
        <v>7074</v>
      </c>
      <c r="L798" t="s">
        <v>7075</v>
      </c>
      <c r="M798" t="s">
        <v>7076</v>
      </c>
      <c r="N798" t="s">
        <v>7077</v>
      </c>
      <c r="O798" t="s">
        <v>6659</v>
      </c>
      <c r="P798" t="s">
        <v>7078</v>
      </c>
    </row>
    <row r="799" spans="1:16" x14ac:dyDescent="0.55000000000000004">
      <c r="A799" t="s">
        <v>7079</v>
      </c>
      <c r="B799" t="s">
        <v>7080</v>
      </c>
      <c r="C799" t="s">
        <v>7081</v>
      </c>
      <c r="D799" t="s">
        <v>114</v>
      </c>
      <c r="E799" t="s">
        <v>324</v>
      </c>
      <c r="F799" s="1">
        <v>0.5</v>
      </c>
      <c r="G799">
        <v>4.2</v>
      </c>
      <c r="H799" s="2">
        <v>27441</v>
      </c>
      <c r="I799" t="s">
        <v>7082</v>
      </c>
      <c r="J799" t="s">
        <v>7083</v>
      </c>
      <c r="K799" t="s">
        <v>7084</v>
      </c>
      <c r="L799" t="s">
        <v>7085</v>
      </c>
      <c r="M799" t="s">
        <v>7086</v>
      </c>
      <c r="N799" t="s">
        <v>7087</v>
      </c>
      <c r="O799" t="s">
        <v>7088</v>
      </c>
      <c r="P799" t="s">
        <v>7089</v>
      </c>
    </row>
    <row r="800" spans="1:16" x14ac:dyDescent="0.55000000000000004">
      <c r="A800" t="s">
        <v>7090</v>
      </c>
      <c r="B800" t="s">
        <v>7091</v>
      </c>
      <c r="C800" t="s">
        <v>4788</v>
      </c>
      <c r="D800" t="s">
        <v>7092</v>
      </c>
      <c r="E800" t="s">
        <v>102</v>
      </c>
      <c r="F800" s="1">
        <v>0.77</v>
      </c>
      <c r="G800">
        <v>4.3</v>
      </c>
      <c r="H800">
        <v>255</v>
      </c>
      <c r="I800" t="s">
        <v>7093</v>
      </c>
      <c r="J800" t="s">
        <v>7094</v>
      </c>
      <c r="K800" t="s">
        <v>7095</v>
      </c>
      <c r="L800" t="s">
        <v>7096</v>
      </c>
      <c r="M800" t="s">
        <v>7097</v>
      </c>
      <c r="N800" t="s">
        <v>7098</v>
      </c>
      <c r="O800" t="s">
        <v>7099</v>
      </c>
      <c r="P800" t="s">
        <v>7100</v>
      </c>
    </row>
    <row r="801" spans="1:16" x14ac:dyDescent="0.55000000000000004">
      <c r="A801" t="s">
        <v>7101</v>
      </c>
      <c r="B801" t="s">
        <v>7102</v>
      </c>
      <c r="C801" t="s">
        <v>5206</v>
      </c>
      <c r="D801" t="s">
        <v>163</v>
      </c>
      <c r="E801" t="s">
        <v>625</v>
      </c>
      <c r="F801" s="1">
        <v>0.4</v>
      </c>
      <c r="G801">
        <v>4.2</v>
      </c>
      <c r="H801" s="2">
        <v>23174</v>
      </c>
      <c r="I801" t="s">
        <v>7103</v>
      </c>
      <c r="J801" t="s">
        <v>7104</v>
      </c>
      <c r="K801" t="s">
        <v>7105</v>
      </c>
      <c r="L801" t="s">
        <v>7106</v>
      </c>
      <c r="M801" t="s">
        <v>7107</v>
      </c>
      <c r="N801" t="s">
        <v>7108</v>
      </c>
      <c r="O801" t="s">
        <v>7109</v>
      </c>
      <c r="P801" t="s">
        <v>7110</v>
      </c>
    </row>
    <row r="802" spans="1:16" x14ac:dyDescent="0.55000000000000004">
      <c r="A802" t="s">
        <v>7111</v>
      </c>
      <c r="B802" t="s">
        <v>7112</v>
      </c>
      <c r="C802" t="s">
        <v>5404</v>
      </c>
      <c r="D802" t="s">
        <v>7113</v>
      </c>
      <c r="E802" t="s">
        <v>55</v>
      </c>
      <c r="F802" s="1">
        <v>0.32</v>
      </c>
      <c r="G802">
        <v>3.8</v>
      </c>
      <c r="H802" s="2">
        <v>20218</v>
      </c>
      <c r="I802" t="s">
        <v>7114</v>
      </c>
      <c r="J802" t="s">
        <v>7115</v>
      </c>
      <c r="K802" t="s">
        <v>7116</v>
      </c>
      <c r="L802" t="s">
        <v>7117</v>
      </c>
      <c r="M802" t="s">
        <v>7118</v>
      </c>
      <c r="N802" t="s">
        <v>7119</v>
      </c>
      <c r="O802" t="s">
        <v>7120</v>
      </c>
      <c r="P802" t="s">
        <v>7121</v>
      </c>
    </row>
    <row r="803" spans="1:16" x14ac:dyDescent="0.55000000000000004">
      <c r="A803" t="s">
        <v>7122</v>
      </c>
      <c r="B803" t="s">
        <v>7123</v>
      </c>
      <c r="C803" t="s">
        <v>7124</v>
      </c>
      <c r="D803" t="s">
        <v>611</v>
      </c>
      <c r="E803" t="s">
        <v>7125</v>
      </c>
      <c r="F803" s="1">
        <v>0.44</v>
      </c>
      <c r="G803">
        <v>4.3</v>
      </c>
      <c r="H803" s="2">
        <v>11074</v>
      </c>
      <c r="I803" t="s">
        <v>7126</v>
      </c>
      <c r="J803" t="s">
        <v>7127</v>
      </c>
      <c r="K803" t="s">
        <v>7128</v>
      </c>
      <c r="L803" t="s">
        <v>7129</v>
      </c>
      <c r="M803" t="s">
        <v>7130</v>
      </c>
      <c r="N803" t="s">
        <v>7131</v>
      </c>
      <c r="O803" t="s">
        <v>7132</v>
      </c>
      <c r="P803" t="s">
        <v>7133</v>
      </c>
    </row>
    <row r="804" spans="1:16" x14ac:dyDescent="0.55000000000000004">
      <c r="A804" t="s">
        <v>343</v>
      </c>
      <c r="B804" t="s">
        <v>344</v>
      </c>
      <c r="C804" t="s">
        <v>18</v>
      </c>
      <c r="D804" t="s">
        <v>31</v>
      </c>
      <c r="E804" t="s">
        <v>345</v>
      </c>
      <c r="F804" s="1">
        <v>0.73</v>
      </c>
      <c r="G804">
        <v>4.5</v>
      </c>
      <c r="H804" s="2">
        <v>74976</v>
      </c>
      <c r="I804" t="s">
        <v>346</v>
      </c>
      <c r="J804" t="s">
        <v>347</v>
      </c>
      <c r="K804" t="s">
        <v>348</v>
      </c>
      <c r="L804" t="s">
        <v>349</v>
      </c>
      <c r="M804" t="s">
        <v>350</v>
      </c>
      <c r="N804" t="s">
        <v>351</v>
      </c>
      <c r="O804" t="s">
        <v>7134</v>
      </c>
      <c r="P804" t="s">
        <v>7135</v>
      </c>
    </row>
    <row r="805" spans="1:16" x14ac:dyDescent="0.55000000000000004">
      <c r="A805" t="s">
        <v>7136</v>
      </c>
      <c r="B805" t="s">
        <v>7137</v>
      </c>
      <c r="C805" t="s">
        <v>7138</v>
      </c>
      <c r="D805" t="s">
        <v>77</v>
      </c>
      <c r="E805" t="s">
        <v>90</v>
      </c>
      <c r="F805" s="1">
        <v>0.7</v>
      </c>
      <c r="G805">
        <v>4.0999999999999996</v>
      </c>
      <c r="H805" s="2">
        <v>25607</v>
      </c>
      <c r="I805" t="s">
        <v>7139</v>
      </c>
      <c r="J805" t="s">
        <v>7140</v>
      </c>
      <c r="K805" t="s">
        <v>7141</v>
      </c>
      <c r="L805" t="s">
        <v>7142</v>
      </c>
      <c r="M805" t="s">
        <v>7143</v>
      </c>
      <c r="N805" t="s">
        <v>7144</v>
      </c>
      <c r="O805" t="s">
        <v>7145</v>
      </c>
      <c r="P805" t="s">
        <v>7146</v>
      </c>
    </row>
    <row r="806" spans="1:16" x14ac:dyDescent="0.55000000000000004">
      <c r="A806" t="s">
        <v>7147</v>
      </c>
      <c r="B806" t="s">
        <v>7148</v>
      </c>
      <c r="C806" t="s">
        <v>5924</v>
      </c>
      <c r="D806" t="s">
        <v>236</v>
      </c>
      <c r="E806" t="s">
        <v>7149</v>
      </c>
      <c r="F806" s="1">
        <v>0.64</v>
      </c>
      <c r="G806">
        <v>4.2</v>
      </c>
      <c r="H806" s="2">
        <v>41226</v>
      </c>
      <c r="I806" t="s">
        <v>7150</v>
      </c>
      <c r="J806" t="s">
        <v>7151</v>
      </c>
      <c r="K806" t="s">
        <v>7152</v>
      </c>
      <c r="L806" t="s">
        <v>7153</v>
      </c>
      <c r="M806" t="s">
        <v>7154</v>
      </c>
      <c r="N806" t="s">
        <v>7155</v>
      </c>
      <c r="O806" t="s">
        <v>7156</v>
      </c>
      <c r="P806" t="s">
        <v>7157</v>
      </c>
    </row>
    <row r="807" spans="1:16" x14ac:dyDescent="0.55000000000000004">
      <c r="A807" t="s">
        <v>7158</v>
      </c>
      <c r="B807" t="s">
        <v>7159</v>
      </c>
      <c r="C807" t="s">
        <v>7160</v>
      </c>
      <c r="D807" t="s">
        <v>7161</v>
      </c>
      <c r="E807" t="s">
        <v>114</v>
      </c>
      <c r="F807" s="1">
        <v>0.56999999999999995</v>
      </c>
      <c r="G807">
        <v>4</v>
      </c>
      <c r="H807" s="2">
        <v>2581</v>
      </c>
      <c r="I807" t="s">
        <v>7162</v>
      </c>
      <c r="J807" t="s">
        <v>7163</v>
      </c>
      <c r="K807" t="s">
        <v>7164</v>
      </c>
      <c r="L807" t="s">
        <v>7165</v>
      </c>
      <c r="M807" t="s">
        <v>7166</v>
      </c>
      <c r="N807" t="s">
        <v>7167</v>
      </c>
      <c r="O807" t="s">
        <v>7168</v>
      </c>
      <c r="P807" t="s">
        <v>7169</v>
      </c>
    </row>
    <row r="808" spans="1:16" x14ac:dyDescent="0.55000000000000004">
      <c r="A808" t="s">
        <v>7170</v>
      </c>
      <c r="B808" t="s">
        <v>7171</v>
      </c>
      <c r="C808" t="s">
        <v>6641</v>
      </c>
      <c r="D808" t="s">
        <v>114</v>
      </c>
      <c r="E808" t="s">
        <v>7125</v>
      </c>
      <c r="F808" s="1">
        <v>0.6</v>
      </c>
      <c r="G808">
        <v>4.0999999999999996</v>
      </c>
      <c r="H808" s="2">
        <v>18331</v>
      </c>
      <c r="I808" t="s">
        <v>7172</v>
      </c>
      <c r="J808" t="s">
        <v>7173</v>
      </c>
      <c r="K808" t="s">
        <v>7174</v>
      </c>
      <c r="L808" t="s">
        <v>7175</v>
      </c>
      <c r="M808" t="s">
        <v>7176</v>
      </c>
      <c r="N808" t="s">
        <v>7177</v>
      </c>
      <c r="O808" t="s">
        <v>7178</v>
      </c>
      <c r="P808" t="s">
        <v>7179</v>
      </c>
    </row>
    <row r="809" spans="1:16" x14ac:dyDescent="0.55000000000000004">
      <c r="A809" t="s">
        <v>7180</v>
      </c>
      <c r="B809" t="s">
        <v>7181</v>
      </c>
      <c r="C809" t="s">
        <v>5218</v>
      </c>
      <c r="D809" t="s">
        <v>7182</v>
      </c>
      <c r="E809" t="s">
        <v>114</v>
      </c>
      <c r="F809" s="1">
        <v>0.62</v>
      </c>
      <c r="G809">
        <v>4.0999999999999996</v>
      </c>
      <c r="H809" s="2">
        <v>1779</v>
      </c>
      <c r="I809" t="s">
        <v>7183</v>
      </c>
      <c r="J809" t="s">
        <v>7184</v>
      </c>
      <c r="K809" t="s">
        <v>7185</v>
      </c>
      <c r="L809" t="s">
        <v>7186</v>
      </c>
      <c r="M809" t="s">
        <v>7187</v>
      </c>
      <c r="N809" t="s">
        <v>7188</v>
      </c>
      <c r="O809" t="s">
        <v>7189</v>
      </c>
      <c r="P809" t="s">
        <v>7190</v>
      </c>
    </row>
    <row r="810" spans="1:16" x14ac:dyDescent="0.55000000000000004">
      <c r="A810" t="s">
        <v>7191</v>
      </c>
      <c r="B810" t="s">
        <v>7192</v>
      </c>
      <c r="C810" t="s">
        <v>7193</v>
      </c>
      <c r="D810" t="s">
        <v>399</v>
      </c>
      <c r="E810" t="s">
        <v>399</v>
      </c>
      <c r="F810" s="1">
        <v>0</v>
      </c>
      <c r="G810">
        <v>4.3</v>
      </c>
      <c r="H810">
        <v>388</v>
      </c>
      <c r="I810" t="s">
        <v>7194</v>
      </c>
      <c r="J810" t="s">
        <v>7195</v>
      </c>
      <c r="K810" t="s">
        <v>7196</v>
      </c>
      <c r="L810" t="s">
        <v>7197</v>
      </c>
      <c r="M810" t="s">
        <v>7198</v>
      </c>
      <c r="N810" t="s">
        <v>7199</v>
      </c>
      <c r="O810" t="s">
        <v>7200</v>
      </c>
      <c r="P810" t="s">
        <v>7201</v>
      </c>
    </row>
    <row r="811" spans="1:16" x14ac:dyDescent="0.55000000000000004">
      <c r="A811" t="s">
        <v>7202</v>
      </c>
      <c r="B811" t="s">
        <v>7203</v>
      </c>
      <c r="C811" t="s">
        <v>5848</v>
      </c>
      <c r="D811" t="s">
        <v>625</v>
      </c>
      <c r="E811" t="s">
        <v>730</v>
      </c>
      <c r="F811" s="1">
        <v>0.5</v>
      </c>
      <c r="G811">
        <v>4.5</v>
      </c>
      <c r="H811" s="2">
        <v>8656</v>
      </c>
      <c r="I811" t="s">
        <v>7204</v>
      </c>
      <c r="J811" t="s">
        <v>7205</v>
      </c>
      <c r="K811" t="s">
        <v>7206</v>
      </c>
      <c r="L811" t="s">
        <v>7207</v>
      </c>
      <c r="M811" t="s">
        <v>7208</v>
      </c>
      <c r="N811" t="s">
        <v>7209</v>
      </c>
      <c r="O811" t="s">
        <v>7210</v>
      </c>
      <c r="P811" t="s">
        <v>7211</v>
      </c>
    </row>
    <row r="812" spans="1:16" x14ac:dyDescent="0.55000000000000004">
      <c r="A812" t="s">
        <v>7212</v>
      </c>
      <c r="B812" t="s">
        <v>7213</v>
      </c>
      <c r="C812" t="s">
        <v>7214</v>
      </c>
      <c r="D812" t="s">
        <v>7215</v>
      </c>
      <c r="E812" t="s">
        <v>2588</v>
      </c>
      <c r="F812" s="1">
        <v>0.41</v>
      </c>
      <c r="G812">
        <v>4.5</v>
      </c>
      <c r="H812" s="2">
        <v>92925</v>
      </c>
      <c r="I812" t="s">
        <v>7216</v>
      </c>
      <c r="J812" t="s">
        <v>7217</v>
      </c>
      <c r="K812" t="s">
        <v>7218</v>
      </c>
      <c r="L812" t="s">
        <v>7219</v>
      </c>
      <c r="M812" t="s">
        <v>7220</v>
      </c>
      <c r="N812" t="s">
        <v>7221</v>
      </c>
      <c r="O812" t="s">
        <v>7222</v>
      </c>
      <c r="P812" t="s">
        <v>7223</v>
      </c>
    </row>
    <row r="813" spans="1:16" x14ac:dyDescent="0.55000000000000004">
      <c r="A813" t="s">
        <v>7224</v>
      </c>
      <c r="B813" t="s">
        <v>7225</v>
      </c>
      <c r="C813" t="s">
        <v>6728</v>
      </c>
      <c r="D813" t="s">
        <v>7226</v>
      </c>
      <c r="E813" t="s">
        <v>7227</v>
      </c>
      <c r="F813" s="1">
        <v>0.11</v>
      </c>
      <c r="G813">
        <v>4.0999999999999996</v>
      </c>
      <c r="H813" s="2">
        <v>1269</v>
      </c>
      <c r="I813" t="s">
        <v>7228</v>
      </c>
      <c r="J813" t="s">
        <v>7229</v>
      </c>
      <c r="K813" t="s">
        <v>7230</v>
      </c>
      <c r="L813" t="s">
        <v>7231</v>
      </c>
      <c r="M813" t="s">
        <v>7232</v>
      </c>
      <c r="N813" t="s">
        <v>7233</v>
      </c>
      <c r="O813" t="s">
        <v>7234</v>
      </c>
      <c r="P813" t="s">
        <v>7235</v>
      </c>
    </row>
    <row r="814" spans="1:16" x14ac:dyDescent="0.55000000000000004">
      <c r="A814" t="s">
        <v>7236</v>
      </c>
      <c r="B814" t="s">
        <v>7237</v>
      </c>
      <c r="C814" t="s">
        <v>5242</v>
      </c>
      <c r="D814" t="s">
        <v>5609</v>
      </c>
      <c r="E814" t="s">
        <v>2999</v>
      </c>
      <c r="F814" s="1">
        <v>0.3</v>
      </c>
      <c r="G814">
        <v>4.3</v>
      </c>
      <c r="H814" s="2">
        <v>17394</v>
      </c>
      <c r="I814" t="s">
        <v>7238</v>
      </c>
      <c r="J814" t="s">
        <v>7239</v>
      </c>
      <c r="K814" t="s">
        <v>7240</v>
      </c>
      <c r="L814" t="s">
        <v>7241</v>
      </c>
      <c r="M814" t="s">
        <v>7242</v>
      </c>
      <c r="N814" t="s">
        <v>7243</v>
      </c>
      <c r="O814" t="s">
        <v>7244</v>
      </c>
      <c r="P814" t="s">
        <v>7245</v>
      </c>
    </row>
    <row r="815" spans="1:16" x14ac:dyDescent="0.55000000000000004">
      <c r="A815" t="s">
        <v>7246</v>
      </c>
      <c r="B815" t="s">
        <v>7247</v>
      </c>
      <c r="C815" t="s">
        <v>3347</v>
      </c>
      <c r="D815" t="s">
        <v>90</v>
      </c>
      <c r="E815" t="s">
        <v>625</v>
      </c>
      <c r="F815" s="1">
        <v>0.67</v>
      </c>
      <c r="G815">
        <v>3.6</v>
      </c>
      <c r="H815" s="2">
        <v>9169</v>
      </c>
      <c r="I815" t="s">
        <v>7248</v>
      </c>
      <c r="J815" t="s">
        <v>7249</v>
      </c>
      <c r="K815" t="s">
        <v>7250</v>
      </c>
      <c r="L815" t="s">
        <v>7251</v>
      </c>
      <c r="M815" t="s">
        <v>7252</v>
      </c>
      <c r="N815" t="s">
        <v>7253</v>
      </c>
      <c r="O815" t="s">
        <v>7254</v>
      </c>
      <c r="P815" t="s">
        <v>7255</v>
      </c>
    </row>
    <row r="816" spans="1:16" x14ac:dyDescent="0.55000000000000004">
      <c r="A816" t="s">
        <v>7256</v>
      </c>
      <c r="B816" t="s">
        <v>7257</v>
      </c>
      <c r="C816" t="s">
        <v>5756</v>
      </c>
      <c r="D816" t="s">
        <v>90</v>
      </c>
      <c r="E816" t="s">
        <v>114</v>
      </c>
      <c r="F816" s="1">
        <v>0.5</v>
      </c>
      <c r="G816">
        <v>4.4000000000000004</v>
      </c>
      <c r="H816" s="2">
        <v>1030</v>
      </c>
      <c r="I816" t="s">
        <v>7258</v>
      </c>
      <c r="J816" t="s">
        <v>7259</v>
      </c>
      <c r="K816" t="s">
        <v>7260</v>
      </c>
      <c r="L816" t="s">
        <v>7261</v>
      </c>
      <c r="M816" t="s">
        <v>7262</v>
      </c>
      <c r="N816" t="s">
        <v>7263</v>
      </c>
      <c r="O816" t="s">
        <v>7264</v>
      </c>
      <c r="P816" t="s">
        <v>7265</v>
      </c>
    </row>
    <row r="817" spans="1:16" x14ac:dyDescent="0.55000000000000004">
      <c r="A817" t="s">
        <v>7266</v>
      </c>
      <c r="B817" t="s">
        <v>7267</v>
      </c>
      <c r="C817" t="s">
        <v>5500</v>
      </c>
      <c r="D817" t="s">
        <v>7268</v>
      </c>
      <c r="E817" t="s">
        <v>717</v>
      </c>
      <c r="F817" s="1">
        <v>0.28000000000000003</v>
      </c>
      <c r="G817">
        <v>4.5</v>
      </c>
      <c r="H817" s="2">
        <v>50273</v>
      </c>
      <c r="I817" t="s">
        <v>7269</v>
      </c>
      <c r="J817" t="s">
        <v>7270</v>
      </c>
      <c r="K817" t="s">
        <v>7271</v>
      </c>
      <c r="L817" t="s">
        <v>7272</v>
      </c>
      <c r="M817" t="s">
        <v>7273</v>
      </c>
      <c r="N817" t="s">
        <v>7274</v>
      </c>
      <c r="O817" t="s">
        <v>7275</v>
      </c>
      <c r="P817" t="s">
        <v>7276</v>
      </c>
    </row>
    <row r="818" spans="1:16" x14ac:dyDescent="0.55000000000000004">
      <c r="A818" t="s">
        <v>7277</v>
      </c>
      <c r="B818" t="s">
        <v>7278</v>
      </c>
      <c r="C818" t="s">
        <v>7279</v>
      </c>
      <c r="D818" t="s">
        <v>90</v>
      </c>
      <c r="E818" t="s">
        <v>142</v>
      </c>
      <c r="F818" s="1">
        <v>0.38</v>
      </c>
      <c r="G818">
        <v>3.9</v>
      </c>
      <c r="H818" s="2">
        <v>6742</v>
      </c>
      <c r="I818" t="s">
        <v>7280</v>
      </c>
      <c r="J818" t="s">
        <v>7281</v>
      </c>
      <c r="K818" t="s">
        <v>7282</v>
      </c>
      <c r="L818" t="s">
        <v>7283</v>
      </c>
      <c r="M818" t="s">
        <v>7284</v>
      </c>
      <c r="N818" t="s">
        <v>7285</v>
      </c>
      <c r="O818" t="s">
        <v>7286</v>
      </c>
      <c r="P818" t="s">
        <v>7287</v>
      </c>
    </row>
    <row r="819" spans="1:16" x14ac:dyDescent="0.55000000000000004">
      <c r="A819" t="s">
        <v>7288</v>
      </c>
      <c r="B819" t="s">
        <v>7289</v>
      </c>
      <c r="C819" t="s">
        <v>5218</v>
      </c>
      <c r="D819" t="s">
        <v>207</v>
      </c>
      <c r="E819" t="s">
        <v>2127</v>
      </c>
      <c r="F819" s="1">
        <v>0.59</v>
      </c>
      <c r="G819">
        <v>4</v>
      </c>
      <c r="H819" s="2">
        <v>1208</v>
      </c>
      <c r="I819" t="s">
        <v>7290</v>
      </c>
      <c r="J819" t="s">
        <v>7291</v>
      </c>
      <c r="K819" t="s">
        <v>7292</v>
      </c>
      <c r="L819" t="s">
        <v>7293</v>
      </c>
      <c r="M819" t="s">
        <v>7294</v>
      </c>
      <c r="N819" t="s">
        <v>7295</v>
      </c>
      <c r="O819" t="s">
        <v>7296</v>
      </c>
      <c r="P819" t="s">
        <v>7297</v>
      </c>
    </row>
    <row r="820" spans="1:16" x14ac:dyDescent="0.55000000000000004">
      <c r="A820" t="s">
        <v>354</v>
      </c>
      <c r="B820" t="s">
        <v>355</v>
      </c>
      <c r="C820" t="s">
        <v>18</v>
      </c>
      <c r="D820" t="s">
        <v>356</v>
      </c>
      <c r="E820" t="s">
        <v>90</v>
      </c>
      <c r="F820" s="1">
        <v>0.64</v>
      </c>
      <c r="G820">
        <v>4</v>
      </c>
      <c r="H820" s="2">
        <v>1933</v>
      </c>
      <c r="I820" t="s">
        <v>357</v>
      </c>
      <c r="J820" t="s">
        <v>358</v>
      </c>
      <c r="K820" t="s">
        <v>359</v>
      </c>
      <c r="L820" t="s">
        <v>360</v>
      </c>
      <c r="M820" t="s">
        <v>361</v>
      </c>
      <c r="N820" t="s">
        <v>362</v>
      </c>
      <c r="O820" t="s">
        <v>363</v>
      </c>
      <c r="P820" t="s">
        <v>7298</v>
      </c>
    </row>
    <row r="821" spans="1:16" x14ac:dyDescent="0.55000000000000004">
      <c r="A821" t="s">
        <v>7299</v>
      </c>
      <c r="B821" t="s">
        <v>7300</v>
      </c>
      <c r="C821" t="s">
        <v>5500</v>
      </c>
      <c r="D821" t="s">
        <v>7301</v>
      </c>
      <c r="E821" t="s">
        <v>7302</v>
      </c>
      <c r="F821" s="1">
        <v>0.22</v>
      </c>
      <c r="G821">
        <v>4.4000000000000004</v>
      </c>
      <c r="H821" s="2">
        <v>25006</v>
      </c>
      <c r="I821" t="s">
        <v>7303</v>
      </c>
      <c r="J821" t="s">
        <v>7304</v>
      </c>
      <c r="K821" t="s">
        <v>7305</v>
      </c>
      <c r="L821" t="s">
        <v>7306</v>
      </c>
      <c r="M821" t="s">
        <v>7307</v>
      </c>
      <c r="N821" t="s">
        <v>7308</v>
      </c>
      <c r="O821" t="s">
        <v>7309</v>
      </c>
      <c r="P821" t="s">
        <v>7310</v>
      </c>
    </row>
    <row r="822" spans="1:16" x14ac:dyDescent="0.55000000000000004">
      <c r="A822" t="s">
        <v>7311</v>
      </c>
      <c r="B822" t="s">
        <v>7312</v>
      </c>
      <c r="C822" t="s">
        <v>6451</v>
      </c>
      <c r="D822" t="s">
        <v>102</v>
      </c>
      <c r="E822" t="s">
        <v>5803</v>
      </c>
      <c r="F822" s="1">
        <v>0.46</v>
      </c>
      <c r="G822">
        <v>4.5999999999999996</v>
      </c>
      <c r="H822" s="2">
        <v>33434</v>
      </c>
      <c r="I822" t="s">
        <v>7313</v>
      </c>
      <c r="J822" t="s">
        <v>7314</v>
      </c>
      <c r="K822" t="s">
        <v>7315</v>
      </c>
      <c r="L822" t="s">
        <v>7316</v>
      </c>
      <c r="M822" t="s">
        <v>7317</v>
      </c>
      <c r="N822" t="s">
        <v>7318</v>
      </c>
      <c r="O822" t="s">
        <v>7319</v>
      </c>
      <c r="P822" t="s">
        <v>7320</v>
      </c>
    </row>
    <row r="823" spans="1:16" x14ac:dyDescent="0.55000000000000004">
      <c r="A823" t="s">
        <v>7321</v>
      </c>
      <c r="B823" t="s">
        <v>7322</v>
      </c>
      <c r="C823" t="s">
        <v>5206</v>
      </c>
      <c r="D823" t="s">
        <v>7323</v>
      </c>
      <c r="E823" t="s">
        <v>7324</v>
      </c>
      <c r="F823" s="1">
        <v>0.55000000000000004</v>
      </c>
      <c r="G823">
        <v>4.4000000000000004</v>
      </c>
      <c r="H823" s="2">
        <v>6301</v>
      </c>
      <c r="I823" t="s">
        <v>7325</v>
      </c>
      <c r="J823" t="s">
        <v>7326</v>
      </c>
      <c r="K823" t="s">
        <v>7327</v>
      </c>
      <c r="L823" t="s">
        <v>7328</v>
      </c>
      <c r="M823" t="s">
        <v>7329</v>
      </c>
      <c r="N823" t="s">
        <v>7330</v>
      </c>
      <c r="O823" t="s">
        <v>7331</v>
      </c>
      <c r="P823" t="s">
        <v>7332</v>
      </c>
    </row>
    <row r="824" spans="1:16" x14ac:dyDescent="0.55000000000000004">
      <c r="A824" t="s">
        <v>7333</v>
      </c>
      <c r="B824" t="s">
        <v>7334</v>
      </c>
      <c r="C824" t="s">
        <v>5376</v>
      </c>
      <c r="D824" t="s">
        <v>7051</v>
      </c>
      <c r="E824" t="s">
        <v>7335</v>
      </c>
      <c r="F824" s="1">
        <v>0.21</v>
      </c>
      <c r="G824">
        <v>4.4000000000000004</v>
      </c>
      <c r="H824" s="2">
        <v>22618</v>
      </c>
      <c r="I824" t="s">
        <v>7336</v>
      </c>
      <c r="J824" t="s">
        <v>7337</v>
      </c>
      <c r="K824" t="s">
        <v>7338</v>
      </c>
      <c r="L824" t="s">
        <v>7339</v>
      </c>
      <c r="M824" t="s">
        <v>7340</v>
      </c>
      <c r="N824" t="s">
        <v>7341</v>
      </c>
      <c r="O824" t="s">
        <v>7342</v>
      </c>
      <c r="P824" t="s">
        <v>7343</v>
      </c>
    </row>
    <row r="825" spans="1:16" x14ac:dyDescent="0.55000000000000004">
      <c r="A825" t="s">
        <v>365</v>
      </c>
      <c r="B825" t="s">
        <v>366</v>
      </c>
      <c r="C825" t="s">
        <v>18</v>
      </c>
      <c r="D825" t="s">
        <v>367</v>
      </c>
      <c r="E825" t="s">
        <v>20</v>
      </c>
      <c r="F825" s="1">
        <v>0.65</v>
      </c>
      <c r="G825">
        <v>4.3</v>
      </c>
      <c r="H825">
        <v>974</v>
      </c>
      <c r="I825" t="s">
        <v>368</v>
      </c>
      <c r="J825" t="s">
        <v>369</v>
      </c>
      <c r="K825" t="s">
        <v>370</v>
      </c>
      <c r="L825" t="s">
        <v>371</v>
      </c>
      <c r="M825" t="s">
        <v>372</v>
      </c>
      <c r="N825" t="s">
        <v>373</v>
      </c>
      <c r="O825" t="s">
        <v>7344</v>
      </c>
      <c r="P825" t="s">
        <v>7345</v>
      </c>
    </row>
    <row r="826" spans="1:16" x14ac:dyDescent="0.55000000000000004">
      <c r="A826" t="s">
        <v>7346</v>
      </c>
      <c r="B826" t="s">
        <v>7347</v>
      </c>
      <c r="C826" t="s">
        <v>5848</v>
      </c>
      <c r="D826" t="s">
        <v>236</v>
      </c>
      <c r="E826" t="s">
        <v>7348</v>
      </c>
      <c r="F826" s="1">
        <v>0.38</v>
      </c>
      <c r="G826">
        <v>4.3</v>
      </c>
      <c r="H826" s="2">
        <v>20342</v>
      </c>
      <c r="I826" t="s">
        <v>7349</v>
      </c>
      <c r="J826" t="s">
        <v>7350</v>
      </c>
      <c r="K826" t="s">
        <v>7351</v>
      </c>
      <c r="L826" t="s">
        <v>7352</v>
      </c>
      <c r="M826" t="s">
        <v>7353</v>
      </c>
      <c r="N826" t="s">
        <v>7354</v>
      </c>
      <c r="O826" t="s">
        <v>7355</v>
      </c>
      <c r="P826" t="s">
        <v>7356</v>
      </c>
    </row>
    <row r="827" spans="1:16" x14ac:dyDescent="0.55000000000000004">
      <c r="A827" t="s">
        <v>7357</v>
      </c>
      <c r="B827" t="s">
        <v>7358</v>
      </c>
      <c r="C827" t="s">
        <v>6187</v>
      </c>
      <c r="D827" t="s">
        <v>7359</v>
      </c>
      <c r="E827" t="s">
        <v>7360</v>
      </c>
      <c r="F827" s="1">
        <v>0.49</v>
      </c>
      <c r="G827">
        <v>4.4000000000000004</v>
      </c>
      <c r="H827" s="2">
        <v>7429</v>
      </c>
      <c r="I827" t="s">
        <v>7361</v>
      </c>
      <c r="J827" t="s">
        <v>7362</v>
      </c>
      <c r="K827" t="s">
        <v>7363</v>
      </c>
      <c r="L827" t="s">
        <v>7364</v>
      </c>
      <c r="M827" t="s">
        <v>7365</v>
      </c>
      <c r="N827" t="s">
        <v>7366</v>
      </c>
      <c r="O827" t="s">
        <v>7367</v>
      </c>
      <c r="P827" t="s">
        <v>7368</v>
      </c>
    </row>
    <row r="828" spans="1:16" x14ac:dyDescent="0.55000000000000004">
      <c r="A828" t="s">
        <v>7369</v>
      </c>
      <c r="B828" t="s">
        <v>7370</v>
      </c>
      <c r="C828" t="s">
        <v>5242</v>
      </c>
      <c r="D828" t="s">
        <v>378</v>
      </c>
      <c r="E828" t="s">
        <v>378</v>
      </c>
      <c r="F828" s="1">
        <v>0</v>
      </c>
      <c r="G828">
        <v>4</v>
      </c>
      <c r="H828" s="2">
        <v>26423</v>
      </c>
      <c r="I828" t="s">
        <v>7371</v>
      </c>
      <c r="J828" t="s">
        <v>7372</v>
      </c>
      <c r="K828" t="s">
        <v>7373</v>
      </c>
      <c r="L828" t="s">
        <v>7374</v>
      </c>
      <c r="M828" t="s">
        <v>7375</v>
      </c>
      <c r="N828" t="s">
        <v>7376</v>
      </c>
      <c r="O828" t="s">
        <v>7377</v>
      </c>
      <c r="P828" t="s">
        <v>7378</v>
      </c>
    </row>
    <row r="829" spans="1:16" x14ac:dyDescent="0.55000000000000004">
      <c r="A829" t="s">
        <v>7379</v>
      </c>
      <c r="B829" t="s">
        <v>7380</v>
      </c>
      <c r="C829" t="s">
        <v>3219</v>
      </c>
      <c r="D829" t="s">
        <v>324</v>
      </c>
      <c r="E829" t="s">
        <v>717</v>
      </c>
      <c r="F829" s="1">
        <v>0.75</v>
      </c>
      <c r="G829">
        <v>4.2</v>
      </c>
      <c r="H829" s="2">
        <v>31305</v>
      </c>
      <c r="I829" t="s">
        <v>7381</v>
      </c>
      <c r="J829" t="s">
        <v>7382</v>
      </c>
      <c r="K829" t="s">
        <v>7383</v>
      </c>
      <c r="L829" t="s">
        <v>7384</v>
      </c>
      <c r="M829" t="s">
        <v>7385</v>
      </c>
      <c r="N829" t="s">
        <v>7386</v>
      </c>
      <c r="O829" t="s">
        <v>7387</v>
      </c>
      <c r="P829" t="s">
        <v>7388</v>
      </c>
    </row>
    <row r="830" spans="1:16" x14ac:dyDescent="0.55000000000000004">
      <c r="A830" t="s">
        <v>7389</v>
      </c>
      <c r="B830" t="s">
        <v>7390</v>
      </c>
      <c r="C830" t="s">
        <v>7391</v>
      </c>
      <c r="D830" t="s">
        <v>4189</v>
      </c>
      <c r="E830" t="s">
        <v>7392</v>
      </c>
      <c r="F830" s="1">
        <v>0.35</v>
      </c>
      <c r="G830">
        <v>3.8</v>
      </c>
      <c r="H830" s="2">
        <v>11213</v>
      </c>
      <c r="I830" t="s">
        <v>7393</v>
      </c>
      <c r="J830" t="s">
        <v>7394</v>
      </c>
      <c r="K830" t="s">
        <v>7395</v>
      </c>
      <c r="L830" t="s">
        <v>7396</v>
      </c>
      <c r="M830" t="s">
        <v>7397</v>
      </c>
      <c r="N830" t="s">
        <v>7398</v>
      </c>
      <c r="O830" t="s">
        <v>7399</v>
      </c>
      <c r="P830" t="s">
        <v>7400</v>
      </c>
    </row>
    <row r="831" spans="1:16" x14ac:dyDescent="0.55000000000000004">
      <c r="A831" t="s">
        <v>7401</v>
      </c>
      <c r="B831" t="s">
        <v>7402</v>
      </c>
      <c r="C831" t="s">
        <v>7403</v>
      </c>
      <c r="D831" t="s">
        <v>356</v>
      </c>
      <c r="E831" t="s">
        <v>90</v>
      </c>
      <c r="F831" s="1">
        <v>0.64</v>
      </c>
      <c r="G831">
        <v>4.0999999999999996</v>
      </c>
      <c r="H831" s="2">
        <v>10174</v>
      </c>
      <c r="I831" t="s">
        <v>7404</v>
      </c>
      <c r="J831" t="s">
        <v>7405</v>
      </c>
      <c r="K831" t="s">
        <v>7406</v>
      </c>
      <c r="L831" t="s">
        <v>7407</v>
      </c>
      <c r="M831" t="s">
        <v>7408</v>
      </c>
      <c r="N831" t="s">
        <v>7409</v>
      </c>
      <c r="O831" t="s">
        <v>7410</v>
      </c>
      <c r="P831" t="s">
        <v>7411</v>
      </c>
    </row>
    <row r="832" spans="1:16" x14ac:dyDescent="0.55000000000000004">
      <c r="A832" t="s">
        <v>7412</v>
      </c>
      <c r="B832" t="s">
        <v>7413</v>
      </c>
      <c r="C832" t="s">
        <v>5479</v>
      </c>
      <c r="D832" t="s">
        <v>7414</v>
      </c>
      <c r="E832" t="s">
        <v>7415</v>
      </c>
      <c r="F832" s="1">
        <v>0.41</v>
      </c>
      <c r="G832">
        <v>4.2</v>
      </c>
      <c r="H832" s="2">
        <v>17413</v>
      </c>
      <c r="I832" t="s">
        <v>7416</v>
      </c>
      <c r="J832" t="s">
        <v>7417</v>
      </c>
      <c r="K832" t="s">
        <v>7418</v>
      </c>
      <c r="L832" t="s">
        <v>7419</v>
      </c>
      <c r="M832" t="s">
        <v>7420</v>
      </c>
      <c r="N832" t="s">
        <v>7421</v>
      </c>
      <c r="O832" t="s">
        <v>7422</v>
      </c>
      <c r="P832" t="s">
        <v>7423</v>
      </c>
    </row>
    <row r="833" spans="1:16" x14ac:dyDescent="0.55000000000000004">
      <c r="A833" t="s">
        <v>7424</v>
      </c>
      <c r="B833" t="s">
        <v>7425</v>
      </c>
      <c r="C833" t="s">
        <v>5632</v>
      </c>
      <c r="D833" t="s">
        <v>32</v>
      </c>
      <c r="E833" t="s">
        <v>2402</v>
      </c>
      <c r="F833" s="1">
        <v>0.65</v>
      </c>
      <c r="G833">
        <v>4.2</v>
      </c>
      <c r="H833" s="2">
        <v>6676</v>
      </c>
      <c r="I833" t="s">
        <v>7426</v>
      </c>
      <c r="J833" t="s">
        <v>7427</v>
      </c>
      <c r="K833" t="s">
        <v>7428</v>
      </c>
      <c r="L833" t="s">
        <v>7429</v>
      </c>
      <c r="M833" t="s">
        <v>7430</v>
      </c>
      <c r="N833" t="s">
        <v>7431</v>
      </c>
      <c r="O833" t="s">
        <v>7432</v>
      </c>
      <c r="P833" t="s">
        <v>7433</v>
      </c>
    </row>
    <row r="834" spans="1:16" x14ac:dyDescent="0.55000000000000004">
      <c r="A834" t="s">
        <v>7434</v>
      </c>
      <c r="B834" t="s">
        <v>7435</v>
      </c>
      <c r="C834" t="s">
        <v>6800</v>
      </c>
      <c r="D834" t="s">
        <v>7436</v>
      </c>
      <c r="E834" t="s">
        <v>90</v>
      </c>
      <c r="F834" s="1">
        <v>0.42</v>
      </c>
      <c r="G834">
        <v>4.4000000000000004</v>
      </c>
      <c r="H834" s="2">
        <v>8076</v>
      </c>
      <c r="I834" t="s">
        <v>7437</v>
      </c>
      <c r="J834" t="s">
        <v>7438</v>
      </c>
      <c r="K834" t="s">
        <v>7439</v>
      </c>
      <c r="L834" t="s">
        <v>7440</v>
      </c>
      <c r="M834" t="s">
        <v>7441</v>
      </c>
      <c r="N834" t="s">
        <v>7442</v>
      </c>
      <c r="O834" t="s">
        <v>7443</v>
      </c>
      <c r="P834" t="s">
        <v>7444</v>
      </c>
    </row>
    <row r="835" spans="1:16" x14ac:dyDescent="0.55000000000000004">
      <c r="A835" t="s">
        <v>376</v>
      </c>
      <c r="B835" t="s">
        <v>377</v>
      </c>
      <c r="C835" t="s">
        <v>18</v>
      </c>
      <c r="D835" t="s">
        <v>378</v>
      </c>
      <c r="E835" t="s">
        <v>378</v>
      </c>
      <c r="F835" s="1">
        <v>0</v>
      </c>
      <c r="G835">
        <v>4.3</v>
      </c>
      <c r="H835">
        <v>355</v>
      </c>
      <c r="I835" t="s">
        <v>379</v>
      </c>
      <c r="J835" t="s">
        <v>380</v>
      </c>
      <c r="K835" t="s">
        <v>381</v>
      </c>
      <c r="L835" t="s">
        <v>382</v>
      </c>
      <c r="M835" t="s">
        <v>383</v>
      </c>
      <c r="N835" t="s">
        <v>7445</v>
      </c>
      <c r="O835" t="s">
        <v>7446</v>
      </c>
      <c r="P835" t="s">
        <v>7447</v>
      </c>
    </row>
    <row r="836" spans="1:16" x14ac:dyDescent="0.55000000000000004">
      <c r="A836" t="s">
        <v>7448</v>
      </c>
      <c r="B836" t="s">
        <v>7449</v>
      </c>
      <c r="C836" t="s">
        <v>5193</v>
      </c>
      <c r="D836" t="s">
        <v>32</v>
      </c>
      <c r="E836" t="s">
        <v>7450</v>
      </c>
      <c r="F836" s="1">
        <v>0.22</v>
      </c>
      <c r="G836">
        <v>4.0999999999999996</v>
      </c>
      <c r="H836" s="2">
        <v>18656</v>
      </c>
      <c r="I836" t="s">
        <v>7451</v>
      </c>
      <c r="J836" t="s">
        <v>7452</v>
      </c>
      <c r="K836" t="s">
        <v>7453</v>
      </c>
      <c r="L836" t="s">
        <v>7454</v>
      </c>
      <c r="M836" t="s">
        <v>7455</v>
      </c>
      <c r="N836" t="s">
        <v>7456</v>
      </c>
      <c r="O836" t="s">
        <v>7457</v>
      </c>
      <c r="P836" t="s">
        <v>7458</v>
      </c>
    </row>
    <row r="837" spans="1:16" x14ac:dyDescent="0.55000000000000004">
      <c r="A837" t="s">
        <v>7459</v>
      </c>
      <c r="B837" t="s">
        <v>7460</v>
      </c>
      <c r="C837" t="s">
        <v>5418</v>
      </c>
      <c r="D837" t="s">
        <v>7461</v>
      </c>
      <c r="E837" t="s">
        <v>5964</v>
      </c>
      <c r="F837" s="1">
        <v>0.21</v>
      </c>
      <c r="G837">
        <v>4.4000000000000004</v>
      </c>
      <c r="H837" s="2">
        <v>31599</v>
      </c>
      <c r="I837" t="s">
        <v>7462</v>
      </c>
      <c r="J837" t="s">
        <v>7463</v>
      </c>
      <c r="K837" t="s">
        <v>7464</v>
      </c>
      <c r="L837" t="s">
        <v>7465</v>
      </c>
      <c r="M837" t="s">
        <v>7466</v>
      </c>
      <c r="N837" t="s">
        <v>7467</v>
      </c>
      <c r="O837" t="s">
        <v>7468</v>
      </c>
      <c r="P837" t="s">
        <v>7469</v>
      </c>
    </row>
    <row r="838" spans="1:16" x14ac:dyDescent="0.55000000000000004">
      <c r="A838" t="s">
        <v>387</v>
      </c>
      <c r="B838" t="s">
        <v>388</v>
      </c>
      <c r="C838" t="s">
        <v>18</v>
      </c>
      <c r="D838" t="s">
        <v>31</v>
      </c>
      <c r="E838" t="s">
        <v>114</v>
      </c>
      <c r="F838" s="1">
        <v>0.8</v>
      </c>
      <c r="G838">
        <v>3.9</v>
      </c>
      <c r="H838" s="2">
        <v>1075</v>
      </c>
      <c r="I838" t="s">
        <v>389</v>
      </c>
      <c r="J838" t="s">
        <v>390</v>
      </c>
      <c r="K838" t="s">
        <v>391</v>
      </c>
      <c r="L838" t="s">
        <v>392</v>
      </c>
      <c r="M838" t="s">
        <v>393</v>
      </c>
      <c r="N838" t="s">
        <v>394</v>
      </c>
      <c r="O838" t="s">
        <v>395</v>
      </c>
      <c r="P838" t="s">
        <v>7470</v>
      </c>
    </row>
    <row r="839" spans="1:16" x14ac:dyDescent="0.55000000000000004">
      <c r="A839" t="s">
        <v>7471</v>
      </c>
      <c r="B839" t="s">
        <v>7472</v>
      </c>
      <c r="C839" t="s">
        <v>6068</v>
      </c>
      <c r="D839" t="s">
        <v>5942</v>
      </c>
      <c r="E839" t="s">
        <v>5942</v>
      </c>
      <c r="F839" s="1">
        <v>0</v>
      </c>
      <c r="G839">
        <v>3.9</v>
      </c>
      <c r="H839" s="2">
        <v>13971</v>
      </c>
      <c r="I839" t="s">
        <v>7473</v>
      </c>
      <c r="J839" t="s">
        <v>7474</v>
      </c>
      <c r="K839" t="s">
        <v>7475</v>
      </c>
      <c r="L839" t="s">
        <v>7476</v>
      </c>
      <c r="M839" t="s">
        <v>7477</v>
      </c>
      <c r="N839" t="s">
        <v>7478</v>
      </c>
      <c r="O839" t="s">
        <v>7479</v>
      </c>
      <c r="P839" t="s">
        <v>7480</v>
      </c>
    </row>
    <row r="840" spans="1:16" x14ac:dyDescent="0.55000000000000004">
      <c r="A840" t="s">
        <v>7481</v>
      </c>
      <c r="B840" t="s">
        <v>7482</v>
      </c>
      <c r="C840" t="s">
        <v>3347</v>
      </c>
      <c r="D840" t="s">
        <v>31</v>
      </c>
      <c r="E840" t="s">
        <v>90</v>
      </c>
      <c r="F840" s="1">
        <v>0.6</v>
      </c>
      <c r="G840">
        <v>3.6</v>
      </c>
      <c r="H840" s="2">
        <v>2492</v>
      </c>
      <c r="I840" t="s">
        <v>7483</v>
      </c>
      <c r="J840" t="s">
        <v>7484</v>
      </c>
      <c r="K840" t="s">
        <v>7485</v>
      </c>
      <c r="L840" t="s">
        <v>7486</v>
      </c>
      <c r="M840" t="s">
        <v>7487</v>
      </c>
      <c r="N840" t="s">
        <v>7488</v>
      </c>
      <c r="O840" t="s">
        <v>7489</v>
      </c>
      <c r="P840" t="s">
        <v>7490</v>
      </c>
    </row>
    <row r="841" spans="1:16" x14ac:dyDescent="0.55000000000000004">
      <c r="A841" t="s">
        <v>405</v>
      </c>
      <c r="B841" t="s">
        <v>406</v>
      </c>
      <c r="C841" t="s">
        <v>18</v>
      </c>
      <c r="D841" t="s">
        <v>163</v>
      </c>
      <c r="E841" t="s">
        <v>407</v>
      </c>
      <c r="F841" s="1">
        <v>0.53</v>
      </c>
      <c r="G841">
        <v>4.4000000000000004</v>
      </c>
      <c r="H841" s="2">
        <v>13552</v>
      </c>
      <c r="I841" t="s">
        <v>408</v>
      </c>
      <c r="J841" t="s">
        <v>409</v>
      </c>
      <c r="K841" t="s">
        <v>410</v>
      </c>
      <c r="L841" t="s">
        <v>411</v>
      </c>
      <c r="M841" t="s">
        <v>412</v>
      </c>
      <c r="N841" t="s">
        <v>413</v>
      </c>
      <c r="O841" t="s">
        <v>7491</v>
      </c>
      <c r="P841" t="s">
        <v>7492</v>
      </c>
    </row>
    <row r="842" spans="1:16" x14ac:dyDescent="0.55000000000000004">
      <c r="A842" t="s">
        <v>416</v>
      </c>
      <c r="B842" t="s">
        <v>417</v>
      </c>
      <c r="C842" t="s">
        <v>18</v>
      </c>
      <c r="D842" t="s">
        <v>31</v>
      </c>
      <c r="E842" t="s">
        <v>114</v>
      </c>
      <c r="F842" s="1">
        <v>0.8</v>
      </c>
      <c r="G842">
        <v>4</v>
      </c>
      <c r="H842">
        <v>575</v>
      </c>
      <c r="I842" t="s">
        <v>418</v>
      </c>
      <c r="J842" t="s">
        <v>419</v>
      </c>
      <c r="K842" t="s">
        <v>420</v>
      </c>
      <c r="L842" t="s">
        <v>421</v>
      </c>
      <c r="M842" t="s">
        <v>422</v>
      </c>
      <c r="N842" t="s">
        <v>423</v>
      </c>
      <c r="O842" t="s">
        <v>7493</v>
      </c>
      <c r="P842" t="s">
        <v>7494</v>
      </c>
    </row>
    <row r="843" spans="1:16" x14ac:dyDescent="0.55000000000000004">
      <c r="A843" t="s">
        <v>7495</v>
      </c>
      <c r="B843" t="s">
        <v>7496</v>
      </c>
      <c r="C843" t="s">
        <v>7403</v>
      </c>
      <c r="D843" t="s">
        <v>77</v>
      </c>
      <c r="E843" t="s">
        <v>114</v>
      </c>
      <c r="F843" s="1">
        <v>0.85</v>
      </c>
      <c r="G843">
        <v>3.5</v>
      </c>
      <c r="H843" s="2">
        <v>2523</v>
      </c>
      <c r="I843" t="s">
        <v>7497</v>
      </c>
      <c r="J843" t="s">
        <v>7498</v>
      </c>
      <c r="K843" t="s">
        <v>7499</v>
      </c>
      <c r="L843" t="s">
        <v>7500</v>
      </c>
      <c r="M843" t="s">
        <v>7501</v>
      </c>
      <c r="N843" t="s">
        <v>7502</v>
      </c>
      <c r="O843" t="s">
        <v>7503</v>
      </c>
      <c r="P843" t="s">
        <v>7504</v>
      </c>
    </row>
    <row r="844" spans="1:16" x14ac:dyDescent="0.55000000000000004">
      <c r="A844" t="s">
        <v>7505</v>
      </c>
      <c r="B844" t="s">
        <v>7506</v>
      </c>
      <c r="C844" t="s">
        <v>5218</v>
      </c>
      <c r="D844" t="s">
        <v>7507</v>
      </c>
      <c r="E844" t="s">
        <v>625</v>
      </c>
      <c r="F844" s="1">
        <v>0.69</v>
      </c>
      <c r="G844">
        <v>4.0999999999999996</v>
      </c>
      <c r="H844">
        <v>352</v>
      </c>
      <c r="I844" t="s">
        <v>7508</v>
      </c>
      <c r="J844" t="s">
        <v>7509</v>
      </c>
      <c r="K844" t="s">
        <v>7510</v>
      </c>
      <c r="L844" t="s">
        <v>7511</v>
      </c>
      <c r="M844" t="s">
        <v>7512</v>
      </c>
      <c r="N844" t="s">
        <v>7513</v>
      </c>
      <c r="O844" t="s">
        <v>7514</v>
      </c>
      <c r="P844" t="s">
        <v>7515</v>
      </c>
    </row>
    <row r="845" spans="1:16" x14ac:dyDescent="0.55000000000000004">
      <c r="A845" t="s">
        <v>7516</v>
      </c>
      <c r="B845" t="s">
        <v>7517</v>
      </c>
      <c r="C845" t="s">
        <v>6550</v>
      </c>
      <c r="D845" t="s">
        <v>7518</v>
      </c>
      <c r="E845" t="s">
        <v>7519</v>
      </c>
      <c r="F845" s="1">
        <v>0.38</v>
      </c>
      <c r="G845">
        <v>4.0999999999999996</v>
      </c>
      <c r="H845" s="2">
        <v>1662</v>
      </c>
      <c r="I845" t="s">
        <v>7520</v>
      </c>
      <c r="J845" t="s">
        <v>7521</v>
      </c>
      <c r="K845" t="s">
        <v>7522</v>
      </c>
      <c r="L845" t="s">
        <v>7523</v>
      </c>
      <c r="M845" t="s">
        <v>7524</v>
      </c>
      <c r="N845" t="s">
        <v>7525</v>
      </c>
      <c r="O845" t="s">
        <v>7526</v>
      </c>
      <c r="P845" t="s">
        <v>7527</v>
      </c>
    </row>
    <row r="846" spans="1:16" x14ac:dyDescent="0.55000000000000004">
      <c r="A846" t="s">
        <v>7528</v>
      </c>
      <c r="B846" t="s">
        <v>7529</v>
      </c>
      <c r="C846" t="s">
        <v>7530</v>
      </c>
      <c r="D846" t="s">
        <v>1040</v>
      </c>
      <c r="E846" t="s">
        <v>625</v>
      </c>
      <c r="F846" s="1">
        <v>0.43</v>
      </c>
      <c r="G846">
        <v>4</v>
      </c>
      <c r="H846" s="2">
        <v>7352</v>
      </c>
      <c r="I846" t="s">
        <v>7531</v>
      </c>
      <c r="J846" t="s">
        <v>7532</v>
      </c>
      <c r="K846" t="s">
        <v>7533</v>
      </c>
      <c r="L846" t="s">
        <v>7534</v>
      </c>
      <c r="M846" t="s">
        <v>7535</v>
      </c>
      <c r="N846" t="s">
        <v>7536</v>
      </c>
      <c r="O846" t="s">
        <v>7537</v>
      </c>
      <c r="P846" t="s">
        <v>7538</v>
      </c>
    </row>
    <row r="847" spans="1:16" x14ac:dyDescent="0.55000000000000004">
      <c r="A847" t="s">
        <v>7539</v>
      </c>
      <c r="B847" t="s">
        <v>7540</v>
      </c>
      <c r="C847" t="s">
        <v>5206</v>
      </c>
      <c r="D847" t="s">
        <v>7541</v>
      </c>
      <c r="E847" t="s">
        <v>19</v>
      </c>
      <c r="F847" s="1">
        <v>0.18</v>
      </c>
      <c r="G847">
        <v>4.0999999999999996</v>
      </c>
      <c r="H847" s="2">
        <v>3441</v>
      </c>
      <c r="I847" t="s">
        <v>7542</v>
      </c>
      <c r="J847" t="s">
        <v>7543</v>
      </c>
      <c r="K847" t="s">
        <v>7544</v>
      </c>
      <c r="L847" t="s">
        <v>7545</v>
      </c>
      <c r="M847" t="s">
        <v>7546</v>
      </c>
      <c r="N847" t="s">
        <v>7547</v>
      </c>
      <c r="O847" t="s">
        <v>7548</v>
      </c>
      <c r="P847" t="s">
        <v>7549</v>
      </c>
    </row>
    <row r="848" spans="1:16" x14ac:dyDescent="0.55000000000000004">
      <c r="A848" t="s">
        <v>7550</v>
      </c>
      <c r="B848" t="s">
        <v>7551</v>
      </c>
      <c r="C848" t="s">
        <v>5242</v>
      </c>
      <c r="D848" t="s">
        <v>934</v>
      </c>
      <c r="E848" t="s">
        <v>55</v>
      </c>
      <c r="F848" s="1">
        <v>0.62</v>
      </c>
      <c r="G848">
        <v>4</v>
      </c>
      <c r="H848">
        <v>93</v>
      </c>
      <c r="I848" t="s">
        <v>7552</v>
      </c>
      <c r="J848" t="s">
        <v>7553</v>
      </c>
      <c r="K848" t="s">
        <v>7554</v>
      </c>
      <c r="L848" t="s">
        <v>7555</v>
      </c>
      <c r="M848" t="s">
        <v>7556</v>
      </c>
      <c r="N848" t="s">
        <v>7557</v>
      </c>
      <c r="O848" t="s">
        <v>7558</v>
      </c>
      <c r="P848" t="s">
        <v>7559</v>
      </c>
    </row>
    <row r="849" spans="1:16" x14ac:dyDescent="0.55000000000000004">
      <c r="A849" t="s">
        <v>7560</v>
      </c>
      <c r="B849" t="s">
        <v>7561</v>
      </c>
      <c r="C849" t="s">
        <v>7562</v>
      </c>
      <c r="D849" t="s">
        <v>102</v>
      </c>
      <c r="E849" t="s">
        <v>7563</v>
      </c>
      <c r="F849" s="1">
        <v>0.25</v>
      </c>
      <c r="G849">
        <v>3.8</v>
      </c>
      <c r="H849" s="2">
        <v>40895</v>
      </c>
      <c r="I849" t="s">
        <v>7564</v>
      </c>
      <c r="J849" t="s">
        <v>7565</v>
      </c>
      <c r="K849" t="s">
        <v>7566</v>
      </c>
      <c r="L849" t="s">
        <v>7567</v>
      </c>
      <c r="M849" t="s">
        <v>7568</v>
      </c>
      <c r="N849" t="s">
        <v>7569</v>
      </c>
      <c r="O849" t="s">
        <v>7570</v>
      </c>
      <c r="P849" t="s">
        <v>7571</v>
      </c>
    </row>
    <row r="850" spans="1:16" x14ac:dyDescent="0.55000000000000004">
      <c r="A850" t="s">
        <v>7572</v>
      </c>
      <c r="B850" t="s">
        <v>7573</v>
      </c>
      <c r="C850" t="s">
        <v>7574</v>
      </c>
      <c r="D850" t="s">
        <v>1894</v>
      </c>
      <c r="E850" t="s">
        <v>625</v>
      </c>
      <c r="F850" s="1">
        <v>0.63</v>
      </c>
      <c r="G850">
        <v>4.3</v>
      </c>
      <c r="H850" s="2">
        <v>11006</v>
      </c>
      <c r="I850" t="s">
        <v>7575</v>
      </c>
      <c r="J850" t="s">
        <v>7576</v>
      </c>
      <c r="K850" t="s">
        <v>7577</v>
      </c>
      <c r="L850" t="s">
        <v>7578</v>
      </c>
      <c r="M850" t="s">
        <v>7579</v>
      </c>
      <c r="N850" t="s">
        <v>7580</v>
      </c>
      <c r="O850" t="s">
        <v>7581</v>
      </c>
      <c r="P850" t="s">
        <v>7582</v>
      </c>
    </row>
    <row r="851" spans="1:16" x14ac:dyDescent="0.55000000000000004">
      <c r="A851" t="s">
        <v>7583</v>
      </c>
      <c r="B851" t="s">
        <v>7584</v>
      </c>
      <c r="C851" t="s">
        <v>6042</v>
      </c>
      <c r="D851" t="s">
        <v>7585</v>
      </c>
      <c r="E851" t="s">
        <v>4918</v>
      </c>
      <c r="F851" s="1">
        <v>0.05</v>
      </c>
      <c r="G851">
        <v>4.2</v>
      </c>
      <c r="H851" s="2">
        <v>8938</v>
      </c>
      <c r="I851" t="s">
        <v>7586</v>
      </c>
      <c r="J851" t="s">
        <v>7587</v>
      </c>
      <c r="K851" t="s">
        <v>7588</v>
      </c>
      <c r="L851" t="s">
        <v>7589</v>
      </c>
      <c r="M851" t="s">
        <v>7590</v>
      </c>
      <c r="N851" t="s">
        <v>7591</v>
      </c>
      <c r="O851" t="s">
        <v>7592</v>
      </c>
      <c r="P851" t="s">
        <v>7593</v>
      </c>
    </row>
    <row r="852" spans="1:16" x14ac:dyDescent="0.55000000000000004">
      <c r="A852" t="s">
        <v>7594</v>
      </c>
      <c r="B852" t="s">
        <v>7595</v>
      </c>
      <c r="C852" t="s">
        <v>7596</v>
      </c>
      <c r="D852" t="s">
        <v>4918</v>
      </c>
      <c r="E852" t="s">
        <v>4918</v>
      </c>
      <c r="F852" s="1">
        <v>0</v>
      </c>
      <c r="G852">
        <v>4.0999999999999996</v>
      </c>
      <c r="H852" s="2">
        <v>4308</v>
      </c>
      <c r="I852" t="s">
        <v>7597</v>
      </c>
      <c r="J852" t="s">
        <v>7598</v>
      </c>
      <c r="K852" t="s">
        <v>7599</v>
      </c>
      <c r="L852" t="s">
        <v>7600</v>
      </c>
      <c r="M852" t="s">
        <v>7601</v>
      </c>
      <c r="N852" t="s">
        <v>7602</v>
      </c>
      <c r="O852" t="s">
        <v>7603</v>
      </c>
      <c r="P852" t="s">
        <v>7604</v>
      </c>
    </row>
    <row r="853" spans="1:16" x14ac:dyDescent="0.55000000000000004">
      <c r="A853" t="s">
        <v>438</v>
      </c>
      <c r="B853" t="s">
        <v>439</v>
      </c>
      <c r="C853" t="s">
        <v>18</v>
      </c>
      <c r="D853" t="s">
        <v>235</v>
      </c>
      <c r="E853" t="s">
        <v>324</v>
      </c>
      <c r="F853" s="1">
        <v>0.51</v>
      </c>
      <c r="G853">
        <v>4.2</v>
      </c>
      <c r="H853">
        <v>462</v>
      </c>
      <c r="I853" t="s">
        <v>440</v>
      </c>
      <c r="J853" t="s">
        <v>441</v>
      </c>
      <c r="K853" t="s">
        <v>442</v>
      </c>
      <c r="L853" t="s">
        <v>443</v>
      </c>
      <c r="M853" t="s">
        <v>444</v>
      </c>
      <c r="N853" t="s">
        <v>445</v>
      </c>
      <c r="O853" t="s">
        <v>7605</v>
      </c>
      <c r="P853" t="s">
        <v>7606</v>
      </c>
    </row>
    <row r="854" spans="1:16" x14ac:dyDescent="0.55000000000000004">
      <c r="A854" t="s">
        <v>448</v>
      </c>
      <c r="B854" t="s">
        <v>449</v>
      </c>
      <c r="C854" t="s">
        <v>18</v>
      </c>
      <c r="D854" t="s">
        <v>450</v>
      </c>
      <c r="E854" t="s">
        <v>451</v>
      </c>
      <c r="F854" s="1">
        <v>0.7</v>
      </c>
      <c r="G854">
        <v>4.5</v>
      </c>
      <c r="H854" t="s">
        <v>7607</v>
      </c>
      <c r="I854" t="s">
        <v>453</v>
      </c>
      <c r="J854" t="s">
        <v>454</v>
      </c>
      <c r="K854" t="s">
        <v>455</v>
      </c>
      <c r="L854" t="s">
        <v>456</v>
      </c>
      <c r="M854" t="s">
        <v>457</v>
      </c>
      <c r="N854" t="s">
        <v>458</v>
      </c>
      <c r="O854" t="s">
        <v>459</v>
      </c>
      <c r="P854" t="s">
        <v>7608</v>
      </c>
    </row>
    <row r="855" spans="1:16" x14ac:dyDescent="0.55000000000000004">
      <c r="A855" t="s">
        <v>7609</v>
      </c>
      <c r="B855" t="s">
        <v>7610</v>
      </c>
      <c r="C855" t="s">
        <v>5206</v>
      </c>
      <c r="D855" t="s">
        <v>2139</v>
      </c>
      <c r="E855" t="s">
        <v>7415</v>
      </c>
      <c r="F855" s="1">
        <v>0.35</v>
      </c>
      <c r="G855">
        <v>4.5999999999999996</v>
      </c>
      <c r="H855" s="2">
        <v>10652</v>
      </c>
      <c r="I855" t="s">
        <v>7611</v>
      </c>
      <c r="J855" t="s">
        <v>7612</v>
      </c>
      <c r="K855" t="s">
        <v>7613</v>
      </c>
      <c r="L855" t="s">
        <v>7614</v>
      </c>
      <c r="M855" t="s">
        <v>7615</v>
      </c>
      <c r="N855" t="s">
        <v>7616</v>
      </c>
      <c r="O855" t="s">
        <v>7617</v>
      </c>
      <c r="P855" t="s">
        <v>7618</v>
      </c>
    </row>
    <row r="856" spans="1:16" x14ac:dyDescent="0.55000000000000004">
      <c r="A856" t="s">
        <v>7619</v>
      </c>
      <c r="B856" t="s">
        <v>7620</v>
      </c>
      <c r="C856" t="s">
        <v>7621</v>
      </c>
      <c r="D856" t="s">
        <v>399</v>
      </c>
      <c r="E856" t="s">
        <v>399</v>
      </c>
      <c r="F856" s="1">
        <v>0</v>
      </c>
      <c r="G856">
        <v>4.3</v>
      </c>
      <c r="H856" s="2">
        <v>5036</v>
      </c>
      <c r="I856" t="s">
        <v>7622</v>
      </c>
      <c r="J856" t="s">
        <v>7623</v>
      </c>
      <c r="K856" t="s">
        <v>7624</v>
      </c>
      <c r="L856" t="s">
        <v>7625</v>
      </c>
      <c r="M856" t="s">
        <v>7626</v>
      </c>
      <c r="N856" t="s">
        <v>7627</v>
      </c>
      <c r="O856" t="s">
        <v>7628</v>
      </c>
      <c r="P856" t="s">
        <v>7629</v>
      </c>
    </row>
    <row r="857" spans="1:16" x14ac:dyDescent="0.55000000000000004">
      <c r="A857" t="s">
        <v>7630</v>
      </c>
      <c r="B857" t="s">
        <v>7631</v>
      </c>
      <c r="C857" t="s">
        <v>5206</v>
      </c>
      <c r="D857" t="s">
        <v>77</v>
      </c>
      <c r="E857" t="s">
        <v>207</v>
      </c>
      <c r="F857" s="1">
        <v>0.4</v>
      </c>
      <c r="G857">
        <v>4</v>
      </c>
      <c r="H857" s="2">
        <v>5057</v>
      </c>
      <c r="I857" t="s">
        <v>7632</v>
      </c>
      <c r="J857" t="s">
        <v>7633</v>
      </c>
      <c r="K857" t="s">
        <v>7634</v>
      </c>
      <c r="L857" t="s">
        <v>7635</v>
      </c>
      <c r="M857" t="s">
        <v>7636</v>
      </c>
      <c r="N857" t="s">
        <v>7637</v>
      </c>
      <c r="O857" t="s">
        <v>7638</v>
      </c>
      <c r="P857" t="s">
        <v>7639</v>
      </c>
    </row>
    <row r="858" spans="1:16" x14ac:dyDescent="0.55000000000000004">
      <c r="A858" t="s">
        <v>7640</v>
      </c>
      <c r="B858" t="s">
        <v>7641</v>
      </c>
      <c r="C858" t="s">
        <v>5733</v>
      </c>
      <c r="D858" t="s">
        <v>7642</v>
      </c>
      <c r="E858" t="s">
        <v>4750</v>
      </c>
      <c r="F858" s="1">
        <v>0.79</v>
      </c>
      <c r="G858">
        <v>4.2</v>
      </c>
      <c r="H858" s="2">
        <v>8537</v>
      </c>
      <c r="I858" t="s">
        <v>7643</v>
      </c>
      <c r="J858" t="s">
        <v>7644</v>
      </c>
      <c r="K858" t="s">
        <v>7645</v>
      </c>
      <c r="L858" t="s">
        <v>7646</v>
      </c>
      <c r="M858" t="s">
        <v>7647</v>
      </c>
      <c r="N858" t="s">
        <v>7648</v>
      </c>
      <c r="O858" t="s">
        <v>7649</v>
      </c>
      <c r="P858" t="s">
        <v>7650</v>
      </c>
    </row>
    <row r="859" spans="1:16" x14ac:dyDescent="0.55000000000000004">
      <c r="A859" t="s">
        <v>493</v>
      </c>
      <c r="B859" t="s">
        <v>494</v>
      </c>
      <c r="C859" t="s">
        <v>18</v>
      </c>
      <c r="D859" t="s">
        <v>495</v>
      </c>
      <c r="E859" t="s">
        <v>114</v>
      </c>
      <c r="F859" s="1">
        <v>0.67</v>
      </c>
      <c r="G859">
        <v>3.3</v>
      </c>
      <c r="H859" s="2">
        <v>9792</v>
      </c>
      <c r="I859" t="s">
        <v>496</v>
      </c>
      <c r="J859" t="s">
        <v>497</v>
      </c>
      <c r="K859" t="s">
        <v>498</v>
      </c>
      <c r="L859" t="s">
        <v>499</v>
      </c>
      <c r="M859" t="s">
        <v>500</v>
      </c>
      <c r="N859" t="s">
        <v>501</v>
      </c>
      <c r="O859" t="s">
        <v>502</v>
      </c>
      <c r="P859" t="s">
        <v>7651</v>
      </c>
    </row>
    <row r="860" spans="1:16" x14ac:dyDescent="0.55000000000000004">
      <c r="A860" t="s">
        <v>7652</v>
      </c>
      <c r="B860" t="s">
        <v>7653</v>
      </c>
      <c r="C860" t="s">
        <v>6773</v>
      </c>
      <c r="D860" t="s">
        <v>7654</v>
      </c>
      <c r="E860" t="s">
        <v>1164</v>
      </c>
      <c r="F860" s="1">
        <v>0.15</v>
      </c>
      <c r="G860">
        <v>4.3</v>
      </c>
      <c r="H860" s="2">
        <v>2450</v>
      </c>
      <c r="I860" t="s">
        <v>7655</v>
      </c>
      <c r="J860" t="s">
        <v>7656</v>
      </c>
      <c r="K860" t="s">
        <v>7657</v>
      </c>
      <c r="L860" t="s">
        <v>7658</v>
      </c>
      <c r="M860" t="s">
        <v>7659</v>
      </c>
      <c r="N860" t="s">
        <v>7660</v>
      </c>
      <c r="O860" t="s">
        <v>7661</v>
      </c>
      <c r="P860" t="s">
        <v>7662</v>
      </c>
    </row>
    <row r="861" spans="1:16" x14ac:dyDescent="0.55000000000000004">
      <c r="A861" t="s">
        <v>7663</v>
      </c>
      <c r="B861" t="s">
        <v>7664</v>
      </c>
      <c r="C861" t="s">
        <v>3347</v>
      </c>
      <c r="D861" t="s">
        <v>479</v>
      </c>
      <c r="E861" t="s">
        <v>5837</v>
      </c>
      <c r="F861" s="1">
        <v>0.54</v>
      </c>
      <c r="G861">
        <v>3.7</v>
      </c>
      <c r="H861">
        <v>676</v>
      </c>
      <c r="I861" t="s">
        <v>7665</v>
      </c>
      <c r="J861" t="s">
        <v>7666</v>
      </c>
      <c r="K861" t="s">
        <v>7667</v>
      </c>
      <c r="L861" t="s">
        <v>7668</v>
      </c>
      <c r="M861" t="s">
        <v>7669</v>
      </c>
      <c r="N861" t="s">
        <v>7670</v>
      </c>
      <c r="O861" t="s">
        <v>7671</v>
      </c>
      <c r="P861" t="s">
        <v>7672</v>
      </c>
    </row>
    <row r="862" spans="1:16" x14ac:dyDescent="0.55000000000000004">
      <c r="A862" t="s">
        <v>7673</v>
      </c>
      <c r="B862" t="s">
        <v>7674</v>
      </c>
      <c r="C862" t="s">
        <v>3347</v>
      </c>
      <c r="D862" t="s">
        <v>90</v>
      </c>
      <c r="E862" t="s">
        <v>888</v>
      </c>
      <c r="F862" s="1">
        <v>0.62</v>
      </c>
      <c r="G862">
        <v>3.9</v>
      </c>
      <c r="H862" s="2">
        <v>1173</v>
      </c>
      <c r="I862" t="s">
        <v>7675</v>
      </c>
      <c r="J862" t="s">
        <v>7676</v>
      </c>
      <c r="K862" t="s">
        <v>7677</v>
      </c>
      <c r="L862" t="s">
        <v>7678</v>
      </c>
      <c r="M862" t="s">
        <v>7679</v>
      </c>
      <c r="N862" t="s">
        <v>7680</v>
      </c>
      <c r="O862" t="s">
        <v>7681</v>
      </c>
      <c r="P862" t="s">
        <v>7682</v>
      </c>
    </row>
    <row r="863" spans="1:16" x14ac:dyDescent="0.55000000000000004">
      <c r="A863" t="s">
        <v>7683</v>
      </c>
      <c r="B863" t="s">
        <v>7684</v>
      </c>
      <c r="C863" t="s">
        <v>5756</v>
      </c>
      <c r="D863" t="s">
        <v>31</v>
      </c>
      <c r="E863" t="s">
        <v>90</v>
      </c>
      <c r="F863" s="1">
        <v>0.6</v>
      </c>
      <c r="G863">
        <v>4.3</v>
      </c>
      <c r="H863" s="2">
        <v>9998</v>
      </c>
      <c r="I863" t="s">
        <v>7685</v>
      </c>
      <c r="J863" t="s">
        <v>7686</v>
      </c>
      <c r="K863" t="s">
        <v>7687</v>
      </c>
      <c r="L863" t="s">
        <v>7688</v>
      </c>
      <c r="M863" t="s">
        <v>7689</v>
      </c>
      <c r="N863" t="s">
        <v>7690</v>
      </c>
      <c r="O863" t="s">
        <v>7691</v>
      </c>
      <c r="P863" t="s">
        <v>7692</v>
      </c>
    </row>
    <row r="864" spans="1:16" x14ac:dyDescent="0.55000000000000004">
      <c r="A864" t="s">
        <v>7693</v>
      </c>
      <c r="B864" t="s">
        <v>7694</v>
      </c>
      <c r="C864" t="s">
        <v>3219</v>
      </c>
      <c r="D864" t="s">
        <v>1683</v>
      </c>
      <c r="E864" t="s">
        <v>3590</v>
      </c>
      <c r="F864" s="1">
        <v>0.57999999999999996</v>
      </c>
      <c r="G864">
        <v>4.0999999999999996</v>
      </c>
      <c r="H864" s="2">
        <v>5852</v>
      </c>
      <c r="I864" t="s">
        <v>7695</v>
      </c>
      <c r="J864" t="s">
        <v>7696</v>
      </c>
      <c r="K864" t="s">
        <v>7697</v>
      </c>
      <c r="L864" t="s">
        <v>7698</v>
      </c>
      <c r="M864" t="s">
        <v>7699</v>
      </c>
      <c r="N864" t="s">
        <v>7700</v>
      </c>
      <c r="O864" t="s">
        <v>7701</v>
      </c>
      <c r="P864" t="s">
        <v>7702</v>
      </c>
    </row>
    <row r="865" spans="1:16" x14ac:dyDescent="0.55000000000000004">
      <c r="A865" t="s">
        <v>7703</v>
      </c>
      <c r="B865" t="s">
        <v>7704</v>
      </c>
      <c r="C865" t="s">
        <v>7705</v>
      </c>
      <c r="D865" t="s">
        <v>31</v>
      </c>
      <c r="E865" t="s">
        <v>114</v>
      </c>
      <c r="F865" s="1">
        <v>0.8</v>
      </c>
      <c r="G865">
        <v>4.2</v>
      </c>
      <c r="H865">
        <v>362</v>
      </c>
      <c r="I865" t="s">
        <v>7706</v>
      </c>
      <c r="J865" t="s">
        <v>7707</v>
      </c>
      <c r="K865" t="s">
        <v>7708</v>
      </c>
      <c r="L865" t="s">
        <v>7709</v>
      </c>
      <c r="M865" t="s">
        <v>7710</v>
      </c>
      <c r="N865" t="s">
        <v>7711</v>
      </c>
      <c r="O865" t="s">
        <v>7712</v>
      </c>
      <c r="P865" t="s">
        <v>7713</v>
      </c>
    </row>
    <row r="866" spans="1:16" x14ac:dyDescent="0.55000000000000004">
      <c r="A866" t="s">
        <v>7714</v>
      </c>
      <c r="B866" t="s">
        <v>7715</v>
      </c>
      <c r="C866" t="s">
        <v>3301</v>
      </c>
      <c r="D866" t="s">
        <v>7716</v>
      </c>
      <c r="E866" t="s">
        <v>3414</v>
      </c>
      <c r="F866" s="1">
        <v>0.48</v>
      </c>
      <c r="G866">
        <v>4.5</v>
      </c>
      <c r="H866" t="s">
        <v>7717</v>
      </c>
      <c r="I866" t="s">
        <v>7718</v>
      </c>
      <c r="J866" t="s">
        <v>7719</v>
      </c>
      <c r="K866" t="s">
        <v>7720</v>
      </c>
      <c r="L866" t="s">
        <v>7721</v>
      </c>
      <c r="M866" t="s">
        <v>7722</v>
      </c>
      <c r="N866" t="s">
        <v>7723</v>
      </c>
      <c r="O866" t="s">
        <v>7724</v>
      </c>
      <c r="P866" t="s">
        <v>7725</v>
      </c>
    </row>
    <row r="867" spans="1:16" x14ac:dyDescent="0.55000000000000004">
      <c r="A867" t="s">
        <v>7726</v>
      </c>
      <c r="B867" t="s">
        <v>7727</v>
      </c>
      <c r="C867" t="s">
        <v>3219</v>
      </c>
      <c r="D867" t="s">
        <v>1683</v>
      </c>
      <c r="E867" t="s">
        <v>1283</v>
      </c>
      <c r="F867" s="1">
        <v>0.75</v>
      </c>
      <c r="G867">
        <v>4</v>
      </c>
      <c r="H867" s="2">
        <v>9090</v>
      </c>
      <c r="I867" t="s">
        <v>7728</v>
      </c>
      <c r="J867" t="s">
        <v>7729</v>
      </c>
      <c r="K867" t="s">
        <v>7730</v>
      </c>
      <c r="L867" t="s">
        <v>7731</v>
      </c>
      <c r="M867" t="s">
        <v>7732</v>
      </c>
      <c r="N867" t="s">
        <v>7733</v>
      </c>
      <c r="O867" t="s">
        <v>7734</v>
      </c>
      <c r="P867" t="s">
        <v>7735</v>
      </c>
    </row>
    <row r="868" spans="1:16" x14ac:dyDescent="0.55000000000000004">
      <c r="A868" t="s">
        <v>7736</v>
      </c>
      <c r="B868" t="s">
        <v>7737</v>
      </c>
      <c r="C868" t="s">
        <v>5206</v>
      </c>
      <c r="D868" t="s">
        <v>7738</v>
      </c>
      <c r="E868" t="s">
        <v>7739</v>
      </c>
      <c r="F868" s="1">
        <v>0.5</v>
      </c>
      <c r="G868">
        <v>4.5</v>
      </c>
      <c r="H868" s="2">
        <v>4099</v>
      </c>
      <c r="I868" t="s">
        <v>7740</v>
      </c>
      <c r="J868" t="s">
        <v>7741</v>
      </c>
      <c r="K868" t="s">
        <v>7742</v>
      </c>
      <c r="L868" t="s">
        <v>7743</v>
      </c>
      <c r="M868" t="s">
        <v>7744</v>
      </c>
      <c r="N868" t="s">
        <v>7745</v>
      </c>
      <c r="O868" t="s">
        <v>7746</v>
      </c>
      <c r="P868" t="s">
        <v>7747</v>
      </c>
    </row>
    <row r="869" spans="1:16" x14ac:dyDescent="0.55000000000000004">
      <c r="A869" t="s">
        <v>7748</v>
      </c>
      <c r="B869" t="s">
        <v>7749</v>
      </c>
      <c r="C869" t="s">
        <v>3347</v>
      </c>
      <c r="D869" t="s">
        <v>20</v>
      </c>
      <c r="E869" t="s">
        <v>3590</v>
      </c>
      <c r="F869" s="1">
        <v>0.82</v>
      </c>
      <c r="G869">
        <v>3.5</v>
      </c>
      <c r="H869" s="2">
        <v>12966</v>
      </c>
      <c r="I869" t="s">
        <v>5692</v>
      </c>
      <c r="J869" t="s">
        <v>7750</v>
      </c>
      <c r="K869" t="s">
        <v>7751</v>
      </c>
      <c r="L869" t="s">
        <v>7752</v>
      </c>
      <c r="M869" t="s">
        <v>7753</v>
      </c>
      <c r="N869" t="s">
        <v>7754</v>
      </c>
      <c r="O869" t="s">
        <v>7755</v>
      </c>
      <c r="P869" t="s">
        <v>7756</v>
      </c>
    </row>
    <row r="870" spans="1:16" x14ac:dyDescent="0.55000000000000004">
      <c r="A870" t="s">
        <v>7757</v>
      </c>
      <c r="B870" t="s">
        <v>7758</v>
      </c>
      <c r="C870" t="s">
        <v>6042</v>
      </c>
      <c r="D870" t="s">
        <v>6043</v>
      </c>
      <c r="E870" t="s">
        <v>6044</v>
      </c>
      <c r="F870" s="1">
        <v>0.02</v>
      </c>
      <c r="G870">
        <v>4.5</v>
      </c>
      <c r="H870" s="2">
        <v>4428</v>
      </c>
      <c r="I870" t="s">
        <v>7759</v>
      </c>
      <c r="J870" t="s">
        <v>7760</v>
      </c>
      <c r="K870" t="s">
        <v>7761</v>
      </c>
      <c r="L870" t="s">
        <v>7762</v>
      </c>
      <c r="M870" t="s">
        <v>7763</v>
      </c>
      <c r="N870" t="s">
        <v>7764</v>
      </c>
      <c r="O870" t="s">
        <v>7765</v>
      </c>
      <c r="P870" t="s">
        <v>7766</v>
      </c>
    </row>
    <row r="871" spans="1:16" x14ac:dyDescent="0.55000000000000004">
      <c r="A871" t="s">
        <v>477</v>
      </c>
      <c r="B871" t="s">
        <v>478</v>
      </c>
      <c r="C871" t="s">
        <v>113</v>
      </c>
      <c r="D871" t="s">
        <v>114</v>
      </c>
      <c r="E871" t="s">
        <v>479</v>
      </c>
      <c r="F871" s="1">
        <v>0.38</v>
      </c>
      <c r="G871">
        <v>4.3</v>
      </c>
      <c r="H871" s="2">
        <v>12093</v>
      </c>
      <c r="I871" t="s">
        <v>480</v>
      </c>
      <c r="J871" t="s">
        <v>481</v>
      </c>
      <c r="K871" t="s">
        <v>482</v>
      </c>
      <c r="L871" t="s">
        <v>483</v>
      </c>
      <c r="M871" t="s">
        <v>484</v>
      </c>
      <c r="N871" t="s">
        <v>485</v>
      </c>
      <c r="O871" t="s">
        <v>7767</v>
      </c>
      <c r="P871" t="s">
        <v>7768</v>
      </c>
    </row>
    <row r="872" spans="1:16" x14ac:dyDescent="0.55000000000000004">
      <c r="A872" t="s">
        <v>7769</v>
      </c>
      <c r="B872" t="s">
        <v>7770</v>
      </c>
      <c r="C872" t="s">
        <v>5668</v>
      </c>
      <c r="D872" t="s">
        <v>778</v>
      </c>
      <c r="E872" t="s">
        <v>114</v>
      </c>
      <c r="F872" s="1">
        <v>0.88</v>
      </c>
      <c r="G872">
        <v>3.3</v>
      </c>
      <c r="H872" s="2">
        <v>5692</v>
      </c>
      <c r="I872" t="s">
        <v>7771</v>
      </c>
      <c r="J872" t="s">
        <v>7772</v>
      </c>
      <c r="K872" t="s">
        <v>7773</v>
      </c>
      <c r="L872" t="s">
        <v>7774</v>
      </c>
      <c r="M872" t="s">
        <v>7775</v>
      </c>
      <c r="N872" t="s">
        <v>7776</v>
      </c>
      <c r="O872" t="s">
        <v>7777</v>
      </c>
      <c r="P872" t="s">
        <v>7778</v>
      </c>
    </row>
    <row r="873" spans="1:16" x14ac:dyDescent="0.55000000000000004">
      <c r="A873" t="s">
        <v>7779</v>
      </c>
      <c r="B873" t="s">
        <v>7780</v>
      </c>
      <c r="C873" t="s">
        <v>5218</v>
      </c>
      <c r="D873" t="s">
        <v>7360</v>
      </c>
      <c r="E873" t="s">
        <v>90</v>
      </c>
      <c r="F873" s="1">
        <v>0.65</v>
      </c>
      <c r="G873">
        <v>4.0999999999999996</v>
      </c>
      <c r="H873">
        <v>21</v>
      </c>
      <c r="I873" t="s">
        <v>7781</v>
      </c>
      <c r="J873" t="s">
        <v>7782</v>
      </c>
      <c r="K873" t="s">
        <v>7783</v>
      </c>
      <c r="L873" t="s">
        <v>7784</v>
      </c>
      <c r="M873" t="s">
        <v>7785</v>
      </c>
      <c r="N873" t="s">
        <v>7786</v>
      </c>
      <c r="O873" t="s">
        <v>7787</v>
      </c>
      <c r="P873" t="s">
        <v>7788</v>
      </c>
    </row>
    <row r="874" spans="1:16" x14ac:dyDescent="0.55000000000000004">
      <c r="A874" t="s">
        <v>7789</v>
      </c>
      <c r="B874" t="s">
        <v>7790</v>
      </c>
      <c r="C874" t="s">
        <v>6345</v>
      </c>
      <c r="D874" t="s">
        <v>324</v>
      </c>
      <c r="E874" t="s">
        <v>7791</v>
      </c>
      <c r="F874" s="1">
        <v>0.56999999999999995</v>
      </c>
      <c r="G874">
        <v>3.8</v>
      </c>
      <c r="H874" s="2">
        <v>1880</v>
      </c>
      <c r="I874" t="s">
        <v>7792</v>
      </c>
      <c r="J874" t="s">
        <v>7793</v>
      </c>
      <c r="K874" t="s">
        <v>7794</v>
      </c>
      <c r="L874" t="s">
        <v>7795</v>
      </c>
      <c r="M874" t="s">
        <v>7796</v>
      </c>
      <c r="N874" t="s">
        <v>7797</v>
      </c>
      <c r="O874" t="s">
        <v>7798</v>
      </c>
      <c r="P874" t="s">
        <v>7799</v>
      </c>
    </row>
    <row r="875" spans="1:16" x14ac:dyDescent="0.55000000000000004">
      <c r="A875" t="s">
        <v>7800</v>
      </c>
      <c r="B875" t="s">
        <v>7801</v>
      </c>
      <c r="C875" t="s">
        <v>7802</v>
      </c>
      <c r="D875" t="s">
        <v>842</v>
      </c>
      <c r="E875" t="s">
        <v>7803</v>
      </c>
      <c r="F875" s="1">
        <v>0.08</v>
      </c>
      <c r="G875">
        <v>3.5</v>
      </c>
      <c r="H875" s="2">
        <v>21762</v>
      </c>
      <c r="I875" t="s">
        <v>7804</v>
      </c>
      <c r="J875" t="s">
        <v>7805</v>
      </c>
      <c r="K875" t="s">
        <v>7806</v>
      </c>
      <c r="L875" t="s">
        <v>7807</v>
      </c>
      <c r="M875" t="s">
        <v>7808</v>
      </c>
      <c r="N875" t="s">
        <v>7809</v>
      </c>
      <c r="O875" t="s">
        <v>7810</v>
      </c>
      <c r="P875" t="s">
        <v>7811</v>
      </c>
    </row>
    <row r="876" spans="1:16" x14ac:dyDescent="0.55000000000000004">
      <c r="A876" t="s">
        <v>7812</v>
      </c>
      <c r="B876" t="s">
        <v>7813</v>
      </c>
      <c r="C876" t="s">
        <v>5848</v>
      </c>
      <c r="D876" t="s">
        <v>163</v>
      </c>
      <c r="E876" t="s">
        <v>3414</v>
      </c>
      <c r="F876" s="1">
        <v>0.5</v>
      </c>
      <c r="G876">
        <v>4.0999999999999996</v>
      </c>
      <c r="H876" s="2">
        <v>22375</v>
      </c>
      <c r="I876" t="s">
        <v>7814</v>
      </c>
      <c r="J876" t="s">
        <v>7815</v>
      </c>
      <c r="K876" t="s">
        <v>7816</v>
      </c>
      <c r="L876" t="s">
        <v>7817</v>
      </c>
      <c r="M876" t="s">
        <v>7818</v>
      </c>
      <c r="N876" t="s">
        <v>7819</v>
      </c>
      <c r="O876" t="s">
        <v>7820</v>
      </c>
      <c r="P876" t="s">
        <v>7821</v>
      </c>
    </row>
    <row r="877" spans="1:16" x14ac:dyDescent="0.55000000000000004">
      <c r="A877" t="s">
        <v>7822</v>
      </c>
      <c r="B877" t="s">
        <v>7823</v>
      </c>
      <c r="C877" t="s">
        <v>5756</v>
      </c>
      <c r="D877" t="s">
        <v>102</v>
      </c>
      <c r="E877" t="s">
        <v>7824</v>
      </c>
      <c r="F877" s="1">
        <v>0.7</v>
      </c>
      <c r="G877">
        <v>4.5</v>
      </c>
      <c r="H877" s="2">
        <v>2453</v>
      </c>
      <c r="I877" t="s">
        <v>7825</v>
      </c>
      <c r="J877" t="s">
        <v>7826</v>
      </c>
      <c r="K877" t="s">
        <v>7827</v>
      </c>
      <c r="L877" t="s">
        <v>7828</v>
      </c>
      <c r="M877" t="s">
        <v>7829</v>
      </c>
      <c r="N877" t="s">
        <v>7830</v>
      </c>
      <c r="O877" t="s">
        <v>7831</v>
      </c>
      <c r="P877" t="s">
        <v>7832</v>
      </c>
    </row>
    <row r="878" spans="1:16" x14ac:dyDescent="0.55000000000000004">
      <c r="A878" t="s">
        <v>7833</v>
      </c>
      <c r="B878" t="s">
        <v>7834</v>
      </c>
      <c r="C878" t="s">
        <v>5218</v>
      </c>
      <c r="D878" t="s">
        <v>7835</v>
      </c>
      <c r="E878" t="s">
        <v>2547</v>
      </c>
      <c r="F878" s="1">
        <v>0.3</v>
      </c>
      <c r="G878">
        <v>4.4000000000000004</v>
      </c>
      <c r="H878" s="2">
        <v>13544</v>
      </c>
      <c r="I878" t="s">
        <v>7836</v>
      </c>
      <c r="J878" t="s">
        <v>7837</v>
      </c>
      <c r="K878" t="s">
        <v>7838</v>
      </c>
      <c r="L878" t="s">
        <v>7839</v>
      </c>
      <c r="M878" t="s">
        <v>7840</v>
      </c>
      <c r="N878" t="s">
        <v>7841</v>
      </c>
      <c r="O878" t="s">
        <v>7842</v>
      </c>
      <c r="P878" t="s">
        <v>7843</v>
      </c>
    </row>
    <row r="879" spans="1:16" x14ac:dyDescent="0.55000000000000004">
      <c r="A879" t="s">
        <v>7844</v>
      </c>
      <c r="B879" t="s">
        <v>7845</v>
      </c>
      <c r="C879" t="s">
        <v>7050</v>
      </c>
      <c r="D879" t="s">
        <v>7846</v>
      </c>
      <c r="E879" t="s">
        <v>7847</v>
      </c>
      <c r="F879" s="1">
        <v>0.66</v>
      </c>
      <c r="G879">
        <v>4.0999999999999996</v>
      </c>
      <c r="H879" s="2">
        <v>10976</v>
      </c>
      <c r="I879" t="s">
        <v>7848</v>
      </c>
      <c r="J879" t="s">
        <v>7849</v>
      </c>
      <c r="K879" t="s">
        <v>7850</v>
      </c>
      <c r="L879" t="s">
        <v>7851</v>
      </c>
      <c r="M879" t="s">
        <v>7852</v>
      </c>
      <c r="N879" t="s">
        <v>7853</v>
      </c>
      <c r="O879" t="s">
        <v>7854</v>
      </c>
      <c r="P879" t="s">
        <v>7855</v>
      </c>
    </row>
    <row r="880" spans="1:16" x14ac:dyDescent="0.55000000000000004">
      <c r="A880" t="s">
        <v>7856</v>
      </c>
      <c r="B880" t="s">
        <v>7857</v>
      </c>
      <c r="C880" t="s">
        <v>6685</v>
      </c>
      <c r="D880" t="s">
        <v>7359</v>
      </c>
      <c r="E880" t="s">
        <v>5882</v>
      </c>
      <c r="F880" s="1">
        <v>0.1</v>
      </c>
      <c r="G880">
        <v>4.3</v>
      </c>
      <c r="H880" s="2">
        <v>3061</v>
      </c>
      <c r="I880" t="s">
        <v>7858</v>
      </c>
      <c r="J880" t="s">
        <v>7859</v>
      </c>
      <c r="K880" t="s">
        <v>7860</v>
      </c>
      <c r="L880" t="s">
        <v>7861</v>
      </c>
      <c r="M880" t="s">
        <v>7862</v>
      </c>
      <c r="N880" t="s">
        <v>7863</v>
      </c>
      <c r="O880" t="s">
        <v>7864</v>
      </c>
      <c r="P880" t="s">
        <v>7865</v>
      </c>
    </row>
    <row r="881" spans="1:16" x14ac:dyDescent="0.55000000000000004">
      <c r="A881" t="s">
        <v>7866</v>
      </c>
      <c r="B881" t="s">
        <v>7867</v>
      </c>
      <c r="C881" t="s">
        <v>3347</v>
      </c>
      <c r="D881" t="s">
        <v>479</v>
      </c>
      <c r="E881" t="s">
        <v>7868</v>
      </c>
      <c r="F881" s="1">
        <v>0.43</v>
      </c>
      <c r="G881">
        <v>3.6</v>
      </c>
      <c r="H881" s="2">
        <v>2272</v>
      </c>
      <c r="I881" t="s">
        <v>7869</v>
      </c>
      <c r="J881" t="s">
        <v>7870</v>
      </c>
      <c r="K881" t="s">
        <v>7871</v>
      </c>
      <c r="L881" t="s">
        <v>7872</v>
      </c>
      <c r="M881" t="s">
        <v>7873</v>
      </c>
      <c r="N881" t="s">
        <v>7874</v>
      </c>
      <c r="O881" t="s">
        <v>7875</v>
      </c>
      <c r="P881" t="s">
        <v>7876</v>
      </c>
    </row>
    <row r="882" spans="1:16" x14ac:dyDescent="0.55000000000000004">
      <c r="A882" t="s">
        <v>7877</v>
      </c>
      <c r="B882" t="s">
        <v>7878</v>
      </c>
      <c r="C882" t="s">
        <v>7081</v>
      </c>
      <c r="D882" t="s">
        <v>378</v>
      </c>
      <c r="E882" t="s">
        <v>114</v>
      </c>
      <c r="F882" s="1">
        <v>0.4</v>
      </c>
      <c r="G882">
        <v>4</v>
      </c>
      <c r="H882" s="2">
        <v>7601</v>
      </c>
      <c r="I882" t="s">
        <v>7879</v>
      </c>
      <c r="J882" t="s">
        <v>7880</v>
      </c>
      <c r="K882" t="s">
        <v>7881</v>
      </c>
      <c r="L882" t="s">
        <v>7882</v>
      </c>
      <c r="M882" t="s">
        <v>7883</v>
      </c>
      <c r="N882" t="s">
        <v>7884</v>
      </c>
      <c r="O882" t="s">
        <v>7885</v>
      </c>
      <c r="P882" t="s">
        <v>7886</v>
      </c>
    </row>
    <row r="883" spans="1:16" x14ac:dyDescent="0.55000000000000004">
      <c r="A883" t="s">
        <v>504</v>
      </c>
      <c r="B883" t="s">
        <v>505</v>
      </c>
      <c r="C883" t="s">
        <v>113</v>
      </c>
      <c r="D883" t="s">
        <v>506</v>
      </c>
      <c r="E883" t="s">
        <v>507</v>
      </c>
      <c r="F883" s="1">
        <v>0.57999999999999996</v>
      </c>
      <c r="G883">
        <v>4.0999999999999996</v>
      </c>
      <c r="H883" s="2">
        <v>8131</v>
      </c>
      <c r="I883" t="s">
        <v>508</v>
      </c>
      <c r="J883" t="s">
        <v>509</v>
      </c>
      <c r="K883" t="s">
        <v>510</v>
      </c>
      <c r="L883" t="s">
        <v>511</v>
      </c>
      <c r="M883" t="s">
        <v>512</v>
      </c>
      <c r="N883" t="s">
        <v>513</v>
      </c>
      <c r="O883" t="s">
        <v>7887</v>
      </c>
      <c r="P883" t="s">
        <v>7888</v>
      </c>
    </row>
    <row r="884" spans="1:16" x14ac:dyDescent="0.55000000000000004">
      <c r="A884" t="s">
        <v>7889</v>
      </c>
      <c r="B884" t="s">
        <v>7890</v>
      </c>
      <c r="C884" t="s">
        <v>5756</v>
      </c>
      <c r="D884" t="s">
        <v>7161</v>
      </c>
      <c r="E884" t="s">
        <v>163</v>
      </c>
      <c r="F884" s="1">
        <v>0.53</v>
      </c>
      <c r="G884">
        <v>4.5</v>
      </c>
      <c r="H884" s="2">
        <v>4219</v>
      </c>
      <c r="I884" t="s">
        <v>7891</v>
      </c>
      <c r="J884" t="s">
        <v>7892</v>
      </c>
      <c r="K884" t="s">
        <v>7893</v>
      </c>
      <c r="L884" t="s">
        <v>7894</v>
      </c>
      <c r="M884" t="s">
        <v>7895</v>
      </c>
      <c r="N884" t="s">
        <v>7896</v>
      </c>
      <c r="O884" t="s">
        <v>7897</v>
      </c>
      <c r="P884" t="s">
        <v>7898</v>
      </c>
    </row>
    <row r="885" spans="1:16" x14ac:dyDescent="0.55000000000000004">
      <c r="A885" t="s">
        <v>7899</v>
      </c>
      <c r="B885" t="s">
        <v>7900</v>
      </c>
      <c r="C885" t="s">
        <v>4761</v>
      </c>
      <c r="D885" t="s">
        <v>625</v>
      </c>
      <c r="E885" t="s">
        <v>842</v>
      </c>
      <c r="F885" s="1">
        <v>0.63</v>
      </c>
      <c r="G885">
        <v>4.2</v>
      </c>
      <c r="H885" s="2">
        <v>42775</v>
      </c>
      <c r="I885" t="s">
        <v>7901</v>
      </c>
      <c r="J885" t="s">
        <v>7902</v>
      </c>
      <c r="K885" t="s">
        <v>7903</v>
      </c>
      <c r="L885" t="s">
        <v>7904</v>
      </c>
      <c r="M885" t="s">
        <v>7905</v>
      </c>
      <c r="N885" t="s">
        <v>7906</v>
      </c>
      <c r="O885" t="s">
        <v>7907</v>
      </c>
      <c r="P885" t="s">
        <v>7908</v>
      </c>
    </row>
    <row r="886" spans="1:16" x14ac:dyDescent="0.55000000000000004">
      <c r="A886" t="s">
        <v>7909</v>
      </c>
      <c r="B886" t="s">
        <v>7910</v>
      </c>
      <c r="C886" t="s">
        <v>7574</v>
      </c>
      <c r="D886" t="s">
        <v>1894</v>
      </c>
      <c r="E886" t="s">
        <v>1683</v>
      </c>
      <c r="F886" s="1">
        <v>0.78</v>
      </c>
      <c r="G886">
        <v>4.3</v>
      </c>
      <c r="H886" s="2">
        <v>5556</v>
      </c>
      <c r="I886" t="s">
        <v>7911</v>
      </c>
      <c r="J886" t="s">
        <v>7912</v>
      </c>
      <c r="K886" t="s">
        <v>7913</v>
      </c>
      <c r="L886" t="s">
        <v>7914</v>
      </c>
      <c r="M886" t="s">
        <v>7915</v>
      </c>
      <c r="N886" t="s">
        <v>7916</v>
      </c>
      <c r="O886" t="s">
        <v>7917</v>
      </c>
      <c r="P886" t="s">
        <v>7918</v>
      </c>
    </row>
    <row r="887" spans="1:16" x14ac:dyDescent="0.55000000000000004">
      <c r="A887" t="s">
        <v>534</v>
      </c>
      <c r="B887" t="s">
        <v>535</v>
      </c>
      <c r="C887" t="s">
        <v>18</v>
      </c>
      <c r="D887" t="s">
        <v>31</v>
      </c>
      <c r="E887" t="s">
        <v>536</v>
      </c>
      <c r="F887" s="1">
        <v>0.5</v>
      </c>
      <c r="G887">
        <v>4.2</v>
      </c>
      <c r="H887" s="2">
        <v>92595</v>
      </c>
      <c r="I887" t="s">
        <v>537</v>
      </c>
      <c r="J887" t="s">
        <v>538</v>
      </c>
      <c r="K887" t="s">
        <v>539</v>
      </c>
      <c r="L887" t="s">
        <v>540</v>
      </c>
      <c r="M887" t="s">
        <v>541</v>
      </c>
      <c r="N887" t="s">
        <v>542</v>
      </c>
      <c r="O887" t="s">
        <v>543</v>
      </c>
      <c r="P887" t="s">
        <v>7919</v>
      </c>
    </row>
    <row r="888" spans="1:16" x14ac:dyDescent="0.55000000000000004">
      <c r="A888" t="s">
        <v>7920</v>
      </c>
      <c r="B888" t="s">
        <v>7921</v>
      </c>
      <c r="C888" t="s">
        <v>5206</v>
      </c>
      <c r="D888" t="s">
        <v>5597</v>
      </c>
      <c r="E888" t="s">
        <v>7922</v>
      </c>
      <c r="F888" s="1">
        <v>0.21</v>
      </c>
      <c r="G888">
        <v>4.5999999999999996</v>
      </c>
      <c r="H888" s="2">
        <v>12375</v>
      </c>
      <c r="I888" t="s">
        <v>7923</v>
      </c>
      <c r="J888" t="s">
        <v>7924</v>
      </c>
      <c r="K888" t="s">
        <v>7925</v>
      </c>
      <c r="L888" t="s">
        <v>7926</v>
      </c>
      <c r="M888" t="s">
        <v>7927</v>
      </c>
      <c r="N888" t="s">
        <v>7928</v>
      </c>
      <c r="O888" t="s">
        <v>7929</v>
      </c>
      <c r="P888" t="s">
        <v>7930</v>
      </c>
    </row>
    <row r="889" spans="1:16" x14ac:dyDescent="0.55000000000000004">
      <c r="A889" t="s">
        <v>7931</v>
      </c>
      <c r="B889" t="s">
        <v>7932</v>
      </c>
      <c r="C889" t="s">
        <v>5744</v>
      </c>
      <c r="D889" t="s">
        <v>7933</v>
      </c>
      <c r="E889" t="s">
        <v>7933</v>
      </c>
      <c r="F889" s="1">
        <v>0</v>
      </c>
      <c r="G889">
        <v>4.5</v>
      </c>
      <c r="H889" s="2">
        <v>5882</v>
      </c>
      <c r="I889" t="s">
        <v>7934</v>
      </c>
      <c r="J889" t="s">
        <v>7935</v>
      </c>
      <c r="K889" t="s">
        <v>7936</v>
      </c>
      <c r="L889" t="s">
        <v>7937</v>
      </c>
      <c r="M889" t="s">
        <v>7938</v>
      </c>
      <c r="N889" t="s">
        <v>7939</v>
      </c>
      <c r="O889" t="s">
        <v>7940</v>
      </c>
      <c r="P889" t="s">
        <v>7941</v>
      </c>
    </row>
    <row r="890" spans="1:16" x14ac:dyDescent="0.55000000000000004">
      <c r="A890" t="s">
        <v>4786</v>
      </c>
      <c r="B890" t="s">
        <v>4787</v>
      </c>
      <c r="C890" t="s">
        <v>4788</v>
      </c>
      <c r="D890" t="s">
        <v>77</v>
      </c>
      <c r="E890" t="s">
        <v>77</v>
      </c>
      <c r="F890" s="1">
        <v>0</v>
      </c>
      <c r="G890">
        <v>4.3</v>
      </c>
      <c r="H890" s="2">
        <v>10833</v>
      </c>
      <c r="I890" t="s">
        <v>4789</v>
      </c>
      <c r="J890" t="s">
        <v>4790</v>
      </c>
      <c r="K890" t="s">
        <v>4791</v>
      </c>
      <c r="L890" t="s">
        <v>4792</v>
      </c>
      <c r="M890" t="s">
        <v>4793</v>
      </c>
      <c r="N890" t="s">
        <v>4794</v>
      </c>
      <c r="O890" t="s">
        <v>7942</v>
      </c>
      <c r="P890" t="s">
        <v>7943</v>
      </c>
    </row>
    <row r="891" spans="1:16" x14ac:dyDescent="0.55000000000000004">
      <c r="A891" t="s">
        <v>7944</v>
      </c>
      <c r="B891" t="s">
        <v>7945</v>
      </c>
      <c r="C891" t="s">
        <v>5479</v>
      </c>
      <c r="D891" t="s">
        <v>3433</v>
      </c>
      <c r="E891" t="s">
        <v>625</v>
      </c>
      <c r="F891" s="1">
        <v>0.23</v>
      </c>
      <c r="G891">
        <v>4.0999999999999996</v>
      </c>
      <c r="H891" s="2">
        <v>10443</v>
      </c>
      <c r="I891" t="s">
        <v>7946</v>
      </c>
      <c r="J891" t="s">
        <v>7947</v>
      </c>
      <c r="K891" t="s">
        <v>7948</v>
      </c>
      <c r="L891" t="s">
        <v>7949</v>
      </c>
      <c r="M891" t="s">
        <v>7950</v>
      </c>
      <c r="N891" t="s">
        <v>7951</v>
      </c>
      <c r="O891" t="s">
        <v>7952</v>
      </c>
      <c r="P891" t="s">
        <v>7953</v>
      </c>
    </row>
    <row r="892" spans="1:16" x14ac:dyDescent="0.55000000000000004">
      <c r="A892" t="s">
        <v>7954</v>
      </c>
      <c r="B892" t="s">
        <v>7955</v>
      </c>
      <c r="C892" t="s">
        <v>5242</v>
      </c>
      <c r="D892" t="s">
        <v>90</v>
      </c>
      <c r="E892" t="s">
        <v>888</v>
      </c>
      <c r="F892" s="1">
        <v>0.62</v>
      </c>
      <c r="G892">
        <v>4.5</v>
      </c>
      <c r="H892">
        <v>434</v>
      </c>
      <c r="I892" t="s">
        <v>7956</v>
      </c>
      <c r="J892" t="s">
        <v>7957</v>
      </c>
      <c r="K892" t="s">
        <v>7958</v>
      </c>
      <c r="L892" t="s">
        <v>7959</v>
      </c>
      <c r="M892" t="s">
        <v>7960</v>
      </c>
      <c r="N892" t="s">
        <v>7961</v>
      </c>
      <c r="O892" t="s">
        <v>7962</v>
      </c>
      <c r="P892" t="s">
        <v>7963</v>
      </c>
    </row>
    <row r="893" spans="1:16" x14ac:dyDescent="0.55000000000000004">
      <c r="A893" t="s">
        <v>7964</v>
      </c>
      <c r="B893" t="s">
        <v>7965</v>
      </c>
      <c r="C893" t="s">
        <v>3347</v>
      </c>
      <c r="D893" t="s">
        <v>114</v>
      </c>
      <c r="E893" t="s">
        <v>7966</v>
      </c>
      <c r="F893" s="1">
        <v>0.76</v>
      </c>
      <c r="G893">
        <v>3.5</v>
      </c>
      <c r="H893" s="2">
        <v>1913</v>
      </c>
      <c r="I893" t="s">
        <v>7967</v>
      </c>
      <c r="J893" t="s">
        <v>7968</v>
      </c>
      <c r="K893" t="s">
        <v>7969</v>
      </c>
      <c r="L893" t="s">
        <v>7970</v>
      </c>
      <c r="M893" t="s">
        <v>7971</v>
      </c>
      <c r="N893" t="s">
        <v>7972</v>
      </c>
      <c r="O893" t="s">
        <v>7973</v>
      </c>
      <c r="P893" t="s">
        <v>7974</v>
      </c>
    </row>
    <row r="894" spans="1:16" x14ac:dyDescent="0.55000000000000004">
      <c r="A894" t="s">
        <v>7975</v>
      </c>
      <c r="B894" t="s">
        <v>7976</v>
      </c>
      <c r="C894" t="s">
        <v>7214</v>
      </c>
      <c r="D894" t="s">
        <v>7977</v>
      </c>
      <c r="E894" t="s">
        <v>7978</v>
      </c>
      <c r="F894" s="1">
        <v>0.56999999999999995</v>
      </c>
      <c r="G894">
        <v>4.4000000000000004</v>
      </c>
      <c r="H894" s="2">
        <v>3029</v>
      </c>
      <c r="I894" t="s">
        <v>7979</v>
      </c>
      <c r="J894" t="s">
        <v>7980</v>
      </c>
      <c r="K894" t="s">
        <v>7981</v>
      </c>
      <c r="L894" t="s">
        <v>7982</v>
      </c>
      <c r="M894" t="s">
        <v>7983</v>
      </c>
      <c r="N894" t="s">
        <v>7984</v>
      </c>
      <c r="O894" t="s">
        <v>7985</v>
      </c>
      <c r="P894" t="s">
        <v>7986</v>
      </c>
    </row>
    <row r="895" spans="1:16" x14ac:dyDescent="0.55000000000000004">
      <c r="A895" t="s">
        <v>7987</v>
      </c>
      <c r="B895" t="s">
        <v>7988</v>
      </c>
      <c r="C895" t="s">
        <v>5431</v>
      </c>
      <c r="D895" t="s">
        <v>5942</v>
      </c>
      <c r="E895" t="s">
        <v>5942</v>
      </c>
      <c r="F895" s="1">
        <v>0</v>
      </c>
      <c r="G895">
        <v>4.2</v>
      </c>
      <c r="H895" s="2">
        <v>2628</v>
      </c>
      <c r="I895" t="s">
        <v>7989</v>
      </c>
      <c r="J895" t="s">
        <v>7990</v>
      </c>
      <c r="K895" t="s">
        <v>7991</v>
      </c>
      <c r="L895" t="s">
        <v>7992</v>
      </c>
      <c r="M895" t="s">
        <v>7993</v>
      </c>
      <c r="N895" t="s">
        <v>7994</v>
      </c>
      <c r="O895" t="s">
        <v>7995</v>
      </c>
      <c r="P895" t="s">
        <v>7996</v>
      </c>
    </row>
    <row r="896" spans="1:16" x14ac:dyDescent="0.55000000000000004">
      <c r="A896" t="s">
        <v>545</v>
      </c>
      <c r="B896" t="s">
        <v>546</v>
      </c>
      <c r="C896" t="s">
        <v>113</v>
      </c>
      <c r="D896" t="s">
        <v>547</v>
      </c>
      <c r="E896" t="s">
        <v>548</v>
      </c>
      <c r="F896" s="1">
        <v>0.45</v>
      </c>
      <c r="G896">
        <v>4.4000000000000004</v>
      </c>
      <c r="H896" s="2">
        <v>24780</v>
      </c>
      <c r="I896" t="s">
        <v>549</v>
      </c>
      <c r="J896" t="s">
        <v>550</v>
      </c>
      <c r="K896" t="s">
        <v>551</v>
      </c>
      <c r="L896" t="s">
        <v>552</v>
      </c>
      <c r="M896" t="s">
        <v>553</v>
      </c>
      <c r="N896" t="s">
        <v>554</v>
      </c>
      <c r="O896" t="s">
        <v>555</v>
      </c>
      <c r="P896" t="s">
        <v>7997</v>
      </c>
    </row>
    <row r="897" spans="1:16" x14ac:dyDescent="0.55000000000000004">
      <c r="A897" t="s">
        <v>7998</v>
      </c>
      <c r="B897" t="s">
        <v>7999</v>
      </c>
      <c r="C897" t="s">
        <v>8000</v>
      </c>
      <c r="D897" t="s">
        <v>7359</v>
      </c>
      <c r="E897" t="s">
        <v>5882</v>
      </c>
      <c r="F897" s="1">
        <v>0.1</v>
      </c>
      <c r="G897">
        <v>4.4000000000000004</v>
      </c>
      <c r="H897" s="2">
        <v>10718</v>
      </c>
      <c r="I897" t="s">
        <v>8001</v>
      </c>
      <c r="J897" t="s">
        <v>8002</v>
      </c>
      <c r="K897" t="s">
        <v>8003</v>
      </c>
      <c r="L897" t="s">
        <v>8004</v>
      </c>
      <c r="M897" t="s">
        <v>8005</v>
      </c>
      <c r="N897" t="s">
        <v>8006</v>
      </c>
      <c r="O897" t="s">
        <v>8007</v>
      </c>
      <c r="P897" t="s">
        <v>8008</v>
      </c>
    </row>
    <row r="898" spans="1:16" x14ac:dyDescent="0.55000000000000004">
      <c r="A898" t="s">
        <v>8009</v>
      </c>
      <c r="B898" t="s">
        <v>8010</v>
      </c>
      <c r="C898" t="s">
        <v>4188</v>
      </c>
      <c r="D898" t="s">
        <v>8011</v>
      </c>
      <c r="E898" t="s">
        <v>3590</v>
      </c>
      <c r="F898" s="1">
        <v>0.66</v>
      </c>
      <c r="G898">
        <v>4.2</v>
      </c>
      <c r="H898" s="2">
        <v>6233</v>
      </c>
      <c r="I898" t="s">
        <v>8012</v>
      </c>
      <c r="J898" t="s">
        <v>8013</v>
      </c>
      <c r="K898" t="s">
        <v>8014</v>
      </c>
      <c r="L898" t="s">
        <v>8015</v>
      </c>
      <c r="M898" t="s">
        <v>8016</v>
      </c>
      <c r="N898" t="s">
        <v>8017</v>
      </c>
      <c r="O898" t="s">
        <v>8018</v>
      </c>
      <c r="P898" t="s">
        <v>8019</v>
      </c>
    </row>
    <row r="899" spans="1:16" x14ac:dyDescent="0.55000000000000004">
      <c r="A899" t="s">
        <v>8020</v>
      </c>
      <c r="B899" t="s">
        <v>8021</v>
      </c>
      <c r="C899" t="s">
        <v>5733</v>
      </c>
      <c r="D899" t="s">
        <v>6485</v>
      </c>
      <c r="E899" t="s">
        <v>5405</v>
      </c>
      <c r="F899" s="1">
        <v>0.25</v>
      </c>
      <c r="G899">
        <v>4.5</v>
      </c>
      <c r="H899" s="2">
        <v>10541</v>
      </c>
      <c r="I899" t="s">
        <v>8022</v>
      </c>
      <c r="J899" t="s">
        <v>8023</v>
      </c>
      <c r="K899" t="s">
        <v>8024</v>
      </c>
      <c r="L899" t="s">
        <v>8025</v>
      </c>
      <c r="M899" t="s">
        <v>8026</v>
      </c>
      <c r="N899" t="s">
        <v>8027</v>
      </c>
      <c r="O899" t="s">
        <v>8028</v>
      </c>
      <c r="P899" t="s">
        <v>8029</v>
      </c>
    </row>
    <row r="900" spans="1:16" x14ac:dyDescent="0.55000000000000004">
      <c r="A900" t="s">
        <v>563</v>
      </c>
      <c r="B900" t="s">
        <v>564</v>
      </c>
      <c r="C900" t="s">
        <v>18</v>
      </c>
      <c r="D900" t="s">
        <v>142</v>
      </c>
      <c r="E900" t="s">
        <v>565</v>
      </c>
      <c r="F900" s="1">
        <v>0.62</v>
      </c>
      <c r="G900">
        <v>4.3</v>
      </c>
      <c r="H900" s="2">
        <v>8188</v>
      </c>
      <c r="I900" t="s">
        <v>566</v>
      </c>
      <c r="J900" t="s">
        <v>567</v>
      </c>
      <c r="K900" t="s">
        <v>568</v>
      </c>
      <c r="L900" t="s">
        <v>569</v>
      </c>
      <c r="M900" t="s">
        <v>570</v>
      </c>
      <c r="N900" t="s">
        <v>571</v>
      </c>
      <c r="O900" t="s">
        <v>8030</v>
      </c>
      <c r="P900" t="s">
        <v>8031</v>
      </c>
    </row>
    <row r="901" spans="1:16" x14ac:dyDescent="0.55000000000000004">
      <c r="A901" t="s">
        <v>8032</v>
      </c>
      <c r="B901" t="s">
        <v>8033</v>
      </c>
      <c r="C901" t="s">
        <v>5924</v>
      </c>
      <c r="D901" t="s">
        <v>163</v>
      </c>
      <c r="E901" t="s">
        <v>547</v>
      </c>
      <c r="F901" s="1">
        <v>0.25</v>
      </c>
      <c r="G901">
        <v>3.8</v>
      </c>
      <c r="H901" s="2">
        <v>10751</v>
      </c>
      <c r="I901" t="s">
        <v>8034</v>
      </c>
      <c r="J901" t="s">
        <v>8035</v>
      </c>
      <c r="K901" t="s">
        <v>8036</v>
      </c>
      <c r="L901" t="s">
        <v>8037</v>
      </c>
      <c r="M901" t="s">
        <v>8038</v>
      </c>
      <c r="N901" t="s">
        <v>8039</v>
      </c>
      <c r="O901" t="s">
        <v>8040</v>
      </c>
      <c r="P901" t="s">
        <v>8041</v>
      </c>
    </row>
    <row r="902" spans="1:16" x14ac:dyDescent="0.55000000000000004">
      <c r="A902" t="s">
        <v>8042</v>
      </c>
      <c r="B902" t="s">
        <v>8043</v>
      </c>
      <c r="C902" t="s">
        <v>8044</v>
      </c>
      <c r="D902" t="s">
        <v>32</v>
      </c>
      <c r="E902" t="s">
        <v>114</v>
      </c>
      <c r="F902" s="1">
        <v>0.65</v>
      </c>
      <c r="G902">
        <v>3.9</v>
      </c>
      <c r="H902">
        <v>817</v>
      </c>
      <c r="I902" t="s">
        <v>8045</v>
      </c>
      <c r="J902" t="s">
        <v>8046</v>
      </c>
      <c r="K902" t="s">
        <v>8047</v>
      </c>
      <c r="L902" t="s">
        <v>8048</v>
      </c>
      <c r="M902" t="s">
        <v>8049</v>
      </c>
      <c r="N902" t="s">
        <v>8050</v>
      </c>
      <c r="O902" t="s">
        <v>8051</v>
      </c>
      <c r="P902" t="s">
        <v>8052</v>
      </c>
    </row>
    <row r="903" spans="1:16" x14ac:dyDescent="0.55000000000000004">
      <c r="A903" t="s">
        <v>8053</v>
      </c>
      <c r="B903" t="s">
        <v>8054</v>
      </c>
      <c r="C903" t="s">
        <v>3252</v>
      </c>
      <c r="D903" t="s">
        <v>2928</v>
      </c>
      <c r="E903" t="s">
        <v>1683</v>
      </c>
      <c r="F903" s="1">
        <v>0.64</v>
      </c>
      <c r="G903">
        <v>4</v>
      </c>
      <c r="H903" s="2">
        <v>36384</v>
      </c>
      <c r="I903" t="s">
        <v>8055</v>
      </c>
      <c r="J903" t="s">
        <v>4908</v>
      </c>
      <c r="K903" t="s">
        <v>4909</v>
      </c>
      <c r="L903" t="s">
        <v>4910</v>
      </c>
      <c r="M903" t="s">
        <v>4911</v>
      </c>
      <c r="N903" t="s">
        <v>4912</v>
      </c>
      <c r="O903" t="s">
        <v>8056</v>
      </c>
      <c r="P903" t="s">
        <v>8057</v>
      </c>
    </row>
    <row r="904" spans="1:16" x14ac:dyDescent="0.55000000000000004">
      <c r="A904" t="s">
        <v>8058</v>
      </c>
      <c r="B904" t="s">
        <v>8059</v>
      </c>
      <c r="C904" t="s">
        <v>6345</v>
      </c>
      <c r="D904" t="s">
        <v>7125</v>
      </c>
      <c r="E904" t="s">
        <v>3703</v>
      </c>
      <c r="F904" s="1">
        <v>0.38</v>
      </c>
      <c r="G904">
        <v>4.0999999999999996</v>
      </c>
      <c r="H904" s="2">
        <v>3606</v>
      </c>
      <c r="I904" t="s">
        <v>8060</v>
      </c>
      <c r="J904" t="s">
        <v>8061</v>
      </c>
      <c r="K904" t="s">
        <v>8062</v>
      </c>
      <c r="L904" t="s">
        <v>8063</v>
      </c>
      <c r="M904" t="s">
        <v>8064</v>
      </c>
      <c r="N904" t="s">
        <v>8065</v>
      </c>
      <c r="O904" t="s">
        <v>8066</v>
      </c>
      <c r="P904" t="s">
        <v>8067</v>
      </c>
    </row>
    <row r="905" spans="1:16" x14ac:dyDescent="0.55000000000000004">
      <c r="A905" t="s">
        <v>8068</v>
      </c>
      <c r="B905" t="s">
        <v>8069</v>
      </c>
      <c r="C905" t="s">
        <v>5941</v>
      </c>
      <c r="D905" t="s">
        <v>8070</v>
      </c>
      <c r="E905" t="s">
        <v>8071</v>
      </c>
      <c r="F905" s="1">
        <v>0.42</v>
      </c>
      <c r="G905">
        <v>4.4000000000000004</v>
      </c>
      <c r="H905">
        <v>357</v>
      </c>
      <c r="I905" t="s">
        <v>8072</v>
      </c>
      <c r="J905" t="s">
        <v>8073</v>
      </c>
      <c r="K905" t="s">
        <v>8074</v>
      </c>
      <c r="L905" t="s">
        <v>8075</v>
      </c>
      <c r="M905" t="s">
        <v>8076</v>
      </c>
      <c r="N905" t="s">
        <v>8077</v>
      </c>
      <c r="O905" t="s">
        <v>8078</v>
      </c>
      <c r="P905" t="s">
        <v>8079</v>
      </c>
    </row>
    <row r="906" spans="1:16" x14ac:dyDescent="0.55000000000000004">
      <c r="A906" t="s">
        <v>8080</v>
      </c>
      <c r="B906" t="s">
        <v>8081</v>
      </c>
      <c r="C906" t="s">
        <v>5744</v>
      </c>
      <c r="D906" t="s">
        <v>8071</v>
      </c>
      <c r="E906" t="s">
        <v>599</v>
      </c>
      <c r="F906" s="1">
        <v>0.13</v>
      </c>
      <c r="G906">
        <v>4.4000000000000004</v>
      </c>
      <c r="H906" s="2">
        <v>10170</v>
      </c>
      <c r="I906" t="s">
        <v>8082</v>
      </c>
      <c r="J906" t="s">
        <v>8083</v>
      </c>
      <c r="K906" t="s">
        <v>8084</v>
      </c>
      <c r="L906" t="s">
        <v>8085</v>
      </c>
      <c r="M906" t="s">
        <v>8086</v>
      </c>
      <c r="N906" t="s">
        <v>8087</v>
      </c>
      <c r="O906" t="s">
        <v>8088</v>
      </c>
      <c r="P906" t="s">
        <v>8089</v>
      </c>
    </row>
    <row r="907" spans="1:16" x14ac:dyDescent="0.55000000000000004">
      <c r="A907" t="s">
        <v>8090</v>
      </c>
      <c r="B907" t="s">
        <v>8091</v>
      </c>
      <c r="C907" t="s">
        <v>7403</v>
      </c>
      <c r="D907" t="s">
        <v>2186</v>
      </c>
      <c r="E907" t="s">
        <v>8092</v>
      </c>
      <c r="F907" s="1">
        <v>0.55000000000000004</v>
      </c>
      <c r="G907">
        <v>4.4000000000000004</v>
      </c>
      <c r="H907" s="2">
        <v>4598</v>
      </c>
      <c r="I907" t="s">
        <v>8093</v>
      </c>
      <c r="J907" t="s">
        <v>8094</v>
      </c>
      <c r="K907" t="s">
        <v>8095</v>
      </c>
      <c r="L907" t="s">
        <v>8096</v>
      </c>
      <c r="M907" t="s">
        <v>8097</v>
      </c>
      <c r="N907" t="s">
        <v>8098</v>
      </c>
      <c r="O907" t="s">
        <v>8099</v>
      </c>
      <c r="P907" t="s">
        <v>8100</v>
      </c>
    </row>
    <row r="908" spans="1:16" x14ac:dyDescent="0.55000000000000004">
      <c r="A908" t="s">
        <v>8101</v>
      </c>
      <c r="B908" t="s">
        <v>8102</v>
      </c>
      <c r="C908" t="s">
        <v>8103</v>
      </c>
      <c r="D908" t="s">
        <v>610</v>
      </c>
      <c r="E908" t="s">
        <v>114</v>
      </c>
      <c r="F908" s="1">
        <v>0.35</v>
      </c>
      <c r="G908">
        <v>3.5</v>
      </c>
      <c r="H908" s="2">
        <v>7222</v>
      </c>
      <c r="I908" t="s">
        <v>8104</v>
      </c>
      <c r="J908" t="s">
        <v>8105</v>
      </c>
      <c r="K908" t="s">
        <v>8106</v>
      </c>
      <c r="L908" t="s">
        <v>8107</v>
      </c>
      <c r="M908" t="s">
        <v>8108</v>
      </c>
      <c r="N908" t="s">
        <v>8109</v>
      </c>
      <c r="O908" t="s">
        <v>8110</v>
      </c>
      <c r="P908" t="s">
        <v>8111</v>
      </c>
    </row>
    <row r="909" spans="1:16" x14ac:dyDescent="0.55000000000000004">
      <c r="A909" t="s">
        <v>8112</v>
      </c>
      <c r="B909" t="s">
        <v>8113</v>
      </c>
      <c r="C909" t="s">
        <v>8114</v>
      </c>
      <c r="D909" t="s">
        <v>8115</v>
      </c>
      <c r="E909" t="s">
        <v>4896</v>
      </c>
      <c r="F909" s="1">
        <v>0.24</v>
      </c>
      <c r="G909">
        <v>4.5</v>
      </c>
      <c r="H909" s="2">
        <v>1271</v>
      </c>
      <c r="I909" t="s">
        <v>8116</v>
      </c>
      <c r="J909" t="s">
        <v>8117</v>
      </c>
      <c r="K909" t="s">
        <v>8118</v>
      </c>
      <c r="L909" t="s">
        <v>8119</v>
      </c>
      <c r="M909" t="s">
        <v>8120</v>
      </c>
      <c r="N909" t="s">
        <v>8121</v>
      </c>
      <c r="O909" t="s">
        <v>8122</v>
      </c>
      <c r="P909" t="s">
        <v>8123</v>
      </c>
    </row>
    <row r="910" spans="1:16" x14ac:dyDescent="0.55000000000000004">
      <c r="A910" t="s">
        <v>587</v>
      </c>
      <c r="B910" t="s">
        <v>588</v>
      </c>
      <c r="C910" t="s">
        <v>18</v>
      </c>
      <c r="D910" t="s">
        <v>31</v>
      </c>
      <c r="E910" t="s">
        <v>32</v>
      </c>
      <c r="F910" s="1">
        <v>0.43</v>
      </c>
      <c r="G910">
        <v>4.0999999999999996</v>
      </c>
      <c r="H910">
        <v>314</v>
      </c>
      <c r="I910" t="s">
        <v>589</v>
      </c>
      <c r="J910" t="s">
        <v>590</v>
      </c>
      <c r="K910" t="s">
        <v>591</v>
      </c>
      <c r="L910" t="s">
        <v>592</v>
      </c>
      <c r="M910" t="s">
        <v>593</v>
      </c>
      <c r="N910" t="s">
        <v>594</v>
      </c>
      <c r="O910" t="s">
        <v>8124</v>
      </c>
      <c r="P910" t="s">
        <v>8125</v>
      </c>
    </row>
    <row r="911" spans="1:16" x14ac:dyDescent="0.55000000000000004">
      <c r="A911" t="s">
        <v>8126</v>
      </c>
      <c r="B911" t="s">
        <v>8127</v>
      </c>
      <c r="C911" t="s">
        <v>5653</v>
      </c>
      <c r="D911" t="s">
        <v>8128</v>
      </c>
      <c r="E911" t="s">
        <v>8129</v>
      </c>
      <c r="F911" s="1">
        <v>0.18</v>
      </c>
      <c r="G911">
        <v>4.4000000000000004</v>
      </c>
      <c r="H911" s="2">
        <v>3219</v>
      </c>
      <c r="I911" t="s">
        <v>8130</v>
      </c>
      <c r="J911" t="s">
        <v>8131</v>
      </c>
      <c r="K911" t="s">
        <v>8132</v>
      </c>
      <c r="L911" t="s">
        <v>8133</v>
      </c>
      <c r="M911" t="s">
        <v>8134</v>
      </c>
      <c r="N911" t="s">
        <v>8135</v>
      </c>
      <c r="O911" t="s">
        <v>8136</v>
      </c>
      <c r="P911" t="s">
        <v>8137</v>
      </c>
    </row>
    <row r="912" spans="1:16" x14ac:dyDescent="0.55000000000000004">
      <c r="A912" t="s">
        <v>8138</v>
      </c>
      <c r="B912" t="s">
        <v>8139</v>
      </c>
      <c r="C912" t="s">
        <v>3219</v>
      </c>
      <c r="D912" t="s">
        <v>1683</v>
      </c>
      <c r="E912" t="s">
        <v>3590</v>
      </c>
      <c r="F912" s="1">
        <v>0.57999999999999996</v>
      </c>
      <c r="G912">
        <v>4.0999999999999996</v>
      </c>
      <c r="H912" s="2">
        <v>38879</v>
      </c>
      <c r="I912" t="s">
        <v>8140</v>
      </c>
      <c r="J912" t="s">
        <v>4752</v>
      </c>
      <c r="K912" t="s">
        <v>4753</v>
      </c>
      <c r="L912" t="s">
        <v>4754</v>
      </c>
      <c r="M912" t="s">
        <v>4755</v>
      </c>
      <c r="N912" t="s">
        <v>4756</v>
      </c>
      <c r="O912" t="s">
        <v>8141</v>
      </c>
      <c r="P912" t="s">
        <v>8142</v>
      </c>
    </row>
    <row r="913" spans="1:16" x14ac:dyDescent="0.55000000000000004">
      <c r="A913" t="s">
        <v>8143</v>
      </c>
      <c r="B913" t="s">
        <v>8144</v>
      </c>
      <c r="C913" t="s">
        <v>8145</v>
      </c>
      <c r="D913" t="s">
        <v>2220</v>
      </c>
      <c r="E913" t="s">
        <v>1661</v>
      </c>
      <c r="F913" s="1">
        <v>0.6</v>
      </c>
      <c r="G913">
        <v>4.2</v>
      </c>
      <c r="H913" s="2">
        <v>4541</v>
      </c>
      <c r="I913" t="s">
        <v>8146</v>
      </c>
      <c r="J913" t="s">
        <v>8147</v>
      </c>
      <c r="K913" t="s">
        <v>8148</v>
      </c>
      <c r="L913" t="s">
        <v>8149</v>
      </c>
      <c r="M913" t="s">
        <v>8150</v>
      </c>
      <c r="N913" t="s">
        <v>8151</v>
      </c>
      <c r="O913" t="s">
        <v>8152</v>
      </c>
      <c r="P913" t="s">
        <v>8153</v>
      </c>
    </row>
    <row r="914" spans="1:16" x14ac:dyDescent="0.55000000000000004">
      <c r="A914" t="s">
        <v>8154</v>
      </c>
      <c r="B914" t="s">
        <v>8155</v>
      </c>
      <c r="C914" t="s">
        <v>3347</v>
      </c>
      <c r="D914" t="s">
        <v>19</v>
      </c>
      <c r="E914" t="s">
        <v>5456</v>
      </c>
      <c r="F914" s="1">
        <v>0.69</v>
      </c>
      <c r="G914">
        <v>4.2</v>
      </c>
      <c r="H914" s="2">
        <v>76042</v>
      </c>
      <c r="I914" t="s">
        <v>8156</v>
      </c>
      <c r="J914" t="s">
        <v>8157</v>
      </c>
      <c r="K914" t="s">
        <v>8158</v>
      </c>
      <c r="L914" t="s">
        <v>8159</v>
      </c>
      <c r="M914" t="s">
        <v>8160</v>
      </c>
      <c r="N914" t="s">
        <v>8161</v>
      </c>
      <c r="O914" t="s">
        <v>8162</v>
      </c>
      <c r="P914" t="s">
        <v>8163</v>
      </c>
    </row>
    <row r="915" spans="1:16" x14ac:dyDescent="0.55000000000000004">
      <c r="A915" t="s">
        <v>8164</v>
      </c>
      <c r="B915" t="s">
        <v>8165</v>
      </c>
      <c r="C915" t="s">
        <v>5941</v>
      </c>
      <c r="D915" t="s">
        <v>8070</v>
      </c>
      <c r="E915" t="s">
        <v>8071</v>
      </c>
      <c r="F915" s="1">
        <v>0.42</v>
      </c>
      <c r="G915">
        <v>4.3</v>
      </c>
      <c r="H915">
        <v>485</v>
      </c>
      <c r="I915" t="s">
        <v>8166</v>
      </c>
      <c r="J915" t="s">
        <v>8167</v>
      </c>
      <c r="K915" t="s">
        <v>8168</v>
      </c>
      <c r="L915" t="s">
        <v>8169</v>
      </c>
      <c r="M915" t="s">
        <v>8170</v>
      </c>
      <c r="N915" t="s">
        <v>8171</v>
      </c>
      <c r="O915" t="s">
        <v>8172</v>
      </c>
      <c r="P915" t="s">
        <v>8173</v>
      </c>
    </row>
    <row r="916" spans="1:16" x14ac:dyDescent="0.55000000000000004">
      <c r="A916" t="s">
        <v>8174</v>
      </c>
      <c r="B916" t="s">
        <v>8175</v>
      </c>
      <c r="C916" t="s">
        <v>6345</v>
      </c>
      <c r="D916" t="s">
        <v>4386</v>
      </c>
      <c r="E916" t="s">
        <v>3590</v>
      </c>
      <c r="F916" s="1">
        <v>0.25</v>
      </c>
      <c r="G916">
        <v>4.3</v>
      </c>
      <c r="H916" s="2">
        <v>44696</v>
      </c>
      <c r="I916" t="s">
        <v>8176</v>
      </c>
      <c r="J916" t="s">
        <v>8177</v>
      </c>
      <c r="K916" t="s">
        <v>8178</v>
      </c>
      <c r="L916" t="s">
        <v>8179</v>
      </c>
      <c r="M916" t="s">
        <v>8180</v>
      </c>
      <c r="N916" t="s">
        <v>8181</v>
      </c>
      <c r="O916" t="s">
        <v>8182</v>
      </c>
      <c r="P916" t="s">
        <v>8183</v>
      </c>
    </row>
    <row r="917" spans="1:16" x14ac:dyDescent="0.55000000000000004">
      <c r="A917" t="s">
        <v>8184</v>
      </c>
      <c r="B917" t="s">
        <v>8185</v>
      </c>
      <c r="C917" t="s">
        <v>6550</v>
      </c>
      <c r="D917" t="s">
        <v>8186</v>
      </c>
      <c r="E917" t="s">
        <v>90</v>
      </c>
      <c r="F917" s="1">
        <v>0.34</v>
      </c>
      <c r="G917">
        <v>3.7</v>
      </c>
      <c r="H917" s="2">
        <v>8566</v>
      </c>
      <c r="I917" t="s">
        <v>8187</v>
      </c>
      <c r="J917" t="s">
        <v>8188</v>
      </c>
      <c r="K917" t="s">
        <v>8189</v>
      </c>
      <c r="L917" t="s">
        <v>8190</v>
      </c>
      <c r="M917" t="s">
        <v>8191</v>
      </c>
      <c r="N917" t="s">
        <v>8192</v>
      </c>
      <c r="O917" t="s">
        <v>8193</v>
      </c>
      <c r="P917" t="s">
        <v>8194</v>
      </c>
    </row>
    <row r="918" spans="1:16" x14ac:dyDescent="0.55000000000000004">
      <c r="A918" t="s">
        <v>8195</v>
      </c>
      <c r="B918" t="s">
        <v>8196</v>
      </c>
      <c r="C918" t="s">
        <v>5859</v>
      </c>
      <c r="D918" t="s">
        <v>610</v>
      </c>
      <c r="E918" t="s">
        <v>1683</v>
      </c>
      <c r="F918" s="1">
        <v>0.74</v>
      </c>
      <c r="G918">
        <v>3.9</v>
      </c>
      <c r="H918" s="2">
        <v>13049</v>
      </c>
      <c r="I918" t="s">
        <v>8197</v>
      </c>
      <c r="J918" t="s">
        <v>8198</v>
      </c>
      <c r="K918" t="s">
        <v>8199</v>
      </c>
      <c r="L918" t="s">
        <v>8200</v>
      </c>
      <c r="M918" t="s">
        <v>8201</v>
      </c>
      <c r="N918" t="s">
        <v>8202</v>
      </c>
      <c r="O918" t="s">
        <v>8203</v>
      </c>
      <c r="P918" t="s">
        <v>8204</v>
      </c>
    </row>
    <row r="919" spans="1:16" x14ac:dyDescent="0.55000000000000004">
      <c r="A919" t="s">
        <v>8205</v>
      </c>
      <c r="B919" t="s">
        <v>8206</v>
      </c>
      <c r="C919" t="s">
        <v>6440</v>
      </c>
      <c r="D919" t="s">
        <v>8207</v>
      </c>
      <c r="E919" t="s">
        <v>479</v>
      </c>
      <c r="F919" s="1">
        <v>0.23</v>
      </c>
      <c r="G919">
        <v>4.5</v>
      </c>
      <c r="H919" s="2">
        <v>16680</v>
      </c>
      <c r="I919" t="s">
        <v>8208</v>
      </c>
      <c r="J919" t="s">
        <v>8209</v>
      </c>
      <c r="K919" t="s">
        <v>8210</v>
      </c>
      <c r="L919" t="s">
        <v>8211</v>
      </c>
      <c r="M919" t="s">
        <v>8212</v>
      </c>
      <c r="N919" t="s">
        <v>8213</v>
      </c>
      <c r="O919" t="s">
        <v>8214</v>
      </c>
      <c r="P919" t="s">
        <v>8215</v>
      </c>
    </row>
    <row r="920" spans="1:16" x14ac:dyDescent="0.55000000000000004">
      <c r="A920" t="s">
        <v>4759</v>
      </c>
      <c r="B920" t="s">
        <v>4760</v>
      </c>
      <c r="C920" t="s">
        <v>4761</v>
      </c>
      <c r="D920" t="s">
        <v>611</v>
      </c>
      <c r="E920" t="s">
        <v>4762</v>
      </c>
      <c r="F920" s="1">
        <v>0.53</v>
      </c>
      <c r="G920">
        <v>4.0999999999999996</v>
      </c>
      <c r="H920" s="2">
        <v>97174</v>
      </c>
      <c r="I920" t="s">
        <v>4763</v>
      </c>
      <c r="J920" t="s">
        <v>4764</v>
      </c>
      <c r="K920" t="s">
        <v>4765</v>
      </c>
      <c r="L920" t="s">
        <v>4766</v>
      </c>
      <c r="M920" t="s">
        <v>4767</v>
      </c>
      <c r="N920" t="s">
        <v>4768</v>
      </c>
      <c r="O920" t="s">
        <v>8216</v>
      </c>
      <c r="P920" t="s">
        <v>8217</v>
      </c>
    </row>
    <row r="921" spans="1:16" x14ac:dyDescent="0.55000000000000004">
      <c r="A921" t="s">
        <v>8218</v>
      </c>
      <c r="B921" t="s">
        <v>8219</v>
      </c>
      <c r="C921" t="s">
        <v>7596</v>
      </c>
      <c r="D921" t="s">
        <v>8220</v>
      </c>
      <c r="E921" t="s">
        <v>1883</v>
      </c>
      <c r="F921" s="1">
        <v>0.15</v>
      </c>
      <c r="G921">
        <v>4</v>
      </c>
      <c r="H921" s="2">
        <v>3686</v>
      </c>
      <c r="I921" t="s">
        <v>8221</v>
      </c>
      <c r="J921" t="s">
        <v>8222</v>
      </c>
      <c r="K921" t="s">
        <v>8223</v>
      </c>
      <c r="L921" t="s">
        <v>8224</v>
      </c>
      <c r="M921" t="s">
        <v>8225</v>
      </c>
      <c r="N921" t="s">
        <v>8226</v>
      </c>
      <c r="O921" t="s">
        <v>8227</v>
      </c>
      <c r="P921" t="s">
        <v>8228</v>
      </c>
    </row>
    <row r="922" spans="1:16" x14ac:dyDescent="0.55000000000000004">
      <c r="A922" t="s">
        <v>8229</v>
      </c>
      <c r="B922" t="s">
        <v>8230</v>
      </c>
      <c r="C922" t="s">
        <v>8231</v>
      </c>
      <c r="D922" t="s">
        <v>399</v>
      </c>
      <c r="E922" t="s">
        <v>114</v>
      </c>
      <c r="F922" s="1">
        <v>0.9</v>
      </c>
      <c r="G922">
        <v>3.8</v>
      </c>
      <c r="H922">
        <v>594</v>
      </c>
      <c r="I922" t="s">
        <v>8232</v>
      </c>
      <c r="J922" t="s">
        <v>8233</v>
      </c>
      <c r="K922" t="s">
        <v>8234</v>
      </c>
      <c r="L922" t="s">
        <v>8235</v>
      </c>
      <c r="M922" t="s">
        <v>8236</v>
      </c>
      <c r="N922" t="s">
        <v>8237</v>
      </c>
      <c r="O922" t="s">
        <v>8238</v>
      </c>
      <c r="P922" t="s">
        <v>8239</v>
      </c>
    </row>
    <row r="923" spans="1:16" x14ac:dyDescent="0.55000000000000004">
      <c r="A923" t="s">
        <v>8240</v>
      </c>
      <c r="B923" t="s">
        <v>8241</v>
      </c>
      <c r="C923" t="s">
        <v>8242</v>
      </c>
      <c r="D923" t="s">
        <v>8243</v>
      </c>
      <c r="E923" t="s">
        <v>8244</v>
      </c>
      <c r="F923" s="1">
        <v>0.1</v>
      </c>
      <c r="G923">
        <v>3.4</v>
      </c>
      <c r="H923" s="2">
        <v>12185</v>
      </c>
      <c r="I923" t="s">
        <v>8245</v>
      </c>
      <c r="J923" t="s">
        <v>8246</v>
      </c>
      <c r="K923" t="s">
        <v>8247</v>
      </c>
      <c r="L923" t="s">
        <v>8248</v>
      </c>
      <c r="M923" t="s">
        <v>8249</v>
      </c>
      <c r="N923" t="s">
        <v>8250</v>
      </c>
      <c r="O923" t="s">
        <v>8251</v>
      </c>
      <c r="P923" t="s">
        <v>8252</v>
      </c>
    </row>
    <row r="924" spans="1:16" x14ac:dyDescent="0.55000000000000004">
      <c r="A924" t="s">
        <v>8253</v>
      </c>
      <c r="B924" t="s">
        <v>8254</v>
      </c>
      <c r="C924" t="s">
        <v>6253</v>
      </c>
      <c r="D924" t="s">
        <v>8255</v>
      </c>
      <c r="E924" t="s">
        <v>8256</v>
      </c>
      <c r="F924" s="1">
        <v>0.47</v>
      </c>
      <c r="G924">
        <v>4.3</v>
      </c>
      <c r="H924" s="2">
        <v>2623</v>
      </c>
      <c r="I924" t="s">
        <v>8257</v>
      </c>
      <c r="J924" t="s">
        <v>8258</v>
      </c>
      <c r="K924" t="s">
        <v>8259</v>
      </c>
      <c r="L924" t="s">
        <v>8260</v>
      </c>
      <c r="M924" t="s">
        <v>8261</v>
      </c>
      <c r="N924" t="s">
        <v>8262</v>
      </c>
      <c r="O924" t="s">
        <v>8263</v>
      </c>
      <c r="P924" t="s">
        <v>8264</v>
      </c>
    </row>
    <row r="925" spans="1:16" x14ac:dyDescent="0.55000000000000004">
      <c r="A925" t="s">
        <v>8265</v>
      </c>
      <c r="B925" t="s">
        <v>8266</v>
      </c>
      <c r="C925" t="s">
        <v>6652</v>
      </c>
      <c r="D925" t="s">
        <v>1086</v>
      </c>
      <c r="E925" t="s">
        <v>114</v>
      </c>
      <c r="F925" s="1">
        <v>0.55000000000000004</v>
      </c>
      <c r="G925">
        <v>4.3</v>
      </c>
      <c r="H925" s="2">
        <v>9701</v>
      </c>
      <c r="I925" t="s">
        <v>8267</v>
      </c>
      <c r="J925" t="s">
        <v>8268</v>
      </c>
      <c r="K925" t="s">
        <v>8269</v>
      </c>
      <c r="L925" t="s">
        <v>8270</v>
      </c>
      <c r="M925" t="s">
        <v>8271</v>
      </c>
      <c r="N925" t="s">
        <v>8272</v>
      </c>
      <c r="O925" t="s">
        <v>8273</v>
      </c>
      <c r="P925" t="s">
        <v>8274</v>
      </c>
    </row>
    <row r="926" spans="1:16" x14ac:dyDescent="0.55000000000000004">
      <c r="A926" t="s">
        <v>8275</v>
      </c>
      <c r="B926" t="s">
        <v>8276</v>
      </c>
      <c r="C926" t="s">
        <v>8277</v>
      </c>
      <c r="D926" t="s">
        <v>4994</v>
      </c>
      <c r="E926" t="s">
        <v>4994</v>
      </c>
      <c r="F926" s="1">
        <v>0</v>
      </c>
      <c r="G926">
        <v>4.3</v>
      </c>
      <c r="H926" s="2">
        <v>15867</v>
      </c>
      <c r="I926" t="s">
        <v>8278</v>
      </c>
      <c r="J926" t="s">
        <v>8279</v>
      </c>
      <c r="K926" t="s">
        <v>8280</v>
      </c>
      <c r="L926" t="s">
        <v>8281</v>
      </c>
      <c r="M926" t="s">
        <v>8282</v>
      </c>
      <c r="N926" t="s">
        <v>8283</v>
      </c>
      <c r="O926" t="s">
        <v>8284</v>
      </c>
      <c r="P926" t="s">
        <v>8285</v>
      </c>
    </row>
    <row r="927" spans="1:16" x14ac:dyDescent="0.55000000000000004">
      <c r="A927" t="s">
        <v>622</v>
      </c>
      <c r="B927" t="s">
        <v>623</v>
      </c>
      <c r="C927" t="s">
        <v>18</v>
      </c>
      <c r="D927" t="s">
        <v>624</v>
      </c>
      <c r="E927" t="s">
        <v>625</v>
      </c>
      <c r="F927" s="1">
        <v>0.77</v>
      </c>
      <c r="G927">
        <v>4.2</v>
      </c>
      <c r="H927">
        <v>656</v>
      </c>
      <c r="I927" t="s">
        <v>626</v>
      </c>
      <c r="J927" t="s">
        <v>627</v>
      </c>
      <c r="K927" t="s">
        <v>628</v>
      </c>
      <c r="L927" t="s">
        <v>629</v>
      </c>
      <c r="M927" t="s">
        <v>630</v>
      </c>
      <c r="N927" t="s">
        <v>631</v>
      </c>
      <c r="O927" t="s">
        <v>632</v>
      </c>
      <c r="P927" t="s">
        <v>8286</v>
      </c>
    </row>
    <row r="928" spans="1:16" x14ac:dyDescent="0.55000000000000004">
      <c r="A928" t="s">
        <v>8287</v>
      </c>
      <c r="B928" t="s">
        <v>8288</v>
      </c>
      <c r="C928" t="s">
        <v>5848</v>
      </c>
      <c r="D928" t="s">
        <v>547</v>
      </c>
      <c r="E928" t="s">
        <v>730</v>
      </c>
      <c r="F928" s="1">
        <v>0.6</v>
      </c>
      <c r="G928">
        <v>4.0999999999999996</v>
      </c>
      <c r="H928" s="2">
        <v>10725</v>
      </c>
      <c r="I928" t="s">
        <v>8289</v>
      </c>
      <c r="J928" t="s">
        <v>8290</v>
      </c>
      <c r="K928" t="s">
        <v>8291</v>
      </c>
      <c r="L928" t="s">
        <v>8292</v>
      </c>
      <c r="M928" t="s">
        <v>8293</v>
      </c>
      <c r="N928" t="s">
        <v>8294</v>
      </c>
      <c r="O928" t="s">
        <v>8295</v>
      </c>
      <c r="P928" t="s">
        <v>8296</v>
      </c>
    </row>
    <row r="929" spans="1:16" x14ac:dyDescent="0.55000000000000004">
      <c r="A929" t="s">
        <v>8297</v>
      </c>
      <c r="B929" t="s">
        <v>8298</v>
      </c>
      <c r="C929" t="s">
        <v>5767</v>
      </c>
      <c r="D929" t="s">
        <v>8299</v>
      </c>
      <c r="E929" t="s">
        <v>163</v>
      </c>
      <c r="F929" s="1">
        <v>0.56000000000000005</v>
      </c>
      <c r="G929">
        <v>4</v>
      </c>
      <c r="H929" s="2">
        <v>3025</v>
      </c>
      <c r="I929" t="s">
        <v>8300</v>
      </c>
      <c r="J929" t="s">
        <v>8301</v>
      </c>
      <c r="K929" t="s">
        <v>8302</v>
      </c>
      <c r="L929" t="s">
        <v>8303</v>
      </c>
      <c r="M929" t="s">
        <v>8304</v>
      </c>
      <c r="N929" t="s">
        <v>8305</v>
      </c>
      <c r="O929" t="s">
        <v>8306</v>
      </c>
      <c r="P929" t="s">
        <v>8307</v>
      </c>
    </row>
    <row r="930" spans="1:16" x14ac:dyDescent="0.55000000000000004">
      <c r="A930" t="s">
        <v>634</v>
      </c>
      <c r="B930" t="s">
        <v>635</v>
      </c>
      <c r="C930" t="s">
        <v>18</v>
      </c>
      <c r="D930" t="s">
        <v>66</v>
      </c>
      <c r="E930" t="s">
        <v>32</v>
      </c>
      <c r="F930" s="1">
        <v>0.56000000000000005</v>
      </c>
      <c r="G930">
        <v>4.3</v>
      </c>
      <c r="H930" s="2">
        <v>7064</v>
      </c>
      <c r="I930" t="s">
        <v>636</v>
      </c>
      <c r="J930" t="s">
        <v>637</v>
      </c>
      <c r="K930" t="s">
        <v>638</v>
      </c>
      <c r="L930" t="s">
        <v>639</v>
      </c>
      <c r="M930" t="s">
        <v>640</v>
      </c>
      <c r="N930" t="s">
        <v>641</v>
      </c>
      <c r="O930" t="s">
        <v>8308</v>
      </c>
      <c r="P930" t="s">
        <v>8309</v>
      </c>
    </row>
    <row r="931" spans="1:16" x14ac:dyDescent="0.55000000000000004">
      <c r="A931" t="s">
        <v>8310</v>
      </c>
      <c r="B931" t="s">
        <v>8311</v>
      </c>
      <c r="C931" t="s">
        <v>6451</v>
      </c>
      <c r="D931" t="s">
        <v>55</v>
      </c>
      <c r="E931" t="s">
        <v>2139</v>
      </c>
      <c r="F931" s="1">
        <v>0.53</v>
      </c>
      <c r="G931">
        <v>4</v>
      </c>
      <c r="H931" s="2">
        <v>5736</v>
      </c>
      <c r="I931" t="s">
        <v>8312</v>
      </c>
      <c r="J931" t="s">
        <v>8313</v>
      </c>
      <c r="K931" t="s">
        <v>8314</v>
      </c>
      <c r="L931" t="s">
        <v>8315</v>
      </c>
      <c r="M931" t="s">
        <v>8316</v>
      </c>
      <c r="N931" t="s">
        <v>8317</v>
      </c>
      <c r="O931" t="s">
        <v>8318</v>
      </c>
      <c r="P931" t="s">
        <v>8319</v>
      </c>
    </row>
    <row r="932" spans="1:16" x14ac:dyDescent="0.55000000000000004">
      <c r="A932" t="s">
        <v>8320</v>
      </c>
      <c r="B932" t="s">
        <v>8321</v>
      </c>
      <c r="C932" t="s">
        <v>3347</v>
      </c>
      <c r="D932" t="s">
        <v>8322</v>
      </c>
      <c r="E932" t="s">
        <v>324</v>
      </c>
      <c r="F932" s="1">
        <v>0.16</v>
      </c>
      <c r="G932">
        <v>4.0999999999999996</v>
      </c>
      <c r="H932" s="2">
        <v>72563</v>
      </c>
      <c r="I932" t="s">
        <v>8323</v>
      </c>
      <c r="J932" t="s">
        <v>8324</v>
      </c>
      <c r="K932" t="s">
        <v>8325</v>
      </c>
      <c r="L932" t="s">
        <v>8326</v>
      </c>
      <c r="M932" t="s">
        <v>8327</v>
      </c>
      <c r="N932" t="s">
        <v>8328</v>
      </c>
      <c r="O932" t="s">
        <v>8329</v>
      </c>
      <c r="P932" t="s">
        <v>8330</v>
      </c>
    </row>
    <row r="933" spans="1:16" x14ac:dyDescent="0.55000000000000004">
      <c r="A933" t="s">
        <v>8331</v>
      </c>
      <c r="B933" t="s">
        <v>8332</v>
      </c>
      <c r="C933" t="s">
        <v>5218</v>
      </c>
      <c r="D933" t="s">
        <v>8333</v>
      </c>
      <c r="E933" t="s">
        <v>1351</v>
      </c>
      <c r="F933" s="1">
        <v>0.76</v>
      </c>
      <c r="G933">
        <v>4</v>
      </c>
      <c r="H933" s="2">
        <v>1026</v>
      </c>
      <c r="I933" t="s">
        <v>8334</v>
      </c>
      <c r="J933" t="s">
        <v>8335</v>
      </c>
      <c r="K933" t="s">
        <v>8336</v>
      </c>
      <c r="L933" t="s">
        <v>8337</v>
      </c>
      <c r="M933" t="s">
        <v>8338</v>
      </c>
      <c r="N933" t="s">
        <v>8339</v>
      </c>
      <c r="O933" t="s">
        <v>8340</v>
      </c>
      <c r="P933" t="s">
        <v>8341</v>
      </c>
    </row>
    <row r="934" spans="1:16" x14ac:dyDescent="0.55000000000000004">
      <c r="A934" t="s">
        <v>8342</v>
      </c>
      <c r="B934" t="s">
        <v>8343</v>
      </c>
      <c r="C934" t="s">
        <v>8344</v>
      </c>
      <c r="D934" t="s">
        <v>547</v>
      </c>
      <c r="E934" t="s">
        <v>5556</v>
      </c>
      <c r="F934" s="1">
        <v>0.78</v>
      </c>
      <c r="G934">
        <v>3.8</v>
      </c>
      <c r="H934" s="2">
        <v>2043</v>
      </c>
      <c r="I934" t="s">
        <v>8345</v>
      </c>
      <c r="J934" t="s">
        <v>8346</v>
      </c>
      <c r="K934" t="s">
        <v>8347</v>
      </c>
      <c r="L934" t="s">
        <v>8348</v>
      </c>
      <c r="M934" t="s">
        <v>8349</v>
      </c>
      <c r="N934" t="s">
        <v>8350</v>
      </c>
      <c r="O934" t="s">
        <v>8351</v>
      </c>
      <c r="P934" t="s">
        <v>8352</v>
      </c>
    </row>
    <row r="935" spans="1:16" x14ac:dyDescent="0.55000000000000004">
      <c r="A935" t="s">
        <v>8353</v>
      </c>
      <c r="B935" t="s">
        <v>8354</v>
      </c>
      <c r="C935" t="s">
        <v>6440</v>
      </c>
      <c r="D935" t="s">
        <v>1825</v>
      </c>
      <c r="E935" t="s">
        <v>625</v>
      </c>
      <c r="F935" s="1">
        <v>0.75</v>
      </c>
      <c r="G935">
        <v>4.2</v>
      </c>
      <c r="H935" s="2">
        <v>4149</v>
      </c>
      <c r="I935" t="s">
        <v>8355</v>
      </c>
      <c r="J935" t="s">
        <v>8356</v>
      </c>
      <c r="K935" t="s">
        <v>8357</v>
      </c>
      <c r="L935" t="s">
        <v>8358</v>
      </c>
      <c r="M935" t="s">
        <v>8359</v>
      </c>
      <c r="N935" t="s">
        <v>8360</v>
      </c>
      <c r="O935" t="s">
        <v>8361</v>
      </c>
      <c r="P935" t="s">
        <v>8362</v>
      </c>
    </row>
    <row r="936" spans="1:16" x14ac:dyDescent="0.55000000000000004">
      <c r="A936" t="s">
        <v>8363</v>
      </c>
      <c r="B936" t="s">
        <v>8364</v>
      </c>
      <c r="C936" t="s">
        <v>5500</v>
      </c>
      <c r="D936" t="s">
        <v>90</v>
      </c>
      <c r="E936" t="s">
        <v>8365</v>
      </c>
      <c r="F936" s="1">
        <v>0.36</v>
      </c>
      <c r="G936">
        <v>4.3</v>
      </c>
      <c r="H936">
        <v>74</v>
      </c>
      <c r="I936" t="s">
        <v>8366</v>
      </c>
      <c r="J936" t="s">
        <v>8367</v>
      </c>
      <c r="K936" t="s">
        <v>8368</v>
      </c>
      <c r="L936" t="s">
        <v>8369</v>
      </c>
      <c r="M936" t="s">
        <v>8370</v>
      </c>
      <c r="N936" t="s">
        <v>8371</v>
      </c>
      <c r="O936" t="s">
        <v>8372</v>
      </c>
      <c r="P936" t="s">
        <v>8373</v>
      </c>
    </row>
    <row r="937" spans="1:16" x14ac:dyDescent="0.55000000000000004">
      <c r="A937" t="s">
        <v>8374</v>
      </c>
      <c r="B937" t="s">
        <v>8375</v>
      </c>
      <c r="C937" t="s">
        <v>8376</v>
      </c>
      <c r="D937" t="s">
        <v>8377</v>
      </c>
      <c r="E937" t="s">
        <v>8378</v>
      </c>
      <c r="F937" s="1">
        <v>0.68</v>
      </c>
      <c r="G937">
        <v>4.4000000000000004</v>
      </c>
      <c r="H937" s="2">
        <v>41398</v>
      </c>
      <c r="I937" t="s">
        <v>8379</v>
      </c>
      <c r="J937" t="s">
        <v>8380</v>
      </c>
      <c r="K937" t="s">
        <v>8381</v>
      </c>
      <c r="L937" t="s">
        <v>8382</v>
      </c>
      <c r="M937" t="s">
        <v>8383</v>
      </c>
      <c r="N937" t="s">
        <v>8384</v>
      </c>
      <c r="O937" t="s">
        <v>8385</v>
      </c>
      <c r="P937" t="s">
        <v>8386</v>
      </c>
    </row>
    <row r="938" spans="1:16" x14ac:dyDescent="0.55000000000000004">
      <c r="A938" t="s">
        <v>8387</v>
      </c>
      <c r="B938" t="s">
        <v>8388</v>
      </c>
      <c r="C938" t="s">
        <v>7530</v>
      </c>
      <c r="D938" t="s">
        <v>610</v>
      </c>
      <c r="E938" t="s">
        <v>8389</v>
      </c>
      <c r="F938" s="1">
        <v>0.5</v>
      </c>
      <c r="G938">
        <v>4.0999999999999996</v>
      </c>
      <c r="H938" s="2">
        <v>5195</v>
      </c>
      <c r="I938" t="s">
        <v>8390</v>
      </c>
      <c r="J938" t="s">
        <v>8391</v>
      </c>
      <c r="K938" t="s">
        <v>8392</v>
      </c>
      <c r="L938" t="s">
        <v>8393</v>
      </c>
      <c r="M938" t="s">
        <v>8394</v>
      </c>
      <c r="N938" t="s">
        <v>8395</v>
      </c>
      <c r="O938" t="s">
        <v>8396</v>
      </c>
      <c r="P938" t="s">
        <v>8397</v>
      </c>
    </row>
    <row r="939" spans="1:16" x14ac:dyDescent="0.55000000000000004">
      <c r="A939" t="s">
        <v>8398</v>
      </c>
      <c r="B939" t="s">
        <v>8399</v>
      </c>
      <c r="C939" t="s">
        <v>8400</v>
      </c>
      <c r="D939" t="s">
        <v>547</v>
      </c>
      <c r="E939" t="s">
        <v>324</v>
      </c>
      <c r="F939" s="1">
        <v>0.4</v>
      </c>
      <c r="G939">
        <v>4.5</v>
      </c>
      <c r="H939" s="2">
        <v>22420</v>
      </c>
      <c r="I939" t="s">
        <v>8401</v>
      </c>
      <c r="J939" t="s">
        <v>1010</v>
      </c>
      <c r="K939" t="s">
        <v>1011</v>
      </c>
      <c r="L939" t="s">
        <v>1012</v>
      </c>
      <c r="M939" t="s">
        <v>1013</v>
      </c>
      <c r="N939" t="s">
        <v>1014</v>
      </c>
      <c r="O939" t="s">
        <v>8402</v>
      </c>
      <c r="P939" t="s">
        <v>8403</v>
      </c>
    </row>
    <row r="940" spans="1:16" x14ac:dyDescent="0.55000000000000004">
      <c r="A940" t="s">
        <v>666</v>
      </c>
      <c r="B940" t="s">
        <v>667</v>
      </c>
      <c r="C940" t="s">
        <v>18</v>
      </c>
      <c r="D940" t="s">
        <v>668</v>
      </c>
      <c r="E940" t="s">
        <v>114</v>
      </c>
      <c r="F940" s="1">
        <v>0.86</v>
      </c>
      <c r="G940">
        <v>4</v>
      </c>
      <c r="H940" s="2">
        <v>1313</v>
      </c>
      <c r="I940" t="s">
        <v>669</v>
      </c>
      <c r="J940" t="s">
        <v>670</v>
      </c>
      <c r="K940" t="s">
        <v>671</v>
      </c>
      <c r="L940" t="s">
        <v>672</v>
      </c>
      <c r="M940" t="s">
        <v>673</v>
      </c>
      <c r="N940" t="s">
        <v>674</v>
      </c>
      <c r="O940" t="s">
        <v>675</v>
      </c>
      <c r="P940" t="s">
        <v>8404</v>
      </c>
    </row>
    <row r="941" spans="1:16" x14ac:dyDescent="0.55000000000000004">
      <c r="A941" t="s">
        <v>8405</v>
      </c>
      <c r="B941" t="s">
        <v>8406</v>
      </c>
      <c r="C941" t="s">
        <v>3347</v>
      </c>
      <c r="D941" t="s">
        <v>5680</v>
      </c>
      <c r="E941" t="s">
        <v>324</v>
      </c>
      <c r="F941" s="1">
        <v>0.56000000000000005</v>
      </c>
      <c r="G941">
        <v>4.2</v>
      </c>
      <c r="H941" s="2">
        <v>2284</v>
      </c>
      <c r="I941" t="s">
        <v>8407</v>
      </c>
      <c r="J941" t="s">
        <v>8408</v>
      </c>
      <c r="K941" t="s">
        <v>8409</v>
      </c>
      <c r="L941" t="s">
        <v>8410</v>
      </c>
      <c r="M941" t="s">
        <v>8411</v>
      </c>
      <c r="N941" t="s">
        <v>8412</v>
      </c>
      <c r="O941" t="s">
        <v>8413</v>
      </c>
      <c r="P941" t="s">
        <v>8414</v>
      </c>
    </row>
    <row r="942" spans="1:16" x14ac:dyDescent="0.55000000000000004">
      <c r="A942" t="s">
        <v>8415</v>
      </c>
      <c r="B942" t="s">
        <v>8416</v>
      </c>
      <c r="C942" t="s">
        <v>5479</v>
      </c>
      <c r="D942" t="s">
        <v>8417</v>
      </c>
      <c r="E942" t="s">
        <v>548</v>
      </c>
      <c r="F942" s="1">
        <v>0.36</v>
      </c>
      <c r="G942">
        <v>3.9</v>
      </c>
      <c r="H942">
        <v>427</v>
      </c>
      <c r="I942" t="s">
        <v>8418</v>
      </c>
      <c r="J942" t="s">
        <v>8419</v>
      </c>
      <c r="K942" t="s">
        <v>8420</v>
      </c>
      <c r="L942" t="s">
        <v>8421</v>
      </c>
      <c r="M942" t="s">
        <v>8422</v>
      </c>
      <c r="N942" t="s">
        <v>8423</v>
      </c>
      <c r="O942" t="s">
        <v>8424</v>
      </c>
      <c r="P942" t="s">
        <v>8425</v>
      </c>
    </row>
    <row r="943" spans="1:16" x14ac:dyDescent="0.55000000000000004">
      <c r="A943" t="s">
        <v>8426</v>
      </c>
      <c r="B943" t="s">
        <v>8427</v>
      </c>
      <c r="C943" t="s">
        <v>8428</v>
      </c>
      <c r="D943" t="s">
        <v>1894</v>
      </c>
      <c r="E943" t="s">
        <v>324</v>
      </c>
      <c r="F943" s="1">
        <v>0.73</v>
      </c>
      <c r="G943">
        <v>4.3</v>
      </c>
      <c r="H943" s="2">
        <v>1367</v>
      </c>
      <c r="I943" t="s">
        <v>8429</v>
      </c>
      <c r="J943" t="s">
        <v>8430</v>
      </c>
      <c r="K943" t="s">
        <v>8431</v>
      </c>
      <c r="L943" t="s">
        <v>8432</v>
      </c>
      <c r="M943" t="s">
        <v>8433</v>
      </c>
      <c r="N943" t="s">
        <v>8434</v>
      </c>
      <c r="O943" t="s">
        <v>8435</v>
      </c>
      <c r="P943" t="s">
        <v>8436</v>
      </c>
    </row>
    <row r="944" spans="1:16" x14ac:dyDescent="0.55000000000000004">
      <c r="A944" t="s">
        <v>8437</v>
      </c>
      <c r="B944" t="s">
        <v>8438</v>
      </c>
      <c r="C944" t="s">
        <v>8344</v>
      </c>
      <c r="D944" t="s">
        <v>1432</v>
      </c>
      <c r="E944" t="s">
        <v>236</v>
      </c>
      <c r="F944" s="1">
        <v>0.57999999999999996</v>
      </c>
      <c r="G944">
        <v>4</v>
      </c>
      <c r="H944" s="2">
        <v>13199</v>
      </c>
      <c r="I944" t="s">
        <v>8439</v>
      </c>
      <c r="J944" t="s">
        <v>8440</v>
      </c>
      <c r="K944" t="s">
        <v>8441</v>
      </c>
      <c r="L944" t="s">
        <v>8442</v>
      </c>
      <c r="M944" t="s">
        <v>8443</v>
      </c>
      <c r="N944" t="s">
        <v>8444</v>
      </c>
      <c r="O944" t="s">
        <v>8445</v>
      </c>
      <c r="P944" t="s">
        <v>8446</v>
      </c>
    </row>
    <row r="945" spans="1:16" x14ac:dyDescent="0.55000000000000004">
      <c r="A945" t="s">
        <v>677</v>
      </c>
      <c r="B945" t="s">
        <v>678</v>
      </c>
      <c r="C945" t="s">
        <v>18</v>
      </c>
      <c r="D945" t="s">
        <v>54</v>
      </c>
      <c r="E945" t="s">
        <v>679</v>
      </c>
      <c r="F945" s="1">
        <v>0.61</v>
      </c>
      <c r="G945">
        <v>4.2</v>
      </c>
      <c r="H945" s="2">
        <v>29746</v>
      </c>
      <c r="I945" t="s">
        <v>680</v>
      </c>
      <c r="J945" t="s">
        <v>681</v>
      </c>
      <c r="K945" t="s">
        <v>682</v>
      </c>
      <c r="L945" t="s">
        <v>683</v>
      </c>
      <c r="M945" t="s">
        <v>684</v>
      </c>
      <c r="N945" t="s">
        <v>685</v>
      </c>
      <c r="O945" t="s">
        <v>8447</v>
      </c>
      <c r="P945" t="s">
        <v>8448</v>
      </c>
    </row>
    <row r="946" spans="1:16" x14ac:dyDescent="0.55000000000000004">
      <c r="A946" t="s">
        <v>8449</v>
      </c>
      <c r="B946" t="s">
        <v>8450</v>
      </c>
      <c r="C946" t="s">
        <v>18</v>
      </c>
      <c r="D946" t="s">
        <v>1825</v>
      </c>
      <c r="E946" t="s">
        <v>20</v>
      </c>
      <c r="F946" s="1">
        <v>0.66</v>
      </c>
      <c r="G946">
        <v>4.3</v>
      </c>
      <c r="H946" s="2">
        <v>2806</v>
      </c>
      <c r="I946" t="s">
        <v>8451</v>
      </c>
      <c r="J946" t="s">
        <v>1077</v>
      </c>
      <c r="K946" t="s">
        <v>1078</v>
      </c>
      <c r="L946" t="s">
        <v>1079</v>
      </c>
      <c r="M946" t="s">
        <v>1080</v>
      </c>
      <c r="N946" t="s">
        <v>1081</v>
      </c>
      <c r="O946" t="s">
        <v>8452</v>
      </c>
      <c r="P946" t="s">
        <v>8453</v>
      </c>
    </row>
    <row r="947" spans="1:16" x14ac:dyDescent="0.55000000000000004">
      <c r="A947" t="s">
        <v>8454</v>
      </c>
      <c r="B947" t="s">
        <v>8455</v>
      </c>
      <c r="C947" t="s">
        <v>3219</v>
      </c>
      <c r="D947" t="s">
        <v>8456</v>
      </c>
      <c r="E947" t="s">
        <v>717</v>
      </c>
      <c r="F947" s="1">
        <v>0.25</v>
      </c>
      <c r="G947">
        <v>4.2</v>
      </c>
      <c r="H947" s="2">
        <v>30355</v>
      </c>
      <c r="I947" t="s">
        <v>8457</v>
      </c>
      <c r="J947" t="s">
        <v>8458</v>
      </c>
      <c r="K947" t="s">
        <v>8459</v>
      </c>
      <c r="L947" t="s">
        <v>8460</v>
      </c>
      <c r="M947" t="s">
        <v>8461</v>
      </c>
      <c r="N947" t="s">
        <v>8462</v>
      </c>
      <c r="O947" t="s">
        <v>8463</v>
      </c>
      <c r="P947" t="s">
        <v>8464</v>
      </c>
    </row>
    <row r="948" spans="1:16" x14ac:dyDescent="0.55000000000000004">
      <c r="A948" t="s">
        <v>8465</v>
      </c>
      <c r="B948" t="s">
        <v>8466</v>
      </c>
      <c r="C948" t="s">
        <v>6652</v>
      </c>
      <c r="D948" t="s">
        <v>102</v>
      </c>
      <c r="E948" t="s">
        <v>625</v>
      </c>
      <c r="F948" s="1">
        <v>0.8</v>
      </c>
      <c r="G948">
        <v>4.2</v>
      </c>
      <c r="H948" s="2">
        <v>2868</v>
      </c>
      <c r="I948" t="s">
        <v>8467</v>
      </c>
      <c r="J948" t="s">
        <v>8468</v>
      </c>
      <c r="K948" t="s">
        <v>8469</v>
      </c>
      <c r="L948" t="s">
        <v>8470</v>
      </c>
      <c r="M948" t="s">
        <v>8471</v>
      </c>
      <c r="N948" t="s">
        <v>8472</v>
      </c>
      <c r="O948" t="s">
        <v>8473</v>
      </c>
      <c r="P948" t="s">
        <v>8474</v>
      </c>
    </row>
    <row r="949" spans="1:16" x14ac:dyDescent="0.55000000000000004">
      <c r="A949" t="s">
        <v>8475</v>
      </c>
      <c r="B949" t="s">
        <v>8476</v>
      </c>
      <c r="C949" t="s">
        <v>6440</v>
      </c>
      <c r="D949" t="s">
        <v>1825</v>
      </c>
      <c r="E949" t="s">
        <v>625</v>
      </c>
      <c r="F949" s="1">
        <v>0.75</v>
      </c>
      <c r="G949">
        <v>4.0999999999999996</v>
      </c>
      <c r="H949">
        <v>670</v>
      </c>
      <c r="I949" t="s">
        <v>8477</v>
      </c>
      <c r="J949" t="s">
        <v>8478</v>
      </c>
      <c r="K949" t="s">
        <v>8479</v>
      </c>
      <c r="L949" t="s">
        <v>8480</v>
      </c>
      <c r="M949" t="s">
        <v>8481</v>
      </c>
      <c r="N949" t="s">
        <v>8482</v>
      </c>
      <c r="O949" t="s">
        <v>8483</v>
      </c>
      <c r="P949" t="s">
        <v>8484</v>
      </c>
    </row>
    <row r="950" spans="1:16" x14ac:dyDescent="0.55000000000000004">
      <c r="A950" t="s">
        <v>8485</v>
      </c>
      <c r="B950" t="s">
        <v>8486</v>
      </c>
      <c r="C950" t="s">
        <v>8487</v>
      </c>
      <c r="D950" t="s">
        <v>611</v>
      </c>
      <c r="E950" t="s">
        <v>730</v>
      </c>
      <c r="F950" s="1">
        <v>0.53</v>
      </c>
      <c r="G950">
        <v>4.3</v>
      </c>
      <c r="H950" s="2">
        <v>3530</v>
      </c>
      <c r="I950" t="s">
        <v>8488</v>
      </c>
      <c r="J950" t="s">
        <v>8489</v>
      </c>
      <c r="K950" t="s">
        <v>8490</v>
      </c>
      <c r="L950" t="s">
        <v>8491</v>
      </c>
      <c r="M950" t="s">
        <v>8492</v>
      </c>
      <c r="N950" t="s">
        <v>8493</v>
      </c>
      <c r="O950" t="s">
        <v>8494</v>
      </c>
      <c r="P950" t="s">
        <v>8495</v>
      </c>
    </row>
    <row r="951" spans="1:16" x14ac:dyDescent="0.55000000000000004">
      <c r="A951" t="s">
        <v>8496</v>
      </c>
      <c r="B951" t="s">
        <v>8497</v>
      </c>
      <c r="C951" t="s">
        <v>8498</v>
      </c>
      <c r="D951" t="s">
        <v>55</v>
      </c>
      <c r="E951" t="s">
        <v>888</v>
      </c>
      <c r="F951" s="1">
        <v>0.46</v>
      </c>
      <c r="G951">
        <v>4.3</v>
      </c>
      <c r="H951" s="2">
        <v>6183</v>
      </c>
      <c r="I951" t="s">
        <v>8499</v>
      </c>
      <c r="J951" t="s">
        <v>8500</v>
      </c>
      <c r="K951" t="s">
        <v>8501</v>
      </c>
      <c r="L951" t="s">
        <v>8502</v>
      </c>
      <c r="M951" t="s">
        <v>8503</v>
      </c>
      <c r="N951" t="s">
        <v>8504</v>
      </c>
      <c r="O951" t="s">
        <v>8505</v>
      </c>
      <c r="P951" t="s">
        <v>8506</v>
      </c>
    </row>
    <row r="952" spans="1:16" x14ac:dyDescent="0.55000000000000004">
      <c r="A952" t="s">
        <v>8507</v>
      </c>
      <c r="B952" t="s">
        <v>8508</v>
      </c>
      <c r="C952" t="s">
        <v>6728</v>
      </c>
      <c r="D952" t="s">
        <v>8509</v>
      </c>
      <c r="E952" t="s">
        <v>8509</v>
      </c>
      <c r="F952" s="1">
        <v>0</v>
      </c>
      <c r="G952">
        <v>4.2</v>
      </c>
      <c r="H952">
        <v>419</v>
      </c>
      <c r="I952" t="s">
        <v>8510</v>
      </c>
      <c r="J952" t="s">
        <v>8511</v>
      </c>
      <c r="K952" t="s">
        <v>8512</v>
      </c>
      <c r="L952" t="s">
        <v>8513</v>
      </c>
      <c r="M952" t="s">
        <v>8514</v>
      </c>
      <c r="N952" t="s">
        <v>8515</v>
      </c>
      <c r="O952" t="s">
        <v>8516</v>
      </c>
      <c r="P952" t="s">
        <v>8517</v>
      </c>
    </row>
    <row r="953" spans="1:16" x14ac:dyDescent="0.55000000000000004">
      <c r="A953" t="s">
        <v>8518</v>
      </c>
      <c r="B953" t="s">
        <v>8519</v>
      </c>
      <c r="C953" t="s">
        <v>5756</v>
      </c>
      <c r="D953" t="s">
        <v>114</v>
      </c>
      <c r="E953" t="s">
        <v>5405</v>
      </c>
      <c r="F953" s="1">
        <v>0.5</v>
      </c>
      <c r="G953">
        <v>4.5</v>
      </c>
      <c r="H953" s="2">
        <v>7317</v>
      </c>
      <c r="I953" t="s">
        <v>8520</v>
      </c>
      <c r="J953" t="s">
        <v>8521</v>
      </c>
      <c r="K953" t="s">
        <v>8522</v>
      </c>
      <c r="L953" t="s">
        <v>8523</v>
      </c>
      <c r="M953" t="s">
        <v>8524</v>
      </c>
      <c r="N953" t="s">
        <v>8525</v>
      </c>
      <c r="O953" t="s">
        <v>8526</v>
      </c>
      <c r="P953" t="s">
        <v>8527</v>
      </c>
    </row>
    <row r="954" spans="1:16" x14ac:dyDescent="0.55000000000000004">
      <c r="A954" t="s">
        <v>8528</v>
      </c>
      <c r="B954" t="s">
        <v>8529</v>
      </c>
      <c r="C954" t="s">
        <v>8530</v>
      </c>
      <c r="D954" t="s">
        <v>8531</v>
      </c>
      <c r="E954" t="s">
        <v>8531</v>
      </c>
      <c r="F954" s="1">
        <v>0</v>
      </c>
      <c r="G954">
        <v>4.4000000000000004</v>
      </c>
      <c r="H954" s="2">
        <v>4426</v>
      </c>
      <c r="I954" t="s">
        <v>8532</v>
      </c>
      <c r="J954" t="s">
        <v>8533</v>
      </c>
      <c r="K954" t="s">
        <v>8534</v>
      </c>
      <c r="L954" t="s">
        <v>8535</v>
      </c>
      <c r="M954" t="s">
        <v>8536</v>
      </c>
      <c r="N954" t="s">
        <v>8537</v>
      </c>
      <c r="O954" t="s">
        <v>8538</v>
      </c>
      <c r="P954" t="s">
        <v>8539</v>
      </c>
    </row>
    <row r="955" spans="1:16" x14ac:dyDescent="0.55000000000000004">
      <c r="A955" t="s">
        <v>688</v>
      </c>
      <c r="B955" t="s">
        <v>689</v>
      </c>
      <c r="C955" t="s">
        <v>194</v>
      </c>
      <c r="D955" t="s">
        <v>195</v>
      </c>
      <c r="E955" t="s">
        <v>196</v>
      </c>
      <c r="F955" s="1">
        <v>0.44</v>
      </c>
      <c r="G955">
        <v>4.2</v>
      </c>
      <c r="H955" s="2">
        <v>45237</v>
      </c>
      <c r="I955" t="s">
        <v>690</v>
      </c>
      <c r="J955" t="s">
        <v>691</v>
      </c>
      <c r="K955" t="s">
        <v>692</v>
      </c>
      <c r="L955" t="s">
        <v>693</v>
      </c>
      <c r="M955" t="s">
        <v>694</v>
      </c>
      <c r="N955" t="s">
        <v>695</v>
      </c>
      <c r="O955" t="s">
        <v>8540</v>
      </c>
      <c r="P955" t="s">
        <v>8541</v>
      </c>
    </row>
    <row r="956" spans="1:16" x14ac:dyDescent="0.55000000000000004">
      <c r="A956" t="s">
        <v>8542</v>
      </c>
      <c r="B956" t="s">
        <v>8543</v>
      </c>
      <c r="C956" t="s">
        <v>6652</v>
      </c>
      <c r="D956" t="s">
        <v>934</v>
      </c>
      <c r="E956" t="s">
        <v>20</v>
      </c>
      <c r="F956" s="1">
        <v>0.76</v>
      </c>
      <c r="G956">
        <v>4.0999999999999996</v>
      </c>
      <c r="H956" s="2">
        <v>1092</v>
      </c>
      <c r="I956" t="s">
        <v>8544</v>
      </c>
      <c r="J956" t="s">
        <v>8545</v>
      </c>
      <c r="K956" t="s">
        <v>8546</v>
      </c>
      <c r="L956" t="s">
        <v>8547</v>
      </c>
      <c r="M956" t="s">
        <v>8548</v>
      </c>
      <c r="N956" t="s">
        <v>8549</v>
      </c>
      <c r="O956" t="s">
        <v>8550</v>
      </c>
      <c r="P956" t="s">
        <v>8551</v>
      </c>
    </row>
    <row r="957" spans="1:16" x14ac:dyDescent="0.55000000000000004">
      <c r="A957" t="s">
        <v>8552</v>
      </c>
      <c r="B957" t="s">
        <v>8553</v>
      </c>
      <c r="C957" t="s">
        <v>7596</v>
      </c>
      <c r="D957" t="s">
        <v>8554</v>
      </c>
      <c r="E957" t="s">
        <v>7450</v>
      </c>
      <c r="F957" s="1">
        <v>0.24</v>
      </c>
      <c r="G957">
        <v>4.3</v>
      </c>
      <c r="H957" s="2">
        <v>2493</v>
      </c>
      <c r="I957" t="s">
        <v>8555</v>
      </c>
      <c r="J957" t="s">
        <v>8556</v>
      </c>
      <c r="K957" t="s">
        <v>8557</v>
      </c>
      <c r="L957" t="s">
        <v>8558</v>
      </c>
      <c r="M957" t="s">
        <v>8559</v>
      </c>
      <c r="N957" t="s">
        <v>8560</v>
      </c>
      <c r="O957" t="s">
        <v>8561</v>
      </c>
      <c r="P957" t="s">
        <v>8562</v>
      </c>
    </row>
    <row r="958" spans="1:16" x14ac:dyDescent="0.55000000000000004">
      <c r="A958" t="s">
        <v>8563</v>
      </c>
      <c r="B958" t="s">
        <v>8564</v>
      </c>
      <c r="C958" t="s">
        <v>5848</v>
      </c>
      <c r="D958" t="s">
        <v>1683</v>
      </c>
      <c r="E958" t="s">
        <v>842</v>
      </c>
      <c r="F958" s="1">
        <v>0.38</v>
      </c>
      <c r="G958">
        <v>4.4000000000000004</v>
      </c>
      <c r="H958" s="2">
        <v>12679</v>
      </c>
      <c r="I958" t="s">
        <v>8565</v>
      </c>
      <c r="J958" t="s">
        <v>8566</v>
      </c>
      <c r="K958" t="s">
        <v>8567</v>
      </c>
      <c r="L958" t="s">
        <v>8568</v>
      </c>
      <c r="M958" t="s">
        <v>8569</v>
      </c>
      <c r="N958" t="s">
        <v>8570</v>
      </c>
      <c r="O958" t="s">
        <v>5855</v>
      </c>
      <c r="P958" t="s">
        <v>8571</v>
      </c>
    </row>
    <row r="959" spans="1:16" x14ac:dyDescent="0.55000000000000004">
      <c r="A959" t="s">
        <v>759</v>
      </c>
      <c r="B959" t="s">
        <v>760</v>
      </c>
      <c r="C959" t="s">
        <v>18</v>
      </c>
      <c r="D959" t="s">
        <v>32</v>
      </c>
      <c r="E959" t="s">
        <v>378</v>
      </c>
      <c r="F959" s="1">
        <v>0.42</v>
      </c>
      <c r="G959">
        <v>4.0999999999999996</v>
      </c>
      <c r="H959">
        <v>210</v>
      </c>
      <c r="I959" t="s">
        <v>761</v>
      </c>
      <c r="J959" t="s">
        <v>762</v>
      </c>
      <c r="K959" t="s">
        <v>763</v>
      </c>
      <c r="L959" t="s">
        <v>764</v>
      </c>
      <c r="M959" t="s">
        <v>765</v>
      </c>
      <c r="N959" t="s">
        <v>766</v>
      </c>
      <c r="O959" t="s">
        <v>8572</v>
      </c>
      <c r="P959" t="s">
        <v>8573</v>
      </c>
    </row>
    <row r="960" spans="1:16" x14ac:dyDescent="0.55000000000000004">
      <c r="A960" t="s">
        <v>8574</v>
      </c>
      <c r="B960" t="s">
        <v>8575</v>
      </c>
      <c r="C960" t="s">
        <v>7802</v>
      </c>
      <c r="D960" t="s">
        <v>8576</v>
      </c>
      <c r="E960" t="s">
        <v>8577</v>
      </c>
      <c r="F960" s="1">
        <v>0.16</v>
      </c>
      <c r="G960">
        <v>3.6</v>
      </c>
      <c r="H960" s="2">
        <v>4199</v>
      </c>
      <c r="I960" t="s">
        <v>8578</v>
      </c>
      <c r="J960" t="s">
        <v>8579</v>
      </c>
      <c r="K960" t="s">
        <v>8580</v>
      </c>
      <c r="L960" t="s">
        <v>8581</v>
      </c>
      <c r="M960" t="s">
        <v>8582</v>
      </c>
      <c r="N960" t="s">
        <v>8583</v>
      </c>
      <c r="O960" t="s">
        <v>8584</v>
      </c>
      <c r="P960" t="s">
        <v>8585</v>
      </c>
    </row>
    <row r="961" spans="1:16" x14ac:dyDescent="0.55000000000000004">
      <c r="A961" t="s">
        <v>4949</v>
      </c>
      <c r="B961" t="s">
        <v>4950</v>
      </c>
      <c r="C961" t="s">
        <v>3450</v>
      </c>
      <c r="D961" t="s">
        <v>55</v>
      </c>
      <c r="E961" t="s">
        <v>547</v>
      </c>
      <c r="F961" s="1">
        <v>0.42</v>
      </c>
      <c r="G961">
        <v>4</v>
      </c>
      <c r="H961" s="2">
        <v>14403</v>
      </c>
      <c r="I961" t="s">
        <v>4951</v>
      </c>
      <c r="J961" t="s">
        <v>3978</v>
      </c>
      <c r="K961" t="s">
        <v>3979</v>
      </c>
      <c r="L961" t="s">
        <v>3980</v>
      </c>
      <c r="M961" t="s">
        <v>3981</v>
      </c>
      <c r="N961" t="s">
        <v>3982</v>
      </c>
      <c r="O961" t="s">
        <v>8586</v>
      </c>
      <c r="P961" t="s">
        <v>8587</v>
      </c>
    </row>
    <row r="962" spans="1:16" x14ac:dyDescent="0.55000000000000004">
      <c r="A962" t="s">
        <v>8588</v>
      </c>
      <c r="B962" t="s">
        <v>8589</v>
      </c>
      <c r="C962" t="s">
        <v>5848</v>
      </c>
      <c r="D962" t="s">
        <v>8590</v>
      </c>
      <c r="E962" t="s">
        <v>730</v>
      </c>
      <c r="F962" s="1">
        <v>0.48</v>
      </c>
      <c r="G962">
        <v>4</v>
      </c>
      <c r="H962" s="2">
        <v>11113</v>
      </c>
      <c r="I962" t="s">
        <v>8591</v>
      </c>
      <c r="J962" t="s">
        <v>8592</v>
      </c>
      <c r="K962" t="s">
        <v>8593</v>
      </c>
      <c r="L962" t="s">
        <v>8594</v>
      </c>
      <c r="M962" t="s">
        <v>8595</v>
      </c>
      <c r="N962" t="s">
        <v>8596</v>
      </c>
      <c r="O962" t="s">
        <v>8597</v>
      </c>
      <c r="P962" t="s">
        <v>8598</v>
      </c>
    </row>
    <row r="963" spans="1:16" x14ac:dyDescent="0.55000000000000004">
      <c r="A963" t="s">
        <v>8599</v>
      </c>
      <c r="B963" t="s">
        <v>8600</v>
      </c>
      <c r="C963" t="s">
        <v>5545</v>
      </c>
      <c r="D963" t="s">
        <v>8601</v>
      </c>
      <c r="E963" t="s">
        <v>142</v>
      </c>
      <c r="F963" s="1">
        <v>0.59</v>
      </c>
      <c r="G963">
        <v>4.4000000000000004</v>
      </c>
      <c r="H963" s="2">
        <v>10773</v>
      </c>
      <c r="I963" t="s">
        <v>8602</v>
      </c>
      <c r="J963" t="s">
        <v>8603</v>
      </c>
      <c r="K963" t="s">
        <v>8604</v>
      </c>
      <c r="L963" t="s">
        <v>8605</v>
      </c>
      <c r="M963" t="s">
        <v>8606</v>
      </c>
      <c r="N963" t="s">
        <v>8607</v>
      </c>
      <c r="O963" t="s">
        <v>8608</v>
      </c>
      <c r="P963" t="s">
        <v>8609</v>
      </c>
    </row>
    <row r="964" spans="1:16" x14ac:dyDescent="0.55000000000000004">
      <c r="A964" t="s">
        <v>4915</v>
      </c>
      <c r="B964" t="s">
        <v>4916</v>
      </c>
      <c r="C964" t="s">
        <v>4917</v>
      </c>
      <c r="D964" t="s">
        <v>4918</v>
      </c>
      <c r="E964" t="s">
        <v>114</v>
      </c>
      <c r="F964" s="1">
        <v>0.88</v>
      </c>
      <c r="G964">
        <v>3.9</v>
      </c>
      <c r="H964" s="2">
        <v>6491</v>
      </c>
      <c r="I964" t="s">
        <v>4919</v>
      </c>
      <c r="J964" t="s">
        <v>4920</v>
      </c>
      <c r="K964" t="s">
        <v>4921</v>
      </c>
      <c r="L964" t="s">
        <v>4922</v>
      </c>
      <c r="M964" t="s">
        <v>4923</v>
      </c>
      <c r="N964" t="s">
        <v>8610</v>
      </c>
      <c r="O964" t="s">
        <v>8611</v>
      </c>
      <c r="P964" t="s">
        <v>8612</v>
      </c>
    </row>
    <row r="965" spans="1:16" x14ac:dyDescent="0.55000000000000004">
      <c r="A965" t="s">
        <v>8613</v>
      </c>
      <c r="B965" t="s">
        <v>8614</v>
      </c>
      <c r="C965" t="s">
        <v>5500</v>
      </c>
      <c r="D965" t="s">
        <v>8615</v>
      </c>
      <c r="E965" t="s">
        <v>114</v>
      </c>
      <c r="F965" s="1">
        <v>0.34</v>
      </c>
      <c r="G965">
        <v>4.3</v>
      </c>
      <c r="H965" s="2">
        <v>13944</v>
      </c>
      <c r="I965" t="s">
        <v>8616</v>
      </c>
      <c r="J965" t="s">
        <v>8617</v>
      </c>
      <c r="K965" t="s">
        <v>8618</v>
      </c>
      <c r="L965" t="s">
        <v>8619</v>
      </c>
      <c r="M965" t="s">
        <v>8620</v>
      </c>
      <c r="N965" t="s">
        <v>8621</v>
      </c>
      <c r="O965" t="s">
        <v>8622</v>
      </c>
      <c r="P965" t="s">
        <v>8623</v>
      </c>
    </row>
    <row r="966" spans="1:16" x14ac:dyDescent="0.55000000000000004">
      <c r="A966" t="s">
        <v>8624</v>
      </c>
      <c r="B966" t="s">
        <v>8625</v>
      </c>
      <c r="C966" t="s">
        <v>5733</v>
      </c>
      <c r="D966" t="s">
        <v>5405</v>
      </c>
      <c r="E966" t="s">
        <v>8626</v>
      </c>
      <c r="F966" s="1">
        <v>0.31</v>
      </c>
      <c r="G966">
        <v>4.5999999999999996</v>
      </c>
      <c r="H966" s="2">
        <v>10760</v>
      </c>
      <c r="I966" t="s">
        <v>8627</v>
      </c>
      <c r="J966" t="s">
        <v>8628</v>
      </c>
      <c r="K966" t="s">
        <v>8629</v>
      </c>
      <c r="L966" t="s">
        <v>8630</v>
      </c>
      <c r="M966" t="s">
        <v>8631</v>
      </c>
      <c r="N966" t="s">
        <v>8632</v>
      </c>
      <c r="O966" t="s">
        <v>8633</v>
      </c>
      <c r="P966" t="s">
        <v>8634</v>
      </c>
    </row>
    <row r="967" spans="1:16" x14ac:dyDescent="0.55000000000000004">
      <c r="A967" t="s">
        <v>8635</v>
      </c>
      <c r="B967" t="s">
        <v>8636</v>
      </c>
      <c r="C967" t="s">
        <v>5941</v>
      </c>
      <c r="D967" t="s">
        <v>1351</v>
      </c>
      <c r="E967" t="s">
        <v>1351</v>
      </c>
      <c r="F967" s="1">
        <v>0</v>
      </c>
      <c r="G967">
        <v>4.4000000000000004</v>
      </c>
      <c r="H967" s="2">
        <v>25996</v>
      </c>
      <c r="I967" t="s">
        <v>8637</v>
      </c>
      <c r="J967" t="s">
        <v>8638</v>
      </c>
      <c r="K967" t="s">
        <v>8639</v>
      </c>
      <c r="L967" t="s">
        <v>8640</v>
      </c>
      <c r="M967" t="s">
        <v>8641</v>
      </c>
      <c r="N967" t="s">
        <v>8642</v>
      </c>
      <c r="O967" t="s">
        <v>8643</v>
      </c>
      <c r="P967" t="s">
        <v>8644</v>
      </c>
    </row>
    <row r="968" spans="1:16" x14ac:dyDescent="0.55000000000000004">
      <c r="A968" t="s">
        <v>8645</v>
      </c>
      <c r="B968" t="s">
        <v>8646</v>
      </c>
      <c r="C968" t="s">
        <v>5376</v>
      </c>
      <c r="D968" t="s">
        <v>8647</v>
      </c>
      <c r="E968" t="s">
        <v>8648</v>
      </c>
      <c r="F968" s="1">
        <v>0.17</v>
      </c>
      <c r="G968">
        <v>4.5</v>
      </c>
      <c r="H968" s="2">
        <v>16146</v>
      </c>
      <c r="I968" t="s">
        <v>8649</v>
      </c>
      <c r="J968" t="s">
        <v>8650</v>
      </c>
      <c r="K968" t="s">
        <v>8651</v>
      </c>
      <c r="L968" t="s">
        <v>8652</v>
      </c>
      <c r="M968" t="s">
        <v>8653</v>
      </c>
      <c r="N968" t="s">
        <v>8654</v>
      </c>
      <c r="O968" t="s">
        <v>8655</v>
      </c>
      <c r="P968" t="s">
        <v>8656</v>
      </c>
    </row>
    <row r="969" spans="1:16" x14ac:dyDescent="0.55000000000000004">
      <c r="A969" t="s">
        <v>8657</v>
      </c>
      <c r="B969" t="s">
        <v>8658</v>
      </c>
      <c r="C969" t="s">
        <v>7802</v>
      </c>
      <c r="D969" t="s">
        <v>4802</v>
      </c>
      <c r="E969" t="s">
        <v>8659</v>
      </c>
      <c r="F969" s="1">
        <v>0.17</v>
      </c>
      <c r="G969">
        <v>3.9</v>
      </c>
      <c r="H969" s="2">
        <v>8280</v>
      </c>
      <c r="I969" t="s">
        <v>8660</v>
      </c>
      <c r="J969" t="s">
        <v>8661</v>
      </c>
      <c r="K969" t="s">
        <v>8662</v>
      </c>
      <c r="L969" t="s">
        <v>8663</v>
      </c>
      <c r="M969" t="s">
        <v>8664</v>
      </c>
      <c r="N969" t="s">
        <v>8665</v>
      </c>
      <c r="O969" t="s">
        <v>8666</v>
      </c>
      <c r="P969" t="s">
        <v>8667</v>
      </c>
    </row>
    <row r="970" spans="1:16" x14ac:dyDescent="0.55000000000000004">
      <c r="A970" t="s">
        <v>704</v>
      </c>
      <c r="B970" t="s">
        <v>705</v>
      </c>
      <c r="C970" t="s">
        <v>18</v>
      </c>
      <c r="D970" t="s">
        <v>706</v>
      </c>
      <c r="E970" t="s">
        <v>55</v>
      </c>
      <c r="F970" s="1">
        <v>0.62</v>
      </c>
      <c r="G970">
        <v>4.0999999999999996</v>
      </c>
      <c r="H970">
        <v>450</v>
      </c>
      <c r="I970" t="s">
        <v>707</v>
      </c>
      <c r="J970" t="s">
        <v>708</v>
      </c>
      <c r="K970" t="s">
        <v>709</v>
      </c>
      <c r="L970" t="s">
        <v>710</v>
      </c>
      <c r="M970" t="s">
        <v>711</v>
      </c>
      <c r="N970" t="s">
        <v>712</v>
      </c>
      <c r="O970" t="s">
        <v>713</v>
      </c>
      <c r="P970" t="s">
        <v>8668</v>
      </c>
    </row>
    <row r="971" spans="1:16" x14ac:dyDescent="0.55000000000000004">
      <c r="A971" t="s">
        <v>8669</v>
      </c>
      <c r="B971" t="s">
        <v>8670</v>
      </c>
      <c r="C971" t="s">
        <v>8344</v>
      </c>
      <c r="D971" t="s">
        <v>2587</v>
      </c>
      <c r="E971" t="s">
        <v>730</v>
      </c>
      <c r="F971" s="1">
        <v>0.34</v>
      </c>
      <c r="G971">
        <v>4.3</v>
      </c>
      <c r="H971" s="2">
        <v>14237</v>
      </c>
      <c r="I971" t="s">
        <v>8671</v>
      </c>
      <c r="J971" t="s">
        <v>8672</v>
      </c>
      <c r="K971" t="s">
        <v>8673</v>
      </c>
      <c r="L971" t="s">
        <v>8674</v>
      </c>
      <c r="M971" t="s">
        <v>8675</v>
      </c>
      <c r="N971" t="s">
        <v>8676</v>
      </c>
      <c r="O971" t="s">
        <v>8677</v>
      </c>
      <c r="P971" t="s">
        <v>8678</v>
      </c>
    </row>
    <row r="972" spans="1:16" x14ac:dyDescent="0.55000000000000004">
      <c r="A972" t="s">
        <v>8679</v>
      </c>
      <c r="B972" t="s">
        <v>8680</v>
      </c>
      <c r="C972" t="s">
        <v>8681</v>
      </c>
      <c r="D972" t="s">
        <v>2782</v>
      </c>
      <c r="E972" t="s">
        <v>625</v>
      </c>
      <c r="F972" s="1">
        <v>0.14000000000000001</v>
      </c>
      <c r="G972">
        <v>4.5</v>
      </c>
      <c r="H972" s="2">
        <v>20668</v>
      </c>
      <c r="I972" t="s">
        <v>8682</v>
      </c>
      <c r="J972" t="s">
        <v>8683</v>
      </c>
      <c r="K972" t="s">
        <v>8684</v>
      </c>
      <c r="L972" t="s">
        <v>8685</v>
      </c>
      <c r="M972" t="s">
        <v>8686</v>
      </c>
      <c r="N972" t="s">
        <v>8687</v>
      </c>
      <c r="O972" t="s">
        <v>8688</v>
      </c>
      <c r="P972" t="s">
        <v>8689</v>
      </c>
    </row>
    <row r="973" spans="1:16" x14ac:dyDescent="0.55000000000000004">
      <c r="A973" t="s">
        <v>8690</v>
      </c>
      <c r="B973" t="s">
        <v>8691</v>
      </c>
      <c r="C973" t="s">
        <v>6728</v>
      </c>
      <c r="D973" t="s">
        <v>5445</v>
      </c>
      <c r="E973" t="s">
        <v>5445</v>
      </c>
      <c r="F973" s="1">
        <v>0</v>
      </c>
      <c r="G973">
        <v>4.5</v>
      </c>
      <c r="H973" s="2">
        <v>1674</v>
      </c>
      <c r="I973" t="s">
        <v>8692</v>
      </c>
      <c r="J973" t="s">
        <v>8693</v>
      </c>
      <c r="K973" t="s">
        <v>8694</v>
      </c>
      <c r="L973" t="s">
        <v>8695</v>
      </c>
      <c r="M973" t="s">
        <v>8696</v>
      </c>
      <c r="N973" t="s">
        <v>8697</v>
      </c>
      <c r="O973" t="s">
        <v>8698</v>
      </c>
      <c r="P973" t="s">
        <v>8699</v>
      </c>
    </row>
    <row r="974" spans="1:16" x14ac:dyDescent="0.55000000000000004">
      <c r="A974" t="s">
        <v>8700</v>
      </c>
      <c r="B974" t="s">
        <v>8701</v>
      </c>
      <c r="C974" t="s">
        <v>7403</v>
      </c>
      <c r="D974" t="s">
        <v>1415</v>
      </c>
      <c r="E974" t="s">
        <v>4896</v>
      </c>
      <c r="F974" s="1">
        <v>0.51</v>
      </c>
      <c r="G974">
        <v>3.6</v>
      </c>
      <c r="H974" s="2">
        <v>7689</v>
      </c>
      <c r="I974" t="s">
        <v>8702</v>
      </c>
      <c r="J974" t="s">
        <v>8703</v>
      </c>
      <c r="K974" t="s">
        <v>8704</v>
      </c>
      <c r="L974" t="s">
        <v>8705</v>
      </c>
      <c r="M974" t="s">
        <v>8706</v>
      </c>
      <c r="N974" t="s">
        <v>8707</v>
      </c>
      <c r="O974" t="s">
        <v>8708</v>
      </c>
      <c r="P974" t="s">
        <v>8709</v>
      </c>
    </row>
    <row r="975" spans="1:16" x14ac:dyDescent="0.55000000000000004">
      <c r="A975" t="s">
        <v>8710</v>
      </c>
      <c r="B975" t="s">
        <v>8711</v>
      </c>
      <c r="C975" t="s">
        <v>6345</v>
      </c>
      <c r="D975" t="s">
        <v>2187</v>
      </c>
      <c r="E975" t="s">
        <v>8712</v>
      </c>
      <c r="F975" s="1">
        <v>0.69</v>
      </c>
      <c r="G975">
        <v>4.0999999999999996</v>
      </c>
      <c r="H975" s="2">
        <v>5554</v>
      </c>
      <c r="I975" t="s">
        <v>8713</v>
      </c>
      <c r="J975" t="s">
        <v>8714</v>
      </c>
      <c r="K975" t="s">
        <v>8715</v>
      </c>
      <c r="L975" t="s">
        <v>8716</v>
      </c>
      <c r="M975" t="s">
        <v>8717</v>
      </c>
      <c r="N975" t="s">
        <v>8718</v>
      </c>
      <c r="O975" t="s">
        <v>8719</v>
      </c>
      <c r="P975" t="s">
        <v>8720</v>
      </c>
    </row>
    <row r="976" spans="1:16" x14ac:dyDescent="0.55000000000000004">
      <c r="A976" t="s">
        <v>739</v>
      </c>
      <c r="B976" t="s">
        <v>740</v>
      </c>
      <c r="C976" t="s">
        <v>18</v>
      </c>
      <c r="D976" t="s">
        <v>149</v>
      </c>
      <c r="E976" t="s">
        <v>150</v>
      </c>
      <c r="F976" s="1">
        <v>0.69</v>
      </c>
      <c r="G976">
        <v>4.3</v>
      </c>
      <c r="H976" s="2">
        <v>20053</v>
      </c>
      <c r="I976" t="s">
        <v>741</v>
      </c>
      <c r="J976" t="s">
        <v>742</v>
      </c>
      <c r="K976" t="s">
        <v>743</v>
      </c>
      <c r="L976" t="s">
        <v>744</v>
      </c>
      <c r="M976" t="s">
        <v>745</v>
      </c>
      <c r="N976" t="s">
        <v>746</v>
      </c>
      <c r="O976" t="s">
        <v>747</v>
      </c>
      <c r="P976" t="s">
        <v>8721</v>
      </c>
    </row>
    <row r="977" spans="1:16" x14ac:dyDescent="0.55000000000000004">
      <c r="A977" t="s">
        <v>8722</v>
      </c>
      <c r="B977" t="s">
        <v>8723</v>
      </c>
      <c r="C977" t="s">
        <v>6266</v>
      </c>
      <c r="D977" t="s">
        <v>5669</v>
      </c>
      <c r="E977" t="s">
        <v>5669</v>
      </c>
      <c r="F977" s="1">
        <v>0</v>
      </c>
      <c r="G977">
        <v>3.8</v>
      </c>
      <c r="H977" s="2">
        <v>3344</v>
      </c>
      <c r="I977" t="s">
        <v>8724</v>
      </c>
      <c r="J977" t="s">
        <v>8725</v>
      </c>
      <c r="K977" t="s">
        <v>8726</v>
      </c>
      <c r="L977" t="s">
        <v>8727</v>
      </c>
      <c r="M977" t="s">
        <v>8728</v>
      </c>
      <c r="N977" t="s">
        <v>8729</v>
      </c>
      <c r="O977" t="s">
        <v>8730</v>
      </c>
      <c r="P977" t="s">
        <v>8731</v>
      </c>
    </row>
    <row r="978" spans="1:16" x14ac:dyDescent="0.55000000000000004">
      <c r="A978" t="s">
        <v>8732</v>
      </c>
      <c r="B978" t="s">
        <v>8733</v>
      </c>
      <c r="C978" t="s">
        <v>8734</v>
      </c>
      <c r="D978" t="s">
        <v>771</v>
      </c>
      <c r="E978" t="s">
        <v>1101</v>
      </c>
      <c r="F978" s="1">
        <v>0.28999999999999998</v>
      </c>
      <c r="G978">
        <v>4.5999999999999996</v>
      </c>
      <c r="H978" s="2">
        <v>2886</v>
      </c>
      <c r="I978" t="s">
        <v>8735</v>
      </c>
      <c r="J978" t="s">
        <v>8736</v>
      </c>
      <c r="K978" t="s">
        <v>8737</v>
      </c>
      <c r="L978" t="s">
        <v>8738</v>
      </c>
      <c r="M978" t="s">
        <v>8739</v>
      </c>
      <c r="N978" t="s">
        <v>8740</v>
      </c>
      <c r="O978" t="s">
        <v>8741</v>
      </c>
      <c r="P978" t="s">
        <v>8742</v>
      </c>
    </row>
    <row r="979" spans="1:16" x14ac:dyDescent="0.55000000000000004">
      <c r="A979" t="s">
        <v>8743</v>
      </c>
      <c r="B979" t="s">
        <v>8744</v>
      </c>
      <c r="C979" t="s">
        <v>3347</v>
      </c>
      <c r="D979" t="s">
        <v>2139</v>
      </c>
      <c r="E979" t="s">
        <v>2587</v>
      </c>
      <c r="F979" s="1">
        <v>0.25</v>
      </c>
      <c r="G979">
        <v>4.0999999999999996</v>
      </c>
      <c r="H979" s="2">
        <v>98250</v>
      </c>
      <c r="I979" t="s">
        <v>8745</v>
      </c>
      <c r="J979" t="s">
        <v>8746</v>
      </c>
      <c r="K979" t="s">
        <v>8747</v>
      </c>
      <c r="L979" t="s">
        <v>8748</v>
      </c>
      <c r="M979" t="s">
        <v>8749</v>
      </c>
      <c r="N979" t="s">
        <v>8750</v>
      </c>
      <c r="O979" t="s">
        <v>8751</v>
      </c>
      <c r="P979" t="s">
        <v>8752</v>
      </c>
    </row>
    <row r="980" spans="1:16" x14ac:dyDescent="0.55000000000000004">
      <c r="A980" t="s">
        <v>8753</v>
      </c>
      <c r="B980" t="s">
        <v>8754</v>
      </c>
      <c r="C980" t="s">
        <v>5242</v>
      </c>
      <c r="D980" t="s">
        <v>8755</v>
      </c>
      <c r="E980" t="s">
        <v>8756</v>
      </c>
      <c r="F980" s="1">
        <v>0.8</v>
      </c>
      <c r="G980">
        <v>4</v>
      </c>
      <c r="H980">
        <v>75</v>
      </c>
      <c r="I980" t="s">
        <v>8757</v>
      </c>
      <c r="J980" t="s">
        <v>8758</v>
      </c>
      <c r="K980" t="s">
        <v>8759</v>
      </c>
      <c r="L980" t="s">
        <v>8760</v>
      </c>
      <c r="M980" t="s">
        <v>8761</v>
      </c>
      <c r="N980" t="s">
        <v>8762</v>
      </c>
      <c r="O980" t="s">
        <v>8763</v>
      </c>
      <c r="P980" t="s">
        <v>8764</v>
      </c>
    </row>
    <row r="981" spans="1:16" x14ac:dyDescent="0.55000000000000004">
      <c r="A981" t="s">
        <v>749</v>
      </c>
      <c r="B981" t="s">
        <v>750</v>
      </c>
      <c r="C981" t="s">
        <v>18</v>
      </c>
      <c r="D981" t="s">
        <v>32</v>
      </c>
      <c r="E981" t="s">
        <v>163</v>
      </c>
      <c r="F981" s="1">
        <v>0.61</v>
      </c>
      <c r="G981">
        <v>4.5</v>
      </c>
      <c r="H981">
        <v>149</v>
      </c>
      <c r="I981" t="s">
        <v>751</v>
      </c>
      <c r="J981" t="s">
        <v>752</v>
      </c>
      <c r="K981" t="s">
        <v>753</v>
      </c>
      <c r="L981" t="s">
        <v>754</v>
      </c>
      <c r="M981" t="s">
        <v>755</v>
      </c>
      <c r="N981" t="s">
        <v>8765</v>
      </c>
      <c r="O981" t="s">
        <v>8766</v>
      </c>
      <c r="P981" t="s">
        <v>8767</v>
      </c>
    </row>
    <row r="982" spans="1:16" x14ac:dyDescent="0.55000000000000004">
      <c r="A982" t="s">
        <v>8768</v>
      </c>
      <c r="B982" t="s">
        <v>8769</v>
      </c>
      <c r="C982" t="s">
        <v>7403</v>
      </c>
      <c r="D982" t="s">
        <v>8770</v>
      </c>
      <c r="E982" t="s">
        <v>8771</v>
      </c>
      <c r="F982" s="1">
        <v>0.5</v>
      </c>
      <c r="G982">
        <v>4.3</v>
      </c>
      <c r="H982" s="2">
        <v>2585</v>
      </c>
      <c r="I982" t="s">
        <v>8772</v>
      </c>
      <c r="J982" t="s">
        <v>8773</v>
      </c>
      <c r="K982" t="s">
        <v>8774</v>
      </c>
      <c r="L982" t="s">
        <v>8775</v>
      </c>
      <c r="M982" t="s">
        <v>8776</v>
      </c>
      <c r="N982" t="s">
        <v>8777</v>
      </c>
      <c r="O982" t="s">
        <v>8778</v>
      </c>
      <c r="P982" t="s">
        <v>8779</v>
      </c>
    </row>
    <row r="983" spans="1:16" x14ac:dyDescent="0.55000000000000004">
      <c r="A983" t="s">
        <v>8780</v>
      </c>
      <c r="B983" t="s">
        <v>8781</v>
      </c>
      <c r="C983" t="s">
        <v>3802</v>
      </c>
      <c r="D983" t="s">
        <v>247</v>
      </c>
      <c r="E983" t="s">
        <v>888</v>
      </c>
      <c r="F983" s="1">
        <v>0.79</v>
      </c>
      <c r="G983">
        <v>4</v>
      </c>
      <c r="H983" s="2">
        <v>5072</v>
      </c>
      <c r="I983" t="s">
        <v>8782</v>
      </c>
      <c r="J983" t="s">
        <v>8783</v>
      </c>
      <c r="K983" t="s">
        <v>8784</v>
      </c>
      <c r="L983" t="s">
        <v>8785</v>
      </c>
      <c r="M983" t="s">
        <v>8786</v>
      </c>
      <c r="N983" t="s">
        <v>8787</v>
      </c>
      <c r="O983" t="s">
        <v>8788</v>
      </c>
      <c r="P983" t="s">
        <v>8789</v>
      </c>
    </row>
    <row r="984" spans="1:16" x14ac:dyDescent="0.55000000000000004">
      <c r="A984" t="s">
        <v>8790</v>
      </c>
      <c r="B984" t="s">
        <v>8791</v>
      </c>
      <c r="C984" t="s">
        <v>8792</v>
      </c>
      <c r="D984" t="s">
        <v>207</v>
      </c>
      <c r="E984" t="s">
        <v>378</v>
      </c>
      <c r="F984" s="1">
        <v>0.57999999999999996</v>
      </c>
      <c r="G984">
        <v>4.5</v>
      </c>
      <c r="H984" s="2">
        <v>5985</v>
      </c>
      <c r="I984" t="s">
        <v>8793</v>
      </c>
      <c r="J984" t="s">
        <v>8794</v>
      </c>
      <c r="K984" t="s">
        <v>8795</v>
      </c>
      <c r="L984" t="s">
        <v>8796</v>
      </c>
      <c r="M984" t="s">
        <v>8797</v>
      </c>
      <c r="N984" t="s">
        <v>8798</v>
      </c>
      <c r="O984" t="s">
        <v>8799</v>
      </c>
      <c r="P984" t="s">
        <v>8800</v>
      </c>
    </row>
    <row r="985" spans="1:16" x14ac:dyDescent="0.55000000000000004">
      <c r="A985" t="s">
        <v>776</v>
      </c>
      <c r="B985" t="s">
        <v>777</v>
      </c>
      <c r="C985" t="s">
        <v>18</v>
      </c>
      <c r="D985" t="s">
        <v>778</v>
      </c>
      <c r="E985" t="s">
        <v>90</v>
      </c>
      <c r="F985" s="1">
        <v>0.77</v>
      </c>
      <c r="G985">
        <v>4</v>
      </c>
      <c r="H985" s="2">
        <v>7732</v>
      </c>
      <c r="I985" t="s">
        <v>779</v>
      </c>
      <c r="J985" t="s">
        <v>780</v>
      </c>
      <c r="K985" t="s">
        <v>781</v>
      </c>
      <c r="L985" t="s">
        <v>782</v>
      </c>
      <c r="M985" t="s">
        <v>783</v>
      </c>
      <c r="N985" t="s">
        <v>784</v>
      </c>
      <c r="O985" t="s">
        <v>785</v>
      </c>
      <c r="P985" t="s">
        <v>8801</v>
      </c>
    </row>
    <row r="986" spans="1:16" x14ac:dyDescent="0.55000000000000004">
      <c r="A986" t="s">
        <v>8802</v>
      </c>
      <c r="B986" t="s">
        <v>8803</v>
      </c>
      <c r="C986" t="s">
        <v>8804</v>
      </c>
      <c r="D986" t="s">
        <v>599</v>
      </c>
      <c r="E986" t="s">
        <v>599</v>
      </c>
      <c r="F986" s="1">
        <v>0</v>
      </c>
      <c r="G986">
        <v>4.5</v>
      </c>
      <c r="H986" s="2">
        <v>9427</v>
      </c>
      <c r="I986" t="s">
        <v>8805</v>
      </c>
      <c r="J986" t="s">
        <v>8806</v>
      </c>
      <c r="K986" t="s">
        <v>8807</v>
      </c>
      <c r="L986" t="s">
        <v>8808</v>
      </c>
      <c r="M986" t="s">
        <v>8809</v>
      </c>
      <c r="N986" t="s">
        <v>8810</v>
      </c>
      <c r="O986" t="s">
        <v>8811</v>
      </c>
      <c r="P986" t="s">
        <v>8812</v>
      </c>
    </row>
    <row r="987" spans="1:16" x14ac:dyDescent="0.55000000000000004">
      <c r="A987" t="s">
        <v>787</v>
      </c>
      <c r="B987" t="s">
        <v>788</v>
      </c>
      <c r="C987" t="s">
        <v>18</v>
      </c>
      <c r="D987" t="s">
        <v>19</v>
      </c>
      <c r="E987" t="s">
        <v>114</v>
      </c>
      <c r="F987" s="1">
        <v>0.6</v>
      </c>
      <c r="G987">
        <v>4.0999999999999996</v>
      </c>
      <c r="H987" s="2">
        <v>1780</v>
      </c>
      <c r="I987" t="s">
        <v>789</v>
      </c>
      <c r="J987" t="s">
        <v>790</v>
      </c>
      <c r="K987" t="s">
        <v>791</v>
      </c>
      <c r="L987" t="s">
        <v>792</v>
      </c>
      <c r="M987" t="s">
        <v>793</v>
      </c>
      <c r="N987" t="s">
        <v>794</v>
      </c>
      <c r="O987" t="s">
        <v>795</v>
      </c>
      <c r="P987" t="s">
        <v>8813</v>
      </c>
    </row>
    <row r="988" spans="1:16" x14ac:dyDescent="0.55000000000000004">
      <c r="A988" t="s">
        <v>8814</v>
      </c>
      <c r="B988" t="s">
        <v>8815</v>
      </c>
      <c r="C988" t="s">
        <v>5733</v>
      </c>
      <c r="D988" t="s">
        <v>378</v>
      </c>
      <c r="E988" t="s">
        <v>150</v>
      </c>
      <c r="F988" s="1">
        <v>0.14000000000000001</v>
      </c>
      <c r="G988">
        <v>4.3</v>
      </c>
      <c r="H988" s="2">
        <v>2301</v>
      </c>
      <c r="I988" t="s">
        <v>8816</v>
      </c>
      <c r="J988" t="s">
        <v>8817</v>
      </c>
      <c r="K988" t="s">
        <v>8818</v>
      </c>
      <c r="L988" t="s">
        <v>8819</v>
      </c>
      <c r="M988" t="s">
        <v>8820</v>
      </c>
      <c r="N988" t="s">
        <v>8821</v>
      </c>
      <c r="O988" t="s">
        <v>8822</v>
      </c>
      <c r="P988" t="s">
        <v>8823</v>
      </c>
    </row>
    <row r="989" spans="1:16" x14ac:dyDescent="0.55000000000000004">
      <c r="A989" t="s">
        <v>8824</v>
      </c>
      <c r="B989" t="s">
        <v>8825</v>
      </c>
      <c r="C989" t="s">
        <v>8826</v>
      </c>
      <c r="D989" t="s">
        <v>2219</v>
      </c>
      <c r="E989" t="s">
        <v>8827</v>
      </c>
      <c r="F989" s="1">
        <v>0.48</v>
      </c>
      <c r="G989">
        <v>4.0999999999999996</v>
      </c>
      <c r="H989" s="2">
        <v>2535</v>
      </c>
      <c r="I989" t="s">
        <v>8828</v>
      </c>
      <c r="J989" t="s">
        <v>8829</v>
      </c>
      <c r="K989" t="s">
        <v>8830</v>
      </c>
      <c r="L989" t="s">
        <v>8831</v>
      </c>
      <c r="M989" t="s">
        <v>8832</v>
      </c>
      <c r="N989" t="s">
        <v>8833</v>
      </c>
      <c r="O989" t="s">
        <v>8834</v>
      </c>
      <c r="P989" t="s">
        <v>8835</v>
      </c>
    </row>
    <row r="990" spans="1:16" x14ac:dyDescent="0.55000000000000004">
      <c r="A990" t="s">
        <v>8836</v>
      </c>
      <c r="B990" t="s">
        <v>8837</v>
      </c>
      <c r="C990" t="s">
        <v>6440</v>
      </c>
      <c r="D990" t="s">
        <v>19</v>
      </c>
      <c r="E990" t="s">
        <v>625</v>
      </c>
      <c r="F990" s="1">
        <v>0.73</v>
      </c>
      <c r="G990">
        <v>4</v>
      </c>
      <c r="H990">
        <v>691</v>
      </c>
      <c r="I990" t="s">
        <v>8838</v>
      </c>
      <c r="J990" t="s">
        <v>8839</v>
      </c>
      <c r="K990" t="s">
        <v>8840</v>
      </c>
      <c r="L990" t="s">
        <v>8841</v>
      </c>
      <c r="M990" t="s">
        <v>8842</v>
      </c>
      <c r="N990" t="s">
        <v>8843</v>
      </c>
      <c r="O990" t="s">
        <v>8844</v>
      </c>
      <c r="P990" t="s">
        <v>8845</v>
      </c>
    </row>
    <row r="991" spans="1:16" x14ac:dyDescent="0.55000000000000004">
      <c r="A991" t="s">
        <v>8846</v>
      </c>
      <c r="B991" t="s">
        <v>8847</v>
      </c>
      <c r="C991" t="s">
        <v>5242</v>
      </c>
      <c r="D991" t="s">
        <v>90</v>
      </c>
      <c r="E991" t="s">
        <v>888</v>
      </c>
      <c r="F991" s="1">
        <v>0.62</v>
      </c>
      <c r="G991">
        <v>4.0999999999999996</v>
      </c>
      <c r="H991" s="2">
        <v>2740</v>
      </c>
      <c r="I991" t="s">
        <v>8848</v>
      </c>
      <c r="J991" t="s">
        <v>8849</v>
      </c>
      <c r="K991" t="s">
        <v>8850</v>
      </c>
      <c r="L991" t="s">
        <v>8851</v>
      </c>
      <c r="M991" t="s">
        <v>8852</v>
      </c>
      <c r="N991" t="s">
        <v>8853</v>
      </c>
      <c r="O991" t="s">
        <v>8854</v>
      </c>
      <c r="P991" t="s">
        <v>8855</v>
      </c>
    </row>
    <row r="992" spans="1:16" x14ac:dyDescent="0.55000000000000004">
      <c r="A992" t="s">
        <v>797</v>
      </c>
      <c r="B992" t="s">
        <v>798</v>
      </c>
      <c r="C992" t="s">
        <v>18</v>
      </c>
      <c r="D992" t="s">
        <v>31</v>
      </c>
      <c r="E992" t="s">
        <v>90</v>
      </c>
      <c r="F992" s="1">
        <v>0.6</v>
      </c>
      <c r="G992">
        <v>4.0999999999999996</v>
      </c>
      <c r="H992">
        <v>602</v>
      </c>
      <c r="I992" t="s">
        <v>799</v>
      </c>
      <c r="J992" t="s">
        <v>800</v>
      </c>
      <c r="K992" t="s">
        <v>801</v>
      </c>
      <c r="L992" t="s">
        <v>802</v>
      </c>
      <c r="M992" t="s">
        <v>803</v>
      </c>
      <c r="N992" t="s">
        <v>804</v>
      </c>
      <c r="O992" t="s">
        <v>8856</v>
      </c>
      <c r="P992" t="s">
        <v>8857</v>
      </c>
    </row>
    <row r="993" spans="1:16" x14ac:dyDescent="0.55000000000000004">
      <c r="A993" t="s">
        <v>8858</v>
      </c>
      <c r="B993" t="s">
        <v>8859</v>
      </c>
      <c r="C993" t="s">
        <v>5206</v>
      </c>
      <c r="D993" t="s">
        <v>6333</v>
      </c>
      <c r="E993" t="s">
        <v>8860</v>
      </c>
      <c r="F993" s="1">
        <v>0.47</v>
      </c>
      <c r="G993">
        <v>4.4000000000000004</v>
      </c>
      <c r="H993" s="2">
        <v>3482</v>
      </c>
      <c r="I993" t="s">
        <v>8861</v>
      </c>
      <c r="J993" t="s">
        <v>8862</v>
      </c>
      <c r="K993" t="s">
        <v>8863</v>
      </c>
      <c r="L993" t="s">
        <v>8864</v>
      </c>
      <c r="M993" t="s">
        <v>8865</v>
      </c>
      <c r="N993" t="s">
        <v>8866</v>
      </c>
      <c r="O993" t="s">
        <v>8867</v>
      </c>
      <c r="P993" t="s">
        <v>8868</v>
      </c>
    </row>
    <row r="994" spans="1:16" x14ac:dyDescent="0.55000000000000004">
      <c r="A994" t="s">
        <v>807</v>
      </c>
      <c r="B994" t="s">
        <v>808</v>
      </c>
      <c r="C994" t="s">
        <v>18</v>
      </c>
      <c r="D994" t="s">
        <v>356</v>
      </c>
      <c r="E994" t="s">
        <v>19</v>
      </c>
      <c r="F994" s="1">
        <v>0.55000000000000004</v>
      </c>
      <c r="G994">
        <v>4</v>
      </c>
      <c r="H994" s="2">
        <v>1423</v>
      </c>
      <c r="I994" t="s">
        <v>809</v>
      </c>
      <c r="J994" t="s">
        <v>810</v>
      </c>
      <c r="K994" t="s">
        <v>811</v>
      </c>
      <c r="L994" t="s">
        <v>812</v>
      </c>
      <c r="M994" t="s">
        <v>813</v>
      </c>
      <c r="N994" t="s">
        <v>814</v>
      </c>
      <c r="O994" t="s">
        <v>8869</v>
      </c>
      <c r="P994" t="s">
        <v>8870</v>
      </c>
    </row>
    <row r="995" spans="1:16" x14ac:dyDescent="0.55000000000000004">
      <c r="A995" t="s">
        <v>8871</v>
      </c>
      <c r="B995" t="s">
        <v>8872</v>
      </c>
      <c r="C995" t="s">
        <v>8873</v>
      </c>
      <c r="D995" t="s">
        <v>7359</v>
      </c>
      <c r="E995" t="s">
        <v>5882</v>
      </c>
      <c r="F995" s="1">
        <v>0.1</v>
      </c>
      <c r="G995">
        <v>4.0999999999999996</v>
      </c>
      <c r="H995" s="2">
        <v>6199</v>
      </c>
      <c r="I995" t="s">
        <v>8874</v>
      </c>
      <c r="J995" t="s">
        <v>8875</v>
      </c>
      <c r="K995" t="s">
        <v>8876</v>
      </c>
      <c r="L995" t="s">
        <v>8877</v>
      </c>
      <c r="M995" t="s">
        <v>8878</v>
      </c>
      <c r="N995" t="s">
        <v>8879</v>
      </c>
      <c r="O995" t="s">
        <v>8880</v>
      </c>
      <c r="P995" t="s">
        <v>8881</v>
      </c>
    </row>
    <row r="996" spans="1:16" x14ac:dyDescent="0.55000000000000004">
      <c r="A996" t="s">
        <v>8882</v>
      </c>
      <c r="B996" t="s">
        <v>8883</v>
      </c>
      <c r="C996" t="s">
        <v>5242</v>
      </c>
      <c r="D996" t="s">
        <v>163</v>
      </c>
      <c r="E996" t="s">
        <v>324</v>
      </c>
      <c r="F996" s="1">
        <v>0.55000000000000004</v>
      </c>
      <c r="G996">
        <v>4.4000000000000004</v>
      </c>
      <c r="H996" s="2">
        <v>1667</v>
      </c>
      <c r="I996" t="s">
        <v>8884</v>
      </c>
      <c r="J996" t="s">
        <v>8885</v>
      </c>
      <c r="K996" t="s">
        <v>8886</v>
      </c>
      <c r="L996" t="s">
        <v>8887</v>
      </c>
      <c r="M996" t="s">
        <v>8888</v>
      </c>
      <c r="N996" t="s">
        <v>8889</v>
      </c>
      <c r="O996" t="s">
        <v>8890</v>
      </c>
      <c r="P996" t="s">
        <v>8891</v>
      </c>
    </row>
    <row r="997" spans="1:16" x14ac:dyDescent="0.55000000000000004">
      <c r="A997" t="s">
        <v>8892</v>
      </c>
      <c r="B997" t="s">
        <v>8893</v>
      </c>
      <c r="C997" t="s">
        <v>8114</v>
      </c>
      <c r="D997" t="s">
        <v>3433</v>
      </c>
      <c r="E997" t="s">
        <v>3414</v>
      </c>
      <c r="F997" s="1">
        <v>0.36</v>
      </c>
      <c r="G997">
        <v>4.3</v>
      </c>
      <c r="H997" s="2">
        <v>4723</v>
      </c>
      <c r="I997" t="s">
        <v>8894</v>
      </c>
      <c r="J997" t="s">
        <v>8895</v>
      </c>
      <c r="K997" t="s">
        <v>8896</v>
      </c>
      <c r="L997" t="s">
        <v>8897</v>
      </c>
      <c r="M997" t="s">
        <v>8898</v>
      </c>
      <c r="N997" t="s">
        <v>8899</v>
      </c>
      <c r="O997" t="s">
        <v>8900</v>
      </c>
      <c r="P997" t="s">
        <v>8901</v>
      </c>
    </row>
    <row r="998" spans="1:16" x14ac:dyDescent="0.55000000000000004">
      <c r="A998" t="s">
        <v>8902</v>
      </c>
      <c r="B998" t="s">
        <v>8903</v>
      </c>
      <c r="C998" t="s">
        <v>6652</v>
      </c>
      <c r="D998" t="s">
        <v>207</v>
      </c>
      <c r="E998" t="s">
        <v>90</v>
      </c>
      <c r="F998" s="1">
        <v>0.5</v>
      </c>
      <c r="G998">
        <v>4.2</v>
      </c>
      <c r="H998" s="2">
        <v>22860</v>
      </c>
      <c r="I998" t="s">
        <v>8904</v>
      </c>
      <c r="J998" t="s">
        <v>8905</v>
      </c>
      <c r="K998" t="s">
        <v>8906</v>
      </c>
      <c r="L998" t="s">
        <v>8907</v>
      </c>
      <c r="M998" t="s">
        <v>8908</v>
      </c>
      <c r="N998" t="s">
        <v>8909</v>
      </c>
      <c r="O998" t="s">
        <v>8910</v>
      </c>
      <c r="P998" t="s">
        <v>8911</v>
      </c>
    </row>
    <row r="999" spans="1:16" x14ac:dyDescent="0.55000000000000004">
      <c r="A999" t="s">
        <v>8912</v>
      </c>
      <c r="B999" t="s">
        <v>8913</v>
      </c>
      <c r="C999" t="s">
        <v>6266</v>
      </c>
      <c r="D999" t="s">
        <v>5669</v>
      </c>
      <c r="E999" t="s">
        <v>5669</v>
      </c>
      <c r="F999" s="1">
        <v>0</v>
      </c>
      <c r="G999">
        <v>3.6</v>
      </c>
      <c r="H999" s="2">
        <v>13572</v>
      </c>
      <c r="I999" t="s">
        <v>8724</v>
      </c>
      <c r="J999" t="s">
        <v>8914</v>
      </c>
      <c r="K999" t="s">
        <v>8915</v>
      </c>
      <c r="L999" t="s">
        <v>8916</v>
      </c>
      <c r="M999" t="s">
        <v>8917</v>
      </c>
      <c r="N999" t="s">
        <v>8918</v>
      </c>
      <c r="O999" t="s">
        <v>8919</v>
      </c>
      <c r="P999" t="s">
        <v>8920</v>
      </c>
    </row>
    <row r="1000" spans="1:16" x14ac:dyDescent="0.55000000000000004">
      <c r="A1000" t="s">
        <v>8921</v>
      </c>
      <c r="B1000" t="s">
        <v>8922</v>
      </c>
      <c r="C1000" t="s">
        <v>5608</v>
      </c>
      <c r="D1000" t="s">
        <v>479</v>
      </c>
      <c r="E1000" t="s">
        <v>8923</v>
      </c>
      <c r="F1000" s="1">
        <v>0.56000000000000005</v>
      </c>
      <c r="G1000">
        <v>4.2</v>
      </c>
      <c r="H1000" s="2">
        <v>16182</v>
      </c>
      <c r="I1000" t="s">
        <v>8924</v>
      </c>
      <c r="J1000" t="s">
        <v>8925</v>
      </c>
      <c r="K1000" t="s">
        <v>8926</v>
      </c>
      <c r="L1000" t="s">
        <v>8927</v>
      </c>
      <c r="M1000" t="s">
        <v>8928</v>
      </c>
      <c r="N1000" t="s">
        <v>8929</v>
      </c>
      <c r="O1000" t="s">
        <v>8930</v>
      </c>
      <c r="P1000" t="s">
        <v>8931</v>
      </c>
    </row>
    <row r="1001" spans="1:16" x14ac:dyDescent="0.55000000000000004">
      <c r="A1001" t="s">
        <v>8932</v>
      </c>
      <c r="B1001" t="s">
        <v>8933</v>
      </c>
      <c r="C1001" t="s">
        <v>5924</v>
      </c>
      <c r="D1001" t="s">
        <v>547</v>
      </c>
      <c r="E1001" t="s">
        <v>3703</v>
      </c>
      <c r="F1001" s="1">
        <v>0.7</v>
      </c>
      <c r="G1001">
        <v>4.2</v>
      </c>
      <c r="H1001" s="2">
        <v>2908</v>
      </c>
      <c r="I1001" t="s">
        <v>8934</v>
      </c>
      <c r="J1001" t="s">
        <v>8935</v>
      </c>
      <c r="K1001" t="s">
        <v>8936</v>
      </c>
      <c r="L1001" t="s">
        <v>8937</v>
      </c>
      <c r="M1001" t="s">
        <v>8938</v>
      </c>
      <c r="N1001" t="s">
        <v>8939</v>
      </c>
      <c r="O1001" t="s">
        <v>8940</v>
      </c>
      <c r="P1001" t="s">
        <v>8941</v>
      </c>
    </row>
    <row r="1002" spans="1:16" x14ac:dyDescent="0.55000000000000004">
      <c r="A1002" t="s">
        <v>829</v>
      </c>
      <c r="B1002" t="s">
        <v>830</v>
      </c>
      <c r="C1002" t="s">
        <v>18</v>
      </c>
      <c r="D1002" t="s">
        <v>450</v>
      </c>
      <c r="E1002" t="s">
        <v>90</v>
      </c>
      <c r="F1002" s="1">
        <v>0.57999999999999996</v>
      </c>
      <c r="G1002">
        <v>3.9</v>
      </c>
      <c r="H1002">
        <v>536</v>
      </c>
      <c r="I1002" t="s">
        <v>831</v>
      </c>
      <c r="J1002" t="s">
        <v>832</v>
      </c>
      <c r="K1002" t="s">
        <v>833</v>
      </c>
      <c r="L1002" t="s">
        <v>834</v>
      </c>
      <c r="M1002" t="s">
        <v>835</v>
      </c>
      <c r="N1002" t="s">
        <v>836</v>
      </c>
      <c r="O1002" t="s">
        <v>837</v>
      </c>
      <c r="P1002" t="s">
        <v>8942</v>
      </c>
    </row>
    <row r="1003" spans="1:16" x14ac:dyDescent="0.55000000000000004">
      <c r="A1003" t="s">
        <v>8943</v>
      </c>
      <c r="B1003" t="s">
        <v>8944</v>
      </c>
      <c r="C1003" t="s">
        <v>5206</v>
      </c>
      <c r="D1003" t="s">
        <v>20</v>
      </c>
      <c r="E1003" t="s">
        <v>625</v>
      </c>
      <c r="F1003" s="1">
        <v>0.27</v>
      </c>
      <c r="G1003">
        <v>4.2</v>
      </c>
      <c r="H1003" s="2">
        <v>2375</v>
      </c>
      <c r="I1003" t="s">
        <v>8945</v>
      </c>
      <c r="J1003" t="s">
        <v>8946</v>
      </c>
      <c r="K1003" t="s">
        <v>8947</v>
      </c>
      <c r="L1003" t="s">
        <v>8948</v>
      </c>
      <c r="M1003" t="s">
        <v>8949</v>
      </c>
      <c r="N1003" t="s">
        <v>8950</v>
      </c>
      <c r="O1003" t="s">
        <v>8951</v>
      </c>
      <c r="P1003" t="s">
        <v>8952</v>
      </c>
    </row>
    <row r="1004" spans="1:16" x14ac:dyDescent="0.55000000000000004">
      <c r="A1004" t="s">
        <v>8953</v>
      </c>
      <c r="B1004" t="s">
        <v>8954</v>
      </c>
      <c r="C1004" t="s">
        <v>6728</v>
      </c>
      <c r="D1004" t="s">
        <v>4918</v>
      </c>
      <c r="E1004" t="s">
        <v>4918</v>
      </c>
      <c r="F1004" s="1">
        <v>0</v>
      </c>
      <c r="G1004">
        <v>4.5</v>
      </c>
      <c r="H1004" s="2">
        <v>4951</v>
      </c>
      <c r="I1004" t="s">
        <v>8955</v>
      </c>
      <c r="J1004" t="s">
        <v>8956</v>
      </c>
      <c r="K1004" t="s">
        <v>8957</v>
      </c>
      <c r="L1004" t="s">
        <v>8958</v>
      </c>
      <c r="M1004" t="s">
        <v>8959</v>
      </c>
      <c r="N1004" t="s">
        <v>8960</v>
      </c>
      <c r="O1004" t="s">
        <v>8961</v>
      </c>
      <c r="P1004" t="s">
        <v>8962</v>
      </c>
    </row>
    <row r="1005" spans="1:16" x14ac:dyDescent="0.55000000000000004">
      <c r="A1005" t="s">
        <v>8963</v>
      </c>
      <c r="B1005" t="s">
        <v>8964</v>
      </c>
      <c r="C1005" t="s">
        <v>8114</v>
      </c>
      <c r="D1005" t="s">
        <v>3187</v>
      </c>
      <c r="E1005" t="s">
        <v>4896</v>
      </c>
      <c r="F1005" s="1">
        <v>0.56999999999999995</v>
      </c>
      <c r="G1005">
        <v>4.3</v>
      </c>
      <c r="H1005">
        <v>408</v>
      </c>
      <c r="I1005" t="s">
        <v>8965</v>
      </c>
      <c r="J1005" t="s">
        <v>8966</v>
      </c>
      <c r="K1005" t="s">
        <v>8967</v>
      </c>
      <c r="L1005" t="s">
        <v>8968</v>
      </c>
      <c r="M1005" t="s">
        <v>8969</v>
      </c>
      <c r="N1005" t="s">
        <v>8970</v>
      </c>
      <c r="O1005" t="s">
        <v>8971</v>
      </c>
      <c r="P1005" t="s">
        <v>8972</v>
      </c>
    </row>
    <row r="1006" spans="1:16" x14ac:dyDescent="0.55000000000000004">
      <c r="A1006" t="s">
        <v>8973</v>
      </c>
      <c r="B1006" t="s">
        <v>8974</v>
      </c>
      <c r="C1006" t="s">
        <v>8873</v>
      </c>
      <c r="D1006" t="s">
        <v>8975</v>
      </c>
      <c r="E1006" t="s">
        <v>8975</v>
      </c>
      <c r="F1006" s="1">
        <v>0</v>
      </c>
      <c r="G1006">
        <v>4.2</v>
      </c>
      <c r="H1006" s="2">
        <v>1926</v>
      </c>
      <c r="I1006" t="s">
        <v>8976</v>
      </c>
      <c r="J1006" t="s">
        <v>8977</v>
      </c>
      <c r="K1006" t="s">
        <v>8978</v>
      </c>
      <c r="L1006" t="s">
        <v>8979</v>
      </c>
      <c r="M1006" t="s">
        <v>8980</v>
      </c>
      <c r="N1006" t="s">
        <v>8981</v>
      </c>
      <c r="O1006" t="s">
        <v>8982</v>
      </c>
      <c r="P1006" t="s">
        <v>8983</v>
      </c>
    </row>
    <row r="1007" spans="1:16" x14ac:dyDescent="0.55000000000000004">
      <c r="A1007" t="s">
        <v>8984</v>
      </c>
      <c r="B1007" t="s">
        <v>8985</v>
      </c>
      <c r="C1007" t="s">
        <v>8986</v>
      </c>
      <c r="D1007" t="s">
        <v>1927</v>
      </c>
      <c r="E1007" t="s">
        <v>1927</v>
      </c>
      <c r="F1007" s="1">
        <v>0</v>
      </c>
      <c r="G1007">
        <v>4.0999999999999996</v>
      </c>
      <c r="H1007" s="2">
        <v>4798</v>
      </c>
      <c r="I1007" t="s">
        <v>8987</v>
      </c>
      <c r="J1007" t="s">
        <v>8988</v>
      </c>
      <c r="K1007" t="s">
        <v>8989</v>
      </c>
      <c r="L1007" t="s">
        <v>8990</v>
      </c>
      <c r="M1007" t="s">
        <v>8991</v>
      </c>
      <c r="N1007" t="s">
        <v>8992</v>
      </c>
      <c r="O1007" t="s">
        <v>8993</v>
      </c>
      <c r="P1007" t="s">
        <v>8994</v>
      </c>
    </row>
    <row r="1008" spans="1:16" x14ac:dyDescent="0.55000000000000004">
      <c r="A1008" t="s">
        <v>8995</v>
      </c>
      <c r="B1008" t="s">
        <v>8996</v>
      </c>
      <c r="C1008" t="s">
        <v>8997</v>
      </c>
      <c r="D1008" t="s">
        <v>31</v>
      </c>
      <c r="E1008" t="s">
        <v>142</v>
      </c>
      <c r="F1008" s="1">
        <v>0.75</v>
      </c>
      <c r="G1008">
        <v>4.0999999999999996</v>
      </c>
      <c r="H1008" s="2">
        <v>7333</v>
      </c>
      <c r="I1008" t="s">
        <v>8998</v>
      </c>
      <c r="J1008" t="s">
        <v>8999</v>
      </c>
      <c r="K1008" t="s">
        <v>9000</v>
      </c>
      <c r="L1008" t="s">
        <v>9001</v>
      </c>
      <c r="M1008" t="s">
        <v>9002</v>
      </c>
      <c r="N1008" t="s">
        <v>9003</v>
      </c>
      <c r="O1008" t="s">
        <v>9004</v>
      </c>
      <c r="P1008" t="s">
        <v>9005</v>
      </c>
    </row>
    <row r="1009" spans="1:16" x14ac:dyDescent="0.55000000000000004">
      <c r="A1009" t="s">
        <v>5054</v>
      </c>
      <c r="B1009" t="s">
        <v>5055</v>
      </c>
      <c r="C1009" t="s">
        <v>3737</v>
      </c>
      <c r="D1009" t="s">
        <v>236</v>
      </c>
      <c r="E1009" t="s">
        <v>842</v>
      </c>
      <c r="F1009" s="1">
        <v>0.55000000000000004</v>
      </c>
      <c r="G1009">
        <v>4.5999999999999996</v>
      </c>
      <c r="H1009">
        <v>245</v>
      </c>
      <c r="I1009" t="s">
        <v>5056</v>
      </c>
      <c r="J1009" t="s">
        <v>5057</v>
      </c>
      <c r="K1009" t="s">
        <v>5058</v>
      </c>
      <c r="L1009" t="s">
        <v>5059</v>
      </c>
      <c r="M1009" t="s">
        <v>5060</v>
      </c>
      <c r="N1009" t="s">
        <v>5061</v>
      </c>
      <c r="O1009" t="s">
        <v>9006</v>
      </c>
      <c r="P1009" t="s">
        <v>9007</v>
      </c>
    </row>
    <row r="1010" spans="1:16" x14ac:dyDescent="0.55000000000000004">
      <c r="A1010" t="s">
        <v>9008</v>
      </c>
      <c r="B1010" t="s">
        <v>9009</v>
      </c>
      <c r="C1010" t="s">
        <v>8242</v>
      </c>
      <c r="D1010" t="s">
        <v>9010</v>
      </c>
      <c r="E1010" t="s">
        <v>9011</v>
      </c>
      <c r="F1010" s="1">
        <v>0.13</v>
      </c>
      <c r="G1010">
        <v>3.8</v>
      </c>
      <c r="H1010" s="2">
        <v>3652</v>
      </c>
      <c r="I1010" t="s">
        <v>9012</v>
      </c>
      <c r="J1010" t="s">
        <v>9013</v>
      </c>
      <c r="K1010" t="s">
        <v>9014</v>
      </c>
      <c r="L1010" t="s">
        <v>9015</v>
      </c>
      <c r="M1010" t="s">
        <v>9016</v>
      </c>
      <c r="N1010" t="s">
        <v>9017</v>
      </c>
      <c r="O1010" t="s">
        <v>9018</v>
      </c>
      <c r="P1010" t="s">
        <v>9019</v>
      </c>
    </row>
    <row r="1011" spans="1:16" x14ac:dyDescent="0.55000000000000004">
      <c r="A1011" t="s">
        <v>9020</v>
      </c>
      <c r="B1011" t="s">
        <v>9021</v>
      </c>
      <c r="C1011" t="s">
        <v>7214</v>
      </c>
      <c r="D1011" t="s">
        <v>9022</v>
      </c>
      <c r="E1011" t="s">
        <v>9023</v>
      </c>
      <c r="F1011" s="1">
        <v>0.46</v>
      </c>
      <c r="G1011">
        <v>4.3</v>
      </c>
      <c r="H1011" s="2">
        <v>2515</v>
      </c>
      <c r="I1011" t="s">
        <v>9024</v>
      </c>
      <c r="J1011" t="s">
        <v>9025</v>
      </c>
      <c r="K1011" t="s">
        <v>9026</v>
      </c>
      <c r="L1011" t="s">
        <v>9027</v>
      </c>
      <c r="M1011" t="s">
        <v>9028</v>
      </c>
      <c r="N1011" t="s">
        <v>9029</v>
      </c>
      <c r="O1011" t="s">
        <v>9030</v>
      </c>
      <c r="P1011" t="s">
        <v>9031</v>
      </c>
    </row>
    <row r="1012" spans="1:16" x14ac:dyDescent="0.55000000000000004">
      <c r="A1012" t="s">
        <v>885</v>
      </c>
      <c r="B1012" t="s">
        <v>886</v>
      </c>
      <c r="C1012" t="s">
        <v>18</v>
      </c>
      <c r="D1012" t="s">
        <v>887</v>
      </c>
      <c r="E1012" t="s">
        <v>888</v>
      </c>
      <c r="F1012" s="1">
        <v>0.75</v>
      </c>
      <c r="G1012">
        <v>4.2</v>
      </c>
      <c r="H1012" s="2">
        <v>10576</v>
      </c>
      <c r="I1012" t="s">
        <v>889</v>
      </c>
      <c r="J1012" t="s">
        <v>890</v>
      </c>
      <c r="K1012" t="s">
        <v>891</v>
      </c>
      <c r="L1012" t="s">
        <v>892</v>
      </c>
      <c r="M1012" t="s">
        <v>893</v>
      </c>
      <c r="N1012" t="s">
        <v>894</v>
      </c>
      <c r="O1012" t="s">
        <v>9032</v>
      </c>
      <c r="P1012" t="s">
        <v>9033</v>
      </c>
    </row>
    <row r="1013" spans="1:16" x14ac:dyDescent="0.55000000000000004">
      <c r="A1013" t="s">
        <v>9034</v>
      </c>
      <c r="B1013" t="s">
        <v>9035</v>
      </c>
      <c r="C1013" t="s">
        <v>5193</v>
      </c>
      <c r="D1013" t="s">
        <v>1086</v>
      </c>
      <c r="E1013" t="s">
        <v>8389</v>
      </c>
      <c r="F1013" s="1">
        <v>0.65</v>
      </c>
      <c r="G1013">
        <v>4.2</v>
      </c>
      <c r="H1013" s="2">
        <v>4959</v>
      </c>
      <c r="I1013" t="s">
        <v>9036</v>
      </c>
      <c r="J1013" t="s">
        <v>9037</v>
      </c>
      <c r="K1013" t="s">
        <v>9038</v>
      </c>
      <c r="L1013" t="s">
        <v>9039</v>
      </c>
      <c r="M1013" t="s">
        <v>9040</v>
      </c>
      <c r="N1013" t="s">
        <v>9041</v>
      </c>
      <c r="O1013" t="s">
        <v>9042</v>
      </c>
      <c r="P1013" t="s">
        <v>9043</v>
      </c>
    </row>
    <row r="1014" spans="1:16" x14ac:dyDescent="0.55000000000000004">
      <c r="A1014" t="s">
        <v>9044</v>
      </c>
      <c r="B1014" t="s">
        <v>9045</v>
      </c>
      <c r="C1014" t="s">
        <v>5418</v>
      </c>
      <c r="D1014" t="s">
        <v>9046</v>
      </c>
      <c r="E1014" t="s">
        <v>7563</v>
      </c>
      <c r="F1014" s="1">
        <v>0.05</v>
      </c>
      <c r="G1014">
        <v>4.4000000000000004</v>
      </c>
      <c r="H1014" s="2">
        <v>2111</v>
      </c>
      <c r="I1014" t="s">
        <v>9047</v>
      </c>
      <c r="J1014" t="s">
        <v>9048</v>
      </c>
      <c r="K1014" t="s">
        <v>9049</v>
      </c>
      <c r="L1014" t="s">
        <v>9050</v>
      </c>
      <c r="M1014" t="s">
        <v>9051</v>
      </c>
      <c r="N1014" t="s">
        <v>9052</v>
      </c>
      <c r="O1014" t="s">
        <v>9053</v>
      </c>
      <c r="P1014" t="s">
        <v>9054</v>
      </c>
    </row>
    <row r="1015" spans="1:16" x14ac:dyDescent="0.55000000000000004">
      <c r="A1015" t="s">
        <v>9055</v>
      </c>
      <c r="B1015" t="s">
        <v>9056</v>
      </c>
      <c r="C1015" t="s">
        <v>5218</v>
      </c>
      <c r="D1015" t="s">
        <v>90</v>
      </c>
      <c r="E1015" t="s">
        <v>611</v>
      </c>
      <c r="F1015" s="1">
        <v>0.64</v>
      </c>
      <c r="G1015">
        <v>3.9</v>
      </c>
      <c r="H1015" s="2">
        <v>1462</v>
      </c>
      <c r="I1015" t="s">
        <v>9057</v>
      </c>
      <c r="J1015" t="s">
        <v>9058</v>
      </c>
      <c r="K1015" t="s">
        <v>9059</v>
      </c>
      <c r="L1015" t="s">
        <v>9060</v>
      </c>
      <c r="M1015" t="s">
        <v>9061</v>
      </c>
      <c r="N1015" t="s">
        <v>9062</v>
      </c>
      <c r="O1015" t="s">
        <v>9063</v>
      </c>
      <c r="P1015" t="s">
        <v>9064</v>
      </c>
    </row>
    <row r="1016" spans="1:16" x14ac:dyDescent="0.55000000000000004">
      <c r="A1016" t="s">
        <v>9065</v>
      </c>
      <c r="B1016" t="s">
        <v>9066</v>
      </c>
      <c r="C1016" t="s">
        <v>9067</v>
      </c>
      <c r="D1016" t="s">
        <v>9068</v>
      </c>
      <c r="E1016" t="s">
        <v>9069</v>
      </c>
      <c r="F1016" s="1">
        <v>0.38</v>
      </c>
      <c r="G1016">
        <v>4</v>
      </c>
      <c r="H1016">
        <v>323</v>
      </c>
      <c r="I1016" t="s">
        <v>9070</v>
      </c>
      <c r="J1016" t="s">
        <v>9071</v>
      </c>
      <c r="K1016" t="s">
        <v>9072</v>
      </c>
      <c r="L1016" t="s">
        <v>9073</v>
      </c>
      <c r="M1016" t="s">
        <v>9074</v>
      </c>
      <c r="N1016" t="s">
        <v>9075</v>
      </c>
      <c r="O1016" t="s">
        <v>9076</v>
      </c>
      <c r="P1016" t="s">
        <v>9077</v>
      </c>
    </row>
    <row r="1017" spans="1:16" x14ac:dyDescent="0.55000000000000004">
      <c r="A1017" t="s">
        <v>9078</v>
      </c>
      <c r="B1017" t="s">
        <v>9079</v>
      </c>
      <c r="C1017" t="s">
        <v>4761</v>
      </c>
      <c r="D1017" t="s">
        <v>1040</v>
      </c>
      <c r="E1017" t="s">
        <v>7125</v>
      </c>
      <c r="F1017" s="1">
        <v>0.66</v>
      </c>
      <c r="G1017">
        <v>4.2</v>
      </c>
      <c r="H1017" s="2">
        <v>91188</v>
      </c>
      <c r="I1017" t="s">
        <v>9080</v>
      </c>
      <c r="J1017" t="s">
        <v>9081</v>
      </c>
      <c r="K1017" t="s">
        <v>9082</v>
      </c>
      <c r="L1017" t="s">
        <v>9083</v>
      </c>
      <c r="M1017" t="s">
        <v>9084</v>
      </c>
      <c r="N1017" t="s">
        <v>9085</v>
      </c>
      <c r="O1017" t="s">
        <v>9086</v>
      </c>
      <c r="P1017" t="s">
        <v>9087</v>
      </c>
    </row>
    <row r="1018" spans="1:16" x14ac:dyDescent="0.55000000000000004">
      <c r="A1018" t="s">
        <v>9088</v>
      </c>
      <c r="B1018" t="s">
        <v>9089</v>
      </c>
      <c r="C1018" t="s">
        <v>6641</v>
      </c>
      <c r="D1018" t="s">
        <v>142</v>
      </c>
      <c r="E1018" t="s">
        <v>324</v>
      </c>
      <c r="F1018" s="1">
        <v>0.6</v>
      </c>
      <c r="G1018">
        <v>3.7</v>
      </c>
      <c r="H1018">
        <v>418</v>
      </c>
      <c r="I1018" t="s">
        <v>9090</v>
      </c>
      <c r="J1018" t="s">
        <v>9091</v>
      </c>
      <c r="K1018" t="s">
        <v>9092</v>
      </c>
      <c r="L1018" t="s">
        <v>9093</v>
      </c>
      <c r="M1018" t="s">
        <v>9094</v>
      </c>
      <c r="N1018" t="s">
        <v>9095</v>
      </c>
      <c r="O1018" t="s">
        <v>9096</v>
      </c>
      <c r="P1018" t="s">
        <v>9097</v>
      </c>
    </row>
    <row r="1019" spans="1:16" x14ac:dyDescent="0.55000000000000004">
      <c r="A1019" t="s">
        <v>5159</v>
      </c>
      <c r="B1019" t="s">
        <v>5160</v>
      </c>
      <c r="C1019" t="s">
        <v>4188</v>
      </c>
      <c r="D1019" t="s">
        <v>4739</v>
      </c>
      <c r="E1019" t="s">
        <v>577</v>
      </c>
      <c r="F1019" s="1">
        <v>0.63</v>
      </c>
      <c r="G1019">
        <v>4.5</v>
      </c>
      <c r="H1019" s="2">
        <v>1526</v>
      </c>
      <c r="I1019" t="s">
        <v>5161</v>
      </c>
      <c r="J1019" t="s">
        <v>5162</v>
      </c>
      <c r="K1019" t="s">
        <v>5163</v>
      </c>
      <c r="L1019" t="s">
        <v>5164</v>
      </c>
      <c r="M1019" t="s">
        <v>5165</v>
      </c>
      <c r="N1019" t="s">
        <v>5166</v>
      </c>
      <c r="O1019" t="s">
        <v>9098</v>
      </c>
      <c r="P1019" t="s">
        <v>9099</v>
      </c>
    </row>
    <row r="1020" spans="1:16" x14ac:dyDescent="0.55000000000000004">
      <c r="A1020" t="s">
        <v>917</v>
      </c>
      <c r="B1020" t="s">
        <v>918</v>
      </c>
      <c r="C1020" t="s">
        <v>18</v>
      </c>
      <c r="D1020" t="s">
        <v>31</v>
      </c>
      <c r="E1020" t="s">
        <v>114</v>
      </c>
      <c r="F1020" s="1">
        <v>0.8</v>
      </c>
      <c r="G1020">
        <v>4.5</v>
      </c>
      <c r="H1020">
        <v>127</v>
      </c>
      <c r="I1020" t="s">
        <v>919</v>
      </c>
      <c r="J1020" t="s">
        <v>920</v>
      </c>
      <c r="K1020" t="s">
        <v>921</v>
      </c>
      <c r="L1020" t="s">
        <v>922</v>
      </c>
      <c r="M1020" t="s">
        <v>923</v>
      </c>
      <c r="N1020" t="s">
        <v>924</v>
      </c>
      <c r="O1020" t="s">
        <v>925</v>
      </c>
      <c r="P1020" t="s">
        <v>9100</v>
      </c>
    </row>
    <row r="1021" spans="1:16" x14ac:dyDescent="0.55000000000000004">
      <c r="A1021" t="s">
        <v>932</v>
      </c>
      <c r="B1021" t="s">
        <v>933</v>
      </c>
      <c r="C1021" t="s">
        <v>113</v>
      </c>
      <c r="D1021" t="s">
        <v>934</v>
      </c>
      <c r="E1021" t="s">
        <v>935</v>
      </c>
      <c r="F1021" s="1">
        <v>0.66</v>
      </c>
      <c r="G1021">
        <v>3.6</v>
      </c>
      <c r="H1021" s="2">
        <v>10134</v>
      </c>
      <c r="I1021" t="s">
        <v>936</v>
      </c>
      <c r="J1021" t="s">
        <v>937</v>
      </c>
      <c r="K1021" t="s">
        <v>938</v>
      </c>
      <c r="L1021" t="s">
        <v>939</v>
      </c>
      <c r="M1021" t="s">
        <v>940</v>
      </c>
      <c r="N1021" t="s">
        <v>941</v>
      </c>
      <c r="O1021" t="s">
        <v>9101</v>
      </c>
      <c r="P1021" t="s">
        <v>9102</v>
      </c>
    </row>
    <row r="1022" spans="1:16" x14ac:dyDescent="0.55000000000000004">
      <c r="A1022" t="s">
        <v>9103</v>
      </c>
      <c r="B1022" t="s">
        <v>9104</v>
      </c>
      <c r="C1022" t="s">
        <v>6266</v>
      </c>
      <c r="D1022" t="s">
        <v>9105</v>
      </c>
      <c r="E1022" t="s">
        <v>114</v>
      </c>
      <c r="F1022" s="1">
        <v>0.7</v>
      </c>
      <c r="G1022">
        <v>4.3</v>
      </c>
      <c r="H1022" s="2">
        <v>1552</v>
      </c>
      <c r="I1022" t="s">
        <v>9106</v>
      </c>
      <c r="J1022" t="s">
        <v>9107</v>
      </c>
      <c r="K1022" t="s">
        <v>9108</v>
      </c>
      <c r="L1022" t="s">
        <v>9109</v>
      </c>
      <c r="M1022" t="s">
        <v>9110</v>
      </c>
      <c r="N1022" t="s">
        <v>9111</v>
      </c>
      <c r="O1022" t="s">
        <v>9112</v>
      </c>
      <c r="P1022" t="s">
        <v>9113</v>
      </c>
    </row>
    <row r="1023" spans="1:16" x14ac:dyDescent="0.55000000000000004">
      <c r="A1023" t="s">
        <v>9114</v>
      </c>
      <c r="B1023" t="s">
        <v>9115</v>
      </c>
      <c r="C1023" t="s">
        <v>6641</v>
      </c>
      <c r="D1023" t="s">
        <v>625</v>
      </c>
      <c r="E1023" t="s">
        <v>730</v>
      </c>
      <c r="F1023" s="1">
        <v>0.5</v>
      </c>
      <c r="G1023">
        <v>4.0999999999999996</v>
      </c>
      <c r="H1023" s="2">
        <v>25262</v>
      </c>
      <c r="I1023" t="s">
        <v>9116</v>
      </c>
      <c r="J1023" t="s">
        <v>9117</v>
      </c>
      <c r="K1023" t="s">
        <v>9118</v>
      </c>
      <c r="L1023" t="s">
        <v>9119</v>
      </c>
      <c r="M1023" t="s">
        <v>9120</v>
      </c>
      <c r="N1023" t="s">
        <v>9121</v>
      </c>
      <c r="O1023" t="s">
        <v>9122</v>
      </c>
      <c r="P1023" t="s">
        <v>9123</v>
      </c>
    </row>
    <row r="1024" spans="1:16" x14ac:dyDescent="0.55000000000000004">
      <c r="A1024" t="s">
        <v>9124</v>
      </c>
      <c r="B1024" t="s">
        <v>9125</v>
      </c>
      <c r="C1024" t="s">
        <v>9126</v>
      </c>
      <c r="D1024" t="s">
        <v>610</v>
      </c>
      <c r="E1024" t="s">
        <v>9127</v>
      </c>
      <c r="F1024" s="1">
        <v>0.48</v>
      </c>
      <c r="G1024">
        <v>3.9</v>
      </c>
      <c r="H1024" t="s">
        <v>9128</v>
      </c>
      <c r="I1024" t="s">
        <v>9129</v>
      </c>
      <c r="J1024" t="s">
        <v>9130</v>
      </c>
      <c r="K1024" t="s">
        <v>9131</v>
      </c>
      <c r="L1024" t="s">
        <v>9132</v>
      </c>
      <c r="M1024" t="s">
        <v>9133</v>
      </c>
      <c r="N1024" t="s">
        <v>9134</v>
      </c>
      <c r="O1024" t="s">
        <v>9135</v>
      </c>
      <c r="P1024" t="s">
        <v>9136</v>
      </c>
    </row>
    <row r="1025" spans="1:16" x14ac:dyDescent="0.55000000000000004">
      <c r="A1025" t="s">
        <v>9137</v>
      </c>
      <c r="B1025" t="s">
        <v>9138</v>
      </c>
      <c r="C1025" t="s">
        <v>9139</v>
      </c>
      <c r="D1025" t="s">
        <v>547</v>
      </c>
      <c r="E1025" t="s">
        <v>9140</v>
      </c>
      <c r="F1025" s="1">
        <v>0.28999999999999998</v>
      </c>
      <c r="G1025">
        <v>3.6</v>
      </c>
      <c r="H1025" s="2">
        <v>13300</v>
      </c>
      <c r="I1025" t="s">
        <v>9141</v>
      </c>
      <c r="J1025" t="s">
        <v>9142</v>
      </c>
      <c r="K1025" t="s">
        <v>9143</v>
      </c>
      <c r="L1025" t="s">
        <v>9144</v>
      </c>
      <c r="M1025" t="s">
        <v>9145</v>
      </c>
      <c r="N1025" t="s">
        <v>9146</v>
      </c>
      <c r="O1025" t="s">
        <v>9147</v>
      </c>
      <c r="P1025" t="s">
        <v>9148</v>
      </c>
    </row>
    <row r="1026" spans="1:16" x14ac:dyDescent="0.55000000000000004">
      <c r="A1026" t="s">
        <v>9149</v>
      </c>
      <c r="B1026" t="s">
        <v>9150</v>
      </c>
      <c r="C1026" t="s">
        <v>9151</v>
      </c>
      <c r="D1026" t="s">
        <v>547</v>
      </c>
      <c r="E1026" t="s">
        <v>6587</v>
      </c>
      <c r="F1026" s="1">
        <v>0.4</v>
      </c>
      <c r="G1026">
        <v>4</v>
      </c>
      <c r="H1026" s="2">
        <v>18543</v>
      </c>
      <c r="I1026" t="s">
        <v>9152</v>
      </c>
      <c r="J1026" t="s">
        <v>9153</v>
      </c>
      <c r="K1026" t="s">
        <v>9154</v>
      </c>
      <c r="L1026" t="s">
        <v>9155</v>
      </c>
      <c r="M1026" t="s">
        <v>9156</v>
      </c>
      <c r="N1026" t="s">
        <v>9157</v>
      </c>
      <c r="O1026" t="s">
        <v>9158</v>
      </c>
      <c r="P1026" t="s">
        <v>9159</v>
      </c>
    </row>
    <row r="1027" spans="1:16" x14ac:dyDescent="0.55000000000000004">
      <c r="A1027" t="s">
        <v>9160</v>
      </c>
      <c r="B1027" t="s">
        <v>9161</v>
      </c>
      <c r="C1027" t="s">
        <v>9162</v>
      </c>
      <c r="D1027" t="s">
        <v>5620</v>
      </c>
      <c r="E1027" t="s">
        <v>114</v>
      </c>
      <c r="F1027" s="1">
        <v>0.54</v>
      </c>
      <c r="G1027">
        <v>4.0999999999999996</v>
      </c>
      <c r="H1027" s="2">
        <v>3578</v>
      </c>
      <c r="I1027" t="s">
        <v>9163</v>
      </c>
      <c r="J1027" t="s">
        <v>9164</v>
      </c>
      <c r="K1027" t="s">
        <v>9165</v>
      </c>
      <c r="L1027" t="s">
        <v>9166</v>
      </c>
      <c r="M1027" t="s">
        <v>9167</v>
      </c>
      <c r="N1027" t="s">
        <v>9168</v>
      </c>
      <c r="O1027" t="s">
        <v>9169</v>
      </c>
      <c r="P1027" t="s">
        <v>9170</v>
      </c>
    </row>
    <row r="1028" spans="1:16" x14ac:dyDescent="0.55000000000000004">
      <c r="A1028" t="s">
        <v>9171</v>
      </c>
      <c r="B1028" t="s">
        <v>9172</v>
      </c>
      <c r="C1028" t="s">
        <v>9173</v>
      </c>
      <c r="D1028" t="s">
        <v>31</v>
      </c>
      <c r="E1028" t="s">
        <v>324</v>
      </c>
      <c r="F1028" s="1">
        <v>0.9</v>
      </c>
      <c r="G1028">
        <v>3.7</v>
      </c>
      <c r="H1028" s="2">
        <v>2031</v>
      </c>
      <c r="I1028" t="s">
        <v>9174</v>
      </c>
      <c r="J1028" t="s">
        <v>9175</v>
      </c>
      <c r="K1028" t="s">
        <v>9176</v>
      </c>
      <c r="L1028" t="s">
        <v>9177</v>
      </c>
      <c r="M1028" t="s">
        <v>9178</v>
      </c>
      <c r="N1028" t="s">
        <v>9179</v>
      </c>
      <c r="O1028" t="s">
        <v>9180</v>
      </c>
      <c r="P1028" t="s">
        <v>9181</v>
      </c>
    </row>
    <row r="1029" spans="1:16" x14ac:dyDescent="0.55000000000000004">
      <c r="A1029" t="s">
        <v>9182</v>
      </c>
      <c r="B1029" t="s">
        <v>9183</v>
      </c>
      <c r="C1029" t="s">
        <v>9173</v>
      </c>
      <c r="D1029" t="s">
        <v>9184</v>
      </c>
      <c r="E1029" t="s">
        <v>90</v>
      </c>
      <c r="F1029" s="1">
        <v>0.41</v>
      </c>
      <c r="G1029">
        <v>3.9</v>
      </c>
      <c r="H1029" s="2">
        <v>44994</v>
      </c>
      <c r="I1029" t="s">
        <v>9185</v>
      </c>
      <c r="J1029" t="s">
        <v>9186</v>
      </c>
      <c r="K1029" t="s">
        <v>9187</v>
      </c>
      <c r="L1029" t="s">
        <v>9188</v>
      </c>
      <c r="M1029" t="s">
        <v>9189</v>
      </c>
      <c r="N1029" t="s">
        <v>9190</v>
      </c>
      <c r="O1029" t="s">
        <v>9191</v>
      </c>
      <c r="P1029" t="s">
        <v>9192</v>
      </c>
    </row>
    <row r="1030" spans="1:16" x14ac:dyDescent="0.55000000000000004">
      <c r="A1030" t="s">
        <v>9193</v>
      </c>
      <c r="B1030" t="s">
        <v>9194</v>
      </c>
      <c r="C1030" t="s">
        <v>9195</v>
      </c>
      <c r="D1030" t="s">
        <v>31</v>
      </c>
      <c r="E1030" t="s">
        <v>3572</v>
      </c>
      <c r="F1030" s="1">
        <v>0.6</v>
      </c>
      <c r="G1030">
        <v>4.0999999999999996</v>
      </c>
      <c r="H1030" t="s">
        <v>9196</v>
      </c>
      <c r="I1030" t="s">
        <v>9197</v>
      </c>
      <c r="J1030" t="s">
        <v>9198</v>
      </c>
      <c r="K1030" t="s">
        <v>9199</v>
      </c>
      <c r="L1030" t="s">
        <v>9200</v>
      </c>
      <c r="M1030" t="s">
        <v>9201</v>
      </c>
      <c r="N1030" t="s">
        <v>9202</v>
      </c>
      <c r="O1030" t="s">
        <v>9203</v>
      </c>
      <c r="P1030" t="s">
        <v>9204</v>
      </c>
    </row>
    <row r="1031" spans="1:16" x14ac:dyDescent="0.55000000000000004">
      <c r="A1031" t="s">
        <v>9205</v>
      </c>
      <c r="B1031" t="s">
        <v>9206</v>
      </c>
      <c r="C1031" t="s">
        <v>9126</v>
      </c>
      <c r="D1031" t="s">
        <v>1432</v>
      </c>
      <c r="E1031" t="s">
        <v>9127</v>
      </c>
      <c r="F1031" s="1">
        <v>0.4</v>
      </c>
      <c r="G1031">
        <v>3.9</v>
      </c>
      <c r="H1031" s="2">
        <v>31783</v>
      </c>
      <c r="I1031" t="s">
        <v>9207</v>
      </c>
      <c r="J1031" t="s">
        <v>9208</v>
      </c>
      <c r="K1031" t="s">
        <v>9209</v>
      </c>
      <c r="L1031" t="s">
        <v>9210</v>
      </c>
      <c r="M1031" t="s">
        <v>9211</v>
      </c>
      <c r="N1031" t="s">
        <v>9212</v>
      </c>
      <c r="O1031" t="s">
        <v>9213</v>
      </c>
      <c r="P1031" t="s">
        <v>9214</v>
      </c>
    </row>
    <row r="1032" spans="1:16" x14ac:dyDescent="0.55000000000000004">
      <c r="A1032" t="s">
        <v>9215</v>
      </c>
      <c r="B1032" t="s">
        <v>9216</v>
      </c>
      <c r="C1032" t="s">
        <v>9139</v>
      </c>
      <c r="D1032" t="s">
        <v>611</v>
      </c>
      <c r="E1032" t="s">
        <v>6158</v>
      </c>
      <c r="F1032" s="1">
        <v>0.1</v>
      </c>
      <c r="G1032">
        <v>3.9</v>
      </c>
      <c r="H1032" s="2">
        <v>2602</v>
      </c>
      <c r="I1032" t="s">
        <v>9217</v>
      </c>
      <c r="J1032" t="s">
        <v>9218</v>
      </c>
      <c r="K1032" t="s">
        <v>9219</v>
      </c>
      <c r="L1032" t="s">
        <v>9220</v>
      </c>
      <c r="M1032" t="s">
        <v>9221</v>
      </c>
      <c r="N1032" t="s">
        <v>9222</v>
      </c>
      <c r="O1032" t="s">
        <v>9223</v>
      </c>
      <c r="P1032" t="s">
        <v>9224</v>
      </c>
    </row>
    <row r="1033" spans="1:16" x14ac:dyDescent="0.55000000000000004">
      <c r="A1033" t="s">
        <v>9225</v>
      </c>
      <c r="B1033" t="s">
        <v>9226</v>
      </c>
      <c r="C1033" t="s">
        <v>9126</v>
      </c>
      <c r="D1033" t="s">
        <v>1432</v>
      </c>
      <c r="E1033" t="s">
        <v>9227</v>
      </c>
      <c r="F1033" s="1">
        <v>0.48</v>
      </c>
      <c r="G1033">
        <v>3.9</v>
      </c>
      <c r="H1033" s="2">
        <v>63350</v>
      </c>
      <c r="I1033" t="s">
        <v>9228</v>
      </c>
      <c r="J1033" t="s">
        <v>9229</v>
      </c>
      <c r="K1033" t="s">
        <v>9230</v>
      </c>
      <c r="L1033" t="s">
        <v>9231</v>
      </c>
      <c r="M1033" t="s">
        <v>9232</v>
      </c>
      <c r="N1033" t="s">
        <v>9233</v>
      </c>
      <c r="O1033" t="s">
        <v>9234</v>
      </c>
      <c r="P1033" t="s">
        <v>9235</v>
      </c>
    </row>
    <row r="1034" spans="1:16" x14ac:dyDescent="0.55000000000000004">
      <c r="A1034" t="s">
        <v>9236</v>
      </c>
      <c r="B1034" t="s">
        <v>9237</v>
      </c>
      <c r="C1034" t="s">
        <v>9238</v>
      </c>
      <c r="D1034" t="s">
        <v>1415</v>
      </c>
      <c r="E1034" t="s">
        <v>9239</v>
      </c>
      <c r="F1034" s="1">
        <v>0.47</v>
      </c>
      <c r="G1034">
        <v>3.8</v>
      </c>
      <c r="H1034" s="2">
        <v>54032</v>
      </c>
      <c r="I1034" t="s">
        <v>9240</v>
      </c>
      <c r="J1034" t="s">
        <v>9241</v>
      </c>
      <c r="K1034" t="s">
        <v>9242</v>
      </c>
      <c r="L1034" t="s">
        <v>9243</v>
      </c>
      <c r="M1034" t="s">
        <v>9244</v>
      </c>
      <c r="N1034" t="s">
        <v>9245</v>
      </c>
      <c r="O1034" t="s">
        <v>9246</v>
      </c>
      <c r="P1034" t="s">
        <v>9247</v>
      </c>
    </row>
    <row r="1035" spans="1:16" x14ac:dyDescent="0.55000000000000004">
      <c r="A1035" t="s">
        <v>9248</v>
      </c>
      <c r="B1035" t="s">
        <v>9249</v>
      </c>
      <c r="C1035" t="s">
        <v>9126</v>
      </c>
      <c r="D1035" t="s">
        <v>9250</v>
      </c>
      <c r="E1035" t="s">
        <v>7414</v>
      </c>
      <c r="F1035" s="1">
        <v>0.22</v>
      </c>
      <c r="G1035">
        <v>3.8</v>
      </c>
      <c r="H1035" s="2">
        <v>15592</v>
      </c>
      <c r="I1035" t="s">
        <v>9251</v>
      </c>
      <c r="J1035" t="s">
        <v>9252</v>
      </c>
      <c r="K1035" t="s">
        <v>9253</v>
      </c>
      <c r="L1035" t="s">
        <v>9254</v>
      </c>
      <c r="M1035" t="s">
        <v>9255</v>
      </c>
      <c r="N1035" t="s">
        <v>9256</v>
      </c>
      <c r="O1035" t="s">
        <v>9257</v>
      </c>
      <c r="P1035" t="s">
        <v>9258</v>
      </c>
    </row>
    <row r="1036" spans="1:16" x14ac:dyDescent="0.55000000000000004">
      <c r="A1036" t="s">
        <v>9259</v>
      </c>
      <c r="B1036" t="s">
        <v>9260</v>
      </c>
      <c r="C1036" t="s">
        <v>9162</v>
      </c>
      <c r="D1036" t="s">
        <v>90</v>
      </c>
      <c r="E1036" t="s">
        <v>114</v>
      </c>
      <c r="F1036" s="1">
        <v>0.5</v>
      </c>
      <c r="G1036">
        <v>4.0999999999999996</v>
      </c>
      <c r="H1036" s="2">
        <v>4859</v>
      </c>
      <c r="I1036" t="s">
        <v>9261</v>
      </c>
      <c r="J1036" t="s">
        <v>9262</v>
      </c>
      <c r="K1036" t="s">
        <v>9263</v>
      </c>
      <c r="L1036" t="s">
        <v>9264</v>
      </c>
      <c r="M1036" t="s">
        <v>9265</v>
      </c>
      <c r="N1036" t="s">
        <v>9266</v>
      </c>
      <c r="O1036" t="s">
        <v>9267</v>
      </c>
      <c r="P1036" t="s">
        <v>9268</v>
      </c>
    </row>
    <row r="1037" spans="1:16" x14ac:dyDescent="0.55000000000000004">
      <c r="A1037" t="s">
        <v>9269</v>
      </c>
      <c r="B1037" t="s">
        <v>9270</v>
      </c>
      <c r="C1037" t="s">
        <v>9151</v>
      </c>
      <c r="D1037" t="s">
        <v>9271</v>
      </c>
      <c r="E1037" t="s">
        <v>6762</v>
      </c>
      <c r="F1037" s="1">
        <v>0.11</v>
      </c>
      <c r="G1037">
        <v>4.0999999999999996</v>
      </c>
      <c r="H1037" s="2">
        <v>14120</v>
      </c>
      <c r="I1037" t="s">
        <v>9272</v>
      </c>
      <c r="J1037" t="s">
        <v>9273</v>
      </c>
      <c r="K1037" t="s">
        <v>9274</v>
      </c>
      <c r="L1037" t="s">
        <v>9275</v>
      </c>
      <c r="M1037" t="s">
        <v>9276</v>
      </c>
      <c r="N1037" t="s">
        <v>9277</v>
      </c>
      <c r="O1037" t="s">
        <v>9278</v>
      </c>
      <c r="P1037" t="s">
        <v>9279</v>
      </c>
    </row>
    <row r="1038" spans="1:16" x14ac:dyDescent="0.55000000000000004">
      <c r="A1038" t="s">
        <v>9280</v>
      </c>
      <c r="B1038" t="s">
        <v>9281</v>
      </c>
      <c r="C1038" t="s">
        <v>9282</v>
      </c>
      <c r="D1038" t="s">
        <v>207</v>
      </c>
      <c r="E1038" t="s">
        <v>90</v>
      </c>
      <c r="F1038" s="1">
        <v>0.5</v>
      </c>
      <c r="G1038">
        <v>3.3</v>
      </c>
      <c r="H1038" s="2">
        <v>8427</v>
      </c>
      <c r="I1038" t="s">
        <v>9283</v>
      </c>
      <c r="J1038" t="s">
        <v>9284</v>
      </c>
      <c r="K1038" t="s">
        <v>9285</v>
      </c>
      <c r="L1038" t="s">
        <v>9286</v>
      </c>
      <c r="M1038" t="s">
        <v>9287</v>
      </c>
      <c r="N1038" t="s">
        <v>9288</v>
      </c>
      <c r="O1038" t="s">
        <v>9289</v>
      </c>
      <c r="P1038" t="s">
        <v>9290</v>
      </c>
    </row>
    <row r="1039" spans="1:16" x14ac:dyDescent="0.55000000000000004">
      <c r="A1039" t="s">
        <v>9291</v>
      </c>
      <c r="B1039" t="s">
        <v>9292</v>
      </c>
      <c r="C1039" t="s">
        <v>9293</v>
      </c>
      <c r="D1039" t="s">
        <v>9294</v>
      </c>
      <c r="E1039" t="s">
        <v>700</v>
      </c>
      <c r="F1039" s="1">
        <v>0.55000000000000004</v>
      </c>
      <c r="G1039">
        <v>4.2</v>
      </c>
      <c r="H1039" s="2">
        <v>23316</v>
      </c>
      <c r="I1039" t="s">
        <v>9295</v>
      </c>
      <c r="J1039" t="s">
        <v>9296</v>
      </c>
      <c r="K1039" t="s">
        <v>9297</v>
      </c>
      <c r="L1039" t="s">
        <v>9298</v>
      </c>
      <c r="M1039" t="s">
        <v>9299</v>
      </c>
      <c r="N1039" t="s">
        <v>9300</v>
      </c>
      <c r="O1039" t="s">
        <v>9301</v>
      </c>
      <c r="P1039" t="s">
        <v>9302</v>
      </c>
    </row>
    <row r="1040" spans="1:16" x14ac:dyDescent="0.55000000000000004">
      <c r="A1040" t="s">
        <v>9303</v>
      </c>
      <c r="B1040" t="s">
        <v>9304</v>
      </c>
      <c r="C1040" t="s">
        <v>9305</v>
      </c>
      <c r="D1040" t="s">
        <v>5456</v>
      </c>
      <c r="E1040" t="s">
        <v>5681</v>
      </c>
      <c r="F1040" s="1">
        <v>0.48</v>
      </c>
      <c r="G1040">
        <v>4</v>
      </c>
      <c r="H1040" s="2">
        <v>6530</v>
      </c>
      <c r="I1040" t="s">
        <v>9306</v>
      </c>
      <c r="J1040" t="s">
        <v>9307</v>
      </c>
      <c r="K1040" t="s">
        <v>9308</v>
      </c>
      <c r="L1040" t="s">
        <v>9309</v>
      </c>
      <c r="M1040" t="s">
        <v>9310</v>
      </c>
      <c r="N1040" t="s">
        <v>9311</v>
      </c>
      <c r="O1040" t="s">
        <v>9312</v>
      </c>
      <c r="P1040" t="s">
        <v>9313</v>
      </c>
    </row>
    <row r="1041" spans="1:16" x14ac:dyDescent="0.55000000000000004">
      <c r="A1041" t="s">
        <v>9314</v>
      </c>
      <c r="B1041" t="s">
        <v>9315</v>
      </c>
      <c r="C1041" t="s">
        <v>9316</v>
      </c>
      <c r="D1041" t="s">
        <v>9317</v>
      </c>
      <c r="E1041" t="s">
        <v>9318</v>
      </c>
      <c r="F1041" s="1">
        <v>0.42</v>
      </c>
      <c r="G1041">
        <v>4.3</v>
      </c>
      <c r="H1041" s="2">
        <v>11924</v>
      </c>
      <c r="I1041" t="s">
        <v>9319</v>
      </c>
      <c r="J1041" t="s">
        <v>9320</v>
      </c>
      <c r="K1041" t="s">
        <v>9321</v>
      </c>
      <c r="L1041" t="s">
        <v>9322</v>
      </c>
      <c r="M1041" t="s">
        <v>9323</v>
      </c>
      <c r="N1041" t="s">
        <v>9324</v>
      </c>
      <c r="O1041" t="s">
        <v>9325</v>
      </c>
      <c r="P1041" t="s">
        <v>9326</v>
      </c>
    </row>
    <row r="1042" spans="1:16" x14ac:dyDescent="0.55000000000000004">
      <c r="A1042" t="s">
        <v>9327</v>
      </c>
      <c r="B1042" t="s">
        <v>9328</v>
      </c>
      <c r="C1042" t="s">
        <v>9329</v>
      </c>
      <c r="D1042" t="s">
        <v>9330</v>
      </c>
      <c r="E1042" t="s">
        <v>195</v>
      </c>
      <c r="F1042" s="1">
        <v>0.53</v>
      </c>
      <c r="G1042">
        <v>4</v>
      </c>
      <c r="H1042" s="2">
        <v>2961</v>
      </c>
      <c r="I1042" t="s">
        <v>9331</v>
      </c>
      <c r="J1042" t="s">
        <v>9332</v>
      </c>
      <c r="K1042" t="s">
        <v>9333</v>
      </c>
      <c r="L1042" t="s">
        <v>9334</v>
      </c>
      <c r="M1042" t="s">
        <v>9335</v>
      </c>
      <c r="N1042" t="s">
        <v>9336</v>
      </c>
      <c r="O1042" t="s">
        <v>9337</v>
      </c>
      <c r="P1042" t="s">
        <v>9338</v>
      </c>
    </row>
    <row r="1043" spans="1:16" x14ac:dyDescent="0.55000000000000004">
      <c r="A1043" t="s">
        <v>9339</v>
      </c>
      <c r="B1043" t="s">
        <v>9340</v>
      </c>
      <c r="C1043" t="s">
        <v>9126</v>
      </c>
      <c r="D1043" t="s">
        <v>9341</v>
      </c>
      <c r="E1043" t="s">
        <v>9342</v>
      </c>
      <c r="F1043" s="1">
        <v>0.46</v>
      </c>
      <c r="G1043">
        <v>4.5</v>
      </c>
      <c r="H1043" s="2">
        <v>23484</v>
      </c>
      <c r="I1043" t="s">
        <v>9343</v>
      </c>
      <c r="J1043" t="s">
        <v>9344</v>
      </c>
      <c r="K1043" t="s">
        <v>9345</v>
      </c>
      <c r="L1043" t="s">
        <v>9346</v>
      </c>
      <c r="M1043" t="s">
        <v>9347</v>
      </c>
      <c r="N1043" t="s">
        <v>9348</v>
      </c>
      <c r="O1043" t="s">
        <v>9349</v>
      </c>
      <c r="P1043" t="s">
        <v>9350</v>
      </c>
    </row>
    <row r="1044" spans="1:16" x14ac:dyDescent="0.55000000000000004">
      <c r="A1044" t="s">
        <v>9351</v>
      </c>
      <c r="B1044" t="s">
        <v>9352</v>
      </c>
      <c r="C1044" t="s">
        <v>9316</v>
      </c>
      <c r="D1044" t="s">
        <v>4739</v>
      </c>
      <c r="E1044" t="s">
        <v>9353</v>
      </c>
      <c r="F1044" s="1">
        <v>0.56000000000000005</v>
      </c>
      <c r="G1044">
        <v>4.0999999999999996</v>
      </c>
      <c r="H1044" s="2">
        <v>21783</v>
      </c>
      <c r="I1044" t="s">
        <v>9354</v>
      </c>
      <c r="J1044" t="s">
        <v>9355</v>
      </c>
      <c r="K1044" t="s">
        <v>9356</v>
      </c>
      <c r="L1044" t="s">
        <v>9357</v>
      </c>
      <c r="M1044" t="s">
        <v>9358</v>
      </c>
      <c r="N1044" t="s">
        <v>9359</v>
      </c>
      <c r="O1044" t="s">
        <v>9360</v>
      </c>
      <c r="P1044" t="s">
        <v>9361</v>
      </c>
    </row>
    <row r="1045" spans="1:16" x14ac:dyDescent="0.55000000000000004">
      <c r="A1045" t="s">
        <v>9362</v>
      </c>
      <c r="B1045" t="s">
        <v>9363</v>
      </c>
      <c r="C1045" t="s">
        <v>9364</v>
      </c>
      <c r="D1045" t="s">
        <v>547</v>
      </c>
      <c r="E1045" t="s">
        <v>6587</v>
      </c>
      <c r="F1045" s="1">
        <v>0.4</v>
      </c>
      <c r="G1045">
        <v>4</v>
      </c>
      <c r="H1045" s="2">
        <v>14030</v>
      </c>
      <c r="I1045" t="s">
        <v>9365</v>
      </c>
      <c r="J1045" t="s">
        <v>9366</v>
      </c>
      <c r="K1045" t="s">
        <v>9367</v>
      </c>
      <c r="L1045" t="s">
        <v>9368</v>
      </c>
      <c r="M1045" t="s">
        <v>9369</v>
      </c>
      <c r="N1045" t="s">
        <v>9370</v>
      </c>
      <c r="O1045" t="s">
        <v>9371</v>
      </c>
      <c r="P1045" t="s">
        <v>9372</v>
      </c>
    </row>
    <row r="1046" spans="1:16" x14ac:dyDescent="0.55000000000000004">
      <c r="A1046" t="s">
        <v>9373</v>
      </c>
      <c r="B1046" t="s">
        <v>9374</v>
      </c>
      <c r="C1046" t="s">
        <v>9375</v>
      </c>
      <c r="D1046" t="s">
        <v>5556</v>
      </c>
      <c r="E1046" t="s">
        <v>9376</v>
      </c>
      <c r="F1046" s="1">
        <v>0.57999999999999996</v>
      </c>
      <c r="G1046">
        <v>4.2</v>
      </c>
      <c r="H1046" s="2">
        <v>6398</v>
      </c>
      <c r="I1046" t="s">
        <v>9377</v>
      </c>
      <c r="J1046" t="s">
        <v>9378</v>
      </c>
      <c r="K1046" t="s">
        <v>9379</v>
      </c>
      <c r="L1046" t="s">
        <v>9380</v>
      </c>
      <c r="M1046" t="s">
        <v>9381</v>
      </c>
      <c r="N1046" t="s">
        <v>9382</v>
      </c>
      <c r="O1046" t="s">
        <v>9383</v>
      </c>
      <c r="P1046" t="s">
        <v>9384</v>
      </c>
    </row>
    <row r="1047" spans="1:16" x14ac:dyDescent="0.55000000000000004">
      <c r="A1047" t="s">
        <v>9385</v>
      </c>
      <c r="B1047" t="s">
        <v>9386</v>
      </c>
      <c r="C1047" t="s">
        <v>9305</v>
      </c>
      <c r="D1047" t="s">
        <v>888</v>
      </c>
      <c r="E1047" t="s">
        <v>3000</v>
      </c>
      <c r="F1047" s="1">
        <v>0.63</v>
      </c>
      <c r="G1047">
        <v>3.8</v>
      </c>
      <c r="H1047" s="2">
        <v>44050</v>
      </c>
      <c r="I1047" t="s">
        <v>9387</v>
      </c>
      <c r="J1047" t="s">
        <v>9388</v>
      </c>
      <c r="K1047" t="s">
        <v>9389</v>
      </c>
      <c r="L1047" t="s">
        <v>9390</v>
      </c>
      <c r="M1047" t="s">
        <v>9391</v>
      </c>
      <c r="N1047" t="s">
        <v>9392</v>
      </c>
      <c r="O1047" t="s">
        <v>9393</v>
      </c>
      <c r="P1047" t="s">
        <v>9394</v>
      </c>
    </row>
    <row r="1048" spans="1:16" x14ac:dyDescent="0.55000000000000004">
      <c r="A1048" t="s">
        <v>9395</v>
      </c>
      <c r="B1048" t="s">
        <v>9396</v>
      </c>
      <c r="C1048" t="s">
        <v>9293</v>
      </c>
      <c r="D1048" t="s">
        <v>378</v>
      </c>
      <c r="E1048" t="s">
        <v>9397</v>
      </c>
      <c r="F1048" s="1">
        <v>0.24</v>
      </c>
      <c r="G1048">
        <v>4.2</v>
      </c>
      <c r="H1048" s="2">
        <v>24247</v>
      </c>
      <c r="I1048" t="s">
        <v>9398</v>
      </c>
      <c r="J1048" t="s">
        <v>9399</v>
      </c>
      <c r="K1048" t="s">
        <v>9400</v>
      </c>
      <c r="L1048" t="s">
        <v>9401</v>
      </c>
      <c r="M1048" t="s">
        <v>9402</v>
      </c>
      <c r="N1048" t="s">
        <v>9403</v>
      </c>
      <c r="O1048" t="s">
        <v>9404</v>
      </c>
      <c r="P1048" t="s">
        <v>9405</v>
      </c>
    </row>
    <row r="1049" spans="1:16" x14ac:dyDescent="0.55000000000000004">
      <c r="A1049" t="s">
        <v>9406</v>
      </c>
      <c r="B1049" t="s">
        <v>9407</v>
      </c>
      <c r="C1049" t="s">
        <v>9305</v>
      </c>
      <c r="D1049" t="s">
        <v>324</v>
      </c>
      <c r="E1049" t="s">
        <v>9408</v>
      </c>
      <c r="F1049" s="1">
        <v>0.38</v>
      </c>
      <c r="G1049">
        <v>4.2</v>
      </c>
      <c r="H1049" s="2">
        <v>41349</v>
      </c>
      <c r="I1049" t="s">
        <v>9409</v>
      </c>
      <c r="J1049" t="s">
        <v>9410</v>
      </c>
      <c r="K1049" t="s">
        <v>9411</v>
      </c>
      <c r="L1049" t="s">
        <v>9412</v>
      </c>
      <c r="M1049" t="s">
        <v>9413</v>
      </c>
      <c r="N1049" t="s">
        <v>9414</v>
      </c>
      <c r="O1049" t="s">
        <v>9415</v>
      </c>
      <c r="P1049" t="s">
        <v>9416</v>
      </c>
    </row>
    <row r="1050" spans="1:16" x14ac:dyDescent="0.55000000000000004">
      <c r="A1050" t="s">
        <v>9417</v>
      </c>
      <c r="B1050" t="s">
        <v>9418</v>
      </c>
      <c r="C1050" t="s">
        <v>9364</v>
      </c>
      <c r="D1050" t="s">
        <v>1894</v>
      </c>
      <c r="E1050" t="s">
        <v>78</v>
      </c>
      <c r="F1050" s="1">
        <v>0.45</v>
      </c>
      <c r="G1050">
        <v>3.6</v>
      </c>
      <c r="H1050" s="2">
        <v>1074</v>
      </c>
      <c r="I1050" t="s">
        <v>9419</v>
      </c>
      <c r="J1050" t="s">
        <v>9420</v>
      </c>
      <c r="K1050" t="s">
        <v>9421</v>
      </c>
      <c r="L1050" t="s">
        <v>9422</v>
      </c>
      <c r="M1050" t="s">
        <v>9423</v>
      </c>
      <c r="N1050" t="s">
        <v>9424</v>
      </c>
      <c r="O1050" t="s">
        <v>9425</v>
      </c>
      <c r="P1050" t="s">
        <v>9426</v>
      </c>
    </row>
    <row r="1051" spans="1:16" x14ac:dyDescent="0.55000000000000004">
      <c r="A1051" t="s">
        <v>9427</v>
      </c>
      <c r="B1051" t="s">
        <v>9428</v>
      </c>
      <c r="C1051" t="s">
        <v>9139</v>
      </c>
      <c r="D1051" t="s">
        <v>114</v>
      </c>
      <c r="E1051" t="s">
        <v>6587</v>
      </c>
      <c r="F1051" s="1">
        <v>0.5</v>
      </c>
      <c r="G1051">
        <v>3.8</v>
      </c>
      <c r="H1051" s="2">
        <v>1163</v>
      </c>
      <c r="I1051" t="s">
        <v>9429</v>
      </c>
      <c r="J1051" t="s">
        <v>9430</v>
      </c>
      <c r="K1051" t="s">
        <v>9431</v>
      </c>
      <c r="L1051" t="s">
        <v>9432</v>
      </c>
      <c r="M1051" t="s">
        <v>9433</v>
      </c>
      <c r="N1051" t="s">
        <v>9434</v>
      </c>
      <c r="O1051" t="s">
        <v>9435</v>
      </c>
      <c r="P1051" t="s">
        <v>9436</v>
      </c>
    </row>
    <row r="1052" spans="1:16" x14ac:dyDescent="0.55000000000000004">
      <c r="A1052" t="s">
        <v>9437</v>
      </c>
      <c r="B1052" t="s">
        <v>9438</v>
      </c>
      <c r="C1052" t="s">
        <v>9162</v>
      </c>
      <c r="D1052" t="s">
        <v>8755</v>
      </c>
      <c r="E1052" t="s">
        <v>324</v>
      </c>
      <c r="F1052" s="1">
        <v>0.8</v>
      </c>
      <c r="G1052">
        <v>4.0999999999999996</v>
      </c>
      <c r="H1052">
        <v>257</v>
      </c>
      <c r="I1052" t="s">
        <v>9439</v>
      </c>
      <c r="J1052" t="s">
        <v>9440</v>
      </c>
      <c r="K1052" t="s">
        <v>9441</v>
      </c>
      <c r="L1052" t="s">
        <v>9442</v>
      </c>
      <c r="M1052" t="s">
        <v>9443</v>
      </c>
      <c r="N1052" t="s">
        <v>9444</v>
      </c>
      <c r="O1052" t="s">
        <v>9445</v>
      </c>
      <c r="P1052" t="s">
        <v>9446</v>
      </c>
    </row>
    <row r="1053" spans="1:16" x14ac:dyDescent="0.55000000000000004">
      <c r="A1053" t="s">
        <v>9447</v>
      </c>
      <c r="B1053" t="s">
        <v>9448</v>
      </c>
      <c r="C1053" t="s">
        <v>9449</v>
      </c>
      <c r="D1053" t="s">
        <v>3647</v>
      </c>
      <c r="E1053" t="s">
        <v>7006</v>
      </c>
      <c r="F1053" s="1">
        <v>0.25</v>
      </c>
      <c r="G1053">
        <v>4.0999999999999996</v>
      </c>
      <c r="H1053" s="2">
        <v>36017</v>
      </c>
      <c r="I1053" t="s">
        <v>9450</v>
      </c>
      <c r="J1053" t="s">
        <v>9451</v>
      </c>
      <c r="K1053" t="s">
        <v>9452</v>
      </c>
      <c r="L1053" t="s">
        <v>9453</v>
      </c>
      <c r="M1053" t="s">
        <v>9454</v>
      </c>
      <c r="N1053" t="s">
        <v>9455</v>
      </c>
      <c r="O1053" t="s">
        <v>9456</v>
      </c>
      <c r="P1053" t="s">
        <v>9457</v>
      </c>
    </row>
    <row r="1054" spans="1:16" x14ac:dyDescent="0.55000000000000004">
      <c r="A1054" t="s">
        <v>9458</v>
      </c>
      <c r="B1054" t="s">
        <v>9459</v>
      </c>
      <c r="C1054" t="s">
        <v>9126</v>
      </c>
      <c r="D1054" t="s">
        <v>55</v>
      </c>
      <c r="E1054" t="s">
        <v>9460</v>
      </c>
      <c r="F1054" s="1">
        <v>0.56000000000000005</v>
      </c>
      <c r="G1054">
        <v>4.0999999999999996</v>
      </c>
      <c r="H1054" s="2">
        <v>8090</v>
      </c>
      <c r="I1054" t="s">
        <v>9461</v>
      </c>
      <c r="J1054" t="s">
        <v>9462</v>
      </c>
      <c r="K1054" t="s">
        <v>9463</v>
      </c>
      <c r="L1054" t="s">
        <v>9464</v>
      </c>
      <c r="M1054" t="s">
        <v>9465</v>
      </c>
      <c r="N1054" t="s">
        <v>9466</v>
      </c>
      <c r="O1054" t="s">
        <v>9467</v>
      </c>
      <c r="P1054" t="s">
        <v>9468</v>
      </c>
    </row>
    <row r="1055" spans="1:16" x14ac:dyDescent="0.55000000000000004">
      <c r="A1055" t="s">
        <v>9469</v>
      </c>
      <c r="B1055" t="s">
        <v>9470</v>
      </c>
      <c r="C1055" t="s">
        <v>9238</v>
      </c>
      <c r="D1055" t="s">
        <v>9471</v>
      </c>
      <c r="E1055" t="s">
        <v>9472</v>
      </c>
      <c r="F1055" s="1">
        <v>0.41</v>
      </c>
      <c r="G1055">
        <v>4.0999999999999996</v>
      </c>
      <c r="H1055" s="2">
        <v>31388</v>
      </c>
      <c r="I1055" t="s">
        <v>9473</v>
      </c>
      <c r="J1055" t="s">
        <v>9474</v>
      </c>
      <c r="K1055" t="s">
        <v>9475</v>
      </c>
      <c r="L1055" t="s">
        <v>9476</v>
      </c>
      <c r="M1055" t="s">
        <v>9477</v>
      </c>
      <c r="N1055" t="s">
        <v>9478</v>
      </c>
      <c r="O1055" t="s">
        <v>9479</v>
      </c>
      <c r="P1055" t="s">
        <v>9480</v>
      </c>
    </row>
    <row r="1056" spans="1:16" x14ac:dyDescent="0.55000000000000004">
      <c r="A1056" t="s">
        <v>9481</v>
      </c>
      <c r="B1056" t="s">
        <v>9482</v>
      </c>
      <c r="C1056" t="s">
        <v>9483</v>
      </c>
      <c r="D1056" t="s">
        <v>8923</v>
      </c>
      <c r="E1056" t="s">
        <v>9484</v>
      </c>
      <c r="F1056" s="1">
        <v>0.55000000000000004</v>
      </c>
      <c r="G1056">
        <v>4.2</v>
      </c>
      <c r="H1056">
        <v>136</v>
      </c>
      <c r="I1056" t="s">
        <v>9485</v>
      </c>
      <c r="J1056" t="s">
        <v>9486</v>
      </c>
      <c r="K1056" t="s">
        <v>9487</v>
      </c>
      <c r="L1056" t="s">
        <v>9488</v>
      </c>
      <c r="M1056" t="s">
        <v>9489</v>
      </c>
      <c r="N1056" t="s">
        <v>9490</v>
      </c>
      <c r="O1056" t="s">
        <v>9491</v>
      </c>
      <c r="P1056" t="s">
        <v>9492</v>
      </c>
    </row>
    <row r="1057" spans="1:16" x14ac:dyDescent="0.55000000000000004">
      <c r="A1057" t="s">
        <v>9493</v>
      </c>
      <c r="B1057" t="s">
        <v>9494</v>
      </c>
      <c r="C1057" t="s">
        <v>9495</v>
      </c>
      <c r="D1057" t="s">
        <v>9496</v>
      </c>
      <c r="E1057" t="s">
        <v>114</v>
      </c>
      <c r="F1057" s="1">
        <v>0.65</v>
      </c>
      <c r="G1057">
        <v>4</v>
      </c>
      <c r="H1057" s="2">
        <v>5380</v>
      </c>
      <c r="I1057" t="s">
        <v>9497</v>
      </c>
      <c r="J1057" t="s">
        <v>9498</v>
      </c>
      <c r="K1057" t="s">
        <v>9499</v>
      </c>
      <c r="L1057" t="s">
        <v>9500</v>
      </c>
      <c r="M1057" t="s">
        <v>9501</v>
      </c>
      <c r="N1057" t="s">
        <v>9502</v>
      </c>
      <c r="O1057" t="s">
        <v>9503</v>
      </c>
      <c r="P1057" t="s">
        <v>9504</v>
      </c>
    </row>
    <row r="1058" spans="1:16" x14ac:dyDescent="0.55000000000000004">
      <c r="A1058" t="s">
        <v>9505</v>
      </c>
      <c r="B1058" t="s">
        <v>9506</v>
      </c>
      <c r="C1058" t="s">
        <v>9507</v>
      </c>
      <c r="D1058" t="s">
        <v>9508</v>
      </c>
      <c r="E1058" t="s">
        <v>9509</v>
      </c>
      <c r="F1058" s="1">
        <v>0.08</v>
      </c>
      <c r="G1058">
        <v>4.3</v>
      </c>
      <c r="H1058" s="2">
        <v>37974</v>
      </c>
      <c r="I1058" t="s">
        <v>9510</v>
      </c>
      <c r="J1058" t="s">
        <v>9511</v>
      </c>
      <c r="K1058" t="s">
        <v>9512</v>
      </c>
      <c r="L1058" t="s">
        <v>9513</v>
      </c>
      <c r="M1058" t="s">
        <v>9514</v>
      </c>
      <c r="N1058" t="s">
        <v>9515</v>
      </c>
      <c r="O1058" t="s">
        <v>9516</v>
      </c>
      <c r="P1058" t="s">
        <v>9517</v>
      </c>
    </row>
    <row r="1059" spans="1:16" x14ac:dyDescent="0.55000000000000004">
      <c r="A1059" t="s">
        <v>9518</v>
      </c>
      <c r="B1059" t="s">
        <v>9519</v>
      </c>
      <c r="C1059" t="s">
        <v>9449</v>
      </c>
      <c r="D1059" t="s">
        <v>1019</v>
      </c>
      <c r="E1059" t="s">
        <v>5597</v>
      </c>
      <c r="F1059" s="1">
        <v>0.44</v>
      </c>
      <c r="G1059">
        <v>4.2</v>
      </c>
      <c r="H1059" s="2">
        <v>17218</v>
      </c>
      <c r="I1059" t="s">
        <v>9520</v>
      </c>
      <c r="J1059" t="s">
        <v>9521</v>
      </c>
      <c r="K1059" t="s">
        <v>9522</v>
      </c>
      <c r="L1059" t="s">
        <v>9523</v>
      </c>
      <c r="M1059" t="s">
        <v>9524</v>
      </c>
      <c r="N1059" t="s">
        <v>9525</v>
      </c>
      <c r="O1059" t="s">
        <v>9526</v>
      </c>
      <c r="P1059" t="s">
        <v>9527</v>
      </c>
    </row>
    <row r="1060" spans="1:16" x14ac:dyDescent="0.55000000000000004">
      <c r="A1060" t="s">
        <v>9528</v>
      </c>
      <c r="B1060" t="s">
        <v>9529</v>
      </c>
      <c r="C1060" t="s">
        <v>9162</v>
      </c>
      <c r="D1060" t="s">
        <v>9530</v>
      </c>
      <c r="E1060" t="s">
        <v>625</v>
      </c>
      <c r="F1060" s="1">
        <v>0.55000000000000004</v>
      </c>
      <c r="G1060">
        <v>4.2</v>
      </c>
      <c r="H1060">
        <v>900</v>
      </c>
      <c r="I1060" t="s">
        <v>9531</v>
      </c>
      <c r="J1060" t="s">
        <v>9532</v>
      </c>
      <c r="K1060" t="s">
        <v>9533</v>
      </c>
      <c r="L1060" t="s">
        <v>9534</v>
      </c>
      <c r="M1060" t="s">
        <v>9535</v>
      </c>
      <c r="N1060" t="s">
        <v>9536</v>
      </c>
      <c r="O1060" t="s">
        <v>9537</v>
      </c>
      <c r="P1060" t="s">
        <v>9538</v>
      </c>
    </row>
    <row r="1061" spans="1:16" x14ac:dyDescent="0.55000000000000004">
      <c r="A1061" t="s">
        <v>9539</v>
      </c>
      <c r="B1061" t="s">
        <v>9540</v>
      </c>
      <c r="C1061" t="s">
        <v>9364</v>
      </c>
      <c r="D1061" t="s">
        <v>9541</v>
      </c>
      <c r="E1061" t="s">
        <v>9542</v>
      </c>
      <c r="F1061" s="1">
        <v>0.48</v>
      </c>
      <c r="G1061">
        <v>3.7</v>
      </c>
      <c r="H1061">
        <v>976</v>
      </c>
      <c r="I1061" t="s">
        <v>9543</v>
      </c>
      <c r="J1061" t="s">
        <v>9544</v>
      </c>
      <c r="K1061" t="s">
        <v>9545</v>
      </c>
      <c r="L1061" t="s">
        <v>9546</v>
      </c>
      <c r="M1061" t="s">
        <v>9547</v>
      </c>
      <c r="N1061" t="s">
        <v>9548</v>
      </c>
      <c r="O1061" t="s">
        <v>9549</v>
      </c>
      <c r="P1061" t="s">
        <v>9550</v>
      </c>
    </row>
    <row r="1062" spans="1:16" x14ac:dyDescent="0.55000000000000004">
      <c r="A1062" t="s">
        <v>9551</v>
      </c>
      <c r="B1062" t="s">
        <v>9552</v>
      </c>
      <c r="C1062" t="s">
        <v>9553</v>
      </c>
      <c r="D1062" t="s">
        <v>9554</v>
      </c>
      <c r="E1062" t="s">
        <v>9555</v>
      </c>
      <c r="F1062" s="1">
        <v>0.61</v>
      </c>
      <c r="G1062">
        <v>4.0999999999999996</v>
      </c>
      <c r="H1062" s="2">
        <v>4927</v>
      </c>
      <c r="I1062" t="s">
        <v>9556</v>
      </c>
      <c r="J1062" t="s">
        <v>9557</v>
      </c>
      <c r="K1062" t="s">
        <v>9558</v>
      </c>
      <c r="L1062" t="s">
        <v>9559</v>
      </c>
      <c r="M1062" t="s">
        <v>9560</v>
      </c>
      <c r="N1062" t="s">
        <v>9561</v>
      </c>
      <c r="O1062" t="s">
        <v>9562</v>
      </c>
      <c r="P1062" t="s">
        <v>9563</v>
      </c>
    </row>
    <row r="1063" spans="1:16" x14ac:dyDescent="0.55000000000000004">
      <c r="A1063" t="s">
        <v>9564</v>
      </c>
      <c r="B1063" t="s">
        <v>9565</v>
      </c>
      <c r="C1063" t="s">
        <v>9162</v>
      </c>
      <c r="D1063" t="s">
        <v>2139</v>
      </c>
      <c r="E1063" t="s">
        <v>9140</v>
      </c>
      <c r="F1063" s="1">
        <v>0.12</v>
      </c>
      <c r="G1063">
        <v>4.4000000000000004</v>
      </c>
      <c r="H1063" s="2">
        <v>3543</v>
      </c>
      <c r="I1063" t="s">
        <v>9566</v>
      </c>
      <c r="J1063" t="s">
        <v>9567</v>
      </c>
      <c r="K1063" t="s">
        <v>9568</v>
      </c>
      <c r="L1063" t="s">
        <v>9569</v>
      </c>
      <c r="M1063" t="s">
        <v>9570</v>
      </c>
      <c r="N1063" t="s">
        <v>9571</v>
      </c>
      <c r="O1063" t="s">
        <v>9572</v>
      </c>
      <c r="P1063" t="s">
        <v>9573</v>
      </c>
    </row>
    <row r="1064" spans="1:16" x14ac:dyDescent="0.55000000000000004">
      <c r="A1064" t="s">
        <v>9574</v>
      </c>
      <c r="B1064" t="s">
        <v>9575</v>
      </c>
      <c r="C1064" t="s">
        <v>9139</v>
      </c>
      <c r="D1064" t="s">
        <v>1683</v>
      </c>
      <c r="E1064" t="s">
        <v>9576</v>
      </c>
      <c r="F1064" s="1">
        <v>0.37</v>
      </c>
      <c r="G1064">
        <v>3.8</v>
      </c>
      <c r="H1064" s="2">
        <v>2732</v>
      </c>
      <c r="I1064" t="s">
        <v>9577</v>
      </c>
      <c r="J1064" t="s">
        <v>9578</v>
      </c>
      <c r="K1064" t="s">
        <v>9579</v>
      </c>
      <c r="L1064" t="s">
        <v>9580</v>
      </c>
      <c r="M1064" t="s">
        <v>9581</v>
      </c>
      <c r="N1064" t="s">
        <v>9582</v>
      </c>
      <c r="O1064" t="s">
        <v>9583</v>
      </c>
      <c r="P1064" t="s">
        <v>9584</v>
      </c>
    </row>
    <row r="1065" spans="1:16" x14ac:dyDescent="0.55000000000000004">
      <c r="A1065" t="s">
        <v>9585</v>
      </c>
      <c r="B1065" t="s">
        <v>9586</v>
      </c>
      <c r="C1065" t="s">
        <v>9587</v>
      </c>
      <c r="D1065" t="s">
        <v>9588</v>
      </c>
      <c r="E1065" t="s">
        <v>4189</v>
      </c>
      <c r="F1065" s="1">
        <v>0.21</v>
      </c>
      <c r="G1065">
        <v>4</v>
      </c>
      <c r="H1065" s="2">
        <v>14368</v>
      </c>
      <c r="I1065" t="s">
        <v>9589</v>
      </c>
      <c r="J1065" t="s">
        <v>9590</v>
      </c>
      <c r="K1065" t="s">
        <v>9591</v>
      </c>
      <c r="L1065" t="s">
        <v>9592</v>
      </c>
      <c r="M1065" t="s">
        <v>9593</v>
      </c>
      <c r="N1065" t="s">
        <v>9594</v>
      </c>
      <c r="O1065" t="s">
        <v>9595</v>
      </c>
      <c r="P1065" t="s">
        <v>9596</v>
      </c>
    </row>
    <row r="1066" spans="1:16" x14ac:dyDescent="0.55000000000000004">
      <c r="A1066" t="s">
        <v>9597</v>
      </c>
      <c r="B1066" t="s">
        <v>9598</v>
      </c>
      <c r="C1066" t="s">
        <v>9238</v>
      </c>
      <c r="D1066" t="s">
        <v>9599</v>
      </c>
      <c r="E1066" t="s">
        <v>9600</v>
      </c>
      <c r="F1066" s="1">
        <v>0.39</v>
      </c>
      <c r="G1066">
        <v>4.2</v>
      </c>
      <c r="H1066" s="2">
        <v>39724</v>
      </c>
      <c r="I1066" t="s">
        <v>9601</v>
      </c>
      <c r="J1066" t="s">
        <v>9602</v>
      </c>
      <c r="K1066" t="s">
        <v>9603</v>
      </c>
      <c r="L1066" t="s">
        <v>9604</v>
      </c>
      <c r="M1066" t="s">
        <v>9605</v>
      </c>
      <c r="N1066" t="s">
        <v>9606</v>
      </c>
      <c r="O1066" t="s">
        <v>9607</v>
      </c>
      <c r="P1066" t="s">
        <v>9608</v>
      </c>
    </row>
    <row r="1067" spans="1:16" x14ac:dyDescent="0.55000000000000004">
      <c r="A1067" t="s">
        <v>9609</v>
      </c>
      <c r="B1067" t="s">
        <v>9610</v>
      </c>
      <c r="C1067" t="s">
        <v>9238</v>
      </c>
      <c r="D1067" t="s">
        <v>236</v>
      </c>
      <c r="E1067" t="s">
        <v>9611</v>
      </c>
      <c r="F1067" s="1">
        <v>0.5</v>
      </c>
      <c r="G1067">
        <v>3.8</v>
      </c>
      <c r="H1067" s="2">
        <v>9791</v>
      </c>
      <c r="I1067" t="s">
        <v>9612</v>
      </c>
      <c r="J1067" t="s">
        <v>9613</v>
      </c>
      <c r="K1067" t="s">
        <v>9614</v>
      </c>
      <c r="L1067" t="s">
        <v>9615</v>
      </c>
      <c r="M1067" t="s">
        <v>9616</v>
      </c>
      <c r="N1067" t="s">
        <v>9617</v>
      </c>
      <c r="O1067" t="s">
        <v>9618</v>
      </c>
      <c r="P1067" t="s">
        <v>9619</v>
      </c>
    </row>
    <row r="1068" spans="1:16" x14ac:dyDescent="0.55000000000000004">
      <c r="A1068" t="s">
        <v>9620</v>
      </c>
      <c r="B1068" t="s">
        <v>9621</v>
      </c>
      <c r="C1068" t="s">
        <v>9126</v>
      </c>
      <c r="D1068" t="s">
        <v>9622</v>
      </c>
      <c r="E1068" t="s">
        <v>1415</v>
      </c>
      <c r="F1068" s="1">
        <v>0.26</v>
      </c>
      <c r="G1068">
        <v>4.2</v>
      </c>
      <c r="H1068" s="2">
        <v>2891</v>
      </c>
      <c r="I1068" t="s">
        <v>9623</v>
      </c>
      <c r="J1068" t="s">
        <v>9624</v>
      </c>
      <c r="K1068" t="s">
        <v>9625</v>
      </c>
      <c r="L1068" t="s">
        <v>9626</v>
      </c>
      <c r="M1068" t="s">
        <v>9627</v>
      </c>
      <c r="N1068" t="s">
        <v>9628</v>
      </c>
      <c r="O1068" t="s">
        <v>9629</v>
      </c>
      <c r="P1068" t="s">
        <v>9630</v>
      </c>
    </row>
    <row r="1069" spans="1:16" x14ac:dyDescent="0.55000000000000004">
      <c r="A1069" t="s">
        <v>9631</v>
      </c>
      <c r="B1069" t="s">
        <v>9632</v>
      </c>
      <c r="C1069" t="s">
        <v>9139</v>
      </c>
      <c r="D1069" t="s">
        <v>1432</v>
      </c>
      <c r="E1069" t="s">
        <v>9633</v>
      </c>
      <c r="F1069" s="1">
        <v>0.34</v>
      </c>
      <c r="G1069">
        <v>4</v>
      </c>
      <c r="H1069" s="2">
        <v>2446</v>
      </c>
      <c r="I1069" t="s">
        <v>9634</v>
      </c>
      <c r="J1069" t="s">
        <v>9635</v>
      </c>
      <c r="K1069" t="s">
        <v>9636</v>
      </c>
      <c r="L1069" t="s">
        <v>9637</v>
      </c>
      <c r="M1069" t="s">
        <v>9638</v>
      </c>
      <c r="N1069" t="s">
        <v>9639</v>
      </c>
      <c r="O1069" t="s">
        <v>9640</v>
      </c>
      <c r="P1069" t="s">
        <v>9641</v>
      </c>
    </row>
    <row r="1070" spans="1:16" x14ac:dyDescent="0.55000000000000004">
      <c r="A1070" t="s">
        <v>9642</v>
      </c>
      <c r="B1070" t="s">
        <v>9643</v>
      </c>
      <c r="C1070" t="s">
        <v>9305</v>
      </c>
      <c r="D1070" t="s">
        <v>4896</v>
      </c>
      <c r="E1070" t="s">
        <v>9644</v>
      </c>
      <c r="F1070" s="1">
        <v>0.4</v>
      </c>
      <c r="G1070">
        <v>3.9</v>
      </c>
      <c r="H1070" s="2">
        <v>25340</v>
      </c>
      <c r="I1070" t="s">
        <v>9645</v>
      </c>
      <c r="J1070" t="s">
        <v>9646</v>
      </c>
      <c r="K1070" t="s">
        <v>9647</v>
      </c>
      <c r="L1070" t="s">
        <v>9648</v>
      </c>
      <c r="M1070" t="s">
        <v>9649</v>
      </c>
      <c r="N1070" t="s">
        <v>9650</v>
      </c>
      <c r="O1070" t="s">
        <v>9651</v>
      </c>
      <c r="P1070" t="s">
        <v>9652</v>
      </c>
    </row>
    <row r="1071" spans="1:16" x14ac:dyDescent="0.55000000000000004">
      <c r="A1071" t="s">
        <v>9653</v>
      </c>
      <c r="B1071" t="s">
        <v>9654</v>
      </c>
      <c r="C1071" t="s">
        <v>9655</v>
      </c>
      <c r="D1071" t="s">
        <v>1825</v>
      </c>
      <c r="E1071" t="s">
        <v>114</v>
      </c>
      <c r="F1071" s="1">
        <v>0.62</v>
      </c>
      <c r="G1071">
        <v>4.3</v>
      </c>
      <c r="H1071" s="2">
        <v>3096</v>
      </c>
      <c r="I1071" t="s">
        <v>9656</v>
      </c>
      <c r="J1071" t="s">
        <v>9657</v>
      </c>
      <c r="K1071" t="s">
        <v>9658</v>
      </c>
      <c r="L1071" t="s">
        <v>9659</v>
      </c>
      <c r="M1071" t="s">
        <v>9660</v>
      </c>
      <c r="N1071" t="s">
        <v>9661</v>
      </c>
      <c r="O1071" t="s">
        <v>9662</v>
      </c>
      <c r="P1071" t="s">
        <v>9663</v>
      </c>
    </row>
    <row r="1072" spans="1:16" x14ac:dyDescent="0.55000000000000004">
      <c r="A1072" t="s">
        <v>9664</v>
      </c>
      <c r="B1072" t="s">
        <v>9665</v>
      </c>
      <c r="C1072" t="s">
        <v>9139</v>
      </c>
      <c r="D1072" t="s">
        <v>20</v>
      </c>
      <c r="E1072" t="s">
        <v>4773</v>
      </c>
      <c r="F1072" s="1">
        <v>0.54</v>
      </c>
      <c r="G1072">
        <v>3.8</v>
      </c>
      <c r="H1072">
        <v>4</v>
      </c>
      <c r="I1072" t="s">
        <v>9666</v>
      </c>
      <c r="J1072" t="s">
        <v>9667</v>
      </c>
      <c r="K1072" t="s">
        <v>9668</v>
      </c>
      <c r="L1072" t="s">
        <v>9669</v>
      </c>
      <c r="M1072" t="s">
        <v>9670</v>
      </c>
      <c r="N1072" t="s">
        <v>9671</v>
      </c>
      <c r="O1072" t="s">
        <v>9672</v>
      </c>
      <c r="P1072" t="s">
        <v>9673</v>
      </c>
    </row>
    <row r="1073" spans="1:16" x14ac:dyDescent="0.55000000000000004">
      <c r="A1073" t="s">
        <v>9674</v>
      </c>
      <c r="B1073" t="s">
        <v>9675</v>
      </c>
      <c r="C1073" t="s">
        <v>9364</v>
      </c>
      <c r="D1073" t="s">
        <v>1432</v>
      </c>
      <c r="E1073" t="s">
        <v>888</v>
      </c>
      <c r="F1073" s="1">
        <v>0.42</v>
      </c>
      <c r="G1073">
        <v>4</v>
      </c>
      <c r="H1073">
        <v>119</v>
      </c>
      <c r="I1073" t="s">
        <v>9676</v>
      </c>
      <c r="J1073" t="s">
        <v>9677</v>
      </c>
      <c r="K1073" t="s">
        <v>9678</v>
      </c>
      <c r="L1073" t="s">
        <v>9679</v>
      </c>
      <c r="M1073" t="s">
        <v>9680</v>
      </c>
      <c r="N1073" t="s">
        <v>9681</v>
      </c>
      <c r="O1073" t="s">
        <v>9682</v>
      </c>
      <c r="P1073" t="s">
        <v>9683</v>
      </c>
    </row>
    <row r="1074" spans="1:16" x14ac:dyDescent="0.55000000000000004">
      <c r="A1074" t="s">
        <v>9684</v>
      </c>
      <c r="B1074" t="s">
        <v>9685</v>
      </c>
      <c r="C1074" t="s">
        <v>9686</v>
      </c>
      <c r="D1074" t="s">
        <v>888</v>
      </c>
      <c r="E1074" t="s">
        <v>888</v>
      </c>
      <c r="F1074" s="1">
        <v>0</v>
      </c>
      <c r="G1074">
        <v>4.2</v>
      </c>
      <c r="H1074" s="2">
        <v>40106</v>
      </c>
      <c r="I1074" t="s">
        <v>9687</v>
      </c>
      <c r="J1074" t="s">
        <v>9688</v>
      </c>
      <c r="K1074" t="s">
        <v>9689</v>
      </c>
      <c r="L1074" t="s">
        <v>9690</v>
      </c>
      <c r="M1074" t="s">
        <v>9691</v>
      </c>
      <c r="N1074" t="s">
        <v>9692</v>
      </c>
      <c r="O1074" t="s">
        <v>9693</v>
      </c>
      <c r="P1074" t="s">
        <v>9694</v>
      </c>
    </row>
    <row r="1075" spans="1:16" x14ac:dyDescent="0.55000000000000004">
      <c r="A1075" t="s">
        <v>9695</v>
      </c>
      <c r="B1075" t="s">
        <v>9696</v>
      </c>
      <c r="C1075" t="s">
        <v>9293</v>
      </c>
      <c r="D1075" t="s">
        <v>1894</v>
      </c>
      <c r="E1075" t="s">
        <v>8860</v>
      </c>
      <c r="F1075" s="1">
        <v>0.5</v>
      </c>
      <c r="G1075">
        <v>4.2</v>
      </c>
      <c r="H1075" s="2">
        <v>13029</v>
      </c>
      <c r="I1075" t="s">
        <v>9697</v>
      </c>
      <c r="J1075" t="s">
        <v>9698</v>
      </c>
      <c r="K1075" t="s">
        <v>9699</v>
      </c>
      <c r="L1075" t="s">
        <v>9700</v>
      </c>
      <c r="M1075" t="s">
        <v>9701</v>
      </c>
      <c r="N1075" t="s">
        <v>9702</v>
      </c>
      <c r="O1075" t="s">
        <v>9703</v>
      </c>
      <c r="P1075" t="s">
        <v>9704</v>
      </c>
    </row>
    <row r="1076" spans="1:16" x14ac:dyDescent="0.55000000000000004">
      <c r="A1076" t="s">
        <v>9705</v>
      </c>
      <c r="B1076" t="s">
        <v>9706</v>
      </c>
      <c r="C1076" t="s">
        <v>9151</v>
      </c>
      <c r="D1076" t="s">
        <v>163</v>
      </c>
      <c r="E1076" t="s">
        <v>6587</v>
      </c>
      <c r="F1076" s="1">
        <v>0.55000000000000004</v>
      </c>
      <c r="G1076">
        <v>3.6</v>
      </c>
      <c r="H1076">
        <v>291</v>
      </c>
      <c r="I1076" t="s">
        <v>9707</v>
      </c>
      <c r="J1076" t="s">
        <v>9708</v>
      </c>
      <c r="K1076" t="s">
        <v>9709</v>
      </c>
      <c r="L1076" t="s">
        <v>9710</v>
      </c>
      <c r="M1076" t="s">
        <v>9711</v>
      </c>
      <c r="N1076" t="s">
        <v>9712</v>
      </c>
      <c r="O1076" t="s">
        <v>9713</v>
      </c>
      <c r="P1076" t="s">
        <v>9714</v>
      </c>
    </row>
    <row r="1077" spans="1:16" x14ac:dyDescent="0.55000000000000004">
      <c r="A1077" t="s">
        <v>9715</v>
      </c>
      <c r="B1077" t="s">
        <v>9716</v>
      </c>
      <c r="C1077" t="s">
        <v>9293</v>
      </c>
      <c r="D1077" t="s">
        <v>9717</v>
      </c>
      <c r="E1077" t="s">
        <v>9542</v>
      </c>
      <c r="F1077" s="1">
        <v>0.14000000000000001</v>
      </c>
      <c r="G1077">
        <v>4.3</v>
      </c>
      <c r="H1077" s="2">
        <v>15453</v>
      </c>
      <c r="I1077" t="s">
        <v>9718</v>
      </c>
      <c r="J1077" t="s">
        <v>9719</v>
      </c>
      <c r="K1077" t="s">
        <v>9720</v>
      </c>
      <c r="L1077" t="s">
        <v>9721</v>
      </c>
      <c r="M1077" t="s">
        <v>9722</v>
      </c>
      <c r="N1077" t="s">
        <v>9723</v>
      </c>
      <c r="O1077" t="s">
        <v>9724</v>
      </c>
      <c r="P1077" t="s">
        <v>9725</v>
      </c>
    </row>
    <row r="1078" spans="1:16" x14ac:dyDescent="0.55000000000000004">
      <c r="A1078" t="s">
        <v>9726</v>
      </c>
      <c r="B1078" t="s">
        <v>9727</v>
      </c>
      <c r="C1078" t="s">
        <v>9162</v>
      </c>
      <c r="D1078" t="s">
        <v>20</v>
      </c>
      <c r="E1078" t="s">
        <v>324</v>
      </c>
      <c r="F1078" s="1">
        <v>0.45</v>
      </c>
      <c r="G1078">
        <v>4</v>
      </c>
      <c r="H1078">
        <v>604</v>
      </c>
      <c r="I1078" t="s">
        <v>9728</v>
      </c>
      <c r="J1078" t="s">
        <v>9729</v>
      </c>
      <c r="K1078" t="s">
        <v>9730</v>
      </c>
      <c r="L1078" t="s">
        <v>9731</v>
      </c>
      <c r="M1078" t="s">
        <v>9732</v>
      </c>
      <c r="N1078" t="s">
        <v>9733</v>
      </c>
      <c r="O1078" t="s">
        <v>9734</v>
      </c>
      <c r="P1078" t="s">
        <v>9735</v>
      </c>
    </row>
    <row r="1079" spans="1:16" x14ac:dyDescent="0.55000000000000004">
      <c r="A1079" t="s">
        <v>9736</v>
      </c>
      <c r="B1079" t="s">
        <v>9737</v>
      </c>
      <c r="C1079" t="s">
        <v>9293</v>
      </c>
      <c r="D1079" t="s">
        <v>8365</v>
      </c>
      <c r="E1079" t="s">
        <v>9738</v>
      </c>
      <c r="F1079" s="1">
        <v>0.11</v>
      </c>
      <c r="G1079">
        <v>4.2</v>
      </c>
      <c r="H1079" s="2">
        <v>46647</v>
      </c>
      <c r="I1079" t="s">
        <v>9739</v>
      </c>
      <c r="J1079" t="s">
        <v>9740</v>
      </c>
      <c r="K1079" t="s">
        <v>9741</v>
      </c>
      <c r="L1079" t="s">
        <v>9742</v>
      </c>
      <c r="M1079" t="s">
        <v>9743</v>
      </c>
      <c r="N1079" t="s">
        <v>9744</v>
      </c>
      <c r="O1079" t="s">
        <v>9745</v>
      </c>
      <c r="P1079" t="s">
        <v>9746</v>
      </c>
    </row>
    <row r="1080" spans="1:16" x14ac:dyDescent="0.55000000000000004">
      <c r="A1080" t="s">
        <v>9747</v>
      </c>
      <c r="B1080" t="s">
        <v>9748</v>
      </c>
      <c r="C1080" t="s">
        <v>9375</v>
      </c>
      <c r="D1080" t="s">
        <v>6254</v>
      </c>
      <c r="E1080" t="s">
        <v>9749</v>
      </c>
      <c r="F1080" s="1">
        <v>0.59</v>
      </c>
      <c r="G1080">
        <v>4.0999999999999996</v>
      </c>
      <c r="H1080" s="2">
        <v>3233</v>
      </c>
      <c r="I1080" t="s">
        <v>9750</v>
      </c>
      <c r="J1080" t="s">
        <v>9751</v>
      </c>
      <c r="K1080" t="s">
        <v>9752</v>
      </c>
      <c r="L1080" t="s">
        <v>9753</v>
      </c>
      <c r="M1080" t="s">
        <v>9754</v>
      </c>
      <c r="N1080" t="s">
        <v>9755</v>
      </c>
      <c r="O1080" t="s">
        <v>9756</v>
      </c>
      <c r="P1080" t="s">
        <v>9757</v>
      </c>
    </row>
    <row r="1081" spans="1:16" x14ac:dyDescent="0.55000000000000004">
      <c r="A1081" t="s">
        <v>9758</v>
      </c>
      <c r="B1081" t="s">
        <v>9759</v>
      </c>
      <c r="C1081" t="s">
        <v>9507</v>
      </c>
      <c r="D1081" t="s">
        <v>9760</v>
      </c>
      <c r="E1081" t="s">
        <v>9761</v>
      </c>
      <c r="F1081" s="1">
        <v>0.24</v>
      </c>
      <c r="G1081">
        <v>4</v>
      </c>
      <c r="H1081" s="2">
        <v>1282</v>
      </c>
      <c r="I1081" t="s">
        <v>9762</v>
      </c>
      <c r="J1081" t="s">
        <v>9763</v>
      </c>
      <c r="K1081" t="s">
        <v>9764</v>
      </c>
      <c r="L1081" t="s">
        <v>9765</v>
      </c>
      <c r="M1081" t="s">
        <v>9766</v>
      </c>
      <c r="N1081" t="s">
        <v>9767</v>
      </c>
      <c r="O1081" t="s">
        <v>9768</v>
      </c>
      <c r="P1081" t="s">
        <v>9769</v>
      </c>
    </row>
    <row r="1082" spans="1:16" x14ac:dyDescent="0.55000000000000004">
      <c r="A1082" t="s">
        <v>9770</v>
      </c>
      <c r="B1082" t="s">
        <v>9771</v>
      </c>
      <c r="C1082" t="s">
        <v>9139</v>
      </c>
      <c r="D1082" t="s">
        <v>142</v>
      </c>
      <c r="E1082" t="s">
        <v>4536</v>
      </c>
      <c r="F1082" s="1">
        <v>0.6</v>
      </c>
      <c r="G1082">
        <v>4.3</v>
      </c>
      <c r="H1082">
        <v>70</v>
      </c>
      <c r="I1082" t="s">
        <v>9772</v>
      </c>
      <c r="J1082" t="s">
        <v>9773</v>
      </c>
      <c r="K1082" t="s">
        <v>9774</v>
      </c>
      <c r="L1082" t="s">
        <v>9775</v>
      </c>
      <c r="M1082" t="s">
        <v>9776</v>
      </c>
      <c r="N1082" t="s">
        <v>9777</v>
      </c>
      <c r="O1082" t="s">
        <v>9778</v>
      </c>
      <c r="P1082" t="s">
        <v>9779</v>
      </c>
    </row>
    <row r="1083" spans="1:16" x14ac:dyDescent="0.55000000000000004">
      <c r="A1083" t="s">
        <v>9780</v>
      </c>
      <c r="B1083" t="s">
        <v>9781</v>
      </c>
      <c r="C1083" t="s">
        <v>9553</v>
      </c>
      <c r="D1083" t="s">
        <v>2999</v>
      </c>
      <c r="E1083" t="s">
        <v>9555</v>
      </c>
      <c r="F1083" s="1">
        <v>0.46</v>
      </c>
      <c r="G1083">
        <v>4</v>
      </c>
      <c r="H1083" s="2">
        <v>26164</v>
      </c>
      <c r="I1083" t="s">
        <v>9782</v>
      </c>
      <c r="J1083" t="s">
        <v>9783</v>
      </c>
      <c r="K1083" t="s">
        <v>9784</v>
      </c>
      <c r="L1083" t="s">
        <v>9785</v>
      </c>
      <c r="M1083" t="s">
        <v>9786</v>
      </c>
      <c r="N1083" t="s">
        <v>9787</v>
      </c>
      <c r="O1083" t="s">
        <v>9788</v>
      </c>
      <c r="P1083" t="s">
        <v>9789</v>
      </c>
    </row>
    <row r="1084" spans="1:16" x14ac:dyDescent="0.55000000000000004">
      <c r="A1084" t="s">
        <v>9790</v>
      </c>
      <c r="B1084" t="s">
        <v>9791</v>
      </c>
      <c r="C1084" t="s">
        <v>9293</v>
      </c>
      <c r="D1084" t="s">
        <v>378</v>
      </c>
      <c r="E1084" t="s">
        <v>7824</v>
      </c>
      <c r="F1084" s="1">
        <v>0.39</v>
      </c>
      <c r="G1084">
        <v>3.9</v>
      </c>
      <c r="H1084" s="2">
        <v>16166</v>
      </c>
      <c r="I1084" t="s">
        <v>9792</v>
      </c>
      <c r="J1084" t="s">
        <v>9793</v>
      </c>
      <c r="K1084" t="s">
        <v>9794</v>
      </c>
      <c r="L1084" t="s">
        <v>9795</v>
      </c>
      <c r="M1084" t="s">
        <v>9796</v>
      </c>
      <c r="N1084" t="s">
        <v>9797</v>
      </c>
      <c r="O1084" t="s">
        <v>9798</v>
      </c>
      <c r="P1084" t="s">
        <v>9799</v>
      </c>
    </row>
    <row r="1085" spans="1:16" x14ac:dyDescent="0.55000000000000004">
      <c r="A1085" t="s">
        <v>9800</v>
      </c>
      <c r="B1085" t="s">
        <v>9801</v>
      </c>
      <c r="C1085" t="s">
        <v>9364</v>
      </c>
      <c r="D1085" t="s">
        <v>1432</v>
      </c>
      <c r="E1085" t="s">
        <v>9802</v>
      </c>
      <c r="F1085" s="1">
        <v>0.33</v>
      </c>
      <c r="G1085">
        <v>4.2</v>
      </c>
      <c r="H1085" s="2">
        <v>35693</v>
      </c>
      <c r="I1085" t="s">
        <v>9803</v>
      </c>
      <c r="J1085" t="s">
        <v>9804</v>
      </c>
      <c r="K1085" t="s">
        <v>9805</v>
      </c>
      <c r="L1085" t="s">
        <v>9806</v>
      </c>
      <c r="M1085" t="s">
        <v>9807</v>
      </c>
      <c r="N1085" t="s">
        <v>9808</v>
      </c>
      <c r="O1085" t="s">
        <v>9809</v>
      </c>
      <c r="P1085" t="s">
        <v>9810</v>
      </c>
    </row>
    <row r="1086" spans="1:16" x14ac:dyDescent="0.55000000000000004">
      <c r="A1086" t="s">
        <v>9811</v>
      </c>
      <c r="B1086" t="s">
        <v>9812</v>
      </c>
      <c r="C1086" t="s">
        <v>9375</v>
      </c>
      <c r="D1086" t="s">
        <v>9813</v>
      </c>
      <c r="E1086" t="s">
        <v>9814</v>
      </c>
      <c r="F1086" s="1">
        <v>0.4</v>
      </c>
      <c r="G1086">
        <v>4.0999999999999996</v>
      </c>
      <c r="H1086" s="2">
        <v>14391</v>
      </c>
      <c r="I1086" t="s">
        <v>9815</v>
      </c>
      <c r="J1086" t="s">
        <v>9816</v>
      </c>
      <c r="K1086" t="s">
        <v>9817</v>
      </c>
      <c r="L1086" t="s">
        <v>9818</v>
      </c>
      <c r="M1086" t="s">
        <v>9819</v>
      </c>
      <c r="N1086" t="s">
        <v>9820</v>
      </c>
      <c r="O1086" t="s">
        <v>9821</v>
      </c>
      <c r="P1086" t="s">
        <v>9822</v>
      </c>
    </row>
    <row r="1087" spans="1:16" x14ac:dyDescent="0.55000000000000004">
      <c r="A1087" t="s">
        <v>9823</v>
      </c>
      <c r="B1087" t="s">
        <v>9824</v>
      </c>
      <c r="C1087" t="s">
        <v>9825</v>
      </c>
      <c r="D1087" t="s">
        <v>9826</v>
      </c>
      <c r="E1087" t="s">
        <v>7125</v>
      </c>
      <c r="F1087" s="1">
        <v>0.27</v>
      </c>
      <c r="G1087">
        <v>4.4000000000000004</v>
      </c>
      <c r="H1087" s="2">
        <v>7946</v>
      </c>
      <c r="I1087" t="s">
        <v>9827</v>
      </c>
      <c r="J1087" t="s">
        <v>9828</v>
      </c>
      <c r="K1087" t="s">
        <v>9829</v>
      </c>
      <c r="L1087" t="s">
        <v>9830</v>
      </c>
      <c r="M1087" t="s">
        <v>9831</v>
      </c>
      <c r="N1087" t="s">
        <v>9832</v>
      </c>
      <c r="O1087" t="s">
        <v>9833</v>
      </c>
      <c r="P1087" t="s">
        <v>9834</v>
      </c>
    </row>
    <row r="1088" spans="1:16" x14ac:dyDescent="0.55000000000000004">
      <c r="A1088" t="s">
        <v>9835</v>
      </c>
      <c r="B1088" t="s">
        <v>9836</v>
      </c>
      <c r="C1088" t="s">
        <v>9364</v>
      </c>
      <c r="D1088" t="s">
        <v>547</v>
      </c>
      <c r="E1088" t="s">
        <v>407</v>
      </c>
      <c r="F1088" s="1">
        <v>0.37</v>
      </c>
      <c r="G1088">
        <v>4</v>
      </c>
      <c r="H1088" s="2">
        <v>1765</v>
      </c>
      <c r="I1088" t="s">
        <v>9837</v>
      </c>
      <c r="J1088" t="s">
        <v>9838</v>
      </c>
      <c r="K1088" t="s">
        <v>9839</v>
      </c>
      <c r="L1088" t="s">
        <v>9840</v>
      </c>
      <c r="M1088" t="s">
        <v>9841</v>
      </c>
      <c r="N1088" t="s">
        <v>9842</v>
      </c>
      <c r="O1088" t="s">
        <v>9843</v>
      </c>
      <c r="P1088" t="s">
        <v>9844</v>
      </c>
    </row>
    <row r="1089" spans="1:16" x14ac:dyDescent="0.55000000000000004">
      <c r="A1089" t="s">
        <v>9845</v>
      </c>
      <c r="B1089" t="s">
        <v>9846</v>
      </c>
      <c r="C1089" t="s">
        <v>9305</v>
      </c>
      <c r="D1089" t="s">
        <v>9847</v>
      </c>
      <c r="E1089" t="s">
        <v>9848</v>
      </c>
      <c r="F1089" s="1">
        <v>0.48</v>
      </c>
      <c r="G1089">
        <v>3.8</v>
      </c>
      <c r="H1089" s="2">
        <v>14062</v>
      </c>
      <c r="I1089" t="s">
        <v>9849</v>
      </c>
      <c r="J1089" t="s">
        <v>9850</v>
      </c>
      <c r="K1089" t="s">
        <v>9851</v>
      </c>
      <c r="L1089" t="s">
        <v>9852</v>
      </c>
      <c r="M1089" t="s">
        <v>9853</v>
      </c>
      <c r="N1089" t="s">
        <v>9854</v>
      </c>
      <c r="O1089" t="s">
        <v>9855</v>
      </c>
      <c r="P1089" t="s">
        <v>9856</v>
      </c>
    </row>
    <row r="1090" spans="1:16" x14ac:dyDescent="0.55000000000000004">
      <c r="A1090" t="s">
        <v>9857</v>
      </c>
      <c r="B1090" t="s">
        <v>9858</v>
      </c>
      <c r="C1090" t="s">
        <v>9655</v>
      </c>
      <c r="D1090" t="s">
        <v>32</v>
      </c>
      <c r="E1090" t="s">
        <v>114</v>
      </c>
      <c r="F1090" s="1">
        <v>0.65</v>
      </c>
      <c r="G1090">
        <v>4</v>
      </c>
      <c r="H1090" s="2">
        <v>15646</v>
      </c>
      <c r="I1090" t="s">
        <v>9859</v>
      </c>
      <c r="J1090" t="s">
        <v>9860</v>
      </c>
      <c r="K1090" t="s">
        <v>9861</v>
      </c>
      <c r="L1090" t="s">
        <v>9862</v>
      </c>
      <c r="M1090" t="s">
        <v>9863</v>
      </c>
      <c r="N1090" t="s">
        <v>9864</v>
      </c>
      <c r="O1090" t="s">
        <v>9865</v>
      </c>
      <c r="P1090" t="s">
        <v>9866</v>
      </c>
    </row>
    <row r="1091" spans="1:16" x14ac:dyDescent="0.55000000000000004">
      <c r="A1091" t="s">
        <v>9867</v>
      </c>
      <c r="B1091" t="s">
        <v>9868</v>
      </c>
      <c r="C1091" t="s">
        <v>9151</v>
      </c>
      <c r="D1091" t="s">
        <v>5925</v>
      </c>
      <c r="E1091" t="s">
        <v>1415</v>
      </c>
      <c r="F1091" s="1">
        <v>0.38</v>
      </c>
      <c r="G1091">
        <v>3.1</v>
      </c>
      <c r="H1091">
        <v>111</v>
      </c>
      <c r="I1091" t="s">
        <v>9869</v>
      </c>
      <c r="J1091" t="s">
        <v>9870</v>
      </c>
      <c r="K1091" t="s">
        <v>9871</v>
      </c>
      <c r="L1091" t="s">
        <v>9872</v>
      </c>
      <c r="M1091" t="s">
        <v>9873</v>
      </c>
      <c r="N1091" t="s">
        <v>9874</v>
      </c>
      <c r="O1091" t="s">
        <v>9875</v>
      </c>
      <c r="P1091" t="s">
        <v>9876</v>
      </c>
    </row>
    <row r="1092" spans="1:16" x14ac:dyDescent="0.55000000000000004">
      <c r="A1092" t="s">
        <v>9877</v>
      </c>
      <c r="B1092" t="s">
        <v>9878</v>
      </c>
      <c r="C1092" t="s">
        <v>9879</v>
      </c>
      <c r="D1092" t="s">
        <v>142</v>
      </c>
      <c r="E1092" t="s">
        <v>1351</v>
      </c>
      <c r="F1092" s="1">
        <v>0.47</v>
      </c>
      <c r="G1092">
        <v>4.3</v>
      </c>
      <c r="H1092" s="2">
        <v>9695</v>
      </c>
      <c r="I1092" t="s">
        <v>9880</v>
      </c>
      <c r="J1092" t="s">
        <v>9881</v>
      </c>
      <c r="K1092" t="s">
        <v>9882</v>
      </c>
      <c r="L1092" t="s">
        <v>9883</v>
      </c>
      <c r="M1092" t="s">
        <v>9884</v>
      </c>
      <c r="N1092" t="s">
        <v>9885</v>
      </c>
      <c r="O1092" t="s">
        <v>9886</v>
      </c>
      <c r="P1092" t="s">
        <v>9887</v>
      </c>
    </row>
    <row r="1093" spans="1:16" x14ac:dyDescent="0.55000000000000004">
      <c r="A1093" t="s">
        <v>9888</v>
      </c>
      <c r="B1093" t="s">
        <v>9889</v>
      </c>
      <c r="C1093" t="s">
        <v>9375</v>
      </c>
      <c r="D1093" t="s">
        <v>2220</v>
      </c>
      <c r="E1093" t="s">
        <v>9890</v>
      </c>
      <c r="F1093" s="1">
        <v>0.48</v>
      </c>
      <c r="G1093">
        <v>4.2</v>
      </c>
      <c r="H1093" s="2">
        <v>1772</v>
      </c>
      <c r="I1093" t="s">
        <v>9891</v>
      </c>
      <c r="J1093" t="s">
        <v>9892</v>
      </c>
      <c r="K1093" t="s">
        <v>9893</v>
      </c>
      <c r="L1093" t="s">
        <v>9894</v>
      </c>
      <c r="M1093" t="s">
        <v>9895</v>
      </c>
      <c r="N1093" t="s">
        <v>9896</v>
      </c>
      <c r="O1093" t="s">
        <v>9897</v>
      </c>
      <c r="P1093" t="s">
        <v>9898</v>
      </c>
    </row>
    <row r="1094" spans="1:16" x14ac:dyDescent="0.55000000000000004">
      <c r="A1094" t="s">
        <v>9899</v>
      </c>
      <c r="B1094" t="s">
        <v>9900</v>
      </c>
      <c r="C1094" t="s">
        <v>9305</v>
      </c>
      <c r="D1094" t="s">
        <v>577</v>
      </c>
      <c r="E1094" t="s">
        <v>9901</v>
      </c>
      <c r="F1094" s="1">
        <v>0.34</v>
      </c>
      <c r="G1094">
        <v>4.4000000000000004</v>
      </c>
      <c r="H1094" s="2">
        <v>11499</v>
      </c>
      <c r="I1094" t="s">
        <v>9902</v>
      </c>
      <c r="J1094" t="s">
        <v>9903</v>
      </c>
      <c r="K1094" t="s">
        <v>9904</v>
      </c>
      <c r="L1094" t="s">
        <v>9905</v>
      </c>
      <c r="M1094" t="s">
        <v>9906</v>
      </c>
      <c r="N1094" t="s">
        <v>9907</v>
      </c>
      <c r="O1094" t="s">
        <v>9908</v>
      </c>
      <c r="P1094" t="s">
        <v>9909</v>
      </c>
    </row>
    <row r="1095" spans="1:16" x14ac:dyDescent="0.55000000000000004">
      <c r="A1095" t="s">
        <v>9910</v>
      </c>
      <c r="B1095" t="s">
        <v>9911</v>
      </c>
      <c r="C1095" t="s">
        <v>9173</v>
      </c>
      <c r="D1095" t="s">
        <v>142</v>
      </c>
      <c r="E1095" t="s">
        <v>324</v>
      </c>
      <c r="F1095" s="1">
        <v>0.6</v>
      </c>
      <c r="G1095">
        <v>4.0999999999999996</v>
      </c>
      <c r="H1095" s="2">
        <v>2162</v>
      </c>
      <c r="I1095" t="s">
        <v>9912</v>
      </c>
      <c r="J1095" t="s">
        <v>9913</v>
      </c>
      <c r="K1095" t="s">
        <v>9914</v>
      </c>
      <c r="L1095" t="s">
        <v>9915</v>
      </c>
      <c r="M1095" t="s">
        <v>9916</v>
      </c>
      <c r="N1095" t="s">
        <v>9917</v>
      </c>
      <c r="O1095" t="s">
        <v>9918</v>
      </c>
      <c r="P1095" t="s">
        <v>9919</v>
      </c>
    </row>
    <row r="1096" spans="1:16" x14ac:dyDescent="0.55000000000000004">
      <c r="A1096" t="s">
        <v>9920</v>
      </c>
      <c r="B1096" t="s">
        <v>9921</v>
      </c>
      <c r="C1096" t="s">
        <v>9922</v>
      </c>
      <c r="D1096" t="s">
        <v>2396</v>
      </c>
      <c r="E1096" t="s">
        <v>2396</v>
      </c>
      <c r="F1096" s="1">
        <v>0</v>
      </c>
      <c r="G1096">
        <v>4.2</v>
      </c>
      <c r="H1096" s="2">
        <v>19621</v>
      </c>
      <c r="I1096" t="s">
        <v>9923</v>
      </c>
      <c r="J1096" t="s">
        <v>9924</v>
      </c>
      <c r="K1096" t="s">
        <v>9925</v>
      </c>
      <c r="L1096" t="s">
        <v>9926</v>
      </c>
      <c r="M1096" t="s">
        <v>9927</v>
      </c>
      <c r="N1096" t="s">
        <v>9928</v>
      </c>
      <c r="O1096" t="s">
        <v>9929</v>
      </c>
      <c r="P1096" t="s">
        <v>9930</v>
      </c>
    </row>
    <row r="1097" spans="1:16" x14ac:dyDescent="0.55000000000000004">
      <c r="A1097" t="s">
        <v>9931</v>
      </c>
      <c r="B1097" t="s">
        <v>9932</v>
      </c>
      <c r="C1097" t="s">
        <v>9933</v>
      </c>
      <c r="D1097" t="s">
        <v>700</v>
      </c>
      <c r="E1097" t="s">
        <v>9934</v>
      </c>
      <c r="F1097" s="1">
        <v>0.44</v>
      </c>
      <c r="G1097">
        <v>4.0999999999999996</v>
      </c>
      <c r="H1097" s="2">
        <v>19998</v>
      </c>
      <c r="I1097" t="s">
        <v>9935</v>
      </c>
      <c r="J1097" t="s">
        <v>9936</v>
      </c>
      <c r="K1097" t="s">
        <v>9937</v>
      </c>
      <c r="L1097" t="s">
        <v>9938</v>
      </c>
      <c r="M1097" t="s">
        <v>9939</v>
      </c>
      <c r="N1097" t="s">
        <v>9940</v>
      </c>
      <c r="O1097" t="s">
        <v>9941</v>
      </c>
      <c r="P1097" t="s">
        <v>9942</v>
      </c>
    </row>
    <row r="1098" spans="1:16" x14ac:dyDescent="0.55000000000000004">
      <c r="A1098" t="s">
        <v>9943</v>
      </c>
      <c r="B1098" t="s">
        <v>9944</v>
      </c>
      <c r="C1098" t="s">
        <v>9495</v>
      </c>
      <c r="D1098" t="s">
        <v>9945</v>
      </c>
      <c r="E1098" t="s">
        <v>163</v>
      </c>
      <c r="F1098" s="1">
        <v>0.61</v>
      </c>
      <c r="G1098">
        <v>4.0999999999999996</v>
      </c>
      <c r="H1098" s="2">
        <v>1051</v>
      </c>
      <c r="I1098" t="s">
        <v>9946</v>
      </c>
      <c r="J1098" t="s">
        <v>9947</v>
      </c>
      <c r="K1098" t="s">
        <v>9948</v>
      </c>
      <c r="L1098" t="s">
        <v>9949</v>
      </c>
      <c r="M1098" t="s">
        <v>9950</v>
      </c>
      <c r="N1098" t="s">
        <v>9951</v>
      </c>
      <c r="O1098" t="s">
        <v>9952</v>
      </c>
      <c r="P1098" t="s">
        <v>9953</v>
      </c>
    </row>
    <row r="1099" spans="1:16" x14ac:dyDescent="0.55000000000000004">
      <c r="A1099" t="s">
        <v>9954</v>
      </c>
      <c r="B1099" t="s">
        <v>9955</v>
      </c>
      <c r="C1099" t="s">
        <v>9139</v>
      </c>
      <c r="D1099" t="s">
        <v>9956</v>
      </c>
      <c r="E1099" t="s">
        <v>9957</v>
      </c>
      <c r="F1099" s="1">
        <v>0.34</v>
      </c>
      <c r="G1099">
        <v>4.0999999999999996</v>
      </c>
      <c r="H1099" s="2">
        <v>1716</v>
      </c>
      <c r="I1099" t="s">
        <v>9958</v>
      </c>
      <c r="J1099" t="s">
        <v>9959</v>
      </c>
      <c r="K1099" t="s">
        <v>9960</v>
      </c>
      <c r="L1099" t="s">
        <v>9961</v>
      </c>
      <c r="M1099" t="s">
        <v>9962</v>
      </c>
      <c r="N1099" t="s">
        <v>9963</v>
      </c>
      <c r="O1099" t="s">
        <v>9964</v>
      </c>
      <c r="P1099" t="s">
        <v>9965</v>
      </c>
    </row>
    <row r="1100" spans="1:16" x14ac:dyDescent="0.55000000000000004">
      <c r="A1100" t="s">
        <v>9966</v>
      </c>
      <c r="B1100" t="s">
        <v>9967</v>
      </c>
      <c r="C1100" t="s">
        <v>9968</v>
      </c>
      <c r="D1100" t="s">
        <v>4750</v>
      </c>
      <c r="E1100" t="s">
        <v>4801</v>
      </c>
      <c r="F1100" s="1">
        <v>0.26</v>
      </c>
      <c r="G1100">
        <v>3.9</v>
      </c>
      <c r="H1100" s="2">
        <v>32931</v>
      </c>
      <c r="I1100" t="s">
        <v>9969</v>
      </c>
      <c r="J1100" t="s">
        <v>9970</v>
      </c>
      <c r="K1100" t="s">
        <v>9971</v>
      </c>
      <c r="L1100" t="s">
        <v>9972</v>
      </c>
      <c r="M1100" t="s">
        <v>9973</v>
      </c>
      <c r="N1100" t="s">
        <v>9974</v>
      </c>
      <c r="O1100" t="s">
        <v>9975</v>
      </c>
      <c r="P1100" t="s">
        <v>9976</v>
      </c>
    </row>
    <row r="1101" spans="1:16" x14ac:dyDescent="0.55000000000000004">
      <c r="A1101" t="s">
        <v>9977</v>
      </c>
      <c r="B1101" t="s">
        <v>9978</v>
      </c>
      <c r="C1101" t="s">
        <v>9126</v>
      </c>
      <c r="D1101" t="s">
        <v>163</v>
      </c>
      <c r="E1101" t="s">
        <v>2186</v>
      </c>
      <c r="F1101" s="1">
        <v>0.28000000000000003</v>
      </c>
      <c r="G1101">
        <v>3.9</v>
      </c>
      <c r="H1101" s="2">
        <v>17424</v>
      </c>
      <c r="I1101" t="s">
        <v>9979</v>
      </c>
      <c r="J1101" t="s">
        <v>9980</v>
      </c>
      <c r="K1101" t="s">
        <v>9981</v>
      </c>
      <c r="L1101" t="s">
        <v>9982</v>
      </c>
      <c r="M1101" t="s">
        <v>9983</v>
      </c>
      <c r="N1101" t="s">
        <v>9984</v>
      </c>
      <c r="O1101" t="s">
        <v>9985</v>
      </c>
      <c r="P1101" t="s">
        <v>9986</v>
      </c>
    </row>
    <row r="1102" spans="1:16" x14ac:dyDescent="0.55000000000000004">
      <c r="A1102" t="s">
        <v>9987</v>
      </c>
      <c r="B1102" t="s">
        <v>9988</v>
      </c>
      <c r="C1102" t="s">
        <v>9329</v>
      </c>
      <c r="D1102" t="s">
        <v>1683</v>
      </c>
      <c r="E1102" t="s">
        <v>9555</v>
      </c>
      <c r="F1102" s="1">
        <v>0.5</v>
      </c>
      <c r="G1102">
        <v>3.8</v>
      </c>
      <c r="H1102" s="2">
        <v>1889</v>
      </c>
      <c r="I1102" t="s">
        <v>9989</v>
      </c>
      <c r="J1102" t="s">
        <v>9990</v>
      </c>
      <c r="K1102" t="s">
        <v>9991</v>
      </c>
      <c r="L1102" t="s">
        <v>9992</v>
      </c>
      <c r="M1102" t="s">
        <v>9993</v>
      </c>
      <c r="N1102" t="s">
        <v>9994</v>
      </c>
      <c r="O1102" t="s">
        <v>9995</v>
      </c>
      <c r="P1102" t="s">
        <v>9996</v>
      </c>
    </row>
    <row r="1103" spans="1:16" x14ac:dyDescent="0.55000000000000004">
      <c r="A1103" t="s">
        <v>9997</v>
      </c>
      <c r="B1103" t="s">
        <v>9998</v>
      </c>
      <c r="C1103" t="s">
        <v>9316</v>
      </c>
      <c r="D1103" t="s">
        <v>8923</v>
      </c>
      <c r="E1103" t="s">
        <v>865</v>
      </c>
      <c r="F1103" s="1">
        <v>0.51</v>
      </c>
      <c r="G1103">
        <v>4</v>
      </c>
      <c r="H1103" s="2">
        <v>10324</v>
      </c>
      <c r="I1103" t="s">
        <v>9999</v>
      </c>
      <c r="J1103" t="s">
        <v>10000</v>
      </c>
      <c r="K1103" t="s">
        <v>10001</v>
      </c>
      <c r="L1103" t="s">
        <v>10002</v>
      </c>
      <c r="M1103" t="s">
        <v>10003</v>
      </c>
      <c r="N1103" t="s">
        <v>10004</v>
      </c>
      <c r="O1103" t="s">
        <v>10005</v>
      </c>
      <c r="P1103" t="s">
        <v>10006</v>
      </c>
    </row>
    <row r="1104" spans="1:16" x14ac:dyDescent="0.55000000000000004">
      <c r="A1104" t="s">
        <v>10007</v>
      </c>
      <c r="B1104" t="s">
        <v>10008</v>
      </c>
      <c r="C1104" t="s">
        <v>9293</v>
      </c>
      <c r="D1104" t="s">
        <v>90</v>
      </c>
      <c r="E1104" t="s">
        <v>9294</v>
      </c>
      <c r="F1104" s="1">
        <v>0.2</v>
      </c>
      <c r="G1104">
        <v>4.2</v>
      </c>
      <c r="H1104" s="2">
        <v>5355</v>
      </c>
      <c r="I1104" t="s">
        <v>10009</v>
      </c>
      <c r="J1104" t="s">
        <v>10010</v>
      </c>
      <c r="K1104" t="s">
        <v>10011</v>
      </c>
      <c r="L1104" t="s">
        <v>10012</v>
      </c>
      <c r="M1104" t="s">
        <v>10013</v>
      </c>
      <c r="N1104" t="s">
        <v>10014</v>
      </c>
      <c r="O1104" t="s">
        <v>10015</v>
      </c>
      <c r="P1104" t="s">
        <v>10016</v>
      </c>
    </row>
    <row r="1105" spans="1:16" x14ac:dyDescent="0.55000000000000004">
      <c r="A1105" t="s">
        <v>10017</v>
      </c>
      <c r="B1105" t="s">
        <v>10018</v>
      </c>
      <c r="C1105" t="s">
        <v>9449</v>
      </c>
      <c r="D1105" t="s">
        <v>10019</v>
      </c>
      <c r="E1105" t="s">
        <v>10020</v>
      </c>
      <c r="F1105" s="1">
        <v>0.36</v>
      </c>
      <c r="G1105">
        <v>4.0999999999999996</v>
      </c>
      <c r="H1105" s="2">
        <v>3366</v>
      </c>
      <c r="I1105" t="s">
        <v>10021</v>
      </c>
      <c r="J1105" t="s">
        <v>10022</v>
      </c>
      <c r="K1105" t="s">
        <v>10023</v>
      </c>
      <c r="L1105" t="s">
        <v>10024</v>
      </c>
      <c r="M1105" t="s">
        <v>10025</v>
      </c>
      <c r="N1105" t="s">
        <v>10026</v>
      </c>
      <c r="O1105" t="s">
        <v>10027</v>
      </c>
      <c r="P1105" t="s">
        <v>10028</v>
      </c>
    </row>
    <row r="1106" spans="1:16" x14ac:dyDescent="0.55000000000000004">
      <c r="A1106" t="s">
        <v>10029</v>
      </c>
      <c r="B1106" t="s">
        <v>10030</v>
      </c>
      <c r="C1106" t="s">
        <v>10031</v>
      </c>
      <c r="D1106" t="s">
        <v>10032</v>
      </c>
      <c r="E1106" t="s">
        <v>1831</v>
      </c>
      <c r="F1106" s="1">
        <v>0.47</v>
      </c>
      <c r="G1106">
        <v>4.3</v>
      </c>
      <c r="H1106" s="2">
        <v>1017</v>
      </c>
      <c r="I1106" t="s">
        <v>10033</v>
      </c>
      <c r="J1106" t="s">
        <v>10034</v>
      </c>
      <c r="K1106" t="s">
        <v>10035</v>
      </c>
      <c r="L1106" t="s">
        <v>10036</v>
      </c>
      <c r="M1106" t="s">
        <v>10037</v>
      </c>
      <c r="N1106" t="s">
        <v>10038</v>
      </c>
      <c r="O1106" t="s">
        <v>10039</v>
      </c>
      <c r="P1106" t="s">
        <v>10040</v>
      </c>
    </row>
    <row r="1107" spans="1:16" x14ac:dyDescent="0.55000000000000004">
      <c r="A1107" t="s">
        <v>10041</v>
      </c>
      <c r="B1107" t="s">
        <v>10042</v>
      </c>
      <c r="C1107" t="s">
        <v>10043</v>
      </c>
      <c r="D1107" t="s">
        <v>8417</v>
      </c>
      <c r="E1107" t="s">
        <v>10044</v>
      </c>
      <c r="F1107" s="1">
        <v>0.14000000000000001</v>
      </c>
      <c r="G1107">
        <v>3.7</v>
      </c>
      <c r="H1107">
        <v>787</v>
      </c>
      <c r="I1107" t="s">
        <v>10045</v>
      </c>
      <c r="J1107" t="s">
        <v>10046</v>
      </c>
      <c r="K1107" t="s">
        <v>10047</v>
      </c>
      <c r="L1107" t="s">
        <v>10048</v>
      </c>
      <c r="M1107" t="s">
        <v>10049</v>
      </c>
      <c r="N1107" t="s">
        <v>10050</v>
      </c>
      <c r="O1107" t="s">
        <v>10051</v>
      </c>
      <c r="P1107" t="s">
        <v>10052</v>
      </c>
    </row>
    <row r="1108" spans="1:16" x14ac:dyDescent="0.55000000000000004">
      <c r="A1108" t="s">
        <v>10053</v>
      </c>
      <c r="B1108" t="s">
        <v>10054</v>
      </c>
      <c r="C1108" t="s">
        <v>9282</v>
      </c>
      <c r="D1108" t="s">
        <v>10055</v>
      </c>
      <c r="E1108" t="s">
        <v>163</v>
      </c>
      <c r="F1108" s="1">
        <v>0.16</v>
      </c>
      <c r="G1108">
        <v>4.2</v>
      </c>
      <c r="H1108" s="2">
        <v>18462</v>
      </c>
      <c r="I1108" t="s">
        <v>10056</v>
      </c>
      <c r="J1108" t="s">
        <v>10057</v>
      </c>
      <c r="K1108" t="s">
        <v>10058</v>
      </c>
      <c r="L1108" t="s">
        <v>10059</v>
      </c>
      <c r="M1108" t="s">
        <v>10060</v>
      </c>
      <c r="N1108" t="s">
        <v>10061</v>
      </c>
      <c r="O1108" t="s">
        <v>10062</v>
      </c>
      <c r="P1108" t="s">
        <v>10063</v>
      </c>
    </row>
    <row r="1109" spans="1:16" x14ac:dyDescent="0.55000000000000004">
      <c r="A1109" t="s">
        <v>10064</v>
      </c>
      <c r="B1109" t="s">
        <v>10065</v>
      </c>
      <c r="C1109" t="s">
        <v>9655</v>
      </c>
      <c r="D1109" t="s">
        <v>10066</v>
      </c>
      <c r="E1109" t="s">
        <v>547</v>
      </c>
      <c r="F1109" s="1">
        <v>0.71</v>
      </c>
      <c r="G1109">
        <v>4.3</v>
      </c>
      <c r="H1109">
        <v>629</v>
      </c>
      <c r="I1109" t="s">
        <v>10067</v>
      </c>
      <c r="J1109" t="s">
        <v>10068</v>
      </c>
      <c r="K1109" t="s">
        <v>10069</v>
      </c>
      <c r="L1109" t="s">
        <v>10070</v>
      </c>
      <c r="M1109" t="s">
        <v>10071</v>
      </c>
      <c r="N1109" t="s">
        <v>10072</v>
      </c>
      <c r="O1109" t="s">
        <v>10073</v>
      </c>
      <c r="P1109" t="s">
        <v>10074</v>
      </c>
    </row>
    <row r="1110" spans="1:16" x14ac:dyDescent="0.55000000000000004">
      <c r="A1110" t="s">
        <v>10075</v>
      </c>
      <c r="B1110" t="s">
        <v>10076</v>
      </c>
      <c r="C1110" t="s">
        <v>9173</v>
      </c>
      <c r="D1110" t="s">
        <v>20</v>
      </c>
      <c r="E1110" t="s">
        <v>43</v>
      </c>
      <c r="F1110" s="1">
        <v>0.42</v>
      </c>
      <c r="G1110">
        <v>4.3</v>
      </c>
      <c r="H1110" s="2">
        <v>15276</v>
      </c>
      <c r="I1110" t="s">
        <v>10077</v>
      </c>
      <c r="J1110" t="s">
        <v>10078</v>
      </c>
      <c r="K1110" t="s">
        <v>10079</v>
      </c>
      <c r="L1110" t="s">
        <v>10080</v>
      </c>
      <c r="M1110" t="s">
        <v>10081</v>
      </c>
      <c r="N1110" t="s">
        <v>10082</v>
      </c>
      <c r="O1110" t="s">
        <v>10083</v>
      </c>
      <c r="P1110" t="s">
        <v>10084</v>
      </c>
    </row>
    <row r="1111" spans="1:16" x14ac:dyDescent="0.55000000000000004">
      <c r="A1111" t="s">
        <v>10085</v>
      </c>
      <c r="B1111" t="s">
        <v>10086</v>
      </c>
      <c r="C1111" t="s">
        <v>9483</v>
      </c>
      <c r="D1111" t="s">
        <v>10087</v>
      </c>
      <c r="E1111" t="s">
        <v>10088</v>
      </c>
      <c r="F1111" s="1">
        <v>0.24</v>
      </c>
      <c r="G1111">
        <v>4.4000000000000004</v>
      </c>
      <c r="H1111" s="2">
        <v>2981</v>
      </c>
      <c r="I1111" t="s">
        <v>10089</v>
      </c>
      <c r="J1111" t="s">
        <v>10090</v>
      </c>
      <c r="K1111" t="s">
        <v>10091</v>
      </c>
      <c r="L1111" t="s">
        <v>10092</v>
      </c>
      <c r="M1111" t="s">
        <v>10093</v>
      </c>
      <c r="N1111" t="s">
        <v>10094</v>
      </c>
      <c r="O1111" t="s">
        <v>10095</v>
      </c>
      <c r="P1111" t="s">
        <v>10096</v>
      </c>
    </row>
    <row r="1112" spans="1:16" x14ac:dyDescent="0.55000000000000004">
      <c r="A1112" t="s">
        <v>10097</v>
      </c>
      <c r="B1112" t="s">
        <v>10098</v>
      </c>
      <c r="C1112" t="s">
        <v>9126</v>
      </c>
      <c r="D1112" t="s">
        <v>7414</v>
      </c>
      <c r="E1112" t="s">
        <v>10099</v>
      </c>
      <c r="F1112" s="1">
        <v>0.23</v>
      </c>
      <c r="G1112">
        <v>3.8</v>
      </c>
      <c r="H1112" s="2">
        <v>2466</v>
      </c>
      <c r="I1112" t="s">
        <v>10100</v>
      </c>
      <c r="J1112" t="s">
        <v>10101</v>
      </c>
      <c r="K1112" t="s">
        <v>10102</v>
      </c>
      <c r="L1112" t="s">
        <v>10103</v>
      </c>
      <c r="M1112" t="s">
        <v>10104</v>
      </c>
      <c r="N1112" t="s">
        <v>10105</v>
      </c>
      <c r="O1112" t="s">
        <v>10106</v>
      </c>
      <c r="P1112" t="s">
        <v>10107</v>
      </c>
    </row>
    <row r="1113" spans="1:16" x14ac:dyDescent="0.55000000000000004">
      <c r="A1113" t="s">
        <v>10108</v>
      </c>
      <c r="B1113" t="s">
        <v>10109</v>
      </c>
      <c r="C1113" t="s">
        <v>10110</v>
      </c>
      <c r="D1113" t="s">
        <v>10111</v>
      </c>
      <c r="E1113" t="s">
        <v>10111</v>
      </c>
      <c r="F1113" s="1">
        <v>0</v>
      </c>
      <c r="G1113">
        <v>4.5</v>
      </c>
      <c r="H1113" s="2">
        <v>7949</v>
      </c>
      <c r="I1113" t="s">
        <v>10112</v>
      </c>
      <c r="J1113" t="s">
        <v>10113</v>
      </c>
      <c r="K1113" t="s">
        <v>10114</v>
      </c>
      <c r="L1113" t="s">
        <v>10115</v>
      </c>
      <c r="M1113" t="s">
        <v>10116</v>
      </c>
      <c r="N1113" t="s">
        <v>10117</v>
      </c>
      <c r="O1113" t="s">
        <v>10118</v>
      </c>
      <c r="P1113" t="s">
        <v>10119</v>
      </c>
    </row>
    <row r="1114" spans="1:16" x14ac:dyDescent="0.55000000000000004">
      <c r="A1114" t="s">
        <v>10120</v>
      </c>
      <c r="B1114" t="s">
        <v>10121</v>
      </c>
      <c r="C1114" t="s">
        <v>9139</v>
      </c>
      <c r="D1114" t="s">
        <v>10122</v>
      </c>
      <c r="E1114" t="s">
        <v>10123</v>
      </c>
      <c r="F1114" s="1">
        <v>0.35</v>
      </c>
      <c r="G1114">
        <v>3.8</v>
      </c>
      <c r="H1114">
        <v>95</v>
      </c>
      <c r="I1114" t="s">
        <v>10124</v>
      </c>
      <c r="J1114" t="s">
        <v>10125</v>
      </c>
      <c r="K1114" t="s">
        <v>10126</v>
      </c>
      <c r="L1114" t="s">
        <v>10127</v>
      </c>
      <c r="M1114" t="s">
        <v>10128</v>
      </c>
      <c r="N1114" t="s">
        <v>10129</v>
      </c>
      <c r="O1114" t="s">
        <v>10130</v>
      </c>
      <c r="P1114" t="s">
        <v>10131</v>
      </c>
    </row>
    <row r="1115" spans="1:16" x14ac:dyDescent="0.55000000000000004">
      <c r="A1115" t="s">
        <v>10132</v>
      </c>
      <c r="B1115" t="s">
        <v>10133</v>
      </c>
      <c r="C1115" t="s">
        <v>10134</v>
      </c>
      <c r="D1115" t="s">
        <v>548</v>
      </c>
      <c r="E1115" t="s">
        <v>4762</v>
      </c>
      <c r="F1115" s="1">
        <v>0.26</v>
      </c>
      <c r="G1115">
        <v>3.8</v>
      </c>
      <c r="H1115" s="2">
        <v>1558</v>
      </c>
      <c r="I1115" t="s">
        <v>10135</v>
      </c>
      <c r="J1115" t="s">
        <v>10136</v>
      </c>
      <c r="K1115" t="s">
        <v>10137</v>
      </c>
      <c r="L1115" t="s">
        <v>10138</v>
      </c>
      <c r="M1115" t="s">
        <v>10139</v>
      </c>
      <c r="N1115" t="s">
        <v>10140</v>
      </c>
      <c r="O1115" t="s">
        <v>10141</v>
      </c>
      <c r="P1115" t="s">
        <v>10142</v>
      </c>
    </row>
    <row r="1116" spans="1:16" x14ac:dyDescent="0.55000000000000004">
      <c r="A1116" t="s">
        <v>10143</v>
      </c>
      <c r="B1116" t="s">
        <v>10144</v>
      </c>
      <c r="C1116" t="s">
        <v>9305</v>
      </c>
      <c r="D1116" t="s">
        <v>10145</v>
      </c>
      <c r="E1116" t="s">
        <v>10146</v>
      </c>
      <c r="F1116" s="1">
        <v>0.14000000000000001</v>
      </c>
      <c r="G1116">
        <v>4.0999999999999996</v>
      </c>
      <c r="H1116" s="2">
        <v>26543</v>
      </c>
      <c r="I1116" t="s">
        <v>10147</v>
      </c>
      <c r="J1116" t="s">
        <v>10148</v>
      </c>
      <c r="K1116" t="s">
        <v>10149</v>
      </c>
      <c r="L1116" t="s">
        <v>10150</v>
      </c>
      <c r="M1116" t="s">
        <v>10151</v>
      </c>
      <c r="N1116" t="s">
        <v>10152</v>
      </c>
      <c r="O1116" t="s">
        <v>10153</v>
      </c>
      <c r="P1116" t="s">
        <v>10154</v>
      </c>
    </row>
    <row r="1117" spans="1:16" x14ac:dyDescent="0.55000000000000004">
      <c r="A1117" t="s">
        <v>10155</v>
      </c>
      <c r="B1117" t="s">
        <v>10156</v>
      </c>
      <c r="C1117" t="s">
        <v>9495</v>
      </c>
      <c r="D1117" t="s">
        <v>10157</v>
      </c>
      <c r="E1117" t="s">
        <v>31</v>
      </c>
      <c r="F1117" s="1">
        <v>0.11</v>
      </c>
      <c r="G1117">
        <v>4.0999999999999996</v>
      </c>
      <c r="H1117" s="2">
        <v>3688</v>
      </c>
      <c r="I1117" t="s">
        <v>10158</v>
      </c>
      <c r="J1117" t="s">
        <v>10159</v>
      </c>
      <c r="K1117" t="s">
        <v>10160</v>
      </c>
      <c r="L1117" t="s">
        <v>10161</v>
      </c>
      <c r="M1117" t="s">
        <v>10162</v>
      </c>
      <c r="N1117" t="s">
        <v>10163</v>
      </c>
      <c r="O1117" t="s">
        <v>10164</v>
      </c>
      <c r="P1117" t="s">
        <v>10165</v>
      </c>
    </row>
    <row r="1118" spans="1:16" x14ac:dyDescent="0.55000000000000004">
      <c r="A1118" t="s">
        <v>10166</v>
      </c>
      <c r="B1118" t="s">
        <v>10167</v>
      </c>
      <c r="C1118" t="s">
        <v>9305</v>
      </c>
      <c r="D1118" t="s">
        <v>3433</v>
      </c>
      <c r="E1118" t="s">
        <v>1683</v>
      </c>
      <c r="F1118" s="1">
        <v>0.54</v>
      </c>
      <c r="G1118">
        <v>3.8</v>
      </c>
      <c r="H1118" s="2">
        <v>4383</v>
      </c>
      <c r="I1118" t="s">
        <v>10168</v>
      </c>
      <c r="J1118" t="s">
        <v>10169</v>
      </c>
      <c r="K1118" t="s">
        <v>10170</v>
      </c>
      <c r="L1118" t="s">
        <v>10171</v>
      </c>
      <c r="M1118" t="s">
        <v>10172</v>
      </c>
      <c r="N1118" t="s">
        <v>10173</v>
      </c>
      <c r="O1118" t="s">
        <v>10174</v>
      </c>
      <c r="P1118" t="s">
        <v>10175</v>
      </c>
    </row>
    <row r="1119" spans="1:16" x14ac:dyDescent="0.55000000000000004">
      <c r="A1119" t="s">
        <v>10176</v>
      </c>
      <c r="B1119" t="s">
        <v>10177</v>
      </c>
      <c r="C1119" t="s">
        <v>10178</v>
      </c>
      <c r="D1119" t="s">
        <v>10179</v>
      </c>
      <c r="E1119" t="s">
        <v>90</v>
      </c>
      <c r="F1119" s="1">
        <v>0.51</v>
      </c>
      <c r="G1119">
        <v>3.3</v>
      </c>
      <c r="H1119">
        <v>478</v>
      </c>
      <c r="I1119" t="s">
        <v>10180</v>
      </c>
      <c r="J1119" t="s">
        <v>10181</v>
      </c>
      <c r="K1119" t="s">
        <v>10182</v>
      </c>
      <c r="L1119" t="s">
        <v>10183</v>
      </c>
      <c r="M1119" t="s">
        <v>10184</v>
      </c>
      <c r="N1119" t="s">
        <v>10185</v>
      </c>
      <c r="O1119" t="s">
        <v>10186</v>
      </c>
      <c r="P1119" t="s">
        <v>10187</v>
      </c>
    </row>
    <row r="1120" spans="1:16" x14ac:dyDescent="0.55000000000000004">
      <c r="A1120" t="s">
        <v>10188</v>
      </c>
      <c r="B1120" t="s">
        <v>10189</v>
      </c>
      <c r="C1120" t="s">
        <v>9139</v>
      </c>
      <c r="D1120" t="s">
        <v>10190</v>
      </c>
      <c r="E1120" t="s">
        <v>4773</v>
      </c>
      <c r="F1120" s="1">
        <v>0.18</v>
      </c>
      <c r="G1120">
        <v>4</v>
      </c>
      <c r="H1120">
        <v>237</v>
      </c>
      <c r="I1120" t="s">
        <v>10191</v>
      </c>
      <c r="J1120" t="s">
        <v>10192</v>
      </c>
      <c r="K1120" t="s">
        <v>10193</v>
      </c>
      <c r="L1120" t="s">
        <v>10194</v>
      </c>
      <c r="M1120" t="s">
        <v>10195</v>
      </c>
      <c r="N1120" t="s">
        <v>10196</v>
      </c>
      <c r="O1120" t="s">
        <v>10197</v>
      </c>
      <c r="P1120" t="s">
        <v>10198</v>
      </c>
    </row>
    <row r="1121" spans="1:16" x14ac:dyDescent="0.55000000000000004">
      <c r="A1121" t="s">
        <v>10199</v>
      </c>
      <c r="B1121" t="s">
        <v>10200</v>
      </c>
      <c r="C1121" t="s">
        <v>9162</v>
      </c>
      <c r="D1121" t="s">
        <v>10201</v>
      </c>
      <c r="E1121" t="s">
        <v>1432</v>
      </c>
      <c r="F1121" s="1">
        <v>0.56999999999999995</v>
      </c>
      <c r="G1121">
        <v>4.5999999999999996</v>
      </c>
      <c r="H1121">
        <v>124</v>
      </c>
      <c r="I1121" t="s">
        <v>10202</v>
      </c>
      <c r="J1121" t="s">
        <v>10203</v>
      </c>
      <c r="K1121" t="s">
        <v>10204</v>
      </c>
      <c r="L1121" t="s">
        <v>10205</v>
      </c>
      <c r="M1121" t="s">
        <v>10206</v>
      </c>
      <c r="N1121" t="s">
        <v>10207</v>
      </c>
      <c r="O1121" t="s">
        <v>10208</v>
      </c>
      <c r="P1121" t="s">
        <v>10209</v>
      </c>
    </row>
    <row r="1122" spans="1:16" x14ac:dyDescent="0.55000000000000004">
      <c r="A1122" t="s">
        <v>10210</v>
      </c>
      <c r="B1122" t="s">
        <v>10211</v>
      </c>
      <c r="C1122" t="s">
        <v>9126</v>
      </c>
      <c r="D1122" t="s">
        <v>625</v>
      </c>
      <c r="E1122" t="s">
        <v>10212</v>
      </c>
      <c r="F1122" s="1">
        <v>0.16</v>
      </c>
      <c r="G1122">
        <v>3.9</v>
      </c>
      <c r="H1122" s="2">
        <v>14667</v>
      </c>
      <c r="I1122" t="s">
        <v>10213</v>
      </c>
      <c r="J1122" t="s">
        <v>10214</v>
      </c>
      <c r="K1122" t="s">
        <v>10215</v>
      </c>
      <c r="L1122" t="s">
        <v>10216</v>
      </c>
      <c r="M1122" t="s">
        <v>10217</v>
      </c>
      <c r="N1122" t="s">
        <v>10218</v>
      </c>
      <c r="O1122" t="s">
        <v>10219</v>
      </c>
      <c r="P1122" t="s">
        <v>10220</v>
      </c>
    </row>
    <row r="1123" spans="1:16" x14ac:dyDescent="0.55000000000000004">
      <c r="A1123" t="s">
        <v>10221</v>
      </c>
      <c r="B1123" t="s">
        <v>10222</v>
      </c>
      <c r="C1123" t="s">
        <v>9162</v>
      </c>
      <c r="D1123" t="s">
        <v>7507</v>
      </c>
      <c r="E1123" t="s">
        <v>479</v>
      </c>
      <c r="F1123" s="1">
        <v>0.71</v>
      </c>
      <c r="G1123">
        <v>3.7</v>
      </c>
      <c r="H1123">
        <v>6</v>
      </c>
      <c r="I1123" t="s">
        <v>10223</v>
      </c>
      <c r="J1123" t="s">
        <v>10224</v>
      </c>
      <c r="K1123" t="s">
        <v>10225</v>
      </c>
      <c r="L1123" t="s">
        <v>10226</v>
      </c>
      <c r="M1123" t="s">
        <v>10227</v>
      </c>
      <c r="N1123" t="s">
        <v>10228</v>
      </c>
      <c r="O1123" t="s">
        <v>10229</v>
      </c>
      <c r="P1123" t="s">
        <v>10230</v>
      </c>
    </row>
    <row r="1124" spans="1:16" x14ac:dyDescent="0.55000000000000004">
      <c r="A1124" t="s">
        <v>10231</v>
      </c>
      <c r="B1124" t="s">
        <v>10232</v>
      </c>
      <c r="C1124" t="s">
        <v>10110</v>
      </c>
      <c r="D1124" t="s">
        <v>20</v>
      </c>
      <c r="E1124" t="s">
        <v>6706</v>
      </c>
      <c r="F1124" s="1">
        <v>0.39</v>
      </c>
      <c r="G1124">
        <v>4.2</v>
      </c>
      <c r="H1124" s="2">
        <v>4244</v>
      </c>
      <c r="I1124" t="s">
        <v>10233</v>
      </c>
      <c r="J1124" t="s">
        <v>10234</v>
      </c>
      <c r="K1124" t="s">
        <v>10235</v>
      </c>
      <c r="L1124" t="s">
        <v>10236</v>
      </c>
      <c r="M1124" t="s">
        <v>10237</v>
      </c>
      <c r="N1124" t="s">
        <v>10238</v>
      </c>
      <c r="O1124" t="s">
        <v>10239</v>
      </c>
      <c r="P1124" t="s">
        <v>10240</v>
      </c>
    </row>
    <row r="1125" spans="1:16" x14ac:dyDescent="0.55000000000000004">
      <c r="A1125" t="s">
        <v>10241</v>
      </c>
      <c r="B1125" t="s">
        <v>10242</v>
      </c>
      <c r="C1125" t="s">
        <v>9151</v>
      </c>
      <c r="D1125" t="s">
        <v>10243</v>
      </c>
      <c r="E1125" t="s">
        <v>617</v>
      </c>
      <c r="F1125" s="1">
        <v>0.4</v>
      </c>
      <c r="G1125">
        <v>4.0999999999999996</v>
      </c>
      <c r="H1125" s="2">
        <v>1017</v>
      </c>
      <c r="I1125" t="s">
        <v>10244</v>
      </c>
      <c r="J1125" t="s">
        <v>10245</v>
      </c>
      <c r="K1125" t="s">
        <v>10246</v>
      </c>
      <c r="L1125" t="s">
        <v>10247</v>
      </c>
      <c r="M1125" t="s">
        <v>10248</v>
      </c>
      <c r="N1125" t="s">
        <v>10249</v>
      </c>
      <c r="O1125" t="s">
        <v>10250</v>
      </c>
      <c r="P1125" t="s">
        <v>10251</v>
      </c>
    </row>
    <row r="1126" spans="1:16" x14ac:dyDescent="0.55000000000000004">
      <c r="A1126" t="s">
        <v>10252</v>
      </c>
      <c r="B1126" t="s">
        <v>10253</v>
      </c>
      <c r="C1126" t="s">
        <v>10254</v>
      </c>
      <c r="D1126" t="s">
        <v>114</v>
      </c>
      <c r="E1126" t="s">
        <v>2139</v>
      </c>
      <c r="F1126" s="1">
        <v>0.33</v>
      </c>
      <c r="G1126">
        <v>4.0999999999999996</v>
      </c>
      <c r="H1126" s="2">
        <v>12999</v>
      </c>
      <c r="I1126" t="s">
        <v>10255</v>
      </c>
      <c r="J1126" t="s">
        <v>10256</v>
      </c>
      <c r="K1126" t="s">
        <v>10257</v>
      </c>
      <c r="L1126" t="s">
        <v>10258</v>
      </c>
      <c r="M1126" t="s">
        <v>10259</v>
      </c>
      <c r="N1126" t="s">
        <v>10260</v>
      </c>
      <c r="O1126" t="s">
        <v>10261</v>
      </c>
      <c r="P1126" t="s">
        <v>10262</v>
      </c>
    </row>
    <row r="1127" spans="1:16" x14ac:dyDescent="0.55000000000000004">
      <c r="A1127" t="s">
        <v>10263</v>
      </c>
      <c r="B1127" t="s">
        <v>10264</v>
      </c>
      <c r="C1127" t="s">
        <v>9364</v>
      </c>
      <c r="D1127" t="s">
        <v>888</v>
      </c>
      <c r="E1127" t="s">
        <v>324</v>
      </c>
      <c r="F1127" s="1">
        <v>0.35</v>
      </c>
      <c r="G1127">
        <v>3.8</v>
      </c>
      <c r="H1127">
        <v>311</v>
      </c>
      <c r="I1127" t="s">
        <v>10265</v>
      </c>
      <c r="J1127" t="s">
        <v>10266</v>
      </c>
      <c r="K1127" t="s">
        <v>10267</v>
      </c>
      <c r="L1127" t="s">
        <v>10268</v>
      </c>
      <c r="M1127" t="s">
        <v>10269</v>
      </c>
      <c r="N1127" t="s">
        <v>10270</v>
      </c>
      <c r="O1127" t="s">
        <v>10271</v>
      </c>
      <c r="P1127" t="s">
        <v>10272</v>
      </c>
    </row>
    <row r="1128" spans="1:16" x14ac:dyDescent="0.55000000000000004">
      <c r="A1128" t="s">
        <v>10273</v>
      </c>
      <c r="B1128" t="s">
        <v>10274</v>
      </c>
      <c r="C1128" t="s">
        <v>10275</v>
      </c>
      <c r="D1128" t="s">
        <v>10276</v>
      </c>
      <c r="E1128" t="s">
        <v>90</v>
      </c>
      <c r="F1128" s="1">
        <v>0.41</v>
      </c>
      <c r="G1128">
        <v>4.0999999999999996</v>
      </c>
      <c r="H1128" s="2">
        <v>4238</v>
      </c>
      <c r="I1128" t="s">
        <v>10277</v>
      </c>
      <c r="J1128" t="s">
        <v>10278</v>
      </c>
      <c r="K1128" t="s">
        <v>10279</v>
      </c>
      <c r="L1128" t="s">
        <v>10280</v>
      </c>
      <c r="M1128" t="s">
        <v>10281</v>
      </c>
      <c r="N1128" t="s">
        <v>10282</v>
      </c>
      <c r="O1128" t="s">
        <v>10283</v>
      </c>
      <c r="P1128" t="s">
        <v>10284</v>
      </c>
    </row>
    <row r="1129" spans="1:16" x14ac:dyDescent="0.55000000000000004">
      <c r="A1129" t="s">
        <v>10285</v>
      </c>
      <c r="B1129" t="s">
        <v>10286</v>
      </c>
      <c r="C1129" t="s">
        <v>9922</v>
      </c>
      <c r="D1129" t="s">
        <v>6044</v>
      </c>
      <c r="E1129" t="s">
        <v>102</v>
      </c>
      <c r="F1129" s="1">
        <v>0.46</v>
      </c>
      <c r="G1129">
        <v>4.5999999999999996</v>
      </c>
      <c r="H1129" s="2">
        <v>2781</v>
      </c>
      <c r="I1129" t="s">
        <v>10287</v>
      </c>
      <c r="J1129" t="s">
        <v>10288</v>
      </c>
      <c r="K1129" t="s">
        <v>10289</v>
      </c>
      <c r="L1129" t="s">
        <v>10290</v>
      </c>
      <c r="M1129" t="s">
        <v>10291</v>
      </c>
      <c r="N1129" t="s">
        <v>10292</v>
      </c>
      <c r="O1129" t="s">
        <v>10293</v>
      </c>
      <c r="P1129" t="s">
        <v>10294</v>
      </c>
    </row>
    <row r="1130" spans="1:16" x14ac:dyDescent="0.55000000000000004">
      <c r="A1130" t="s">
        <v>10295</v>
      </c>
      <c r="B1130" t="s">
        <v>10296</v>
      </c>
      <c r="C1130" t="s">
        <v>10297</v>
      </c>
      <c r="D1130" t="s">
        <v>2127</v>
      </c>
      <c r="E1130" t="s">
        <v>2127</v>
      </c>
      <c r="F1130" s="1">
        <v>0</v>
      </c>
      <c r="G1130">
        <v>4.0999999999999996</v>
      </c>
      <c r="H1130" s="2">
        <v>10907</v>
      </c>
      <c r="I1130" t="s">
        <v>10298</v>
      </c>
      <c r="J1130" t="s">
        <v>10299</v>
      </c>
      <c r="K1130" t="s">
        <v>10300</v>
      </c>
      <c r="L1130" t="s">
        <v>10301</v>
      </c>
      <c r="M1130" t="s">
        <v>10302</v>
      </c>
      <c r="N1130" t="s">
        <v>10303</v>
      </c>
      <c r="O1130" t="s">
        <v>10304</v>
      </c>
      <c r="P1130" t="s">
        <v>10305</v>
      </c>
    </row>
    <row r="1131" spans="1:16" x14ac:dyDescent="0.55000000000000004">
      <c r="A1131" t="s">
        <v>10306</v>
      </c>
      <c r="B1131" t="s">
        <v>10307</v>
      </c>
      <c r="C1131" t="s">
        <v>10308</v>
      </c>
      <c r="D1131" t="s">
        <v>10309</v>
      </c>
      <c r="E1131" t="s">
        <v>10309</v>
      </c>
      <c r="F1131" s="1">
        <v>0</v>
      </c>
      <c r="G1131">
        <v>4.2</v>
      </c>
      <c r="H1131" s="2">
        <v>13250</v>
      </c>
      <c r="I1131" t="s">
        <v>10310</v>
      </c>
      <c r="J1131" t="s">
        <v>10311</v>
      </c>
      <c r="K1131" t="s">
        <v>10312</v>
      </c>
      <c r="L1131" t="s">
        <v>10313</v>
      </c>
      <c r="M1131" t="s">
        <v>10314</v>
      </c>
      <c r="N1131" t="s">
        <v>10315</v>
      </c>
      <c r="O1131" t="s">
        <v>10316</v>
      </c>
      <c r="P1131" t="s">
        <v>10317</v>
      </c>
    </row>
    <row r="1132" spans="1:16" x14ac:dyDescent="0.55000000000000004">
      <c r="A1132" t="s">
        <v>10318</v>
      </c>
      <c r="B1132" t="s">
        <v>10319</v>
      </c>
      <c r="C1132" t="s">
        <v>9305</v>
      </c>
      <c r="D1132" t="s">
        <v>9847</v>
      </c>
      <c r="E1132" t="s">
        <v>9848</v>
      </c>
      <c r="F1132" s="1">
        <v>0.48</v>
      </c>
      <c r="G1132">
        <v>3.9</v>
      </c>
      <c r="H1132" s="2">
        <v>43070</v>
      </c>
      <c r="I1132" t="s">
        <v>10320</v>
      </c>
      <c r="J1132" t="s">
        <v>10321</v>
      </c>
      <c r="K1132" t="s">
        <v>10322</v>
      </c>
      <c r="L1132" t="s">
        <v>10323</v>
      </c>
      <c r="M1132" t="s">
        <v>10324</v>
      </c>
      <c r="N1132" t="s">
        <v>10325</v>
      </c>
      <c r="O1132" t="s">
        <v>10326</v>
      </c>
      <c r="P1132" t="s">
        <v>10327</v>
      </c>
    </row>
    <row r="1133" spans="1:16" x14ac:dyDescent="0.55000000000000004">
      <c r="A1133" t="s">
        <v>10328</v>
      </c>
      <c r="B1133" t="s">
        <v>10329</v>
      </c>
      <c r="C1133" t="s">
        <v>9305</v>
      </c>
      <c r="D1133" t="s">
        <v>8923</v>
      </c>
      <c r="E1133" t="s">
        <v>10330</v>
      </c>
      <c r="F1133" s="1">
        <v>0.62</v>
      </c>
      <c r="G1133">
        <v>4.0999999999999996</v>
      </c>
      <c r="H1133" s="2">
        <v>11828</v>
      </c>
      <c r="I1133" t="s">
        <v>10331</v>
      </c>
      <c r="J1133" t="s">
        <v>10332</v>
      </c>
      <c r="K1133" t="s">
        <v>10333</v>
      </c>
      <c r="L1133" t="s">
        <v>10334</v>
      </c>
      <c r="M1133" t="s">
        <v>10335</v>
      </c>
      <c r="N1133" t="s">
        <v>10336</v>
      </c>
      <c r="O1133" t="s">
        <v>10337</v>
      </c>
      <c r="P1133" t="s">
        <v>10338</v>
      </c>
    </row>
    <row r="1134" spans="1:16" x14ac:dyDescent="0.55000000000000004">
      <c r="A1134" t="s">
        <v>10339</v>
      </c>
      <c r="B1134" t="s">
        <v>10340</v>
      </c>
      <c r="C1134" t="s">
        <v>9655</v>
      </c>
      <c r="D1134" t="s">
        <v>1492</v>
      </c>
      <c r="E1134" t="s">
        <v>55</v>
      </c>
      <c r="F1134" s="1">
        <v>0.47</v>
      </c>
      <c r="G1134">
        <v>4.0999999999999996</v>
      </c>
      <c r="H1134" s="2">
        <v>1240</v>
      </c>
      <c r="I1134" t="s">
        <v>10341</v>
      </c>
      <c r="J1134" t="s">
        <v>10342</v>
      </c>
      <c r="K1134" t="s">
        <v>10343</v>
      </c>
      <c r="L1134" t="s">
        <v>10344</v>
      </c>
      <c r="M1134" t="s">
        <v>10345</v>
      </c>
      <c r="N1134" t="s">
        <v>10346</v>
      </c>
      <c r="O1134" t="s">
        <v>10347</v>
      </c>
      <c r="P1134" t="s">
        <v>10348</v>
      </c>
    </row>
    <row r="1135" spans="1:16" x14ac:dyDescent="0.55000000000000004">
      <c r="A1135" t="s">
        <v>10349</v>
      </c>
      <c r="B1135" t="s">
        <v>10350</v>
      </c>
      <c r="C1135" t="s">
        <v>9305</v>
      </c>
      <c r="D1135" t="s">
        <v>10351</v>
      </c>
      <c r="E1135" t="s">
        <v>2220</v>
      </c>
      <c r="F1135" s="1">
        <v>0.36</v>
      </c>
      <c r="G1135">
        <v>4</v>
      </c>
      <c r="H1135" s="2">
        <v>20869</v>
      </c>
      <c r="I1135" t="s">
        <v>10352</v>
      </c>
      <c r="J1135" t="s">
        <v>10353</v>
      </c>
      <c r="K1135" t="s">
        <v>10354</v>
      </c>
      <c r="L1135" t="s">
        <v>10355</v>
      </c>
      <c r="M1135" t="s">
        <v>10356</v>
      </c>
      <c r="N1135" t="s">
        <v>10357</v>
      </c>
      <c r="O1135" t="s">
        <v>10358</v>
      </c>
      <c r="P1135" t="s">
        <v>10359</v>
      </c>
    </row>
    <row r="1136" spans="1:16" x14ac:dyDescent="0.55000000000000004">
      <c r="A1136" t="s">
        <v>10360</v>
      </c>
      <c r="B1136" t="s">
        <v>10361</v>
      </c>
      <c r="C1136" t="s">
        <v>10362</v>
      </c>
      <c r="D1136" t="s">
        <v>479</v>
      </c>
      <c r="E1136" t="s">
        <v>6619</v>
      </c>
      <c r="F1136" s="1">
        <v>0.45</v>
      </c>
      <c r="G1136">
        <v>3.7</v>
      </c>
      <c r="H1136">
        <v>441</v>
      </c>
      <c r="I1136" t="s">
        <v>10363</v>
      </c>
      <c r="J1136" t="s">
        <v>10364</v>
      </c>
      <c r="K1136" t="s">
        <v>10365</v>
      </c>
      <c r="L1136" t="s">
        <v>10366</v>
      </c>
      <c r="M1136" t="s">
        <v>10367</v>
      </c>
      <c r="N1136" t="s">
        <v>10368</v>
      </c>
      <c r="O1136" t="s">
        <v>10369</v>
      </c>
      <c r="P1136" t="s">
        <v>10370</v>
      </c>
    </row>
    <row r="1137" spans="1:16" x14ac:dyDescent="0.55000000000000004">
      <c r="A1137" t="s">
        <v>10371</v>
      </c>
      <c r="B1137" t="s">
        <v>10372</v>
      </c>
      <c r="C1137" t="s">
        <v>9282</v>
      </c>
      <c r="D1137" t="s">
        <v>324</v>
      </c>
      <c r="E1137" t="s">
        <v>1683</v>
      </c>
      <c r="F1137" s="1">
        <v>0.2</v>
      </c>
      <c r="G1137">
        <v>4.0999999999999996</v>
      </c>
      <c r="H1137" s="2">
        <v>1034</v>
      </c>
      <c r="I1137" t="s">
        <v>10373</v>
      </c>
      <c r="J1137" t="s">
        <v>10374</v>
      </c>
      <c r="K1137" t="s">
        <v>10375</v>
      </c>
      <c r="L1137" t="s">
        <v>10376</v>
      </c>
      <c r="M1137" t="s">
        <v>10377</v>
      </c>
      <c r="N1137" t="s">
        <v>10378</v>
      </c>
      <c r="O1137" t="s">
        <v>10379</v>
      </c>
      <c r="P1137" t="s">
        <v>10380</v>
      </c>
    </row>
    <row r="1138" spans="1:16" x14ac:dyDescent="0.55000000000000004">
      <c r="A1138" t="s">
        <v>10381</v>
      </c>
      <c r="B1138" t="s">
        <v>10382</v>
      </c>
      <c r="C1138" t="s">
        <v>9293</v>
      </c>
      <c r="D1138" t="s">
        <v>10383</v>
      </c>
      <c r="E1138" t="s">
        <v>6898</v>
      </c>
      <c r="F1138" s="1">
        <v>0.48</v>
      </c>
      <c r="G1138">
        <v>4.0999999999999996</v>
      </c>
      <c r="H1138" s="2">
        <v>37126</v>
      </c>
      <c r="I1138" t="s">
        <v>10384</v>
      </c>
      <c r="J1138" t="s">
        <v>10385</v>
      </c>
      <c r="K1138" t="s">
        <v>10386</v>
      </c>
      <c r="L1138" t="s">
        <v>10387</v>
      </c>
      <c r="M1138" t="s">
        <v>10388</v>
      </c>
      <c r="N1138" t="s">
        <v>10389</v>
      </c>
      <c r="O1138" t="s">
        <v>10390</v>
      </c>
      <c r="P1138" t="s">
        <v>10391</v>
      </c>
    </row>
    <row r="1139" spans="1:16" x14ac:dyDescent="0.55000000000000004">
      <c r="A1139" t="s">
        <v>10392</v>
      </c>
      <c r="B1139" t="s">
        <v>10393</v>
      </c>
      <c r="C1139" t="s">
        <v>9282</v>
      </c>
      <c r="D1139" t="s">
        <v>625</v>
      </c>
      <c r="E1139" t="s">
        <v>565</v>
      </c>
      <c r="F1139" s="1">
        <v>0.28999999999999998</v>
      </c>
      <c r="G1139">
        <v>4.0999999999999996</v>
      </c>
      <c r="H1139" s="2">
        <v>6355</v>
      </c>
      <c r="I1139" t="s">
        <v>10394</v>
      </c>
      <c r="J1139" t="s">
        <v>10395</v>
      </c>
      <c r="K1139" t="s">
        <v>10396</v>
      </c>
      <c r="L1139" t="s">
        <v>10397</v>
      </c>
      <c r="M1139" t="s">
        <v>10398</v>
      </c>
      <c r="N1139" t="s">
        <v>10399</v>
      </c>
      <c r="O1139" t="s">
        <v>10400</v>
      </c>
      <c r="P1139" t="s">
        <v>10401</v>
      </c>
    </row>
    <row r="1140" spans="1:16" x14ac:dyDescent="0.55000000000000004">
      <c r="A1140" t="s">
        <v>10402</v>
      </c>
      <c r="B1140" t="s">
        <v>10403</v>
      </c>
      <c r="C1140" t="s">
        <v>9922</v>
      </c>
      <c r="D1140" t="s">
        <v>31</v>
      </c>
      <c r="E1140" t="s">
        <v>90</v>
      </c>
      <c r="F1140" s="1">
        <v>0.6</v>
      </c>
      <c r="G1140">
        <v>3.3</v>
      </c>
      <c r="H1140">
        <v>12</v>
      </c>
      <c r="I1140" t="s">
        <v>10404</v>
      </c>
      <c r="J1140" t="s">
        <v>10405</v>
      </c>
      <c r="K1140" t="s">
        <v>10406</v>
      </c>
      <c r="L1140" t="s">
        <v>10407</v>
      </c>
      <c r="M1140" t="s">
        <v>10408</v>
      </c>
      <c r="N1140" t="s">
        <v>10409</v>
      </c>
      <c r="O1140" t="s">
        <v>10410</v>
      </c>
      <c r="P1140" t="s">
        <v>10411</v>
      </c>
    </row>
    <row r="1141" spans="1:16" x14ac:dyDescent="0.55000000000000004">
      <c r="A1141" t="s">
        <v>10412</v>
      </c>
      <c r="B1141" t="s">
        <v>10413</v>
      </c>
      <c r="C1141" t="s">
        <v>9449</v>
      </c>
      <c r="D1141" t="s">
        <v>10414</v>
      </c>
      <c r="E1141" t="s">
        <v>10415</v>
      </c>
      <c r="F1141" s="1">
        <v>0.26</v>
      </c>
      <c r="G1141">
        <v>4.0999999999999996</v>
      </c>
      <c r="H1141" s="2">
        <v>13165</v>
      </c>
      <c r="I1141" t="s">
        <v>10416</v>
      </c>
      <c r="J1141" t="s">
        <v>10417</v>
      </c>
      <c r="K1141" t="s">
        <v>10418</v>
      </c>
      <c r="L1141" t="s">
        <v>10419</v>
      </c>
      <c r="M1141" t="s">
        <v>10420</v>
      </c>
      <c r="N1141" t="s">
        <v>10421</v>
      </c>
      <c r="O1141" t="s">
        <v>10422</v>
      </c>
      <c r="P1141" t="s">
        <v>10423</v>
      </c>
    </row>
    <row r="1142" spans="1:16" x14ac:dyDescent="0.55000000000000004">
      <c r="A1142" t="s">
        <v>10424</v>
      </c>
      <c r="B1142" t="s">
        <v>10425</v>
      </c>
      <c r="C1142" t="s">
        <v>9825</v>
      </c>
      <c r="D1142" t="s">
        <v>114</v>
      </c>
      <c r="E1142" t="s">
        <v>625</v>
      </c>
      <c r="F1142" s="1">
        <v>0.33</v>
      </c>
      <c r="G1142">
        <v>4.0999999999999996</v>
      </c>
      <c r="H1142" s="2">
        <v>1646</v>
      </c>
      <c r="I1142" t="s">
        <v>10426</v>
      </c>
      <c r="J1142" t="s">
        <v>10427</v>
      </c>
      <c r="K1142" t="s">
        <v>10428</v>
      </c>
      <c r="L1142" t="s">
        <v>10429</v>
      </c>
      <c r="M1142" t="s">
        <v>10430</v>
      </c>
      <c r="N1142" t="s">
        <v>10431</v>
      </c>
      <c r="O1142" t="s">
        <v>10432</v>
      </c>
      <c r="P1142" t="s">
        <v>10433</v>
      </c>
    </row>
    <row r="1143" spans="1:16" x14ac:dyDescent="0.55000000000000004">
      <c r="A1143" t="s">
        <v>10434</v>
      </c>
      <c r="B1143" t="s">
        <v>10435</v>
      </c>
      <c r="C1143" t="s">
        <v>9968</v>
      </c>
      <c r="D1143" t="s">
        <v>2630</v>
      </c>
      <c r="E1143" t="s">
        <v>10436</v>
      </c>
      <c r="F1143" s="1">
        <v>0.1</v>
      </c>
      <c r="G1143">
        <v>4.4000000000000004</v>
      </c>
      <c r="H1143" s="2">
        <v>17994</v>
      </c>
      <c r="I1143" t="s">
        <v>10437</v>
      </c>
      <c r="J1143" t="s">
        <v>10438</v>
      </c>
      <c r="K1143" t="s">
        <v>10439</v>
      </c>
      <c r="L1143" t="s">
        <v>10440</v>
      </c>
      <c r="M1143" t="s">
        <v>10441</v>
      </c>
      <c r="N1143" t="s">
        <v>10442</v>
      </c>
      <c r="O1143" t="s">
        <v>10443</v>
      </c>
      <c r="P1143" t="s">
        <v>10444</v>
      </c>
    </row>
    <row r="1144" spans="1:16" x14ac:dyDescent="0.55000000000000004">
      <c r="A1144" t="s">
        <v>10445</v>
      </c>
      <c r="B1144" t="s">
        <v>10446</v>
      </c>
      <c r="C1144" t="s">
        <v>9162</v>
      </c>
      <c r="D1144" t="s">
        <v>10447</v>
      </c>
      <c r="E1144" t="s">
        <v>114</v>
      </c>
      <c r="F1144" s="1">
        <v>0.55000000000000004</v>
      </c>
      <c r="G1144">
        <v>4.3</v>
      </c>
      <c r="H1144">
        <v>610</v>
      </c>
      <c r="I1144" t="s">
        <v>10448</v>
      </c>
      <c r="J1144" t="s">
        <v>10449</v>
      </c>
      <c r="K1144" t="s">
        <v>10450</v>
      </c>
      <c r="L1144" t="s">
        <v>10451</v>
      </c>
      <c r="M1144" t="s">
        <v>10452</v>
      </c>
      <c r="N1144" t="s">
        <v>10453</v>
      </c>
      <c r="O1144" t="s">
        <v>10454</v>
      </c>
      <c r="P1144" t="s">
        <v>10455</v>
      </c>
    </row>
    <row r="1145" spans="1:16" x14ac:dyDescent="0.55000000000000004">
      <c r="A1145" t="s">
        <v>10456</v>
      </c>
      <c r="B1145" t="s">
        <v>10457</v>
      </c>
      <c r="C1145" t="s">
        <v>9305</v>
      </c>
      <c r="D1145" t="s">
        <v>10458</v>
      </c>
      <c r="E1145" t="s">
        <v>10459</v>
      </c>
      <c r="F1145" s="1">
        <v>0.59</v>
      </c>
      <c r="G1145">
        <v>4.0999999999999996</v>
      </c>
      <c r="H1145" s="2">
        <v>8866</v>
      </c>
      <c r="I1145" t="s">
        <v>10460</v>
      </c>
      <c r="J1145" t="s">
        <v>10461</v>
      </c>
      <c r="K1145" t="s">
        <v>10462</v>
      </c>
      <c r="L1145" t="s">
        <v>10463</v>
      </c>
      <c r="M1145" t="s">
        <v>10464</v>
      </c>
      <c r="N1145" t="s">
        <v>10465</v>
      </c>
      <c r="O1145" t="s">
        <v>10466</v>
      </c>
      <c r="P1145" t="s">
        <v>10467</v>
      </c>
    </row>
    <row r="1146" spans="1:16" x14ac:dyDescent="0.55000000000000004">
      <c r="A1146" t="s">
        <v>10468</v>
      </c>
      <c r="B1146" t="s">
        <v>10469</v>
      </c>
      <c r="C1146" t="s">
        <v>10362</v>
      </c>
      <c r="D1146" t="s">
        <v>10470</v>
      </c>
      <c r="E1146" t="s">
        <v>9576</v>
      </c>
      <c r="F1146" s="1">
        <v>0.31</v>
      </c>
      <c r="G1146">
        <v>3.7</v>
      </c>
      <c r="H1146" s="2">
        <v>13406</v>
      </c>
      <c r="I1146" t="s">
        <v>10471</v>
      </c>
      <c r="J1146" t="s">
        <v>10472</v>
      </c>
      <c r="K1146" t="s">
        <v>10473</v>
      </c>
      <c r="L1146" t="s">
        <v>10474</v>
      </c>
      <c r="M1146" t="s">
        <v>10475</v>
      </c>
      <c r="N1146" t="s">
        <v>10476</v>
      </c>
      <c r="O1146" t="s">
        <v>10477</v>
      </c>
      <c r="P1146" t="s">
        <v>10478</v>
      </c>
    </row>
    <row r="1147" spans="1:16" x14ac:dyDescent="0.55000000000000004">
      <c r="A1147" t="s">
        <v>10479</v>
      </c>
      <c r="B1147" t="s">
        <v>10480</v>
      </c>
      <c r="C1147" t="s">
        <v>9316</v>
      </c>
      <c r="D1147" t="s">
        <v>7738</v>
      </c>
      <c r="E1147" t="s">
        <v>324</v>
      </c>
      <c r="F1147" s="1">
        <v>0.28000000000000003</v>
      </c>
      <c r="G1147">
        <v>4.8</v>
      </c>
      <c r="H1147" s="2">
        <v>53803</v>
      </c>
      <c r="I1147" t="s">
        <v>10481</v>
      </c>
      <c r="J1147" t="s">
        <v>10482</v>
      </c>
      <c r="K1147" t="s">
        <v>10483</v>
      </c>
      <c r="L1147" t="s">
        <v>10484</v>
      </c>
      <c r="M1147" t="s">
        <v>10485</v>
      </c>
      <c r="N1147" t="s">
        <v>10486</v>
      </c>
      <c r="O1147" t="s">
        <v>10487</v>
      </c>
      <c r="P1147" t="s">
        <v>10488</v>
      </c>
    </row>
    <row r="1148" spans="1:16" x14ac:dyDescent="0.55000000000000004">
      <c r="A1148" t="s">
        <v>10489</v>
      </c>
      <c r="B1148" t="s">
        <v>10490</v>
      </c>
      <c r="C1148" t="s">
        <v>9282</v>
      </c>
      <c r="D1148" t="s">
        <v>4750</v>
      </c>
      <c r="E1148" t="s">
        <v>4896</v>
      </c>
      <c r="F1148" s="1">
        <v>0.2</v>
      </c>
      <c r="G1148">
        <v>4.5</v>
      </c>
      <c r="H1148">
        <v>546</v>
      </c>
      <c r="I1148" t="s">
        <v>10491</v>
      </c>
      <c r="J1148" t="s">
        <v>10492</v>
      </c>
      <c r="K1148" t="s">
        <v>10493</v>
      </c>
      <c r="L1148" t="s">
        <v>10494</v>
      </c>
      <c r="M1148" t="s">
        <v>10495</v>
      </c>
      <c r="N1148" t="s">
        <v>10496</v>
      </c>
      <c r="O1148" t="s">
        <v>10497</v>
      </c>
      <c r="P1148" t="s">
        <v>10498</v>
      </c>
    </row>
    <row r="1149" spans="1:16" x14ac:dyDescent="0.55000000000000004">
      <c r="A1149" t="s">
        <v>10499</v>
      </c>
      <c r="B1149" t="s">
        <v>10500</v>
      </c>
      <c r="C1149" t="s">
        <v>9316</v>
      </c>
      <c r="D1149" t="s">
        <v>10501</v>
      </c>
      <c r="E1149" t="s">
        <v>10502</v>
      </c>
      <c r="F1149" s="1">
        <v>0.62</v>
      </c>
      <c r="G1149">
        <v>4</v>
      </c>
      <c r="H1149" s="2">
        <v>5292</v>
      </c>
      <c r="I1149" t="s">
        <v>10503</v>
      </c>
      <c r="J1149" t="s">
        <v>10504</v>
      </c>
      <c r="K1149" t="s">
        <v>10505</v>
      </c>
      <c r="L1149" t="s">
        <v>10506</v>
      </c>
      <c r="M1149" t="s">
        <v>10507</v>
      </c>
      <c r="N1149" t="s">
        <v>10508</v>
      </c>
      <c r="O1149" t="s">
        <v>10509</v>
      </c>
      <c r="P1149" t="s">
        <v>10510</v>
      </c>
    </row>
    <row r="1150" spans="1:16" x14ac:dyDescent="0.55000000000000004">
      <c r="A1150" t="s">
        <v>10511</v>
      </c>
      <c r="B1150" t="s">
        <v>10512</v>
      </c>
      <c r="C1150" t="s">
        <v>9316</v>
      </c>
      <c r="D1150" t="s">
        <v>1379</v>
      </c>
      <c r="E1150" t="s">
        <v>10513</v>
      </c>
      <c r="F1150" s="1">
        <v>0.48</v>
      </c>
      <c r="G1150">
        <v>4.0999999999999996</v>
      </c>
      <c r="H1150">
        <v>444</v>
      </c>
      <c r="I1150" t="s">
        <v>10514</v>
      </c>
      <c r="J1150" t="s">
        <v>10515</v>
      </c>
      <c r="K1150" t="s">
        <v>10516</v>
      </c>
      <c r="L1150" t="s">
        <v>10517</v>
      </c>
      <c r="M1150" t="s">
        <v>10518</v>
      </c>
      <c r="N1150" t="s">
        <v>10519</v>
      </c>
      <c r="O1150" t="s">
        <v>10520</v>
      </c>
      <c r="P1150" t="s">
        <v>10521</v>
      </c>
    </row>
    <row r="1151" spans="1:16" x14ac:dyDescent="0.55000000000000004">
      <c r="A1151" t="s">
        <v>10522</v>
      </c>
      <c r="B1151" t="s">
        <v>10523</v>
      </c>
      <c r="C1151" t="s">
        <v>9173</v>
      </c>
      <c r="D1151" t="s">
        <v>10524</v>
      </c>
      <c r="E1151" t="s">
        <v>90</v>
      </c>
      <c r="F1151" s="1">
        <v>0.38</v>
      </c>
      <c r="G1151">
        <v>3.9</v>
      </c>
      <c r="H1151" s="2">
        <v>4584</v>
      </c>
      <c r="I1151" t="s">
        <v>10525</v>
      </c>
      <c r="J1151" t="s">
        <v>10526</v>
      </c>
      <c r="K1151" t="s">
        <v>10527</v>
      </c>
      <c r="L1151" t="s">
        <v>10528</v>
      </c>
      <c r="M1151" t="s">
        <v>10529</v>
      </c>
      <c r="N1151" t="s">
        <v>10530</v>
      </c>
      <c r="O1151" t="s">
        <v>10531</v>
      </c>
      <c r="P1151" t="s">
        <v>10532</v>
      </c>
    </row>
    <row r="1152" spans="1:16" x14ac:dyDescent="0.55000000000000004">
      <c r="A1152" t="s">
        <v>10533</v>
      </c>
      <c r="B1152" t="s">
        <v>10534</v>
      </c>
      <c r="C1152" t="s">
        <v>9316</v>
      </c>
      <c r="D1152" t="s">
        <v>4739</v>
      </c>
      <c r="E1152" t="s">
        <v>10535</v>
      </c>
      <c r="F1152" s="1">
        <v>0.41</v>
      </c>
      <c r="G1152">
        <v>4.0999999999999996</v>
      </c>
      <c r="H1152" s="2">
        <v>14947</v>
      </c>
      <c r="I1152" t="s">
        <v>10536</v>
      </c>
      <c r="J1152" t="s">
        <v>10537</v>
      </c>
      <c r="K1152" t="s">
        <v>10538</v>
      </c>
      <c r="L1152" t="s">
        <v>10539</v>
      </c>
      <c r="M1152" t="s">
        <v>10540</v>
      </c>
      <c r="N1152" t="s">
        <v>10541</v>
      </c>
      <c r="O1152" t="s">
        <v>10542</v>
      </c>
      <c r="P1152" t="s">
        <v>10543</v>
      </c>
    </row>
    <row r="1153" spans="1:16" x14ac:dyDescent="0.55000000000000004">
      <c r="A1153" t="s">
        <v>10544</v>
      </c>
      <c r="B1153" t="s">
        <v>10545</v>
      </c>
      <c r="C1153" t="s">
        <v>9293</v>
      </c>
      <c r="D1153" t="s">
        <v>6069</v>
      </c>
      <c r="E1153" t="s">
        <v>78</v>
      </c>
      <c r="F1153" s="1">
        <v>0.52</v>
      </c>
      <c r="G1153">
        <v>4.2</v>
      </c>
      <c r="H1153" s="2">
        <v>1559</v>
      </c>
      <c r="I1153" t="s">
        <v>10546</v>
      </c>
      <c r="J1153" t="s">
        <v>10547</v>
      </c>
      <c r="K1153" t="s">
        <v>10548</v>
      </c>
      <c r="L1153" t="s">
        <v>10549</v>
      </c>
      <c r="M1153" t="s">
        <v>10550</v>
      </c>
      <c r="N1153" t="s">
        <v>10551</v>
      </c>
      <c r="O1153" t="s">
        <v>10552</v>
      </c>
      <c r="P1153" t="s">
        <v>10553</v>
      </c>
    </row>
    <row r="1154" spans="1:16" x14ac:dyDescent="0.55000000000000004">
      <c r="A1154" t="s">
        <v>10554</v>
      </c>
      <c r="B1154" t="s">
        <v>10555</v>
      </c>
      <c r="C1154" t="s">
        <v>9162</v>
      </c>
      <c r="D1154" t="s">
        <v>10556</v>
      </c>
      <c r="E1154" t="s">
        <v>102</v>
      </c>
      <c r="F1154" s="1">
        <v>0.18</v>
      </c>
      <c r="G1154">
        <v>4.0999999999999996</v>
      </c>
      <c r="H1154" s="2">
        <v>1660</v>
      </c>
      <c r="I1154" t="s">
        <v>10557</v>
      </c>
      <c r="J1154" t="s">
        <v>10558</v>
      </c>
      <c r="K1154" t="s">
        <v>10559</v>
      </c>
      <c r="L1154" t="s">
        <v>10560</v>
      </c>
      <c r="M1154" t="s">
        <v>10561</v>
      </c>
      <c r="N1154" t="s">
        <v>10562</v>
      </c>
      <c r="O1154" t="s">
        <v>10563</v>
      </c>
      <c r="P1154" t="s">
        <v>10564</v>
      </c>
    </row>
    <row r="1155" spans="1:16" x14ac:dyDescent="0.55000000000000004">
      <c r="A1155" t="s">
        <v>10565</v>
      </c>
      <c r="B1155" t="s">
        <v>10566</v>
      </c>
      <c r="C1155" t="s">
        <v>9162</v>
      </c>
      <c r="D1155" t="s">
        <v>356</v>
      </c>
      <c r="E1155" t="s">
        <v>142</v>
      </c>
      <c r="F1155" s="1">
        <v>0.78</v>
      </c>
      <c r="G1155">
        <v>3.5</v>
      </c>
      <c r="H1155">
        <v>132</v>
      </c>
      <c r="I1155" t="s">
        <v>10567</v>
      </c>
      <c r="J1155" t="s">
        <v>10568</v>
      </c>
      <c r="K1155" t="s">
        <v>10569</v>
      </c>
      <c r="L1155" t="s">
        <v>10570</v>
      </c>
      <c r="M1155" t="s">
        <v>10571</v>
      </c>
      <c r="N1155" t="s">
        <v>10572</v>
      </c>
      <c r="O1155" t="s">
        <v>10573</v>
      </c>
      <c r="P1155" t="s">
        <v>10574</v>
      </c>
    </row>
    <row r="1156" spans="1:16" x14ac:dyDescent="0.55000000000000004">
      <c r="A1156" t="s">
        <v>10575</v>
      </c>
      <c r="B1156" t="s">
        <v>10576</v>
      </c>
      <c r="C1156" t="s">
        <v>9933</v>
      </c>
      <c r="D1156" t="s">
        <v>10577</v>
      </c>
      <c r="E1156" t="s">
        <v>10578</v>
      </c>
      <c r="F1156" s="1">
        <v>0.31</v>
      </c>
      <c r="G1156">
        <v>4.3</v>
      </c>
      <c r="H1156" s="2">
        <v>28629</v>
      </c>
      <c r="I1156" t="s">
        <v>10579</v>
      </c>
      <c r="J1156" t="s">
        <v>10580</v>
      </c>
      <c r="K1156" t="s">
        <v>10581</v>
      </c>
      <c r="L1156" t="s">
        <v>10582</v>
      </c>
      <c r="M1156" t="s">
        <v>10583</v>
      </c>
      <c r="N1156" t="s">
        <v>10584</v>
      </c>
      <c r="O1156" t="s">
        <v>10585</v>
      </c>
      <c r="P1156" t="s">
        <v>10586</v>
      </c>
    </row>
    <row r="1157" spans="1:16" x14ac:dyDescent="0.55000000000000004">
      <c r="A1157" t="s">
        <v>10587</v>
      </c>
      <c r="B1157" t="s">
        <v>10588</v>
      </c>
      <c r="C1157" t="s">
        <v>9126</v>
      </c>
      <c r="D1157" t="s">
        <v>55</v>
      </c>
      <c r="E1157" t="s">
        <v>7414</v>
      </c>
      <c r="F1157" s="1">
        <v>0.48</v>
      </c>
      <c r="G1157">
        <v>3.9</v>
      </c>
      <c r="H1157" s="2">
        <v>8446</v>
      </c>
      <c r="I1157" t="s">
        <v>10589</v>
      </c>
      <c r="J1157" t="s">
        <v>10590</v>
      </c>
      <c r="K1157" t="s">
        <v>10591</v>
      </c>
      <c r="L1157" t="s">
        <v>10592</v>
      </c>
      <c r="M1157" t="s">
        <v>10593</v>
      </c>
      <c r="N1157" t="s">
        <v>10594</v>
      </c>
      <c r="O1157" t="s">
        <v>10595</v>
      </c>
      <c r="P1157" t="s">
        <v>10596</v>
      </c>
    </row>
    <row r="1158" spans="1:16" x14ac:dyDescent="0.55000000000000004">
      <c r="A1158" t="s">
        <v>10597</v>
      </c>
      <c r="B1158" t="s">
        <v>10598</v>
      </c>
      <c r="C1158" t="s">
        <v>9238</v>
      </c>
      <c r="D1158" t="s">
        <v>10599</v>
      </c>
      <c r="E1158" t="s">
        <v>7978</v>
      </c>
      <c r="F1158" s="1">
        <v>0.48</v>
      </c>
      <c r="G1158">
        <v>4.2</v>
      </c>
      <c r="H1158" s="2">
        <v>11199</v>
      </c>
      <c r="I1158" t="s">
        <v>10600</v>
      </c>
      <c r="J1158" t="s">
        <v>10601</v>
      </c>
      <c r="K1158" t="s">
        <v>10602</v>
      </c>
      <c r="L1158" t="s">
        <v>10603</v>
      </c>
      <c r="M1158" t="s">
        <v>10604</v>
      </c>
      <c r="N1158" t="s">
        <v>10605</v>
      </c>
      <c r="O1158" t="s">
        <v>10606</v>
      </c>
      <c r="P1158" t="s">
        <v>10607</v>
      </c>
    </row>
    <row r="1159" spans="1:16" x14ac:dyDescent="0.55000000000000004">
      <c r="A1159" t="s">
        <v>10608</v>
      </c>
      <c r="B1159" t="s">
        <v>10609</v>
      </c>
      <c r="C1159" t="s">
        <v>10610</v>
      </c>
      <c r="D1159" t="s">
        <v>10611</v>
      </c>
      <c r="E1159" t="s">
        <v>7978</v>
      </c>
      <c r="F1159" s="1">
        <v>0.42</v>
      </c>
      <c r="G1159">
        <v>3.8</v>
      </c>
      <c r="H1159" s="2">
        <v>1118</v>
      </c>
      <c r="I1159" t="s">
        <v>10612</v>
      </c>
      <c r="J1159" t="s">
        <v>10613</v>
      </c>
      <c r="K1159" t="s">
        <v>10614</v>
      </c>
      <c r="L1159" t="s">
        <v>10615</v>
      </c>
      <c r="M1159" t="s">
        <v>10616</v>
      </c>
      <c r="N1159" t="s">
        <v>10617</v>
      </c>
      <c r="O1159" t="s">
        <v>10618</v>
      </c>
      <c r="P1159" t="s">
        <v>10619</v>
      </c>
    </row>
    <row r="1160" spans="1:16" x14ac:dyDescent="0.55000000000000004">
      <c r="A1160" t="s">
        <v>10620</v>
      </c>
      <c r="B1160" t="s">
        <v>10621</v>
      </c>
      <c r="C1160" t="s">
        <v>9151</v>
      </c>
      <c r="D1160" t="s">
        <v>10622</v>
      </c>
      <c r="E1160" t="s">
        <v>479</v>
      </c>
      <c r="F1160" s="1">
        <v>0.51</v>
      </c>
      <c r="G1160">
        <v>4.5</v>
      </c>
      <c r="H1160">
        <v>11</v>
      </c>
      <c r="I1160" t="s">
        <v>10623</v>
      </c>
      <c r="J1160" t="s">
        <v>10624</v>
      </c>
      <c r="K1160" t="s">
        <v>10625</v>
      </c>
      <c r="L1160" t="s">
        <v>10626</v>
      </c>
      <c r="M1160" t="s">
        <v>10627</v>
      </c>
      <c r="N1160" t="s">
        <v>10628</v>
      </c>
      <c r="O1160" t="s">
        <v>10629</v>
      </c>
      <c r="P1160" t="s">
        <v>10630</v>
      </c>
    </row>
    <row r="1161" spans="1:16" x14ac:dyDescent="0.55000000000000004">
      <c r="A1161" t="s">
        <v>10631</v>
      </c>
      <c r="B1161" t="s">
        <v>10632</v>
      </c>
      <c r="C1161" t="s">
        <v>10633</v>
      </c>
      <c r="D1161" t="s">
        <v>5556</v>
      </c>
      <c r="E1161" t="s">
        <v>1283</v>
      </c>
      <c r="F1161" s="1">
        <v>0.45</v>
      </c>
      <c r="G1161">
        <v>3.8</v>
      </c>
      <c r="H1161" s="2">
        <v>4353</v>
      </c>
      <c r="I1161" t="s">
        <v>10634</v>
      </c>
      <c r="J1161" t="s">
        <v>10635</v>
      </c>
      <c r="K1161" t="s">
        <v>10636</v>
      </c>
      <c r="L1161" t="s">
        <v>10637</v>
      </c>
      <c r="M1161" t="s">
        <v>10638</v>
      </c>
      <c r="N1161" t="s">
        <v>10639</v>
      </c>
      <c r="O1161" t="s">
        <v>10640</v>
      </c>
      <c r="P1161" t="s">
        <v>10641</v>
      </c>
    </row>
    <row r="1162" spans="1:16" x14ac:dyDescent="0.55000000000000004">
      <c r="A1162" t="s">
        <v>10642</v>
      </c>
      <c r="B1162" t="s">
        <v>10643</v>
      </c>
      <c r="C1162" t="s">
        <v>9151</v>
      </c>
      <c r="D1162" t="s">
        <v>163</v>
      </c>
      <c r="E1162" t="s">
        <v>2587</v>
      </c>
      <c r="F1162" s="1">
        <v>0.55000000000000004</v>
      </c>
      <c r="G1162">
        <v>4.0999999999999996</v>
      </c>
      <c r="H1162">
        <v>185</v>
      </c>
      <c r="I1162" t="s">
        <v>10644</v>
      </c>
      <c r="J1162" t="s">
        <v>10645</v>
      </c>
      <c r="K1162" t="s">
        <v>10646</v>
      </c>
      <c r="L1162" t="s">
        <v>10647</v>
      </c>
      <c r="M1162" t="s">
        <v>10648</v>
      </c>
      <c r="N1162" t="s">
        <v>10649</v>
      </c>
      <c r="O1162" t="s">
        <v>10650</v>
      </c>
      <c r="P1162" t="s">
        <v>10651</v>
      </c>
    </row>
    <row r="1163" spans="1:16" x14ac:dyDescent="0.55000000000000004">
      <c r="A1163" t="s">
        <v>10652</v>
      </c>
      <c r="B1163" t="s">
        <v>10653</v>
      </c>
      <c r="C1163" t="s">
        <v>9282</v>
      </c>
      <c r="D1163" t="s">
        <v>9140</v>
      </c>
      <c r="E1163" t="s">
        <v>9140</v>
      </c>
      <c r="F1163" s="1">
        <v>0</v>
      </c>
      <c r="G1163">
        <v>4.2</v>
      </c>
      <c r="H1163" s="2">
        <v>14290</v>
      </c>
      <c r="I1163" t="s">
        <v>10654</v>
      </c>
      <c r="J1163" t="s">
        <v>10655</v>
      </c>
      <c r="K1163" t="s">
        <v>10656</v>
      </c>
      <c r="L1163" t="s">
        <v>10657</v>
      </c>
      <c r="M1163" t="s">
        <v>10658</v>
      </c>
      <c r="N1163" t="s">
        <v>10659</v>
      </c>
      <c r="O1163" t="s">
        <v>10660</v>
      </c>
      <c r="P1163" t="s">
        <v>10661</v>
      </c>
    </row>
    <row r="1164" spans="1:16" x14ac:dyDescent="0.55000000000000004">
      <c r="A1164" t="s">
        <v>10662</v>
      </c>
      <c r="B1164" t="s">
        <v>10663</v>
      </c>
      <c r="C1164" t="s">
        <v>9293</v>
      </c>
      <c r="D1164" t="s">
        <v>90</v>
      </c>
      <c r="E1164" t="s">
        <v>10664</v>
      </c>
      <c r="F1164" s="1">
        <v>0.47</v>
      </c>
      <c r="G1164">
        <v>4.0999999999999996</v>
      </c>
      <c r="H1164" s="2">
        <v>3036</v>
      </c>
      <c r="I1164" t="s">
        <v>10009</v>
      </c>
      <c r="J1164" t="s">
        <v>10665</v>
      </c>
      <c r="K1164" t="s">
        <v>10666</v>
      </c>
      <c r="L1164" t="s">
        <v>10667</v>
      </c>
      <c r="M1164" t="s">
        <v>10668</v>
      </c>
      <c r="N1164" t="s">
        <v>10669</v>
      </c>
      <c r="O1164" t="s">
        <v>10670</v>
      </c>
      <c r="P1164" t="s">
        <v>10671</v>
      </c>
    </row>
    <row r="1165" spans="1:16" x14ac:dyDescent="0.55000000000000004">
      <c r="A1165" t="s">
        <v>10672</v>
      </c>
      <c r="B1165" t="s">
        <v>10673</v>
      </c>
      <c r="C1165" t="s">
        <v>9316</v>
      </c>
      <c r="D1165" t="s">
        <v>2999</v>
      </c>
      <c r="E1165" t="s">
        <v>7791</v>
      </c>
      <c r="F1165" s="1">
        <v>0.43</v>
      </c>
      <c r="G1165">
        <v>4.2</v>
      </c>
      <c r="H1165" s="2">
        <v>1296</v>
      </c>
      <c r="I1165" t="s">
        <v>10674</v>
      </c>
      <c r="J1165" t="s">
        <v>10675</v>
      </c>
      <c r="K1165" t="s">
        <v>10676</v>
      </c>
      <c r="L1165" t="s">
        <v>10677</v>
      </c>
      <c r="M1165" t="s">
        <v>10678</v>
      </c>
      <c r="N1165" t="s">
        <v>10679</v>
      </c>
      <c r="O1165" t="s">
        <v>10680</v>
      </c>
      <c r="P1165" t="s">
        <v>10681</v>
      </c>
    </row>
    <row r="1166" spans="1:16" x14ac:dyDescent="0.55000000000000004">
      <c r="A1166" t="s">
        <v>10682</v>
      </c>
      <c r="B1166" t="s">
        <v>10683</v>
      </c>
      <c r="C1166" t="s">
        <v>9316</v>
      </c>
      <c r="D1166" t="s">
        <v>10684</v>
      </c>
      <c r="E1166" t="s">
        <v>730</v>
      </c>
      <c r="F1166" s="1">
        <v>0.52</v>
      </c>
      <c r="G1166">
        <v>4.5</v>
      </c>
      <c r="H1166">
        <v>19</v>
      </c>
      <c r="I1166" t="s">
        <v>10685</v>
      </c>
      <c r="J1166" t="s">
        <v>10686</v>
      </c>
      <c r="K1166" t="s">
        <v>10687</v>
      </c>
      <c r="L1166" t="s">
        <v>10688</v>
      </c>
      <c r="M1166" t="s">
        <v>10689</v>
      </c>
      <c r="N1166" t="s">
        <v>10690</v>
      </c>
      <c r="O1166" t="s">
        <v>10691</v>
      </c>
      <c r="P1166" t="s">
        <v>10692</v>
      </c>
    </row>
    <row r="1167" spans="1:16" x14ac:dyDescent="0.55000000000000004">
      <c r="A1167" t="s">
        <v>10693</v>
      </c>
      <c r="B1167" t="s">
        <v>10694</v>
      </c>
      <c r="C1167" t="s">
        <v>9922</v>
      </c>
      <c r="D1167" t="s">
        <v>4627</v>
      </c>
      <c r="E1167" t="s">
        <v>4627</v>
      </c>
      <c r="F1167" s="1">
        <v>0</v>
      </c>
      <c r="G1167">
        <v>4</v>
      </c>
      <c r="H1167">
        <v>97</v>
      </c>
      <c r="I1167" t="s">
        <v>10695</v>
      </c>
      <c r="J1167" t="s">
        <v>10696</v>
      </c>
      <c r="K1167" t="s">
        <v>10697</v>
      </c>
      <c r="L1167" t="s">
        <v>10698</v>
      </c>
      <c r="M1167" t="s">
        <v>10699</v>
      </c>
      <c r="N1167" t="s">
        <v>10700</v>
      </c>
      <c r="O1167" t="s">
        <v>10701</v>
      </c>
      <c r="P1167" t="s">
        <v>10702</v>
      </c>
    </row>
    <row r="1168" spans="1:16" x14ac:dyDescent="0.55000000000000004">
      <c r="A1168" t="s">
        <v>10703</v>
      </c>
      <c r="B1168" t="s">
        <v>10704</v>
      </c>
      <c r="C1168" t="s">
        <v>9375</v>
      </c>
      <c r="D1168" t="s">
        <v>3336</v>
      </c>
      <c r="E1168" t="s">
        <v>10705</v>
      </c>
      <c r="F1168" s="1">
        <v>0.51</v>
      </c>
      <c r="G1168">
        <v>4.4000000000000004</v>
      </c>
      <c r="H1168" s="2">
        <v>1771</v>
      </c>
      <c r="I1168" t="s">
        <v>10706</v>
      </c>
      <c r="J1168" t="s">
        <v>10707</v>
      </c>
      <c r="K1168" t="s">
        <v>10708</v>
      </c>
      <c r="L1168" t="s">
        <v>10709</v>
      </c>
      <c r="M1168" t="s">
        <v>10710</v>
      </c>
      <c r="N1168" t="s">
        <v>10711</v>
      </c>
      <c r="O1168" t="s">
        <v>10712</v>
      </c>
      <c r="P1168" t="s">
        <v>10713</v>
      </c>
    </row>
    <row r="1169" spans="1:16" x14ac:dyDescent="0.55000000000000004">
      <c r="A1169" t="s">
        <v>10714</v>
      </c>
      <c r="B1169" t="s">
        <v>10715</v>
      </c>
      <c r="C1169" t="s">
        <v>9238</v>
      </c>
      <c r="D1169" t="s">
        <v>10716</v>
      </c>
      <c r="E1169" t="s">
        <v>9576</v>
      </c>
      <c r="F1169" s="1">
        <v>0.32</v>
      </c>
      <c r="G1169">
        <v>4</v>
      </c>
      <c r="H1169" s="2">
        <v>15034</v>
      </c>
      <c r="I1169" t="s">
        <v>10717</v>
      </c>
      <c r="J1169" t="s">
        <v>10718</v>
      </c>
      <c r="K1169" t="s">
        <v>10719</v>
      </c>
      <c r="L1169" t="s">
        <v>10720</v>
      </c>
      <c r="M1169" t="s">
        <v>10721</v>
      </c>
      <c r="N1169" t="s">
        <v>10722</v>
      </c>
      <c r="O1169" t="s">
        <v>10723</v>
      </c>
      <c r="P1169" t="s">
        <v>10724</v>
      </c>
    </row>
    <row r="1170" spans="1:16" x14ac:dyDescent="0.55000000000000004">
      <c r="A1170" t="s">
        <v>10725</v>
      </c>
      <c r="B1170" t="s">
        <v>10726</v>
      </c>
      <c r="C1170" t="s">
        <v>10633</v>
      </c>
      <c r="D1170" t="s">
        <v>10351</v>
      </c>
      <c r="E1170" t="s">
        <v>3590</v>
      </c>
      <c r="F1170" s="1">
        <v>0.47</v>
      </c>
      <c r="G1170">
        <v>4</v>
      </c>
      <c r="H1170" s="2">
        <v>3242</v>
      </c>
      <c r="I1170" t="s">
        <v>10727</v>
      </c>
      <c r="J1170" t="s">
        <v>10728</v>
      </c>
      <c r="K1170" t="s">
        <v>10729</v>
      </c>
      <c r="L1170" t="s">
        <v>10730</v>
      </c>
      <c r="M1170" t="s">
        <v>10731</v>
      </c>
      <c r="N1170" t="s">
        <v>10732</v>
      </c>
      <c r="O1170" t="s">
        <v>10733</v>
      </c>
      <c r="P1170" t="s">
        <v>10734</v>
      </c>
    </row>
    <row r="1171" spans="1:16" x14ac:dyDescent="0.55000000000000004">
      <c r="A1171" t="s">
        <v>10735</v>
      </c>
      <c r="B1171" t="s">
        <v>10736</v>
      </c>
      <c r="C1171" t="s">
        <v>9364</v>
      </c>
      <c r="D1171" t="s">
        <v>547</v>
      </c>
      <c r="E1171" t="s">
        <v>10737</v>
      </c>
      <c r="F1171" s="1">
        <v>0.39</v>
      </c>
      <c r="G1171">
        <v>3.9</v>
      </c>
      <c r="H1171" s="2">
        <v>2832</v>
      </c>
      <c r="I1171" t="s">
        <v>10738</v>
      </c>
      <c r="J1171" t="s">
        <v>10739</v>
      </c>
      <c r="K1171" t="s">
        <v>10740</v>
      </c>
      <c r="L1171" t="s">
        <v>10741</v>
      </c>
      <c r="M1171" t="s">
        <v>10742</v>
      </c>
      <c r="N1171" t="s">
        <v>10743</v>
      </c>
      <c r="O1171" t="s">
        <v>10744</v>
      </c>
      <c r="P1171" t="s">
        <v>10745</v>
      </c>
    </row>
    <row r="1172" spans="1:16" x14ac:dyDescent="0.55000000000000004">
      <c r="A1172" t="s">
        <v>10746</v>
      </c>
      <c r="B1172" t="s">
        <v>10747</v>
      </c>
      <c r="C1172" t="s">
        <v>9825</v>
      </c>
      <c r="D1172" t="s">
        <v>10748</v>
      </c>
      <c r="E1172" t="s">
        <v>4750</v>
      </c>
      <c r="F1172" s="1">
        <v>0.49</v>
      </c>
      <c r="G1172">
        <v>4</v>
      </c>
      <c r="H1172" s="2">
        <v>1498</v>
      </c>
      <c r="I1172" t="s">
        <v>10749</v>
      </c>
      <c r="J1172" t="s">
        <v>10750</v>
      </c>
      <c r="K1172" t="s">
        <v>10751</v>
      </c>
      <c r="L1172" t="s">
        <v>10752</v>
      </c>
      <c r="M1172" t="s">
        <v>10753</v>
      </c>
      <c r="N1172" t="s">
        <v>10754</v>
      </c>
      <c r="O1172" t="s">
        <v>10755</v>
      </c>
      <c r="P1172" t="s">
        <v>10756</v>
      </c>
    </row>
    <row r="1173" spans="1:16" x14ac:dyDescent="0.55000000000000004">
      <c r="A1173" t="s">
        <v>10757</v>
      </c>
      <c r="B1173" t="s">
        <v>10758</v>
      </c>
      <c r="C1173" t="s">
        <v>9126</v>
      </c>
      <c r="D1173" t="s">
        <v>114</v>
      </c>
      <c r="E1173" t="s">
        <v>10737</v>
      </c>
      <c r="F1173" s="1">
        <v>0.49</v>
      </c>
      <c r="G1173">
        <v>3.8</v>
      </c>
      <c r="H1173">
        <v>305</v>
      </c>
      <c r="I1173" t="s">
        <v>10759</v>
      </c>
      <c r="J1173" t="s">
        <v>10760</v>
      </c>
      <c r="K1173" t="s">
        <v>10761</v>
      </c>
      <c r="L1173" t="s">
        <v>10762</v>
      </c>
      <c r="M1173" t="s">
        <v>10763</v>
      </c>
      <c r="N1173" t="s">
        <v>10764</v>
      </c>
      <c r="O1173" t="s">
        <v>10765</v>
      </c>
      <c r="P1173" t="s">
        <v>10766</v>
      </c>
    </row>
    <row r="1174" spans="1:16" x14ac:dyDescent="0.55000000000000004">
      <c r="A1174" t="s">
        <v>10767</v>
      </c>
      <c r="B1174" t="s">
        <v>10768</v>
      </c>
      <c r="C1174" t="s">
        <v>9968</v>
      </c>
      <c r="D1174" t="s">
        <v>3590</v>
      </c>
      <c r="E1174" t="s">
        <v>1283</v>
      </c>
      <c r="F1174" s="1">
        <v>0.4</v>
      </c>
      <c r="G1174">
        <v>4.2</v>
      </c>
      <c r="H1174" s="2">
        <v>1191</v>
      </c>
      <c r="I1174" t="s">
        <v>10769</v>
      </c>
      <c r="J1174" t="s">
        <v>10770</v>
      </c>
      <c r="K1174" t="s">
        <v>10771</v>
      </c>
      <c r="L1174" t="s">
        <v>10772</v>
      </c>
      <c r="M1174" t="s">
        <v>10773</v>
      </c>
      <c r="N1174" t="s">
        <v>10774</v>
      </c>
      <c r="O1174" t="s">
        <v>10775</v>
      </c>
      <c r="P1174" t="s">
        <v>10776</v>
      </c>
    </row>
    <row r="1175" spans="1:16" x14ac:dyDescent="0.55000000000000004">
      <c r="A1175" t="s">
        <v>10777</v>
      </c>
      <c r="B1175" t="s">
        <v>10778</v>
      </c>
      <c r="C1175" t="s">
        <v>10779</v>
      </c>
      <c r="D1175" t="s">
        <v>10780</v>
      </c>
      <c r="E1175" t="s">
        <v>578</v>
      </c>
      <c r="F1175" s="1">
        <v>0.23</v>
      </c>
      <c r="G1175">
        <v>4.3</v>
      </c>
      <c r="H1175" s="2">
        <v>4049</v>
      </c>
      <c r="I1175" t="s">
        <v>10781</v>
      </c>
      <c r="J1175" t="s">
        <v>10782</v>
      </c>
      <c r="K1175" t="s">
        <v>10783</v>
      </c>
      <c r="L1175" t="s">
        <v>10784</v>
      </c>
      <c r="M1175" t="s">
        <v>10785</v>
      </c>
      <c r="N1175" t="s">
        <v>10786</v>
      </c>
      <c r="O1175" t="s">
        <v>10787</v>
      </c>
      <c r="P1175" t="s">
        <v>10788</v>
      </c>
    </row>
    <row r="1176" spans="1:16" x14ac:dyDescent="0.55000000000000004">
      <c r="A1176" t="s">
        <v>10789</v>
      </c>
      <c r="B1176" t="s">
        <v>10790</v>
      </c>
      <c r="C1176" t="s">
        <v>10791</v>
      </c>
      <c r="D1176" t="s">
        <v>10792</v>
      </c>
      <c r="E1176" t="s">
        <v>55</v>
      </c>
      <c r="F1176" s="1">
        <v>0</v>
      </c>
      <c r="G1176">
        <v>4.2</v>
      </c>
      <c r="H1176" s="2">
        <v>3160</v>
      </c>
      <c r="I1176" t="s">
        <v>10793</v>
      </c>
      <c r="J1176" t="s">
        <v>10794</v>
      </c>
      <c r="K1176" t="s">
        <v>10795</v>
      </c>
      <c r="L1176" t="s">
        <v>10796</v>
      </c>
      <c r="M1176" t="s">
        <v>10797</v>
      </c>
      <c r="N1176" t="s">
        <v>10798</v>
      </c>
      <c r="O1176" t="s">
        <v>10799</v>
      </c>
      <c r="P1176" t="s">
        <v>10800</v>
      </c>
    </row>
    <row r="1177" spans="1:16" x14ac:dyDescent="0.55000000000000004">
      <c r="A1177" t="s">
        <v>10801</v>
      </c>
      <c r="B1177" t="s">
        <v>10802</v>
      </c>
      <c r="C1177" t="s">
        <v>9933</v>
      </c>
      <c r="D1177" t="s">
        <v>548</v>
      </c>
      <c r="E1177" t="s">
        <v>9760</v>
      </c>
      <c r="F1177" s="1">
        <v>0.31</v>
      </c>
      <c r="G1177">
        <v>4.3</v>
      </c>
      <c r="H1177" s="2">
        <v>9650</v>
      </c>
      <c r="I1177" t="s">
        <v>10803</v>
      </c>
      <c r="J1177" t="s">
        <v>10804</v>
      </c>
      <c r="K1177" t="s">
        <v>10805</v>
      </c>
      <c r="L1177" t="s">
        <v>10806</v>
      </c>
      <c r="M1177" t="s">
        <v>10807</v>
      </c>
      <c r="N1177" t="s">
        <v>10808</v>
      </c>
      <c r="O1177" t="s">
        <v>10809</v>
      </c>
      <c r="P1177" t="s">
        <v>10810</v>
      </c>
    </row>
    <row r="1178" spans="1:16" x14ac:dyDescent="0.55000000000000004">
      <c r="A1178" t="s">
        <v>10811</v>
      </c>
      <c r="B1178" t="s">
        <v>10812</v>
      </c>
      <c r="C1178" t="s">
        <v>10813</v>
      </c>
      <c r="D1178" t="s">
        <v>1883</v>
      </c>
      <c r="E1178" t="s">
        <v>142</v>
      </c>
      <c r="F1178" s="1">
        <v>0.6</v>
      </c>
      <c r="G1178">
        <v>4.2</v>
      </c>
      <c r="H1178" s="2">
        <v>3846</v>
      </c>
      <c r="I1178" t="s">
        <v>10814</v>
      </c>
      <c r="J1178" t="s">
        <v>10815</v>
      </c>
      <c r="K1178" t="s">
        <v>10816</v>
      </c>
      <c r="L1178" t="s">
        <v>10817</v>
      </c>
      <c r="M1178" t="s">
        <v>10818</v>
      </c>
      <c r="N1178" t="s">
        <v>10819</v>
      </c>
      <c r="O1178" t="s">
        <v>10820</v>
      </c>
      <c r="P1178" t="s">
        <v>10821</v>
      </c>
    </row>
    <row r="1179" spans="1:16" x14ac:dyDescent="0.55000000000000004">
      <c r="A1179" t="s">
        <v>10822</v>
      </c>
      <c r="B1179" t="s">
        <v>10823</v>
      </c>
      <c r="C1179" t="s">
        <v>9162</v>
      </c>
      <c r="D1179" t="s">
        <v>9105</v>
      </c>
      <c r="E1179" t="s">
        <v>90</v>
      </c>
      <c r="F1179" s="1">
        <v>0.4</v>
      </c>
      <c r="G1179">
        <v>4.4000000000000004</v>
      </c>
      <c r="H1179">
        <v>290</v>
      </c>
      <c r="I1179" t="s">
        <v>10824</v>
      </c>
      <c r="J1179" t="s">
        <v>10825</v>
      </c>
      <c r="K1179" t="s">
        <v>10826</v>
      </c>
      <c r="L1179" t="s">
        <v>10827</v>
      </c>
      <c r="M1179" t="s">
        <v>10828</v>
      </c>
      <c r="N1179" t="s">
        <v>10829</v>
      </c>
      <c r="O1179" t="s">
        <v>10830</v>
      </c>
      <c r="P1179" t="s">
        <v>10831</v>
      </c>
    </row>
    <row r="1180" spans="1:16" x14ac:dyDescent="0.55000000000000004">
      <c r="A1180" t="s">
        <v>10832</v>
      </c>
      <c r="B1180" t="s">
        <v>10833</v>
      </c>
      <c r="C1180" t="s">
        <v>9553</v>
      </c>
      <c r="D1180" t="s">
        <v>547</v>
      </c>
      <c r="E1180" t="s">
        <v>625</v>
      </c>
      <c r="F1180" s="1">
        <v>0.2</v>
      </c>
      <c r="G1180">
        <v>3.8</v>
      </c>
      <c r="H1180" s="2">
        <v>2206</v>
      </c>
      <c r="I1180" t="s">
        <v>10834</v>
      </c>
      <c r="J1180" t="s">
        <v>10835</v>
      </c>
      <c r="K1180" t="s">
        <v>10836</v>
      </c>
      <c r="L1180" t="s">
        <v>10837</v>
      </c>
      <c r="M1180" t="s">
        <v>10838</v>
      </c>
      <c r="N1180" t="s">
        <v>10839</v>
      </c>
      <c r="O1180" t="s">
        <v>10840</v>
      </c>
      <c r="P1180" t="s">
        <v>10841</v>
      </c>
    </row>
    <row r="1181" spans="1:16" x14ac:dyDescent="0.55000000000000004">
      <c r="A1181" t="s">
        <v>10842</v>
      </c>
      <c r="B1181" t="s">
        <v>10843</v>
      </c>
      <c r="C1181" t="s">
        <v>9933</v>
      </c>
      <c r="D1181" t="s">
        <v>611</v>
      </c>
      <c r="E1181" t="s">
        <v>10844</v>
      </c>
      <c r="F1181" s="1">
        <v>0.47</v>
      </c>
      <c r="G1181">
        <v>4.0999999999999996</v>
      </c>
      <c r="H1181" s="2">
        <v>9349</v>
      </c>
      <c r="I1181" t="s">
        <v>10845</v>
      </c>
      <c r="J1181" t="s">
        <v>10846</v>
      </c>
      <c r="K1181" t="s">
        <v>10847</v>
      </c>
      <c r="L1181" t="s">
        <v>10848</v>
      </c>
      <c r="M1181" t="s">
        <v>10849</v>
      </c>
      <c r="N1181" t="s">
        <v>10850</v>
      </c>
      <c r="O1181" t="s">
        <v>10851</v>
      </c>
      <c r="P1181" t="s">
        <v>10852</v>
      </c>
    </row>
    <row r="1182" spans="1:16" x14ac:dyDescent="0.55000000000000004">
      <c r="A1182" t="s">
        <v>10853</v>
      </c>
      <c r="B1182" t="s">
        <v>10854</v>
      </c>
      <c r="C1182" t="s">
        <v>9173</v>
      </c>
      <c r="D1182" t="s">
        <v>378</v>
      </c>
      <c r="E1182" t="s">
        <v>4750</v>
      </c>
      <c r="F1182" s="1">
        <v>0.79</v>
      </c>
      <c r="G1182">
        <v>3.9</v>
      </c>
      <c r="H1182">
        <v>578</v>
      </c>
      <c r="I1182" t="s">
        <v>10855</v>
      </c>
      <c r="J1182" t="s">
        <v>10856</v>
      </c>
      <c r="K1182" t="s">
        <v>10857</v>
      </c>
      <c r="L1182" t="s">
        <v>10858</v>
      </c>
      <c r="M1182" t="s">
        <v>10859</v>
      </c>
      <c r="N1182" t="s">
        <v>10860</v>
      </c>
      <c r="O1182" t="s">
        <v>10861</v>
      </c>
      <c r="P1182" t="s">
        <v>10862</v>
      </c>
    </row>
    <row r="1183" spans="1:16" x14ac:dyDescent="0.55000000000000004">
      <c r="A1183" t="s">
        <v>10863</v>
      </c>
      <c r="B1183" t="s">
        <v>10864</v>
      </c>
      <c r="C1183" t="s">
        <v>10110</v>
      </c>
      <c r="D1183" t="s">
        <v>625</v>
      </c>
      <c r="E1183" t="s">
        <v>625</v>
      </c>
      <c r="F1183" s="1">
        <v>0</v>
      </c>
      <c r="G1183">
        <v>4.3</v>
      </c>
      <c r="H1183" s="2">
        <v>9331</v>
      </c>
      <c r="I1183" t="s">
        <v>10865</v>
      </c>
      <c r="J1183" t="s">
        <v>10866</v>
      </c>
      <c r="K1183" t="s">
        <v>10867</v>
      </c>
      <c r="L1183" t="s">
        <v>10868</v>
      </c>
      <c r="M1183" t="s">
        <v>10869</v>
      </c>
      <c r="N1183" t="s">
        <v>10870</v>
      </c>
      <c r="O1183" t="s">
        <v>10871</v>
      </c>
      <c r="P1183" t="s">
        <v>10872</v>
      </c>
    </row>
    <row r="1184" spans="1:16" x14ac:dyDescent="0.55000000000000004">
      <c r="A1184" t="s">
        <v>10873</v>
      </c>
      <c r="B1184" t="s">
        <v>10874</v>
      </c>
      <c r="C1184" t="s">
        <v>10779</v>
      </c>
      <c r="D1184" t="s">
        <v>10875</v>
      </c>
      <c r="E1184" t="s">
        <v>10876</v>
      </c>
      <c r="F1184" s="1">
        <v>0.76</v>
      </c>
      <c r="G1184">
        <v>4.4000000000000004</v>
      </c>
      <c r="H1184" s="2">
        <v>3837</v>
      </c>
      <c r="I1184" t="s">
        <v>10877</v>
      </c>
      <c r="J1184" t="s">
        <v>10878</v>
      </c>
      <c r="K1184" t="s">
        <v>10879</v>
      </c>
      <c r="L1184" t="s">
        <v>10880</v>
      </c>
      <c r="M1184" t="s">
        <v>10881</v>
      </c>
      <c r="N1184" t="s">
        <v>10882</v>
      </c>
      <c r="O1184" t="s">
        <v>10883</v>
      </c>
      <c r="P1184" t="s">
        <v>10884</v>
      </c>
    </row>
    <row r="1185" spans="1:16" x14ac:dyDescent="0.55000000000000004">
      <c r="A1185" t="s">
        <v>10885</v>
      </c>
      <c r="B1185" t="s">
        <v>10886</v>
      </c>
      <c r="C1185" t="s">
        <v>10791</v>
      </c>
      <c r="D1185" t="s">
        <v>1415</v>
      </c>
      <c r="E1185" t="s">
        <v>407</v>
      </c>
      <c r="F1185" s="1">
        <v>0.11</v>
      </c>
      <c r="G1185">
        <v>3.6</v>
      </c>
      <c r="H1185" s="2">
        <v>11456</v>
      </c>
      <c r="I1185" t="s">
        <v>10887</v>
      </c>
      <c r="J1185" t="s">
        <v>10888</v>
      </c>
      <c r="K1185" t="s">
        <v>10889</v>
      </c>
      <c r="L1185" t="s">
        <v>10890</v>
      </c>
      <c r="M1185" t="s">
        <v>10891</v>
      </c>
      <c r="N1185" t="s">
        <v>10892</v>
      </c>
      <c r="O1185" t="s">
        <v>10893</v>
      </c>
      <c r="P1185" t="s">
        <v>10894</v>
      </c>
    </row>
    <row r="1186" spans="1:16" x14ac:dyDescent="0.55000000000000004">
      <c r="A1186" t="s">
        <v>10895</v>
      </c>
      <c r="B1186" t="s">
        <v>10896</v>
      </c>
      <c r="C1186" t="s">
        <v>9139</v>
      </c>
      <c r="D1186" t="s">
        <v>610</v>
      </c>
      <c r="E1186" t="s">
        <v>114</v>
      </c>
      <c r="F1186" s="1">
        <v>0.35</v>
      </c>
      <c r="G1186">
        <v>3.8</v>
      </c>
      <c r="H1186">
        <v>49</v>
      </c>
      <c r="I1186" t="s">
        <v>10897</v>
      </c>
      <c r="J1186" t="s">
        <v>10898</v>
      </c>
      <c r="K1186" t="s">
        <v>10899</v>
      </c>
      <c r="L1186" t="s">
        <v>10900</v>
      </c>
      <c r="M1186" t="s">
        <v>10901</v>
      </c>
      <c r="N1186" t="s">
        <v>10902</v>
      </c>
      <c r="O1186" t="s">
        <v>10903</v>
      </c>
      <c r="P1186" t="s">
        <v>10904</v>
      </c>
    </row>
    <row r="1187" spans="1:16" x14ac:dyDescent="0.55000000000000004">
      <c r="A1187" t="s">
        <v>10905</v>
      </c>
      <c r="B1187" t="s">
        <v>10906</v>
      </c>
      <c r="C1187" t="s">
        <v>9305</v>
      </c>
      <c r="D1187" t="s">
        <v>9847</v>
      </c>
      <c r="E1187" t="s">
        <v>10907</v>
      </c>
      <c r="F1187" s="1">
        <v>0.49</v>
      </c>
      <c r="G1187">
        <v>4</v>
      </c>
      <c r="H1187" s="2">
        <v>4978</v>
      </c>
      <c r="I1187" t="s">
        <v>10908</v>
      </c>
      <c r="J1187" t="s">
        <v>10909</v>
      </c>
      <c r="K1187" t="s">
        <v>10910</v>
      </c>
      <c r="L1187" t="s">
        <v>10911</v>
      </c>
      <c r="M1187" t="s">
        <v>10912</v>
      </c>
      <c r="N1187" t="s">
        <v>10913</v>
      </c>
      <c r="O1187" t="s">
        <v>10914</v>
      </c>
      <c r="P1187" t="s">
        <v>10915</v>
      </c>
    </row>
    <row r="1188" spans="1:16" x14ac:dyDescent="0.55000000000000004">
      <c r="A1188" t="s">
        <v>10916</v>
      </c>
      <c r="B1188" t="s">
        <v>10917</v>
      </c>
      <c r="C1188" t="s">
        <v>9495</v>
      </c>
      <c r="D1188" t="s">
        <v>31</v>
      </c>
      <c r="E1188" t="s">
        <v>90</v>
      </c>
      <c r="F1188" s="1">
        <v>0.6</v>
      </c>
      <c r="G1188">
        <v>4.0999999999999996</v>
      </c>
      <c r="H1188" s="2">
        <v>1996</v>
      </c>
      <c r="I1188" t="s">
        <v>10918</v>
      </c>
      <c r="J1188" t="s">
        <v>10919</v>
      </c>
      <c r="K1188" t="s">
        <v>10920</v>
      </c>
      <c r="L1188" t="s">
        <v>10921</v>
      </c>
      <c r="M1188" t="s">
        <v>10922</v>
      </c>
      <c r="N1188" t="s">
        <v>10923</v>
      </c>
      <c r="O1188" t="s">
        <v>10924</v>
      </c>
      <c r="P1188" t="s">
        <v>10925</v>
      </c>
    </row>
    <row r="1189" spans="1:16" x14ac:dyDescent="0.55000000000000004">
      <c r="A1189" t="s">
        <v>10926</v>
      </c>
      <c r="B1189" t="s">
        <v>10927</v>
      </c>
      <c r="C1189" t="s">
        <v>9655</v>
      </c>
      <c r="D1189" t="s">
        <v>20</v>
      </c>
      <c r="E1189" t="s">
        <v>43</v>
      </c>
      <c r="F1189" s="1">
        <v>0.42</v>
      </c>
      <c r="G1189">
        <v>4.3</v>
      </c>
      <c r="H1189" s="2">
        <v>1811</v>
      </c>
      <c r="I1189" t="s">
        <v>10928</v>
      </c>
      <c r="J1189" t="s">
        <v>10929</v>
      </c>
      <c r="K1189" t="s">
        <v>10930</v>
      </c>
      <c r="L1189" t="s">
        <v>10931</v>
      </c>
      <c r="M1189" t="s">
        <v>10932</v>
      </c>
      <c r="N1189" t="s">
        <v>10933</v>
      </c>
      <c r="O1189" t="s">
        <v>10934</v>
      </c>
      <c r="P1189" t="s">
        <v>10935</v>
      </c>
    </row>
    <row r="1190" spans="1:16" x14ac:dyDescent="0.55000000000000004">
      <c r="A1190" t="s">
        <v>10936</v>
      </c>
      <c r="B1190" t="s">
        <v>10937</v>
      </c>
      <c r="C1190" t="s">
        <v>9126</v>
      </c>
      <c r="D1190" t="s">
        <v>10938</v>
      </c>
      <c r="E1190" t="s">
        <v>2139</v>
      </c>
      <c r="F1190" s="1">
        <v>0.55000000000000004</v>
      </c>
      <c r="G1190">
        <v>4</v>
      </c>
      <c r="H1190" s="2">
        <v>2198</v>
      </c>
      <c r="I1190" t="s">
        <v>10939</v>
      </c>
      <c r="J1190" t="s">
        <v>10940</v>
      </c>
      <c r="K1190" t="s">
        <v>10941</v>
      </c>
      <c r="L1190" t="s">
        <v>10942</v>
      </c>
      <c r="M1190" t="s">
        <v>10943</v>
      </c>
      <c r="N1190" t="s">
        <v>10944</v>
      </c>
      <c r="O1190" t="s">
        <v>10945</v>
      </c>
      <c r="P1190" t="s">
        <v>10946</v>
      </c>
    </row>
    <row r="1191" spans="1:16" x14ac:dyDescent="0.55000000000000004">
      <c r="A1191" t="s">
        <v>10947</v>
      </c>
      <c r="B1191" t="s">
        <v>10948</v>
      </c>
      <c r="C1191" t="s">
        <v>9686</v>
      </c>
      <c r="D1191" t="s">
        <v>10949</v>
      </c>
      <c r="E1191" t="s">
        <v>162</v>
      </c>
      <c r="F1191" s="1">
        <v>0.26</v>
      </c>
      <c r="G1191">
        <v>3.9</v>
      </c>
      <c r="H1191" s="2">
        <v>13127</v>
      </c>
      <c r="I1191" t="s">
        <v>10950</v>
      </c>
      <c r="J1191" t="s">
        <v>10951</v>
      </c>
      <c r="K1191" t="s">
        <v>10952</v>
      </c>
      <c r="L1191" t="s">
        <v>10953</v>
      </c>
      <c r="M1191" t="s">
        <v>10954</v>
      </c>
      <c r="N1191" t="s">
        <v>10955</v>
      </c>
      <c r="O1191" t="s">
        <v>10956</v>
      </c>
      <c r="P1191" t="s">
        <v>10957</v>
      </c>
    </row>
    <row r="1192" spans="1:16" x14ac:dyDescent="0.55000000000000004">
      <c r="A1192" t="s">
        <v>10958</v>
      </c>
      <c r="B1192" t="s">
        <v>10959</v>
      </c>
      <c r="C1192" t="s">
        <v>9375</v>
      </c>
      <c r="D1192" t="s">
        <v>3266</v>
      </c>
      <c r="E1192" t="s">
        <v>10960</v>
      </c>
      <c r="F1192" s="1">
        <v>0.24</v>
      </c>
      <c r="G1192">
        <v>4.4000000000000004</v>
      </c>
      <c r="H1192" s="2">
        <v>5865</v>
      </c>
      <c r="I1192" t="s">
        <v>10961</v>
      </c>
      <c r="J1192" t="s">
        <v>10962</v>
      </c>
      <c r="K1192" t="s">
        <v>10963</v>
      </c>
      <c r="L1192" t="s">
        <v>10964</v>
      </c>
      <c r="M1192" t="s">
        <v>10965</v>
      </c>
      <c r="N1192" t="s">
        <v>10966</v>
      </c>
      <c r="O1192" t="s">
        <v>10967</v>
      </c>
      <c r="P1192" t="s">
        <v>10968</v>
      </c>
    </row>
    <row r="1193" spans="1:16" x14ac:dyDescent="0.55000000000000004">
      <c r="A1193" t="s">
        <v>10969</v>
      </c>
      <c r="B1193" t="s">
        <v>10970</v>
      </c>
      <c r="C1193" t="s">
        <v>10971</v>
      </c>
      <c r="D1193" t="s">
        <v>10972</v>
      </c>
      <c r="E1193" t="s">
        <v>1683</v>
      </c>
      <c r="F1193" s="1">
        <v>0.41</v>
      </c>
      <c r="G1193">
        <v>3.7</v>
      </c>
      <c r="H1193" s="2">
        <v>1067</v>
      </c>
      <c r="I1193" t="s">
        <v>10973</v>
      </c>
      <c r="J1193" t="s">
        <v>10974</v>
      </c>
      <c r="K1193" t="s">
        <v>10975</v>
      </c>
      <c r="L1193" t="s">
        <v>10976</v>
      </c>
      <c r="M1193" t="s">
        <v>10977</v>
      </c>
      <c r="N1193" t="s">
        <v>10978</v>
      </c>
      <c r="O1193" t="s">
        <v>10979</v>
      </c>
      <c r="P1193" t="s">
        <v>10980</v>
      </c>
    </row>
    <row r="1194" spans="1:16" x14ac:dyDescent="0.55000000000000004">
      <c r="A1194" t="s">
        <v>10981</v>
      </c>
      <c r="B1194" t="s">
        <v>10982</v>
      </c>
      <c r="C1194" t="s">
        <v>9507</v>
      </c>
      <c r="D1194" t="s">
        <v>114</v>
      </c>
      <c r="E1194" t="s">
        <v>10983</v>
      </c>
      <c r="F1194" s="1">
        <v>0.36</v>
      </c>
      <c r="G1194">
        <v>3.6</v>
      </c>
      <c r="H1194" s="2">
        <v>4881</v>
      </c>
      <c r="I1194" t="s">
        <v>10984</v>
      </c>
      <c r="J1194" t="s">
        <v>10985</v>
      </c>
      <c r="K1194" t="s">
        <v>10986</v>
      </c>
      <c r="L1194" t="s">
        <v>10987</v>
      </c>
      <c r="M1194" t="s">
        <v>10988</v>
      </c>
      <c r="N1194" t="s">
        <v>10989</v>
      </c>
      <c r="O1194" t="s">
        <v>10990</v>
      </c>
      <c r="P1194" t="s">
        <v>10991</v>
      </c>
    </row>
    <row r="1195" spans="1:16" x14ac:dyDescent="0.55000000000000004">
      <c r="A1195" t="s">
        <v>10992</v>
      </c>
      <c r="B1195" t="s">
        <v>10993</v>
      </c>
      <c r="C1195" t="s">
        <v>9553</v>
      </c>
      <c r="D1195" t="s">
        <v>6346</v>
      </c>
      <c r="E1195" t="s">
        <v>10994</v>
      </c>
      <c r="F1195" s="1">
        <v>0.49</v>
      </c>
      <c r="G1195">
        <v>3.7</v>
      </c>
      <c r="H1195" s="2">
        <v>11217</v>
      </c>
      <c r="I1195" t="s">
        <v>10995</v>
      </c>
      <c r="J1195" t="s">
        <v>10996</v>
      </c>
      <c r="K1195" t="s">
        <v>10997</v>
      </c>
      <c r="L1195" t="s">
        <v>10998</v>
      </c>
      <c r="M1195" t="s">
        <v>10999</v>
      </c>
      <c r="N1195" t="s">
        <v>11000</v>
      </c>
      <c r="O1195" t="s">
        <v>11001</v>
      </c>
      <c r="P1195" t="s">
        <v>11002</v>
      </c>
    </row>
    <row r="1196" spans="1:16" x14ac:dyDescent="0.55000000000000004">
      <c r="A1196" t="s">
        <v>11003</v>
      </c>
      <c r="B1196" t="s">
        <v>11004</v>
      </c>
      <c r="C1196" t="s">
        <v>9282</v>
      </c>
      <c r="D1196" t="s">
        <v>1949</v>
      </c>
      <c r="E1196" t="s">
        <v>114</v>
      </c>
      <c r="F1196" s="1">
        <v>0.74</v>
      </c>
      <c r="G1196">
        <v>4</v>
      </c>
      <c r="H1196">
        <v>43</v>
      </c>
      <c r="I1196" t="s">
        <v>11005</v>
      </c>
      <c r="J1196" t="s">
        <v>11006</v>
      </c>
      <c r="K1196" t="s">
        <v>11007</v>
      </c>
      <c r="L1196" t="s">
        <v>11008</v>
      </c>
      <c r="M1196" t="s">
        <v>11009</v>
      </c>
      <c r="N1196" t="s">
        <v>11010</v>
      </c>
      <c r="O1196" t="s">
        <v>11011</v>
      </c>
      <c r="P1196" t="s">
        <v>11012</v>
      </c>
    </row>
    <row r="1197" spans="1:16" x14ac:dyDescent="0.55000000000000004">
      <c r="A1197" t="s">
        <v>11013</v>
      </c>
      <c r="B1197" t="s">
        <v>11014</v>
      </c>
      <c r="C1197" t="s">
        <v>9305</v>
      </c>
      <c r="D1197" t="s">
        <v>9847</v>
      </c>
      <c r="E1197" t="s">
        <v>11015</v>
      </c>
      <c r="F1197" s="1">
        <v>0.57999999999999996</v>
      </c>
      <c r="G1197">
        <v>4.2</v>
      </c>
      <c r="H1197" s="2">
        <v>4664</v>
      </c>
      <c r="I1197" t="s">
        <v>11016</v>
      </c>
      <c r="J1197" t="s">
        <v>11017</v>
      </c>
      <c r="K1197" t="s">
        <v>11018</v>
      </c>
      <c r="L1197" t="s">
        <v>11019</v>
      </c>
      <c r="M1197" t="s">
        <v>11020</v>
      </c>
      <c r="N1197" t="s">
        <v>11021</v>
      </c>
      <c r="O1197" t="s">
        <v>11022</v>
      </c>
      <c r="P1197" t="s">
        <v>11023</v>
      </c>
    </row>
    <row r="1198" spans="1:16" x14ac:dyDescent="0.55000000000000004">
      <c r="A1198" t="s">
        <v>11024</v>
      </c>
      <c r="B1198" t="s">
        <v>11025</v>
      </c>
      <c r="C1198" t="s">
        <v>9507</v>
      </c>
      <c r="D1198" t="s">
        <v>11026</v>
      </c>
      <c r="E1198" t="s">
        <v>11027</v>
      </c>
      <c r="F1198" s="1">
        <v>0.28999999999999998</v>
      </c>
      <c r="G1198">
        <v>3.8</v>
      </c>
      <c r="H1198" s="2">
        <v>2112</v>
      </c>
      <c r="I1198" t="s">
        <v>11028</v>
      </c>
      <c r="J1198" t="s">
        <v>11029</v>
      </c>
      <c r="K1198" t="s">
        <v>11030</v>
      </c>
      <c r="L1198" t="s">
        <v>11031</v>
      </c>
      <c r="M1198" t="s">
        <v>11032</v>
      </c>
      <c r="N1198" t="s">
        <v>11033</v>
      </c>
      <c r="O1198" t="s">
        <v>11034</v>
      </c>
      <c r="P1198" t="s">
        <v>11035</v>
      </c>
    </row>
    <row r="1199" spans="1:16" x14ac:dyDescent="0.55000000000000004">
      <c r="A1199" t="s">
        <v>11036</v>
      </c>
      <c r="B1199" t="s">
        <v>11037</v>
      </c>
      <c r="C1199" t="s">
        <v>11038</v>
      </c>
      <c r="D1199" t="s">
        <v>11039</v>
      </c>
      <c r="E1199" t="s">
        <v>102</v>
      </c>
      <c r="F1199" s="1">
        <v>0.37</v>
      </c>
      <c r="G1199">
        <v>4.2</v>
      </c>
      <c r="H1199" s="2">
        <v>2737</v>
      </c>
      <c r="I1199" t="s">
        <v>11040</v>
      </c>
      <c r="J1199" t="s">
        <v>11041</v>
      </c>
      <c r="K1199" t="s">
        <v>11042</v>
      </c>
      <c r="L1199" t="s">
        <v>11043</v>
      </c>
      <c r="M1199" t="s">
        <v>11044</v>
      </c>
      <c r="N1199" t="s">
        <v>11045</v>
      </c>
      <c r="O1199" t="s">
        <v>11046</v>
      </c>
      <c r="P1199" t="s">
        <v>11047</v>
      </c>
    </row>
    <row r="1200" spans="1:16" x14ac:dyDescent="0.55000000000000004">
      <c r="A1200" t="s">
        <v>11048</v>
      </c>
      <c r="B1200" t="s">
        <v>11049</v>
      </c>
      <c r="C1200" t="s">
        <v>9933</v>
      </c>
      <c r="D1200" t="s">
        <v>11050</v>
      </c>
      <c r="E1200" t="s">
        <v>11051</v>
      </c>
      <c r="F1200" s="1">
        <v>0.38</v>
      </c>
      <c r="G1200">
        <v>3.9</v>
      </c>
      <c r="H1200" s="2">
        <v>9019</v>
      </c>
      <c r="I1200" t="s">
        <v>11052</v>
      </c>
      <c r="J1200" t="s">
        <v>11053</v>
      </c>
      <c r="K1200" t="s">
        <v>11054</v>
      </c>
      <c r="L1200" t="s">
        <v>11055</v>
      </c>
      <c r="M1200" t="s">
        <v>11056</v>
      </c>
      <c r="N1200" t="s">
        <v>11057</v>
      </c>
      <c r="O1200" t="s">
        <v>11058</v>
      </c>
      <c r="P1200" t="s">
        <v>11059</v>
      </c>
    </row>
    <row r="1201" spans="1:16" x14ac:dyDescent="0.55000000000000004">
      <c r="A1201" t="s">
        <v>11060</v>
      </c>
      <c r="B1201" t="s">
        <v>11061</v>
      </c>
      <c r="C1201" t="s">
        <v>9495</v>
      </c>
      <c r="D1201" t="s">
        <v>31</v>
      </c>
      <c r="E1201" t="s">
        <v>90</v>
      </c>
      <c r="F1201" s="1">
        <v>0.6</v>
      </c>
      <c r="G1201">
        <v>4</v>
      </c>
      <c r="H1201" s="2">
        <v>10234</v>
      </c>
      <c r="I1201" t="s">
        <v>11062</v>
      </c>
      <c r="J1201" t="s">
        <v>11063</v>
      </c>
      <c r="K1201" t="s">
        <v>11064</v>
      </c>
      <c r="L1201" t="s">
        <v>11065</v>
      </c>
      <c r="M1201" t="s">
        <v>11066</v>
      </c>
      <c r="N1201" t="s">
        <v>11067</v>
      </c>
      <c r="O1201" t="s">
        <v>11068</v>
      </c>
      <c r="P1201" t="s">
        <v>11069</v>
      </c>
    </row>
    <row r="1202" spans="1:16" x14ac:dyDescent="0.55000000000000004">
      <c r="A1202" t="s">
        <v>11070</v>
      </c>
      <c r="B1202" t="s">
        <v>11071</v>
      </c>
      <c r="C1202" t="s">
        <v>11072</v>
      </c>
      <c r="D1202" t="s">
        <v>5007</v>
      </c>
      <c r="E1202" t="s">
        <v>888</v>
      </c>
      <c r="F1202" s="1">
        <v>0.64</v>
      </c>
      <c r="G1202">
        <v>4.0999999999999996</v>
      </c>
      <c r="H1202">
        <v>550</v>
      </c>
      <c r="I1202" t="s">
        <v>11073</v>
      </c>
      <c r="J1202" t="s">
        <v>11074</v>
      </c>
      <c r="K1202" t="s">
        <v>11075</v>
      </c>
      <c r="L1202" t="s">
        <v>11076</v>
      </c>
      <c r="M1202" t="s">
        <v>11077</v>
      </c>
      <c r="N1202" t="s">
        <v>11078</v>
      </c>
      <c r="O1202" t="s">
        <v>11079</v>
      </c>
      <c r="P1202" t="s">
        <v>11080</v>
      </c>
    </row>
    <row r="1203" spans="1:16" x14ac:dyDescent="0.55000000000000004">
      <c r="A1203" t="s">
        <v>11081</v>
      </c>
      <c r="B1203" t="s">
        <v>11082</v>
      </c>
      <c r="C1203" t="s">
        <v>9282</v>
      </c>
      <c r="D1203" t="s">
        <v>247</v>
      </c>
      <c r="E1203" t="s">
        <v>90</v>
      </c>
      <c r="F1203" s="1">
        <v>0.44</v>
      </c>
      <c r="G1203">
        <v>4.8</v>
      </c>
      <c r="H1203">
        <v>28</v>
      </c>
      <c r="I1203" t="s">
        <v>11083</v>
      </c>
      <c r="J1203" t="s">
        <v>11084</v>
      </c>
      <c r="K1203" t="s">
        <v>11085</v>
      </c>
      <c r="L1203" t="s">
        <v>11086</v>
      </c>
      <c r="M1203" t="s">
        <v>11087</v>
      </c>
      <c r="N1203" t="s">
        <v>11088</v>
      </c>
      <c r="O1203" t="s">
        <v>11089</v>
      </c>
      <c r="P1203" t="s">
        <v>11090</v>
      </c>
    </row>
    <row r="1204" spans="1:16" x14ac:dyDescent="0.55000000000000004">
      <c r="A1204" t="s">
        <v>11091</v>
      </c>
      <c r="B1204" t="s">
        <v>11092</v>
      </c>
      <c r="C1204" t="s">
        <v>9933</v>
      </c>
      <c r="D1204" t="s">
        <v>324</v>
      </c>
      <c r="E1204" t="s">
        <v>11093</v>
      </c>
      <c r="F1204" s="1">
        <v>0.57999999999999996</v>
      </c>
      <c r="G1204">
        <v>4.2</v>
      </c>
      <c r="H1204" s="2">
        <v>1353</v>
      </c>
      <c r="I1204" t="s">
        <v>11094</v>
      </c>
      <c r="J1204" t="s">
        <v>11095</v>
      </c>
      <c r="K1204" t="s">
        <v>11096</v>
      </c>
      <c r="L1204" t="s">
        <v>11097</v>
      </c>
      <c r="M1204" t="s">
        <v>11098</v>
      </c>
      <c r="N1204" t="s">
        <v>11099</v>
      </c>
      <c r="O1204" t="s">
        <v>11100</v>
      </c>
      <c r="P1204" t="s">
        <v>11101</v>
      </c>
    </row>
    <row r="1205" spans="1:16" x14ac:dyDescent="0.55000000000000004">
      <c r="A1205" t="s">
        <v>11102</v>
      </c>
      <c r="B1205" t="s">
        <v>11103</v>
      </c>
      <c r="C1205" t="s">
        <v>9162</v>
      </c>
      <c r="D1205" t="s">
        <v>142</v>
      </c>
      <c r="E1205" t="s">
        <v>11104</v>
      </c>
      <c r="F1205" s="1">
        <v>0.35</v>
      </c>
      <c r="G1205">
        <v>4.0999999999999996</v>
      </c>
      <c r="H1205" s="2">
        <v>2138</v>
      </c>
      <c r="I1205" t="s">
        <v>11105</v>
      </c>
      <c r="J1205" t="s">
        <v>11106</v>
      </c>
      <c r="K1205" t="s">
        <v>11107</v>
      </c>
      <c r="L1205" t="s">
        <v>11108</v>
      </c>
      <c r="M1205" t="s">
        <v>11109</v>
      </c>
      <c r="N1205" t="s">
        <v>11110</v>
      </c>
      <c r="O1205" t="s">
        <v>11111</v>
      </c>
      <c r="P1205" t="s">
        <v>11112</v>
      </c>
    </row>
    <row r="1206" spans="1:16" x14ac:dyDescent="0.55000000000000004">
      <c r="A1206" t="s">
        <v>11113</v>
      </c>
      <c r="B1206" t="s">
        <v>11114</v>
      </c>
      <c r="C1206" t="s">
        <v>9825</v>
      </c>
      <c r="D1206" t="s">
        <v>1793</v>
      </c>
      <c r="E1206" t="s">
        <v>324</v>
      </c>
      <c r="F1206" s="1">
        <v>0.53</v>
      </c>
      <c r="G1206">
        <v>4</v>
      </c>
      <c r="H1206" s="2">
        <v>1679</v>
      </c>
      <c r="I1206" t="s">
        <v>11115</v>
      </c>
      <c r="J1206" t="s">
        <v>11116</v>
      </c>
      <c r="K1206" t="s">
        <v>11117</v>
      </c>
      <c r="L1206" t="s">
        <v>11118</v>
      </c>
      <c r="M1206" t="s">
        <v>11119</v>
      </c>
      <c r="N1206" t="s">
        <v>11120</v>
      </c>
      <c r="O1206" t="s">
        <v>11121</v>
      </c>
      <c r="P1206" t="s">
        <v>11122</v>
      </c>
    </row>
    <row r="1207" spans="1:16" x14ac:dyDescent="0.55000000000000004">
      <c r="A1207" t="s">
        <v>11123</v>
      </c>
      <c r="B1207" t="s">
        <v>11124</v>
      </c>
      <c r="C1207" t="s">
        <v>11125</v>
      </c>
      <c r="D1207" t="s">
        <v>11126</v>
      </c>
      <c r="E1207" t="s">
        <v>11127</v>
      </c>
      <c r="F1207" s="1">
        <v>0.28999999999999998</v>
      </c>
      <c r="G1207">
        <v>3.9</v>
      </c>
      <c r="H1207" s="2">
        <v>12837</v>
      </c>
      <c r="I1207" t="s">
        <v>11128</v>
      </c>
      <c r="J1207" t="s">
        <v>11129</v>
      </c>
      <c r="K1207" t="s">
        <v>11130</v>
      </c>
      <c r="L1207" t="s">
        <v>11131</v>
      </c>
      <c r="M1207" t="s">
        <v>11132</v>
      </c>
      <c r="N1207" t="s">
        <v>11133</v>
      </c>
      <c r="O1207" t="s">
        <v>11134</v>
      </c>
      <c r="P1207" t="s">
        <v>11135</v>
      </c>
    </row>
    <row r="1208" spans="1:16" x14ac:dyDescent="0.55000000000000004">
      <c r="A1208" t="s">
        <v>11136</v>
      </c>
      <c r="B1208" t="s">
        <v>11137</v>
      </c>
      <c r="C1208" t="s">
        <v>11138</v>
      </c>
      <c r="D1208" t="s">
        <v>1415</v>
      </c>
      <c r="E1208" t="s">
        <v>324</v>
      </c>
      <c r="F1208" s="1">
        <v>0.15</v>
      </c>
      <c r="G1208">
        <v>4.0999999999999996</v>
      </c>
      <c r="H1208" s="2">
        <v>8873</v>
      </c>
      <c r="I1208" t="s">
        <v>11139</v>
      </c>
      <c r="J1208" t="s">
        <v>11140</v>
      </c>
      <c r="K1208" t="s">
        <v>11141</v>
      </c>
      <c r="L1208" t="s">
        <v>11142</v>
      </c>
      <c r="M1208" t="s">
        <v>11143</v>
      </c>
      <c r="N1208" t="s">
        <v>11144</v>
      </c>
      <c r="O1208" t="s">
        <v>11145</v>
      </c>
      <c r="P1208" t="s">
        <v>11146</v>
      </c>
    </row>
    <row r="1209" spans="1:16" x14ac:dyDescent="0.55000000000000004">
      <c r="A1209" t="s">
        <v>11147</v>
      </c>
      <c r="B1209" t="s">
        <v>11148</v>
      </c>
      <c r="C1209" t="s">
        <v>9507</v>
      </c>
      <c r="D1209" t="s">
        <v>11149</v>
      </c>
      <c r="E1209" t="s">
        <v>10111</v>
      </c>
      <c r="F1209" s="1">
        <v>0.12</v>
      </c>
      <c r="G1209">
        <v>4.3</v>
      </c>
      <c r="H1209" s="2">
        <v>7681</v>
      </c>
      <c r="I1209" t="s">
        <v>11150</v>
      </c>
      <c r="J1209" t="s">
        <v>11151</v>
      </c>
      <c r="K1209" t="s">
        <v>11152</v>
      </c>
      <c r="L1209" t="s">
        <v>11153</v>
      </c>
      <c r="M1209" t="s">
        <v>11154</v>
      </c>
      <c r="N1209" t="s">
        <v>11155</v>
      </c>
      <c r="O1209" t="s">
        <v>11156</v>
      </c>
      <c r="P1209" t="s">
        <v>11157</v>
      </c>
    </row>
    <row r="1210" spans="1:16" x14ac:dyDescent="0.55000000000000004">
      <c r="A1210" t="s">
        <v>11158</v>
      </c>
      <c r="B1210" t="s">
        <v>11159</v>
      </c>
      <c r="C1210" t="s">
        <v>9151</v>
      </c>
      <c r="D1210" t="s">
        <v>1661</v>
      </c>
      <c r="E1210" t="s">
        <v>11160</v>
      </c>
      <c r="F1210" s="1">
        <v>0.37</v>
      </c>
      <c r="G1210">
        <v>4.0999999999999996</v>
      </c>
      <c r="H1210">
        <v>322</v>
      </c>
      <c r="I1210" t="s">
        <v>11161</v>
      </c>
      <c r="J1210" t="s">
        <v>11162</v>
      </c>
      <c r="K1210" t="s">
        <v>11163</v>
      </c>
      <c r="L1210" t="s">
        <v>11164</v>
      </c>
      <c r="M1210" t="s">
        <v>11165</v>
      </c>
      <c r="N1210" t="s">
        <v>11166</v>
      </c>
      <c r="O1210" t="s">
        <v>11167</v>
      </c>
      <c r="P1210" t="s">
        <v>11168</v>
      </c>
    </row>
    <row r="1211" spans="1:16" x14ac:dyDescent="0.55000000000000004">
      <c r="A1211" t="s">
        <v>11169</v>
      </c>
      <c r="B1211" t="s">
        <v>11170</v>
      </c>
      <c r="C1211" t="s">
        <v>9293</v>
      </c>
      <c r="D1211" t="s">
        <v>20</v>
      </c>
      <c r="E1211" t="s">
        <v>11171</v>
      </c>
      <c r="F1211" s="1">
        <v>0.43</v>
      </c>
      <c r="G1211">
        <v>4.2</v>
      </c>
      <c r="H1211" s="2">
        <v>9772</v>
      </c>
      <c r="I1211" t="s">
        <v>11172</v>
      </c>
      <c r="J1211" t="s">
        <v>11173</v>
      </c>
      <c r="K1211" t="s">
        <v>11174</v>
      </c>
      <c r="L1211" t="s">
        <v>11175</v>
      </c>
      <c r="M1211" t="s">
        <v>11176</v>
      </c>
      <c r="N1211" t="s">
        <v>11177</v>
      </c>
      <c r="O1211" t="s">
        <v>11178</v>
      </c>
      <c r="P1211" t="s">
        <v>11179</v>
      </c>
    </row>
    <row r="1212" spans="1:16" x14ac:dyDescent="0.55000000000000004">
      <c r="A1212" t="s">
        <v>11180</v>
      </c>
      <c r="B1212" t="s">
        <v>11181</v>
      </c>
      <c r="C1212" t="s">
        <v>10791</v>
      </c>
      <c r="D1212" t="s">
        <v>11182</v>
      </c>
      <c r="E1212" t="s">
        <v>11183</v>
      </c>
      <c r="F1212" s="1">
        <v>0.49</v>
      </c>
      <c r="G1212">
        <v>3.9</v>
      </c>
      <c r="H1212" s="2">
        <v>18497</v>
      </c>
      <c r="I1212" t="s">
        <v>11184</v>
      </c>
      <c r="J1212" t="s">
        <v>11185</v>
      </c>
      <c r="K1212" t="s">
        <v>11186</v>
      </c>
      <c r="L1212" t="s">
        <v>11187</v>
      </c>
      <c r="M1212" t="s">
        <v>11188</v>
      </c>
      <c r="N1212" t="s">
        <v>11189</v>
      </c>
      <c r="O1212" t="s">
        <v>11190</v>
      </c>
      <c r="P1212" t="s">
        <v>11191</v>
      </c>
    </row>
    <row r="1213" spans="1:16" x14ac:dyDescent="0.55000000000000004">
      <c r="A1213" t="s">
        <v>11192</v>
      </c>
      <c r="B1213" t="s">
        <v>11193</v>
      </c>
      <c r="C1213" t="s">
        <v>9553</v>
      </c>
      <c r="D1213" t="s">
        <v>90</v>
      </c>
      <c r="E1213" t="s">
        <v>548</v>
      </c>
      <c r="F1213" s="1">
        <v>0.77</v>
      </c>
      <c r="G1213">
        <v>3.7</v>
      </c>
      <c r="H1213">
        <v>53</v>
      </c>
      <c r="I1213" t="s">
        <v>11194</v>
      </c>
      <c r="J1213" t="s">
        <v>11195</v>
      </c>
      <c r="K1213" t="s">
        <v>11196</v>
      </c>
      <c r="L1213" t="s">
        <v>11197</v>
      </c>
      <c r="M1213" t="s">
        <v>11198</v>
      </c>
      <c r="N1213" t="s">
        <v>11199</v>
      </c>
      <c r="O1213" t="s">
        <v>11200</v>
      </c>
      <c r="P1213" t="s">
        <v>11201</v>
      </c>
    </row>
    <row r="1214" spans="1:16" x14ac:dyDescent="0.55000000000000004">
      <c r="A1214" t="s">
        <v>11202</v>
      </c>
      <c r="B1214" t="s">
        <v>11203</v>
      </c>
      <c r="C1214" t="s">
        <v>9587</v>
      </c>
      <c r="D1214" t="s">
        <v>577</v>
      </c>
      <c r="E1214" t="s">
        <v>302</v>
      </c>
      <c r="F1214" s="1">
        <v>0.53</v>
      </c>
      <c r="G1214">
        <v>4.0999999999999996</v>
      </c>
      <c r="H1214" s="2">
        <v>1728</v>
      </c>
      <c r="I1214" t="s">
        <v>11204</v>
      </c>
      <c r="J1214" t="s">
        <v>11205</v>
      </c>
      <c r="K1214" t="s">
        <v>11206</v>
      </c>
      <c r="L1214" t="s">
        <v>11207</v>
      </c>
      <c r="M1214" t="s">
        <v>11208</v>
      </c>
      <c r="N1214" t="s">
        <v>11209</v>
      </c>
      <c r="O1214" t="s">
        <v>11210</v>
      </c>
      <c r="P1214" t="s">
        <v>11211</v>
      </c>
    </row>
    <row r="1215" spans="1:16" x14ac:dyDescent="0.55000000000000004">
      <c r="A1215" t="s">
        <v>11212</v>
      </c>
      <c r="B1215" t="s">
        <v>11213</v>
      </c>
      <c r="C1215" t="s">
        <v>9922</v>
      </c>
      <c r="D1215" t="s">
        <v>9460</v>
      </c>
      <c r="E1215" t="s">
        <v>236</v>
      </c>
      <c r="F1215" s="1">
        <v>0.11</v>
      </c>
      <c r="G1215">
        <v>4</v>
      </c>
      <c r="H1215" s="2">
        <v>2877</v>
      </c>
      <c r="I1215" t="s">
        <v>11214</v>
      </c>
      <c r="J1215" t="s">
        <v>11215</v>
      </c>
      <c r="K1215" t="s">
        <v>11216</v>
      </c>
      <c r="L1215" t="s">
        <v>11217</v>
      </c>
      <c r="M1215" t="s">
        <v>11218</v>
      </c>
      <c r="N1215" t="s">
        <v>11219</v>
      </c>
      <c r="O1215" t="s">
        <v>11220</v>
      </c>
      <c r="P1215" t="s">
        <v>11221</v>
      </c>
    </row>
    <row r="1216" spans="1:16" x14ac:dyDescent="0.55000000000000004">
      <c r="A1216" t="s">
        <v>11222</v>
      </c>
      <c r="B1216" t="s">
        <v>11223</v>
      </c>
      <c r="C1216" t="s">
        <v>9293</v>
      </c>
      <c r="D1216" t="s">
        <v>5925</v>
      </c>
      <c r="E1216" t="s">
        <v>10737</v>
      </c>
      <c r="F1216" s="1">
        <v>0.46</v>
      </c>
      <c r="G1216">
        <v>3.8</v>
      </c>
      <c r="H1216">
        <v>250</v>
      </c>
      <c r="I1216" t="s">
        <v>11224</v>
      </c>
      <c r="J1216" t="s">
        <v>11225</v>
      </c>
      <c r="K1216" t="s">
        <v>11226</v>
      </c>
      <c r="L1216" t="s">
        <v>11227</v>
      </c>
      <c r="M1216" t="s">
        <v>11228</v>
      </c>
      <c r="N1216" t="s">
        <v>11229</v>
      </c>
      <c r="O1216" t="s">
        <v>11230</v>
      </c>
      <c r="P1216" t="s">
        <v>11231</v>
      </c>
    </row>
    <row r="1217" spans="1:16" x14ac:dyDescent="0.55000000000000004">
      <c r="A1217" t="s">
        <v>11232</v>
      </c>
      <c r="B1217" t="s">
        <v>11233</v>
      </c>
      <c r="C1217" t="s">
        <v>9364</v>
      </c>
      <c r="D1217" t="s">
        <v>11234</v>
      </c>
      <c r="E1217" t="s">
        <v>9342</v>
      </c>
      <c r="F1217" s="1">
        <v>0.61</v>
      </c>
      <c r="G1217">
        <v>4.2</v>
      </c>
      <c r="H1217" s="2">
        <v>5178</v>
      </c>
      <c r="I1217" t="s">
        <v>11235</v>
      </c>
      <c r="J1217" t="s">
        <v>11236</v>
      </c>
      <c r="K1217" t="s">
        <v>11237</v>
      </c>
      <c r="L1217" t="s">
        <v>11238</v>
      </c>
      <c r="M1217" t="s">
        <v>11239</v>
      </c>
      <c r="N1217" t="s">
        <v>11240</v>
      </c>
      <c r="O1217" t="s">
        <v>11241</v>
      </c>
      <c r="P1217" t="s">
        <v>11242</v>
      </c>
    </row>
    <row r="1218" spans="1:16" x14ac:dyDescent="0.55000000000000004">
      <c r="A1218" t="s">
        <v>11243</v>
      </c>
      <c r="B1218" t="s">
        <v>11244</v>
      </c>
      <c r="C1218" t="s">
        <v>9162</v>
      </c>
      <c r="D1218" t="s">
        <v>90</v>
      </c>
      <c r="E1218" t="s">
        <v>114</v>
      </c>
      <c r="F1218" s="1">
        <v>0.5</v>
      </c>
      <c r="G1218">
        <v>4.5999999999999996</v>
      </c>
      <c r="H1218">
        <v>79</v>
      </c>
      <c r="I1218" t="s">
        <v>11245</v>
      </c>
      <c r="J1218" t="s">
        <v>11246</v>
      </c>
      <c r="K1218" t="s">
        <v>11247</v>
      </c>
      <c r="L1218" t="s">
        <v>11248</v>
      </c>
      <c r="M1218" t="s">
        <v>11249</v>
      </c>
      <c r="N1218" t="s">
        <v>11250</v>
      </c>
      <c r="O1218" t="s">
        <v>11251</v>
      </c>
      <c r="P1218" t="s">
        <v>11252</v>
      </c>
    </row>
    <row r="1219" spans="1:16" x14ac:dyDescent="0.55000000000000004">
      <c r="A1219" t="s">
        <v>11253</v>
      </c>
      <c r="B1219" t="s">
        <v>11254</v>
      </c>
      <c r="C1219" t="s">
        <v>10779</v>
      </c>
      <c r="D1219" t="s">
        <v>10087</v>
      </c>
      <c r="E1219" t="s">
        <v>11255</v>
      </c>
      <c r="F1219" s="1">
        <v>0.27</v>
      </c>
      <c r="G1219">
        <v>4.0999999999999996</v>
      </c>
      <c r="H1219" s="2">
        <v>4157</v>
      </c>
      <c r="I1219" t="s">
        <v>11256</v>
      </c>
      <c r="J1219" t="s">
        <v>11257</v>
      </c>
      <c r="K1219" t="s">
        <v>11258</v>
      </c>
      <c r="L1219" t="s">
        <v>11259</v>
      </c>
      <c r="M1219" t="s">
        <v>11260</v>
      </c>
      <c r="N1219" t="s">
        <v>11261</v>
      </c>
      <c r="O1219" t="s">
        <v>11262</v>
      </c>
      <c r="P1219" t="s">
        <v>11263</v>
      </c>
    </row>
    <row r="1220" spans="1:16" x14ac:dyDescent="0.55000000000000004">
      <c r="A1220" t="s">
        <v>11264</v>
      </c>
      <c r="B1220" t="s">
        <v>11265</v>
      </c>
      <c r="C1220" t="s">
        <v>9139</v>
      </c>
      <c r="D1220" t="s">
        <v>6674</v>
      </c>
      <c r="E1220" t="s">
        <v>730</v>
      </c>
      <c r="F1220" s="1">
        <v>0.49</v>
      </c>
      <c r="G1220">
        <v>3.3</v>
      </c>
      <c r="H1220">
        <v>29</v>
      </c>
      <c r="I1220" t="s">
        <v>11266</v>
      </c>
      <c r="J1220" t="s">
        <v>11267</v>
      </c>
      <c r="K1220" t="s">
        <v>11268</v>
      </c>
      <c r="L1220" t="s">
        <v>11269</v>
      </c>
      <c r="M1220" t="s">
        <v>11270</v>
      </c>
      <c r="N1220" t="s">
        <v>11271</v>
      </c>
      <c r="O1220" t="s">
        <v>11272</v>
      </c>
      <c r="P1220" t="s">
        <v>11273</v>
      </c>
    </row>
    <row r="1221" spans="1:16" x14ac:dyDescent="0.55000000000000004">
      <c r="A1221" t="s">
        <v>11274</v>
      </c>
      <c r="B1221" t="s">
        <v>11275</v>
      </c>
      <c r="C1221" t="s">
        <v>9293</v>
      </c>
      <c r="D1221" t="s">
        <v>547</v>
      </c>
      <c r="E1221" t="s">
        <v>11276</v>
      </c>
      <c r="F1221" s="1">
        <v>0.28999999999999998</v>
      </c>
      <c r="G1221">
        <v>4.2</v>
      </c>
      <c r="H1221" s="2">
        <v>4580</v>
      </c>
      <c r="I1221" t="s">
        <v>11277</v>
      </c>
      <c r="J1221" t="s">
        <v>11278</v>
      </c>
      <c r="K1221" t="s">
        <v>11279</v>
      </c>
      <c r="L1221" t="s">
        <v>11280</v>
      </c>
      <c r="M1221" t="s">
        <v>11281</v>
      </c>
      <c r="N1221" t="s">
        <v>11282</v>
      </c>
      <c r="O1221" t="s">
        <v>11283</v>
      </c>
      <c r="P1221" t="s">
        <v>11284</v>
      </c>
    </row>
    <row r="1222" spans="1:16" x14ac:dyDescent="0.55000000000000004">
      <c r="A1222" t="s">
        <v>11285</v>
      </c>
      <c r="B1222" t="s">
        <v>11286</v>
      </c>
      <c r="C1222" t="s">
        <v>9655</v>
      </c>
      <c r="D1222" t="s">
        <v>2949</v>
      </c>
      <c r="E1222" t="s">
        <v>11287</v>
      </c>
      <c r="F1222" s="1">
        <v>0.41</v>
      </c>
      <c r="G1222">
        <v>4.3</v>
      </c>
      <c r="H1222" s="2">
        <v>1404</v>
      </c>
      <c r="I1222" t="s">
        <v>11288</v>
      </c>
      <c r="J1222" t="s">
        <v>11289</v>
      </c>
      <c r="K1222" t="s">
        <v>11290</v>
      </c>
      <c r="L1222" t="s">
        <v>11291</v>
      </c>
      <c r="M1222" t="s">
        <v>11292</v>
      </c>
      <c r="N1222" t="s">
        <v>11293</v>
      </c>
      <c r="O1222" t="s">
        <v>11294</v>
      </c>
      <c r="P1222" t="s">
        <v>11295</v>
      </c>
    </row>
    <row r="1223" spans="1:16" x14ac:dyDescent="0.55000000000000004">
      <c r="A1223" t="s">
        <v>11296</v>
      </c>
      <c r="B1223" t="s">
        <v>11297</v>
      </c>
      <c r="C1223" t="s">
        <v>11298</v>
      </c>
      <c r="D1223" t="s">
        <v>3266</v>
      </c>
      <c r="E1223" t="s">
        <v>11299</v>
      </c>
      <c r="F1223" s="1">
        <v>0.28000000000000003</v>
      </c>
      <c r="G1223">
        <v>4.3</v>
      </c>
      <c r="H1223" s="2">
        <v>2810</v>
      </c>
      <c r="I1223" t="s">
        <v>11300</v>
      </c>
      <c r="J1223" t="s">
        <v>11301</v>
      </c>
      <c r="K1223" t="s">
        <v>11302</v>
      </c>
      <c r="L1223" t="s">
        <v>11303</v>
      </c>
      <c r="M1223" t="s">
        <v>11304</v>
      </c>
      <c r="N1223" t="s">
        <v>11305</v>
      </c>
      <c r="O1223" t="s">
        <v>11306</v>
      </c>
      <c r="P1223" t="s">
        <v>11307</v>
      </c>
    </row>
    <row r="1224" spans="1:16" x14ac:dyDescent="0.55000000000000004">
      <c r="A1224" t="s">
        <v>11308</v>
      </c>
      <c r="B1224" t="s">
        <v>11309</v>
      </c>
      <c r="C1224" t="s">
        <v>9879</v>
      </c>
      <c r="D1224" t="s">
        <v>1960</v>
      </c>
      <c r="E1224" t="s">
        <v>1960</v>
      </c>
      <c r="F1224" s="1">
        <v>0</v>
      </c>
      <c r="G1224">
        <v>4.3</v>
      </c>
      <c r="H1224">
        <v>7</v>
      </c>
      <c r="I1224" t="s">
        <v>11310</v>
      </c>
      <c r="J1224" t="s">
        <v>11311</v>
      </c>
      <c r="K1224" t="s">
        <v>11312</v>
      </c>
      <c r="L1224" t="s">
        <v>11313</v>
      </c>
      <c r="M1224" t="s">
        <v>11314</v>
      </c>
      <c r="N1224" t="s">
        <v>11315</v>
      </c>
      <c r="O1224" t="s">
        <v>11316</v>
      </c>
      <c r="P1224" t="s">
        <v>11317</v>
      </c>
    </row>
    <row r="1225" spans="1:16" x14ac:dyDescent="0.55000000000000004">
      <c r="A1225" t="s">
        <v>11318</v>
      </c>
      <c r="B1225" t="s">
        <v>11319</v>
      </c>
      <c r="C1225" t="s">
        <v>9282</v>
      </c>
      <c r="D1225" t="s">
        <v>55</v>
      </c>
      <c r="E1225" t="s">
        <v>479</v>
      </c>
      <c r="F1225" s="1">
        <v>0.56000000000000005</v>
      </c>
      <c r="G1225">
        <v>4.7</v>
      </c>
      <c r="H1225" s="2">
        <v>1729</v>
      </c>
      <c r="I1225" t="s">
        <v>11320</v>
      </c>
      <c r="J1225" t="s">
        <v>11321</v>
      </c>
      <c r="K1225" t="s">
        <v>11322</v>
      </c>
      <c r="L1225" t="s">
        <v>11323</v>
      </c>
      <c r="M1225" t="s">
        <v>11324</v>
      </c>
      <c r="N1225" t="s">
        <v>11325</v>
      </c>
      <c r="O1225" t="s">
        <v>11326</v>
      </c>
      <c r="P1225" t="s">
        <v>11327</v>
      </c>
    </row>
    <row r="1226" spans="1:16" x14ac:dyDescent="0.55000000000000004">
      <c r="A1226" t="s">
        <v>11328</v>
      </c>
      <c r="B1226" t="s">
        <v>11329</v>
      </c>
      <c r="C1226" t="s">
        <v>11330</v>
      </c>
      <c r="D1226" t="s">
        <v>4739</v>
      </c>
      <c r="E1226" t="s">
        <v>11331</v>
      </c>
      <c r="F1226" s="1">
        <v>0.39</v>
      </c>
      <c r="G1226">
        <v>4.4000000000000004</v>
      </c>
      <c r="H1226" s="2">
        <v>2116</v>
      </c>
      <c r="I1226" t="s">
        <v>11332</v>
      </c>
      <c r="J1226" t="s">
        <v>11333</v>
      </c>
      <c r="K1226" t="s">
        <v>11334</v>
      </c>
      <c r="L1226" t="s">
        <v>11335</v>
      </c>
      <c r="M1226" t="s">
        <v>11336</v>
      </c>
      <c r="N1226" t="s">
        <v>11337</v>
      </c>
      <c r="O1226" t="s">
        <v>11338</v>
      </c>
      <c r="P1226" t="s">
        <v>11339</v>
      </c>
    </row>
    <row r="1227" spans="1:16" x14ac:dyDescent="0.55000000000000004">
      <c r="A1227" t="s">
        <v>11340</v>
      </c>
      <c r="B1227" t="s">
        <v>11341</v>
      </c>
      <c r="C1227" t="s">
        <v>9587</v>
      </c>
      <c r="D1227" t="s">
        <v>8771</v>
      </c>
      <c r="E1227" t="s">
        <v>7739</v>
      </c>
      <c r="F1227" s="1">
        <v>0.46</v>
      </c>
      <c r="G1227">
        <v>3.9</v>
      </c>
      <c r="H1227">
        <v>463</v>
      </c>
      <c r="I1227" t="s">
        <v>11342</v>
      </c>
      <c r="J1227" t="s">
        <v>11343</v>
      </c>
      <c r="K1227" t="s">
        <v>11344</v>
      </c>
      <c r="L1227" t="s">
        <v>11345</v>
      </c>
      <c r="M1227" t="s">
        <v>11346</v>
      </c>
      <c r="N1227" t="s">
        <v>11347</v>
      </c>
      <c r="O1227" t="s">
        <v>11348</v>
      </c>
      <c r="P1227" t="s">
        <v>11349</v>
      </c>
    </row>
    <row r="1228" spans="1:16" x14ac:dyDescent="0.55000000000000004">
      <c r="A1228" t="s">
        <v>11350</v>
      </c>
      <c r="B1228" t="s">
        <v>11351</v>
      </c>
      <c r="C1228" t="s">
        <v>9282</v>
      </c>
      <c r="D1228" t="s">
        <v>90</v>
      </c>
      <c r="E1228" t="s">
        <v>888</v>
      </c>
      <c r="F1228" s="1">
        <v>0.62</v>
      </c>
      <c r="G1228">
        <v>4.7</v>
      </c>
      <c r="H1228">
        <v>54</v>
      </c>
      <c r="I1228" t="s">
        <v>11352</v>
      </c>
      <c r="J1228" t="s">
        <v>11353</v>
      </c>
      <c r="K1228" t="s">
        <v>11354</v>
      </c>
      <c r="L1228" t="s">
        <v>11355</v>
      </c>
      <c r="M1228" t="s">
        <v>11356</v>
      </c>
      <c r="N1228" t="s">
        <v>11357</v>
      </c>
      <c r="O1228" t="s">
        <v>11358</v>
      </c>
      <c r="P1228" t="s">
        <v>11359</v>
      </c>
    </row>
    <row r="1229" spans="1:16" x14ac:dyDescent="0.55000000000000004">
      <c r="A1229" t="s">
        <v>11360</v>
      </c>
      <c r="B1229" t="s">
        <v>11361</v>
      </c>
      <c r="C1229" t="s">
        <v>9449</v>
      </c>
      <c r="D1229" t="s">
        <v>11362</v>
      </c>
      <c r="E1229" t="s">
        <v>11363</v>
      </c>
      <c r="F1229" s="1">
        <v>0.2</v>
      </c>
      <c r="G1229">
        <v>4.0999999999999996</v>
      </c>
      <c r="H1229" s="2">
        <v>7229</v>
      </c>
      <c r="I1229" t="s">
        <v>11364</v>
      </c>
      <c r="J1229" t="s">
        <v>11365</v>
      </c>
      <c r="K1229" t="s">
        <v>11366</v>
      </c>
      <c r="L1229" t="s">
        <v>11367</v>
      </c>
      <c r="M1229" t="s">
        <v>11368</v>
      </c>
      <c r="N1229" t="s">
        <v>11369</v>
      </c>
      <c r="O1229" t="s">
        <v>11370</v>
      </c>
      <c r="P1229" t="s">
        <v>11371</v>
      </c>
    </row>
    <row r="1230" spans="1:16" x14ac:dyDescent="0.55000000000000004">
      <c r="A1230" t="s">
        <v>11372</v>
      </c>
      <c r="B1230" t="s">
        <v>11373</v>
      </c>
      <c r="C1230" t="s">
        <v>9316</v>
      </c>
      <c r="D1230" t="s">
        <v>43</v>
      </c>
      <c r="E1230" t="s">
        <v>11374</v>
      </c>
      <c r="F1230" s="1">
        <v>0.5</v>
      </c>
      <c r="G1230">
        <v>3.8</v>
      </c>
      <c r="H1230" s="2">
        <v>3842</v>
      </c>
      <c r="I1230" t="s">
        <v>11375</v>
      </c>
      <c r="J1230" t="s">
        <v>11376</v>
      </c>
      <c r="K1230" t="s">
        <v>11377</v>
      </c>
      <c r="L1230" t="s">
        <v>11378</v>
      </c>
      <c r="M1230" t="s">
        <v>11379</v>
      </c>
      <c r="N1230" t="s">
        <v>11380</v>
      </c>
      <c r="O1230" t="s">
        <v>11381</v>
      </c>
      <c r="P1230" t="s">
        <v>11382</v>
      </c>
    </row>
    <row r="1231" spans="1:16" x14ac:dyDescent="0.55000000000000004">
      <c r="A1231" t="s">
        <v>11383</v>
      </c>
      <c r="B1231" t="s">
        <v>11384</v>
      </c>
      <c r="C1231" t="s">
        <v>9316</v>
      </c>
      <c r="D1231" t="s">
        <v>4739</v>
      </c>
      <c r="E1231" t="s">
        <v>11385</v>
      </c>
      <c r="F1231" s="1">
        <v>0.43</v>
      </c>
      <c r="G1231">
        <v>4.4000000000000004</v>
      </c>
      <c r="H1231">
        <v>646</v>
      </c>
      <c r="I1231" t="s">
        <v>11386</v>
      </c>
      <c r="J1231" t="s">
        <v>11387</v>
      </c>
      <c r="K1231" t="s">
        <v>11388</v>
      </c>
      <c r="L1231" t="s">
        <v>11389</v>
      </c>
      <c r="M1231" t="s">
        <v>11390</v>
      </c>
      <c r="N1231" t="s">
        <v>11391</v>
      </c>
      <c r="O1231" t="s">
        <v>9325</v>
      </c>
      <c r="P1231" t="s">
        <v>11392</v>
      </c>
    </row>
    <row r="1232" spans="1:16" x14ac:dyDescent="0.55000000000000004">
      <c r="A1232" t="s">
        <v>11393</v>
      </c>
      <c r="B1232" t="s">
        <v>11394</v>
      </c>
      <c r="C1232" t="s">
        <v>9655</v>
      </c>
      <c r="D1232" t="s">
        <v>547</v>
      </c>
      <c r="E1232" t="s">
        <v>3000</v>
      </c>
      <c r="F1232" s="1">
        <v>0.66</v>
      </c>
      <c r="G1232">
        <v>4.3</v>
      </c>
      <c r="H1232" s="2">
        <v>1802</v>
      </c>
      <c r="I1232" t="s">
        <v>11395</v>
      </c>
      <c r="J1232" t="s">
        <v>11396</v>
      </c>
      <c r="K1232" t="s">
        <v>11397</v>
      </c>
      <c r="L1232" t="s">
        <v>11398</v>
      </c>
      <c r="M1232" t="s">
        <v>11399</v>
      </c>
      <c r="N1232" t="s">
        <v>11400</v>
      </c>
      <c r="O1232" t="s">
        <v>11401</v>
      </c>
      <c r="P1232" t="s">
        <v>11402</v>
      </c>
    </row>
    <row r="1233" spans="1:16" x14ac:dyDescent="0.55000000000000004">
      <c r="A1233" t="s">
        <v>11403</v>
      </c>
      <c r="B1233" t="s">
        <v>11404</v>
      </c>
      <c r="C1233" t="s">
        <v>9316</v>
      </c>
      <c r="D1233" t="s">
        <v>114</v>
      </c>
      <c r="E1233" t="s">
        <v>11405</v>
      </c>
      <c r="F1233" s="1">
        <v>0.62</v>
      </c>
      <c r="G1233">
        <v>3.4</v>
      </c>
      <c r="H1233">
        <v>252</v>
      </c>
      <c r="I1233" t="s">
        <v>11406</v>
      </c>
      <c r="J1233" t="s">
        <v>11407</v>
      </c>
      <c r="K1233" t="s">
        <v>11408</v>
      </c>
      <c r="L1233" t="s">
        <v>11409</v>
      </c>
      <c r="M1233" t="s">
        <v>11410</v>
      </c>
      <c r="N1233" t="s">
        <v>11411</v>
      </c>
      <c r="O1233" t="s">
        <v>11412</v>
      </c>
      <c r="P1233" t="s">
        <v>11413</v>
      </c>
    </row>
    <row r="1234" spans="1:16" x14ac:dyDescent="0.55000000000000004">
      <c r="A1234" t="s">
        <v>11414</v>
      </c>
      <c r="B1234" t="s">
        <v>11415</v>
      </c>
      <c r="C1234" t="s">
        <v>9238</v>
      </c>
      <c r="D1234" t="s">
        <v>324</v>
      </c>
      <c r="E1234" t="s">
        <v>11416</v>
      </c>
      <c r="F1234" s="1">
        <v>0.39</v>
      </c>
      <c r="G1234">
        <v>4.2</v>
      </c>
      <c r="H1234">
        <v>780</v>
      </c>
      <c r="I1234" t="s">
        <v>11417</v>
      </c>
      <c r="J1234" t="s">
        <v>11418</v>
      </c>
      <c r="K1234" t="s">
        <v>11419</v>
      </c>
      <c r="L1234" t="s">
        <v>11420</v>
      </c>
      <c r="M1234" t="s">
        <v>11421</v>
      </c>
      <c r="N1234" t="s">
        <v>11422</v>
      </c>
      <c r="O1234" t="s">
        <v>11423</v>
      </c>
      <c r="P1234" t="s">
        <v>11424</v>
      </c>
    </row>
    <row r="1235" spans="1:16" x14ac:dyDescent="0.55000000000000004">
      <c r="A1235" t="s">
        <v>11425</v>
      </c>
      <c r="B1235" t="s">
        <v>11426</v>
      </c>
      <c r="C1235" t="s">
        <v>9282</v>
      </c>
      <c r="D1235" t="s">
        <v>1164</v>
      </c>
      <c r="E1235" t="s">
        <v>55</v>
      </c>
      <c r="F1235" s="1">
        <v>0.7</v>
      </c>
      <c r="G1235">
        <v>3.7</v>
      </c>
      <c r="H1235">
        <v>74</v>
      </c>
      <c r="I1235" t="s">
        <v>11427</v>
      </c>
      <c r="J1235" t="s">
        <v>11428</v>
      </c>
      <c r="K1235" t="s">
        <v>11429</v>
      </c>
      <c r="L1235" t="s">
        <v>11430</v>
      </c>
      <c r="M1235" t="s">
        <v>11431</v>
      </c>
      <c r="N1235" t="s">
        <v>11432</v>
      </c>
      <c r="O1235" t="s">
        <v>11433</v>
      </c>
      <c r="P1235" t="s">
        <v>11434</v>
      </c>
    </row>
    <row r="1236" spans="1:16" x14ac:dyDescent="0.55000000000000004">
      <c r="A1236" t="s">
        <v>11435</v>
      </c>
      <c r="B1236" t="s">
        <v>11436</v>
      </c>
      <c r="C1236" t="s">
        <v>10779</v>
      </c>
      <c r="D1236" t="s">
        <v>11437</v>
      </c>
      <c r="E1236" t="s">
        <v>11438</v>
      </c>
      <c r="F1236" s="1">
        <v>0.38</v>
      </c>
      <c r="G1236">
        <v>4.3</v>
      </c>
      <c r="H1236" s="2">
        <v>2026</v>
      </c>
      <c r="I1236" t="s">
        <v>11439</v>
      </c>
      <c r="J1236" t="s">
        <v>11440</v>
      </c>
      <c r="K1236" t="s">
        <v>11441</v>
      </c>
      <c r="L1236" t="s">
        <v>11442</v>
      </c>
      <c r="M1236" t="s">
        <v>11443</v>
      </c>
      <c r="N1236" t="s">
        <v>11444</v>
      </c>
      <c r="O1236" t="s">
        <v>11445</v>
      </c>
      <c r="P1236" t="s">
        <v>11446</v>
      </c>
    </row>
    <row r="1237" spans="1:16" x14ac:dyDescent="0.55000000000000004">
      <c r="A1237" t="s">
        <v>11447</v>
      </c>
      <c r="B1237" t="s">
        <v>11448</v>
      </c>
      <c r="C1237" t="s">
        <v>9495</v>
      </c>
      <c r="D1237" t="s">
        <v>11449</v>
      </c>
      <c r="E1237" t="s">
        <v>479</v>
      </c>
      <c r="F1237" s="1">
        <v>0.41</v>
      </c>
      <c r="G1237">
        <v>4.3</v>
      </c>
      <c r="H1237" s="2">
        <v>5911</v>
      </c>
      <c r="I1237" t="s">
        <v>11450</v>
      </c>
      <c r="J1237" t="s">
        <v>11451</v>
      </c>
      <c r="K1237" t="s">
        <v>11452</v>
      </c>
      <c r="L1237" t="s">
        <v>11453</v>
      </c>
      <c r="M1237" t="s">
        <v>11454</v>
      </c>
      <c r="N1237" t="s">
        <v>11455</v>
      </c>
      <c r="O1237" t="s">
        <v>11456</v>
      </c>
      <c r="P1237" t="s">
        <v>11457</v>
      </c>
    </row>
    <row r="1238" spans="1:16" x14ac:dyDescent="0.55000000000000004">
      <c r="A1238" t="s">
        <v>11458</v>
      </c>
      <c r="B1238" t="s">
        <v>11459</v>
      </c>
      <c r="C1238" t="s">
        <v>9483</v>
      </c>
      <c r="D1238" t="s">
        <v>11460</v>
      </c>
      <c r="E1238" t="s">
        <v>10436</v>
      </c>
      <c r="F1238" s="1">
        <v>0.28000000000000003</v>
      </c>
      <c r="G1238">
        <v>4.4000000000000004</v>
      </c>
      <c r="H1238" s="2">
        <v>1964</v>
      </c>
      <c r="I1238" t="s">
        <v>11461</v>
      </c>
      <c r="J1238" t="s">
        <v>11462</v>
      </c>
      <c r="K1238" t="s">
        <v>11463</v>
      </c>
      <c r="L1238" t="s">
        <v>11464</v>
      </c>
      <c r="M1238" t="s">
        <v>11465</v>
      </c>
      <c r="N1238" t="s">
        <v>11466</v>
      </c>
      <c r="O1238" t="s">
        <v>11467</v>
      </c>
      <c r="P1238" t="s">
        <v>11468</v>
      </c>
    </row>
    <row r="1239" spans="1:16" x14ac:dyDescent="0.55000000000000004">
      <c r="A1239" t="s">
        <v>11469</v>
      </c>
      <c r="B1239" t="s">
        <v>11470</v>
      </c>
      <c r="C1239" t="s">
        <v>9139</v>
      </c>
      <c r="D1239" t="s">
        <v>11471</v>
      </c>
      <c r="E1239" t="s">
        <v>11472</v>
      </c>
      <c r="F1239" s="1">
        <v>0.04</v>
      </c>
      <c r="G1239">
        <v>4.0999999999999996</v>
      </c>
      <c r="H1239">
        <v>25</v>
      </c>
      <c r="I1239" t="s">
        <v>11473</v>
      </c>
      <c r="J1239" t="s">
        <v>11474</v>
      </c>
      <c r="K1239" t="s">
        <v>11475</v>
      </c>
      <c r="L1239" t="s">
        <v>11476</v>
      </c>
      <c r="M1239" t="s">
        <v>11477</v>
      </c>
      <c r="N1239" t="s">
        <v>11478</v>
      </c>
      <c r="O1239" t="s">
        <v>11479</v>
      </c>
      <c r="P1239" t="s">
        <v>11480</v>
      </c>
    </row>
    <row r="1240" spans="1:16" x14ac:dyDescent="0.55000000000000004">
      <c r="A1240" t="s">
        <v>11481</v>
      </c>
      <c r="B1240" t="s">
        <v>11482</v>
      </c>
      <c r="C1240" t="s">
        <v>9507</v>
      </c>
      <c r="D1240" t="s">
        <v>11483</v>
      </c>
      <c r="E1240" t="s">
        <v>11299</v>
      </c>
      <c r="F1240" s="1">
        <v>0.13</v>
      </c>
      <c r="G1240">
        <v>4</v>
      </c>
      <c r="H1240" s="2">
        <v>3160</v>
      </c>
      <c r="I1240" t="s">
        <v>11484</v>
      </c>
      <c r="J1240" t="s">
        <v>11485</v>
      </c>
      <c r="K1240" t="s">
        <v>11486</v>
      </c>
      <c r="L1240" t="s">
        <v>11487</v>
      </c>
      <c r="M1240" t="s">
        <v>11488</v>
      </c>
      <c r="N1240" t="s">
        <v>11489</v>
      </c>
      <c r="O1240" t="s">
        <v>11490</v>
      </c>
      <c r="P1240" t="s">
        <v>11491</v>
      </c>
    </row>
    <row r="1241" spans="1:16" x14ac:dyDescent="0.55000000000000004">
      <c r="A1241" t="s">
        <v>11492</v>
      </c>
      <c r="B1241" t="s">
        <v>11493</v>
      </c>
      <c r="C1241" t="s">
        <v>9825</v>
      </c>
      <c r="D1241" t="s">
        <v>479</v>
      </c>
      <c r="E1241" t="s">
        <v>324</v>
      </c>
      <c r="F1241" s="1">
        <v>0.2</v>
      </c>
      <c r="G1241">
        <v>4.4000000000000004</v>
      </c>
      <c r="H1241" s="2">
        <v>1558</v>
      </c>
      <c r="I1241" t="s">
        <v>11494</v>
      </c>
      <c r="J1241" t="s">
        <v>11495</v>
      </c>
      <c r="K1241" t="s">
        <v>11496</v>
      </c>
      <c r="L1241" t="s">
        <v>11497</v>
      </c>
      <c r="M1241" t="s">
        <v>11498</v>
      </c>
      <c r="N1241" t="s">
        <v>11499</v>
      </c>
      <c r="O1241" t="s">
        <v>11500</v>
      </c>
      <c r="P1241" t="s">
        <v>11501</v>
      </c>
    </row>
    <row r="1242" spans="1:16" x14ac:dyDescent="0.55000000000000004">
      <c r="A1242" t="s">
        <v>11502</v>
      </c>
      <c r="B1242" t="s">
        <v>11503</v>
      </c>
      <c r="C1242" t="s">
        <v>9305</v>
      </c>
      <c r="D1242" t="s">
        <v>4096</v>
      </c>
      <c r="E1242" t="s">
        <v>11504</v>
      </c>
      <c r="F1242" s="1">
        <v>0.47</v>
      </c>
      <c r="G1242">
        <v>3.8</v>
      </c>
      <c r="H1242" s="2">
        <v>8958</v>
      </c>
      <c r="I1242" t="s">
        <v>11505</v>
      </c>
      <c r="J1242" t="s">
        <v>11506</v>
      </c>
      <c r="K1242" t="s">
        <v>11507</v>
      </c>
      <c r="L1242" t="s">
        <v>11508</v>
      </c>
      <c r="M1242" t="s">
        <v>11509</v>
      </c>
      <c r="N1242" t="s">
        <v>11510</v>
      </c>
      <c r="O1242" t="s">
        <v>11511</v>
      </c>
      <c r="P1242" t="s">
        <v>11512</v>
      </c>
    </row>
    <row r="1243" spans="1:16" x14ac:dyDescent="0.55000000000000004">
      <c r="A1243" t="s">
        <v>11513</v>
      </c>
      <c r="B1243" t="s">
        <v>11514</v>
      </c>
      <c r="C1243" t="s">
        <v>10971</v>
      </c>
      <c r="D1243" t="s">
        <v>11515</v>
      </c>
      <c r="E1243" t="s">
        <v>11516</v>
      </c>
      <c r="F1243" s="1">
        <v>0.19</v>
      </c>
      <c r="G1243">
        <v>4.3</v>
      </c>
      <c r="H1243" s="2">
        <v>13251</v>
      </c>
      <c r="I1243" t="s">
        <v>11517</v>
      </c>
      <c r="J1243" t="s">
        <v>11518</v>
      </c>
      <c r="K1243" t="s">
        <v>11519</v>
      </c>
      <c r="L1243" t="s">
        <v>11520</v>
      </c>
      <c r="M1243" t="s">
        <v>11521</v>
      </c>
      <c r="N1243" t="s">
        <v>11522</v>
      </c>
      <c r="O1243" t="s">
        <v>11523</v>
      </c>
      <c r="P1243" t="s">
        <v>11524</v>
      </c>
    </row>
    <row r="1244" spans="1:16" x14ac:dyDescent="0.55000000000000004">
      <c r="A1244" t="s">
        <v>11525</v>
      </c>
      <c r="B1244" t="s">
        <v>11526</v>
      </c>
      <c r="C1244" t="s">
        <v>9507</v>
      </c>
      <c r="D1244" t="s">
        <v>6346</v>
      </c>
      <c r="E1244" t="s">
        <v>11527</v>
      </c>
      <c r="F1244" s="1">
        <v>0.34</v>
      </c>
      <c r="G1244">
        <v>3.8</v>
      </c>
      <c r="H1244" s="2">
        <v>1393</v>
      </c>
      <c r="I1244" t="s">
        <v>11528</v>
      </c>
      <c r="J1244" t="s">
        <v>11529</v>
      </c>
      <c r="K1244" t="s">
        <v>11530</v>
      </c>
      <c r="L1244" t="s">
        <v>11531</v>
      </c>
      <c r="M1244" t="s">
        <v>11532</v>
      </c>
      <c r="N1244" t="s">
        <v>11533</v>
      </c>
      <c r="O1244" t="s">
        <v>11534</v>
      </c>
      <c r="P1244" t="s">
        <v>11535</v>
      </c>
    </row>
    <row r="1245" spans="1:16" x14ac:dyDescent="0.55000000000000004">
      <c r="A1245" t="s">
        <v>11536</v>
      </c>
      <c r="B1245" t="s">
        <v>11537</v>
      </c>
      <c r="C1245" t="s">
        <v>9282</v>
      </c>
      <c r="D1245" t="s">
        <v>11538</v>
      </c>
      <c r="E1245" t="s">
        <v>625</v>
      </c>
      <c r="F1245" s="1">
        <v>0.55000000000000004</v>
      </c>
      <c r="G1245">
        <v>2.2999999999999998</v>
      </c>
      <c r="H1245">
        <v>13</v>
      </c>
      <c r="I1245" t="s">
        <v>11539</v>
      </c>
      <c r="J1245" t="s">
        <v>11540</v>
      </c>
      <c r="K1245" t="s">
        <v>11541</v>
      </c>
      <c r="L1245" t="s">
        <v>11542</v>
      </c>
      <c r="M1245" t="s">
        <v>11543</v>
      </c>
      <c r="N1245" t="s">
        <v>11544</v>
      </c>
      <c r="O1245" t="s">
        <v>11545</v>
      </c>
      <c r="P1245" t="s">
        <v>11546</v>
      </c>
    </row>
    <row r="1246" spans="1:16" x14ac:dyDescent="0.55000000000000004">
      <c r="A1246" t="s">
        <v>11547</v>
      </c>
      <c r="B1246" t="s">
        <v>11548</v>
      </c>
      <c r="C1246" t="s">
        <v>9553</v>
      </c>
      <c r="D1246" t="s">
        <v>9353</v>
      </c>
      <c r="E1246" t="s">
        <v>11549</v>
      </c>
      <c r="F1246" s="1">
        <v>0.22</v>
      </c>
      <c r="G1246">
        <v>4.5</v>
      </c>
      <c r="H1246" s="2">
        <v>7241</v>
      </c>
      <c r="I1246" t="s">
        <v>11550</v>
      </c>
      <c r="J1246" t="s">
        <v>11551</v>
      </c>
      <c r="K1246" t="s">
        <v>11552</v>
      </c>
      <c r="L1246" t="s">
        <v>11553</v>
      </c>
      <c r="M1246" t="s">
        <v>11554</v>
      </c>
      <c r="N1246" t="s">
        <v>11555</v>
      </c>
      <c r="O1246" t="s">
        <v>11556</v>
      </c>
      <c r="P1246" t="s">
        <v>11557</v>
      </c>
    </row>
    <row r="1247" spans="1:16" x14ac:dyDescent="0.55000000000000004">
      <c r="A1247" t="s">
        <v>11558</v>
      </c>
      <c r="B1247" t="s">
        <v>11559</v>
      </c>
      <c r="C1247" t="s">
        <v>10791</v>
      </c>
      <c r="D1247" t="s">
        <v>11560</v>
      </c>
      <c r="E1247" t="s">
        <v>11561</v>
      </c>
      <c r="F1247" s="1">
        <v>0.49</v>
      </c>
      <c r="G1247">
        <v>4</v>
      </c>
      <c r="H1247" s="2">
        <v>16020</v>
      </c>
      <c r="I1247" t="s">
        <v>11562</v>
      </c>
      <c r="J1247" t="s">
        <v>11563</v>
      </c>
      <c r="K1247" t="s">
        <v>11564</v>
      </c>
      <c r="L1247" t="s">
        <v>11565</v>
      </c>
      <c r="M1247" t="s">
        <v>11566</v>
      </c>
      <c r="N1247" t="s">
        <v>11567</v>
      </c>
      <c r="O1247" t="s">
        <v>11568</v>
      </c>
      <c r="P1247" t="s">
        <v>11569</v>
      </c>
    </row>
    <row r="1248" spans="1:16" x14ac:dyDescent="0.55000000000000004">
      <c r="A1248" t="s">
        <v>11570</v>
      </c>
      <c r="B1248" t="s">
        <v>11571</v>
      </c>
      <c r="C1248" t="s">
        <v>9495</v>
      </c>
      <c r="D1248" t="s">
        <v>9496</v>
      </c>
      <c r="E1248" t="s">
        <v>20</v>
      </c>
      <c r="F1248" s="1">
        <v>0.68</v>
      </c>
      <c r="G1248">
        <v>3.7</v>
      </c>
      <c r="H1248" s="2">
        <v>1470</v>
      </c>
      <c r="I1248" t="s">
        <v>11572</v>
      </c>
      <c r="J1248" t="s">
        <v>11573</v>
      </c>
      <c r="K1248" t="s">
        <v>11574</v>
      </c>
      <c r="L1248" t="s">
        <v>11575</v>
      </c>
      <c r="M1248" t="s">
        <v>11576</v>
      </c>
      <c r="N1248" t="s">
        <v>11577</v>
      </c>
      <c r="O1248" t="s">
        <v>11578</v>
      </c>
      <c r="P1248" t="s">
        <v>11579</v>
      </c>
    </row>
    <row r="1249" spans="1:16" x14ac:dyDescent="0.55000000000000004">
      <c r="A1249" t="s">
        <v>11580</v>
      </c>
      <c r="B1249" t="s">
        <v>11581</v>
      </c>
      <c r="C1249" t="s">
        <v>11582</v>
      </c>
      <c r="D1249" t="s">
        <v>163</v>
      </c>
      <c r="E1249" t="s">
        <v>407</v>
      </c>
      <c r="F1249" s="1">
        <v>0.53</v>
      </c>
      <c r="G1249">
        <v>4</v>
      </c>
      <c r="H1249" s="2">
        <v>3663</v>
      </c>
      <c r="I1249" t="s">
        <v>11583</v>
      </c>
      <c r="J1249" t="s">
        <v>11584</v>
      </c>
      <c r="K1249" t="s">
        <v>11585</v>
      </c>
      <c r="L1249" t="s">
        <v>11586</v>
      </c>
      <c r="M1249" t="s">
        <v>11587</v>
      </c>
      <c r="N1249" t="s">
        <v>11588</v>
      </c>
      <c r="O1249" t="s">
        <v>11589</v>
      </c>
      <c r="P1249" t="s">
        <v>11590</v>
      </c>
    </row>
    <row r="1250" spans="1:16" x14ac:dyDescent="0.55000000000000004">
      <c r="A1250" t="s">
        <v>11591</v>
      </c>
      <c r="B1250" t="s">
        <v>11592</v>
      </c>
      <c r="C1250" t="s">
        <v>9364</v>
      </c>
      <c r="D1250" t="s">
        <v>6812</v>
      </c>
      <c r="E1250" t="s">
        <v>2857</v>
      </c>
      <c r="F1250" s="1">
        <v>0.27</v>
      </c>
      <c r="G1250">
        <v>4.4000000000000004</v>
      </c>
      <c r="H1250">
        <v>638</v>
      </c>
      <c r="I1250" t="s">
        <v>11593</v>
      </c>
      <c r="J1250" t="s">
        <v>11594</v>
      </c>
      <c r="K1250" t="s">
        <v>11595</v>
      </c>
      <c r="L1250" t="s">
        <v>11596</v>
      </c>
      <c r="M1250" t="s">
        <v>11597</v>
      </c>
      <c r="N1250" t="s">
        <v>11598</v>
      </c>
      <c r="O1250" t="s">
        <v>11599</v>
      </c>
      <c r="P1250" t="s">
        <v>11600</v>
      </c>
    </row>
    <row r="1251" spans="1:16" x14ac:dyDescent="0.55000000000000004">
      <c r="A1251" t="s">
        <v>11601</v>
      </c>
      <c r="B1251" t="s">
        <v>11602</v>
      </c>
      <c r="C1251" t="s">
        <v>10633</v>
      </c>
      <c r="D1251" t="s">
        <v>11603</v>
      </c>
      <c r="E1251" t="s">
        <v>1283</v>
      </c>
      <c r="F1251" s="1">
        <v>0.38</v>
      </c>
      <c r="G1251">
        <v>4.0999999999999996</v>
      </c>
      <c r="H1251" s="2">
        <v>3552</v>
      </c>
      <c r="I1251" t="s">
        <v>11604</v>
      </c>
      <c r="J1251" t="s">
        <v>11605</v>
      </c>
      <c r="K1251" t="s">
        <v>11606</v>
      </c>
      <c r="L1251" t="s">
        <v>11607</v>
      </c>
      <c r="M1251" t="s">
        <v>11608</v>
      </c>
      <c r="N1251" t="s">
        <v>11609</v>
      </c>
      <c r="O1251" t="s">
        <v>11610</v>
      </c>
      <c r="P1251" t="s">
        <v>11611</v>
      </c>
    </row>
    <row r="1252" spans="1:16" x14ac:dyDescent="0.55000000000000004">
      <c r="A1252" t="s">
        <v>11612</v>
      </c>
      <c r="B1252" t="s">
        <v>11613</v>
      </c>
      <c r="C1252" t="s">
        <v>9282</v>
      </c>
      <c r="D1252" t="s">
        <v>11614</v>
      </c>
      <c r="E1252" t="s">
        <v>11615</v>
      </c>
      <c r="F1252" s="1">
        <v>0.31</v>
      </c>
      <c r="G1252">
        <v>4.4000000000000004</v>
      </c>
      <c r="H1252" s="2">
        <v>11148</v>
      </c>
      <c r="I1252" t="s">
        <v>11616</v>
      </c>
      <c r="J1252" t="s">
        <v>11617</v>
      </c>
      <c r="K1252" t="s">
        <v>11618</v>
      </c>
      <c r="L1252" t="s">
        <v>11619</v>
      </c>
      <c r="M1252" t="s">
        <v>11620</v>
      </c>
      <c r="N1252" t="s">
        <v>11621</v>
      </c>
      <c r="O1252" t="s">
        <v>11622</v>
      </c>
      <c r="P1252" t="s">
        <v>11623</v>
      </c>
    </row>
    <row r="1253" spans="1:16" x14ac:dyDescent="0.55000000000000004">
      <c r="A1253" t="s">
        <v>11624</v>
      </c>
      <c r="B1253" t="s">
        <v>11625</v>
      </c>
      <c r="C1253" t="s">
        <v>10971</v>
      </c>
      <c r="D1253" t="s">
        <v>11626</v>
      </c>
      <c r="E1253" t="s">
        <v>625</v>
      </c>
      <c r="F1253" s="1">
        <v>0.52</v>
      </c>
      <c r="G1253">
        <v>3.1</v>
      </c>
      <c r="H1253" s="2">
        <v>2449</v>
      </c>
      <c r="I1253" t="s">
        <v>11627</v>
      </c>
      <c r="J1253" t="s">
        <v>11628</v>
      </c>
      <c r="K1253" t="s">
        <v>11629</v>
      </c>
      <c r="L1253" t="s">
        <v>11630</v>
      </c>
      <c r="M1253" t="s">
        <v>11631</v>
      </c>
      <c r="N1253" t="s">
        <v>11632</v>
      </c>
      <c r="O1253" t="s">
        <v>11633</v>
      </c>
      <c r="P1253" t="s">
        <v>11634</v>
      </c>
    </row>
    <row r="1254" spans="1:16" x14ac:dyDescent="0.55000000000000004">
      <c r="A1254" t="s">
        <v>11635</v>
      </c>
      <c r="B1254" t="s">
        <v>11636</v>
      </c>
      <c r="C1254" t="s">
        <v>9507</v>
      </c>
      <c r="D1254" t="s">
        <v>11637</v>
      </c>
      <c r="E1254" t="s">
        <v>7335</v>
      </c>
      <c r="F1254" s="1">
        <v>0.12</v>
      </c>
      <c r="G1254">
        <v>4.3</v>
      </c>
      <c r="H1254" s="2">
        <v>2299</v>
      </c>
      <c r="I1254" t="s">
        <v>11638</v>
      </c>
      <c r="J1254" t="s">
        <v>11639</v>
      </c>
      <c r="K1254" t="s">
        <v>11640</v>
      </c>
      <c r="L1254" t="s">
        <v>11641</v>
      </c>
      <c r="M1254" t="s">
        <v>11642</v>
      </c>
      <c r="N1254" t="s">
        <v>11643</v>
      </c>
      <c r="O1254" t="s">
        <v>11644</v>
      </c>
      <c r="P1254" t="s">
        <v>11645</v>
      </c>
    </row>
    <row r="1255" spans="1:16" x14ac:dyDescent="0.55000000000000004">
      <c r="A1255" t="s">
        <v>11646</v>
      </c>
      <c r="B1255" t="s">
        <v>11647</v>
      </c>
      <c r="C1255" t="s">
        <v>9825</v>
      </c>
      <c r="D1255" t="s">
        <v>11648</v>
      </c>
      <c r="E1255" t="s">
        <v>11649</v>
      </c>
      <c r="F1255" s="1">
        <v>0.39</v>
      </c>
      <c r="G1255">
        <v>4.4000000000000004</v>
      </c>
      <c r="H1255" s="2">
        <v>6027</v>
      </c>
      <c r="I1255" t="s">
        <v>11650</v>
      </c>
      <c r="J1255" t="s">
        <v>11651</v>
      </c>
      <c r="K1255" t="s">
        <v>11652</v>
      </c>
      <c r="L1255" t="s">
        <v>11653</v>
      </c>
      <c r="M1255" t="s">
        <v>11654</v>
      </c>
      <c r="N1255" t="s">
        <v>11655</v>
      </c>
      <c r="O1255" t="s">
        <v>11656</v>
      </c>
      <c r="P1255" t="s">
        <v>11657</v>
      </c>
    </row>
    <row r="1256" spans="1:16" x14ac:dyDescent="0.55000000000000004">
      <c r="A1256" t="s">
        <v>11658</v>
      </c>
      <c r="B1256" t="s">
        <v>11659</v>
      </c>
      <c r="C1256" t="s">
        <v>9655</v>
      </c>
      <c r="D1256" t="s">
        <v>611</v>
      </c>
      <c r="E1256" t="s">
        <v>11660</v>
      </c>
      <c r="F1256" s="1">
        <v>0.39</v>
      </c>
      <c r="G1256">
        <v>4.4000000000000004</v>
      </c>
      <c r="H1256">
        <v>461</v>
      </c>
      <c r="I1256" t="s">
        <v>11661</v>
      </c>
      <c r="J1256" t="s">
        <v>11662</v>
      </c>
      <c r="K1256" t="s">
        <v>11663</v>
      </c>
      <c r="L1256" t="s">
        <v>11664</v>
      </c>
      <c r="M1256" t="s">
        <v>11665</v>
      </c>
      <c r="N1256" t="s">
        <v>11666</v>
      </c>
      <c r="O1256" t="s">
        <v>11667</v>
      </c>
      <c r="P1256" t="s">
        <v>11668</v>
      </c>
    </row>
    <row r="1257" spans="1:16" x14ac:dyDescent="0.55000000000000004">
      <c r="A1257" t="s">
        <v>11669</v>
      </c>
      <c r="B1257" t="s">
        <v>11670</v>
      </c>
      <c r="C1257" t="s">
        <v>9686</v>
      </c>
      <c r="D1257" t="s">
        <v>11671</v>
      </c>
      <c r="E1257" t="s">
        <v>11672</v>
      </c>
      <c r="F1257" s="1">
        <v>0.33</v>
      </c>
      <c r="G1257">
        <v>4.0999999999999996</v>
      </c>
      <c r="H1257">
        <v>282</v>
      </c>
      <c r="I1257" t="s">
        <v>11673</v>
      </c>
      <c r="J1257" t="s">
        <v>11674</v>
      </c>
      <c r="K1257" t="s">
        <v>11675</v>
      </c>
      <c r="L1257" t="s">
        <v>11676</v>
      </c>
      <c r="M1257" t="s">
        <v>11677</v>
      </c>
      <c r="N1257" t="s">
        <v>11678</v>
      </c>
      <c r="O1257" t="s">
        <v>11679</v>
      </c>
      <c r="P1257" t="s">
        <v>11680</v>
      </c>
    </row>
    <row r="1258" spans="1:16" x14ac:dyDescent="0.55000000000000004">
      <c r="A1258" t="s">
        <v>11681</v>
      </c>
      <c r="B1258" t="s">
        <v>11682</v>
      </c>
      <c r="C1258" t="s">
        <v>9449</v>
      </c>
      <c r="D1258" t="s">
        <v>114</v>
      </c>
      <c r="E1258" t="s">
        <v>3682</v>
      </c>
      <c r="F1258" s="1">
        <v>7.0000000000000007E-2</v>
      </c>
      <c r="G1258">
        <v>4.0999999999999996</v>
      </c>
      <c r="H1258" s="2">
        <v>9275</v>
      </c>
      <c r="I1258" t="s">
        <v>11683</v>
      </c>
      <c r="J1258" t="s">
        <v>11684</v>
      </c>
      <c r="K1258" t="s">
        <v>11685</v>
      </c>
      <c r="L1258" t="s">
        <v>11686</v>
      </c>
      <c r="M1258" t="s">
        <v>11687</v>
      </c>
      <c r="N1258" t="s">
        <v>11688</v>
      </c>
      <c r="O1258" t="s">
        <v>11689</v>
      </c>
      <c r="P1258" t="s">
        <v>11690</v>
      </c>
    </row>
    <row r="1259" spans="1:16" x14ac:dyDescent="0.55000000000000004">
      <c r="A1259" t="s">
        <v>11691</v>
      </c>
      <c r="B1259" t="s">
        <v>11692</v>
      </c>
      <c r="C1259" t="s">
        <v>9587</v>
      </c>
      <c r="D1259" t="s">
        <v>11693</v>
      </c>
      <c r="E1259" t="s">
        <v>577</v>
      </c>
      <c r="F1259" s="1">
        <v>0.55000000000000004</v>
      </c>
      <c r="G1259">
        <v>4</v>
      </c>
      <c r="H1259">
        <v>743</v>
      </c>
      <c r="I1259" t="s">
        <v>11694</v>
      </c>
      <c r="J1259" t="s">
        <v>11695</v>
      </c>
      <c r="K1259" t="s">
        <v>11696</v>
      </c>
      <c r="L1259" t="s">
        <v>11697</v>
      </c>
      <c r="M1259" t="s">
        <v>11698</v>
      </c>
      <c r="N1259" t="s">
        <v>11699</v>
      </c>
      <c r="O1259" t="s">
        <v>11700</v>
      </c>
      <c r="P1259" t="s">
        <v>11701</v>
      </c>
    </row>
    <row r="1260" spans="1:16" x14ac:dyDescent="0.55000000000000004">
      <c r="A1260" t="s">
        <v>11702</v>
      </c>
      <c r="B1260" t="s">
        <v>11703</v>
      </c>
      <c r="C1260" t="s">
        <v>9316</v>
      </c>
      <c r="D1260" t="s">
        <v>5925</v>
      </c>
      <c r="E1260" t="s">
        <v>1683</v>
      </c>
      <c r="F1260" s="1">
        <v>0.57999999999999996</v>
      </c>
      <c r="G1260">
        <v>3.6</v>
      </c>
      <c r="H1260">
        <v>328</v>
      </c>
      <c r="I1260" t="s">
        <v>11704</v>
      </c>
      <c r="J1260" t="s">
        <v>11705</v>
      </c>
      <c r="K1260" t="s">
        <v>11706</v>
      </c>
      <c r="L1260" t="s">
        <v>11707</v>
      </c>
      <c r="M1260" t="s">
        <v>11708</v>
      </c>
      <c r="N1260" t="s">
        <v>11709</v>
      </c>
      <c r="O1260" t="s">
        <v>11710</v>
      </c>
      <c r="P1260" t="s">
        <v>11711</v>
      </c>
    </row>
    <row r="1261" spans="1:16" x14ac:dyDescent="0.55000000000000004">
      <c r="A1261" t="s">
        <v>11712</v>
      </c>
      <c r="B1261" t="s">
        <v>11713</v>
      </c>
      <c r="C1261" t="s">
        <v>9316</v>
      </c>
      <c r="D1261" t="s">
        <v>8923</v>
      </c>
      <c r="E1261" t="s">
        <v>11714</v>
      </c>
      <c r="F1261" s="1">
        <v>0.51</v>
      </c>
      <c r="G1261">
        <v>3.9</v>
      </c>
      <c r="H1261">
        <v>942</v>
      </c>
      <c r="I1261" t="s">
        <v>11715</v>
      </c>
      <c r="J1261" t="s">
        <v>11716</v>
      </c>
      <c r="K1261" t="s">
        <v>11717</v>
      </c>
      <c r="L1261" t="s">
        <v>11718</v>
      </c>
      <c r="M1261" t="s">
        <v>11719</v>
      </c>
      <c r="N1261" t="s">
        <v>11720</v>
      </c>
      <c r="O1261" t="s">
        <v>11721</v>
      </c>
      <c r="P1261" t="s">
        <v>11722</v>
      </c>
    </row>
    <row r="1262" spans="1:16" x14ac:dyDescent="0.55000000000000004">
      <c r="A1262" t="s">
        <v>11723</v>
      </c>
      <c r="B1262" t="s">
        <v>11724</v>
      </c>
      <c r="C1262" t="s">
        <v>11725</v>
      </c>
      <c r="D1262" t="s">
        <v>11726</v>
      </c>
      <c r="E1262" t="s">
        <v>9644</v>
      </c>
      <c r="F1262" s="1">
        <v>0.17</v>
      </c>
      <c r="G1262">
        <v>3.9</v>
      </c>
      <c r="H1262" s="2">
        <v>3815</v>
      </c>
      <c r="I1262" t="s">
        <v>11727</v>
      </c>
      <c r="J1262" t="s">
        <v>11728</v>
      </c>
      <c r="K1262" t="s">
        <v>11729</v>
      </c>
      <c r="L1262" t="s">
        <v>11730</v>
      </c>
      <c r="M1262" t="s">
        <v>11731</v>
      </c>
      <c r="N1262" t="s">
        <v>11732</v>
      </c>
      <c r="O1262" t="s">
        <v>11733</v>
      </c>
      <c r="P1262" t="s">
        <v>11734</v>
      </c>
    </row>
    <row r="1263" spans="1:16" x14ac:dyDescent="0.55000000000000004">
      <c r="A1263" t="s">
        <v>11735</v>
      </c>
      <c r="B1263" t="s">
        <v>11736</v>
      </c>
      <c r="C1263" t="s">
        <v>9305</v>
      </c>
      <c r="D1263" t="s">
        <v>1415</v>
      </c>
      <c r="E1263" t="s">
        <v>11737</v>
      </c>
      <c r="F1263" s="1">
        <v>0.5</v>
      </c>
      <c r="G1263">
        <v>3.8</v>
      </c>
      <c r="H1263" s="2">
        <v>7988</v>
      </c>
      <c r="I1263" t="s">
        <v>11738</v>
      </c>
      <c r="J1263" t="s">
        <v>11739</v>
      </c>
      <c r="K1263" t="s">
        <v>11740</v>
      </c>
      <c r="L1263" t="s">
        <v>11741</v>
      </c>
      <c r="M1263" t="s">
        <v>11742</v>
      </c>
      <c r="N1263" t="s">
        <v>11743</v>
      </c>
      <c r="O1263" t="s">
        <v>11744</v>
      </c>
      <c r="P1263" t="s">
        <v>11745</v>
      </c>
    </row>
    <row r="1264" spans="1:16" x14ac:dyDescent="0.55000000000000004">
      <c r="A1264" t="s">
        <v>11746</v>
      </c>
      <c r="B1264" t="s">
        <v>11747</v>
      </c>
      <c r="C1264" t="s">
        <v>9364</v>
      </c>
      <c r="D1264" t="s">
        <v>10938</v>
      </c>
      <c r="E1264" t="s">
        <v>2139</v>
      </c>
      <c r="F1264" s="1">
        <v>0.55000000000000004</v>
      </c>
      <c r="G1264">
        <v>4.0999999999999996</v>
      </c>
      <c r="H1264">
        <v>925</v>
      </c>
      <c r="I1264" t="s">
        <v>11748</v>
      </c>
      <c r="J1264" t="s">
        <v>11749</v>
      </c>
      <c r="K1264" t="s">
        <v>11750</v>
      </c>
      <c r="L1264" t="s">
        <v>11751</v>
      </c>
      <c r="M1264" t="s">
        <v>11752</v>
      </c>
      <c r="N1264" t="s">
        <v>11753</v>
      </c>
      <c r="O1264" t="s">
        <v>11754</v>
      </c>
      <c r="P1264" t="s">
        <v>11755</v>
      </c>
    </row>
    <row r="1265" spans="1:16" x14ac:dyDescent="0.55000000000000004">
      <c r="A1265" t="s">
        <v>11756</v>
      </c>
      <c r="B1265" t="s">
        <v>11757</v>
      </c>
      <c r="C1265" t="s">
        <v>11758</v>
      </c>
      <c r="D1265" t="s">
        <v>11759</v>
      </c>
      <c r="E1265" t="s">
        <v>11760</v>
      </c>
      <c r="F1265" s="1">
        <v>0.41</v>
      </c>
      <c r="G1265">
        <v>4.0999999999999996</v>
      </c>
      <c r="H1265" s="2">
        <v>4370</v>
      </c>
      <c r="I1265" t="s">
        <v>11761</v>
      </c>
      <c r="J1265" t="s">
        <v>11762</v>
      </c>
      <c r="K1265" t="s">
        <v>11763</v>
      </c>
      <c r="L1265" t="s">
        <v>11764</v>
      </c>
      <c r="M1265" t="s">
        <v>11765</v>
      </c>
      <c r="N1265" t="s">
        <v>11766</v>
      </c>
      <c r="O1265" t="s">
        <v>11767</v>
      </c>
      <c r="P1265" t="s">
        <v>11768</v>
      </c>
    </row>
    <row r="1266" spans="1:16" x14ac:dyDescent="0.55000000000000004">
      <c r="A1266" t="s">
        <v>11769</v>
      </c>
      <c r="B1266" t="s">
        <v>11770</v>
      </c>
      <c r="C1266" t="s">
        <v>9293</v>
      </c>
      <c r="D1266" t="s">
        <v>11771</v>
      </c>
      <c r="E1266" t="s">
        <v>78</v>
      </c>
      <c r="F1266" s="1">
        <v>0.15</v>
      </c>
      <c r="G1266">
        <v>4.0999999999999996</v>
      </c>
      <c r="H1266" s="2">
        <v>7619</v>
      </c>
      <c r="I1266" t="s">
        <v>11772</v>
      </c>
      <c r="J1266" t="s">
        <v>11773</v>
      </c>
      <c r="K1266" t="s">
        <v>11774</v>
      </c>
      <c r="L1266" t="s">
        <v>11775</v>
      </c>
      <c r="M1266" t="s">
        <v>11776</v>
      </c>
      <c r="N1266" t="s">
        <v>11777</v>
      </c>
      <c r="O1266" t="s">
        <v>11778</v>
      </c>
      <c r="P1266" t="s">
        <v>11779</v>
      </c>
    </row>
    <row r="1267" spans="1:16" x14ac:dyDescent="0.55000000000000004">
      <c r="A1267" t="s">
        <v>11780</v>
      </c>
      <c r="B1267" t="s">
        <v>11781</v>
      </c>
      <c r="C1267" t="s">
        <v>10308</v>
      </c>
      <c r="D1267" t="s">
        <v>2127</v>
      </c>
      <c r="E1267" t="s">
        <v>11363</v>
      </c>
      <c r="F1267" s="1">
        <v>0.06</v>
      </c>
      <c r="G1267">
        <v>3.8</v>
      </c>
      <c r="H1267" s="2">
        <v>2593</v>
      </c>
      <c r="I1267" t="s">
        <v>11782</v>
      </c>
      <c r="J1267" t="s">
        <v>11783</v>
      </c>
      <c r="K1267" t="s">
        <v>11784</v>
      </c>
      <c r="L1267" t="s">
        <v>11785</v>
      </c>
      <c r="M1267" t="s">
        <v>11786</v>
      </c>
      <c r="N1267" t="s">
        <v>11787</v>
      </c>
      <c r="O1267" t="s">
        <v>11788</v>
      </c>
      <c r="P1267" t="s">
        <v>11789</v>
      </c>
    </row>
    <row r="1268" spans="1:16" x14ac:dyDescent="0.55000000000000004">
      <c r="A1268" t="s">
        <v>11790</v>
      </c>
      <c r="B1268" t="s">
        <v>11791</v>
      </c>
      <c r="C1268" t="s">
        <v>9139</v>
      </c>
      <c r="D1268" t="s">
        <v>11792</v>
      </c>
      <c r="E1268" t="s">
        <v>11793</v>
      </c>
      <c r="F1268" s="1">
        <v>0.17</v>
      </c>
      <c r="G1268">
        <v>4.3</v>
      </c>
      <c r="H1268">
        <v>356</v>
      </c>
      <c r="I1268" t="s">
        <v>11794</v>
      </c>
      <c r="J1268" t="s">
        <v>11795</v>
      </c>
      <c r="K1268" t="s">
        <v>11796</v>
      </c>
      <c r="L1268" t="s">
        <v>11797</v>
      </c>
      <c r="M1268" t="s">
        <v>11798</v>
      </c>
      <c r="N1268" t="s">
        <v>11799</v>
      </c>
      <c r="O1268" t="s">
        <v>11800</v>
      </c>
      <c r="P1268" t="s">
        <v>11801</v>
      </c>
    </row>
    <row r="1269" spans="1:16" x14ac:dyDescent="0.55000000000000004">
      <c r="A1269" t="s">
        <v>11802</v>
      </c>
      <c r="B1269" t="s">
        <v>11803</v>
      </c>
      <c r="C1269" t="s">
        <v>9173</v>
      </c>
      <c r="D1269" t="s">
        <v>142</v>
      </c>
      <c r="E1269" t="s">
        <v>730</v>
      </c>
      <c r="F1269" s="1">
        <v>0.73</v>
      </c>
      <c r="G1269">
        <v>4.5</v>
      </c>
      <c r="H1269">
        <v>63</v>
      </c>
      <c r="I1269" t="s">
        <v>11804</v>
      </c>
      <c r="J1269" t="s">
        <v>11805</v>
      </c>
      <c r="K1269" t="s">
        <v>11806</v>
      </c>
      <c r="L1269" t="s">
        <v>11807</v>
      </c>
      <c r="M1269" t="s">
        <v>11808</v>
      </c>
      <c r="N1269" t="s">
        <v>11809</v>
      </c>
      <c r="O1269" t="s">
        <v>11810</v>
      </c>
      <c r="P1269" t="s">
        <v>11811</v>
      </c>
    </row>
    <row r="1270" spans="1:16" x14ac:dyDescent="0.55000000000000004">
      <c r="A1270" t="s">
        <v>11812</v>
      </c>
      <c r="B1270" t="s">
        <v>11813</v>
      </c>
      <c r="C1270" t="s">
        <v>10297</v>
      </c>
      <c r="D1270" t="s">
        <v>11814</v>
      </c>
      <c r="E1270" t="s">
        <v>11814</v>
      </c>
      <c r="F1270" s="1">
        <v>0</v>
      </c>
      <c r="G1270">
        <v>4.2</v>
      </c>
      <c r="H1270" s="2">
        <v>4740</v>
      </c>
      <c r="I1270" t="s">
        <v>11815</v>
      </c>
      <c r="J1270" t="s">
        <v>11816</v>
      </c>
      <c r="K1270" t="s">
        <v>11817</v>
      </c>
      <c r="L1270" t="s">
        <v>11818</v>
      </c>
      <c r="M1270" t="s">
        <v>11819</v>
      </c>
      <c r="N1270" t="s">
        <v>11820</v>
      </c>
      <c r="O1270" t="s">
        <v>11821</v>
      </c>
      <c r="P1270" t="s">
        <v>11822</v>
      </c>
    </row>
    <row r="1271" spans="1:16" x14ac:dyDescent="0.55000000000000004">
      <c r="A1271" t="s">
        <v>11823</v>
      </c>
      <c r="B1271" t="s">
        <v>11824</v>
      </c>
      <c r="C1271" t="s">
        <v>9495</v>
      </c>
      <c r="D1271" t="s">
        <v>9496</v>
      </c>
      <c r="E1271" t="s">
        <v>163</v>
      </c>
      <c r="F1271" s="1">
        <v>0.61</v>
      </c>
      <c r="G1271">
        <v>3.9</v>
      </c>
      <c r="H1271">
        <v>296</v>
      </c>
      <c r="I1271" t="s">
        <v>11825</v>
      </c>
      <c r="J1271" t="s">
        <v>11826</v>
      </c>
      <c r="K1271" t="s">
        <v>11827</v>
      </c>
      <c r="L1271" t="s">
        <v>11828</v>
      </c>
      <c r="M1271" t="s">
        <v>11829</v>
      </c>
      <c r="N1271" t="s">
        <v>11830</v>
      </c>
      <c r="O1271" t="s">
        <v>11831</v>
      </c>
      <c r="P1271" t="s">
        <v>11832</v>
      </c>
    </row>
    <row r="1272" spans="1:16" x14ac:dyDescent="0.55000000000000004">
      <c r="A1272" t="s">
        <v>11833</v>
      </c>
      <c r="B1272" t="s">
        <v>11834</v>
      </c>
      <c r="C1272" t="s">
        <v>11835</v>
      </c>
      <c r="D1272" t="s">
        <v>101</v>
      </c>
      <c r="E1272" t="s">
        <v>90</v>
      </c>
      <c r="F1272" s="1">
        <v>0.54</v>
      </c>
      <c r="G1272">
        <v>3.5</v>
      </c>
      <c r="H1272">
        <v>185</v>
      </c>
      <c r="I1272" t="s">
        <v>11836</v>
      </c>
      <c r="J1272" t="s">
        <v>11837</v>
      </c>
      <c r="K1272" t="s">
        <v>11838</v>
      </c>
      <c r="L1272" t="s">
        <v>11839</v>
      </c>
      <c r="M1272" t="s">
        <v>11840</v>
      </c>
      <c r="N1272" t="s">
        <v>11841</v>
      </c>
      <c r="O1272" t="s">
        <v>11842</v>
      </c>
      <c r="P1272" t="s">
        <v>11843</v>
      </c>
    </row>
    <row r="1273" spans="1:16" x14ac:dyDescent="0.55000000000000004">
      <c r="A1273" t="s">
        <v>11844</v>
      </c>
      <c r="B1273" t="s">
        <v>11845</v>
      </c>
      <c r="C1273" t="s">
        <v>9507</v>
      </c>
      <c r="D1273" t="s">
        <v>11846</v>
      </c>
      <c r="E1273" t="s">
        <v>11615</v>
      </c>
      <c r="F1273" s="1">
        <v>0.16</v>
      </c>
      <c r="G1273">
        <v>4.3</v>
      </c>
      <c r="H1273" s="2">
        <v>1954</v>
      </c>
      <c r="I1273" t="s">
        <v>11847</v>
      </c>
      <c r="J1273" t="s">
        <v>11848</v>
      </c>
      <c r="K1273" t="s">
        <v>11849</v>
      </c>
      <c r="L1273" t="s">
        <v>11850</v>
      </c>
      <c r="M1273" t="s">
        <v>11851</v>
      </c>
      <c r="N1273" t="s">
        <v>11852</v>
      </c>
      <c r="O1273" t="s">
        <v>11853</v>
      </c>
      <c r="P1273" t="s">
        <v>11854</v>
      </c>
    </row>
    <row r="1274" spans="1:16" x14ac:dyDescent="0.55000000000000004">
      <c r="A1274" t="s">
        <v>11855</v>
      </c>
      <c r="B1274" t="s">
        <v>11856</v>
      </c>
      <c r="C1274" t="s">
        <v>9375</v>
      </c>
      <c r="D1274" t="s">
        <v>5556</v>
      </c>
      <c r="E1274" t="s">
        <v>11857</v>
      </c>
      <c r="F1274" s="1">
        <v>0.52</v>
      </c>
      <c r="G1274">
        <v>3.9</v>
      </c>
      <c r="H1274">
        <v>959</v>
      </c>
      <c r="I1274" t="s">
        <v>11858</v>
      </c>
      <c r="J1274" t="s">
        <v>11859</v>
      </c>
      <c r="K1274" t="s">
        <v>11860</v>
      </c>
      <c r="L1274" t="s">
        <v>11861</v>
      </c>
      <c r="M1274" t="s">
        <v>11862</v>
      </c>
      <c r="N1274" t="s">
        <v>11863</v>
      </c>
      <c r="O1274" t="s">
        <v>11864</v>
      </c>
      <c r="P1274" t="s">
        <v>11865</v>
      </c>
    </row>
    <row r="1275" spans="1:16" x14ac:dyDescent="0.55000000000000004">
      <c r="A1275" t="s">
        <v>11866</v>
      </c>
      <c r="B1275" t="s">
        <v>11867</v>
      </c>
      <c r="C1275" t="s">
        <v>9162</v>
      </c>
      <c r="D1275" t="s">
        <v>102</v>
      </c>
      <c r="E1275" t="s">
        <v>90</v>
      </c>
      <c r="F1275" s="1">
        <v>0.4</v>
      </c>
      <c r="G1275">
        <v>3.9</v>
      </c>
      <c r="H1275" s="2">
        <v>1015</v>
      </c>
      <c r="I1275" t="s">
        <v>11868</v>
      </c>
      <c r="J1275" t="s">
        <v>11869</v>
      </c>
      <c r="K1275" t="s">
        <v>11870</v>
      </c>
      <c r="L1275" t="s">
        <v>11871</v>
      </c>
      <c r="M1275" t="s">
        <v>11872</v>
      </c>
      <c r="N1275" t="s">
        <v>11873</v>
      </c>
      <c r="O1275" t="s">
        <v>11874</v>
      </c>
      <c r="P1275" t="s">
        <v>11875</v>
      </c>
    </row>
    <row r="1276" spans="1:16" x14ac:dyDescent="0.55000000000000004">
      <c r="A1276" t="s">
        <v>11876</v>
      </c>
      <c r="B1276" t="s">
        <v>11877</v>
      </c>
      <c r="C1276" t="s">
        <v>11878</v>
      </c>
      <c r="D1276" t="s">
        <v>11879</v>
      </c>
      <c r="E1276" t="s">
        <v>11880</v>
      </c>
      <c r="F1276" s="1">
        <v>0.37</v>
      </c>
      <c r="G1276">
        <v>4</v>
      </c>
      <c r="H1276" s="2">
        <v>3973</v>
      </c>
      <c r="I1276" t="s">
        <v>11881</v>
      </c>
      <c r="J1276" t="s">
        <v>11882</v>
      </c>
      <c r="K1276" t="s">
        <v>11883</v>
      </c>
      <c r="L1276" t="s">
        <v>11884</v>
      </c>
      <c r="M1276" t="s">
        <v>11885</v>
      </c>
      <c r="N1276" t="s">
        <v>11886</v>
      </c>
      <c r="O1276" t="s">
        <v>11887</v>
      </c>
      <c r="P1276" t="s">
        <v>11888</v>
      </c>
    </row>
    <row r="1277" spans="1:16" x14ac:dyDescent="0.55000000000000004">
      <c r="A1277" t="s">
        <v>11889</v>
      </c>
      <c r="B1277" t="s">
        <v>11890</v>
      </c>
      <c r="C1277" t="s">
        <v>9655</v>
      </c>
      <c r="D1277" t="s">
        <v>55</v>
      </c>
      <c r="E1277" t="s">
        <v>479</v>
      </c>
      <c r="F1277" s="1">
        <v>0.56000000000000005</v>
      </c>
      <c r="G1277">
        <v>4.7</v>
      </c>
      <c r="H1277" s="2">
        <v>2300</v>
      </c>
      <c r="I1277" t="s">
        <v>11891</v>
      </c>
      <c r="J1277" t="s">
        <v>11892</v>
      </c>
      <c r="K1277" t="s">
        <v>11893</v>
      </c>
      <c r="L1277" t="s">
        <v>11894</v>
      </c>
      <c r="M1277" t="s">
        <v>11895</v>
      </c>
      <c r="N1277" t="s">
        <v>11896</v>
      </c>
      <c r="O1277" t="s">
        <v>11897</v>
      </c>
      <c r="P1277" t="s">
        <v>11898</v>
      </c>
    </row>
    <row r="1278" spans="1:16" x14ac:dyDescent="0.55000000000000004">
      <c r="A1278" t="s">
        <v>11899</v>
      </c>
      <c r="B1278" t="s">
        <v>11900</v>
      </c>
      <c r="C1278" t="s">
        <v>9139</v>
      </c>
      <c r="D1278" t="s">
        <v>11901</v>
      </c>
      <c r="E1278" t="s">
        <v>625</v>
      </c>
      <c r="F1278" s="1">
        <v>0.18</v>
      </c>
      <c r="G1278">
        <v>4.0999999999999996</v>
      </c>
      <c r="H1278">
        <v>203</v>
      </c>
      <c r="I1278" t="s">
        <v>11902</v>
      </c>
      <c r="J1278" t="s">
        <v>11903</v>
      </c>
      <c r="K1278" t="s">
        <v>11904</v>
      </c>
      <c r="L1278" t="s">
        <v>11905</v>
      </c>
      <c r="M1278" t="s">
        <v>11906</v>
      </c>
      <c r="N1278" t="s">
        <v>11907</v>
      </c>
      <c r="O1278" t="s">
        <v>11908</v>
      </c>
      <c r="P1278" t="s">
        <v>11909</v>
      </c>
    </row>
    <row r="1279" spans="1:16" x14ac:dyDescent="0.55000000000000004">
      <c r="A1279" t="s">
        <v>11910</v>
      </c>
      <c r="B1279" t="s">
        <v>11911</v>
      </c>
      <c r="C1279" t="s">
        <v>9825</v>
      </c>
      <c r="D1279" t="s">
        <v>6812</v>
      </c>
      <c r="E1279" t="s">
        <v>730</v>
      </c>
      <c r="F1279" s="1">
        <v>0.55000000000000004</v>
      </c>
      <c r="G1279">
        <v>3.8</v>
      </c>
      <c r="H1279">
        <v>441</v>
      </c>
      <c r="I1279" t="s">
        <v>11912</v>
      </c>
      <c r="J1279" t="s">
        <v>11913</v>
      </c>
      <c r="K1279" t="s">
        <v>11914</v>
      </c>
      <c r="L1279" t="s">
        <v>11915</v>
      </c>
      <c r="M1279" t="s">
        <v>11916</v>
      </c>
      <c r="N1279" t="s">
        <v>11917</v>
      </c>
      <c r="O1279" t="s">
        <v>11918</v>
      </c>
      <c r="P1279" t="s">
        <v>11919</v>
      </c>
    </row>
    <row r="1280" spans="1:16" x14ac:dyDescent="0.55000000000000004">
      <c r="A1280" t="s">
        <v>11920</v>
      </c>
      <c r="B1280" t="s">
        <v>11921</v>
      </c>
      <c r="C1280" t="s">
        <v>9375</v>
      </c>
      <c r="D1280" t="s">
        <v>11922</v>
      </c>
      <c r="E1280" t="s">
        <v>11857</v>
      </c>
      <c r="F1280" s="1">
        <v>0.41</v>
      </c>
      <c r="G1280">
        <v>4.0999999999999996</v>
      </c>
      <c r="H1280" s="2">
        <v>10308</v>
      </c>
      <c r="I1280" t="s">
        <v>11923</v>
      </c>
      <c r="J1280" t="s">
        <v>11924</v>
      </c>
      <c r="K1280" t="s">
        <v>11925</v>
      </c>
      <c r="L1280" t="s">
        <v>11926</v>
      </c>
      <c r="M1280" t="s">
        <v>11927</v>
      </c>
      <c r="N1280" t="s">
        <v>11928</v>
      </c>
      <c r="O1280" t="s">
        <v>11929</v>
      </c>
      <c r="P1280" t="s">
        <v>11930</v>
      </c>
    </row>
    <row r="1281" spans="1:16" x14ac:dyDescent="0.55000000000000004">
      <c r="A1281" t="s">
        <v>11931</v>
      </c>
      <c r="B1281" t="s">
        <v>11932</v>
      </c>
      <c r="C1281" t="s">
        <v>9587</v>
      </c>
      <c r="D1281" t="s">
        <v>4189</v>
      </c>
      <c r="E1281" t="s">
        <v>1683</v>
      </c>
      <c r="F1281" s="1">
        <v>0.16</v>
      </c>
      <c r="G1281" t="s">
        <v>11933</v>
      </c>
      <c r="H1281">
        <v>992</v>
      </c>
      <c r="I1281" t="s">
        <v>11934</v>
      </c>
      <c r="J1281" t="s">
        <v>11935</v>
      </c>
      <c r="K1281" t="s">
        <v>11936</v>
      </c>
      <c r="L1281" t="s">
        <v>11937</v>
      </c>
      <c r="M1281" t="s">
        <v>11938</v>
      </c>
      <c r="N1281" t="s">
        <v>11939</v>
      </c>
      <c r="O1281" t="s">
        <v>11940</v>
      </c>
      <c r="P1281" t="s">
        <v>11941</v>
      </c>
    </row>
    <row r="1282" spans="1:16" x14ac:dyDescent="0.55000000000000004">
      <c r="A1282" t="s">
        <v>11942</v>
      </c>
      <c r="B1282" t="s">
        <v>11943</v>
      </c>
      <c r="C1282" t="s">
        <v>9686</v>
      </c>
      <c r="D1282" t="s">
        <v>1415</v>
      </c>
      <c r="E1282" t="s">
        <v>11944</v>
      </c>
      <c r="F1282" s="1">
        <v>0.14000000000000001</v>
      </c>
      <c r="G1282">
        <v>4.0999999999999996</v>
      </c>
      <c r="H1282" s="2">
        <v>4716</v>
      </c>
      <c r="I1282" t="s">
        <v>11945</v>
      </c>
      <c r="J1282" t="s">
        <v>11946</v>
      </c>
      <c r="K1282" t="s">
        <v>11947</v>
      </c>
      <c r="L1282" t="s">
        <v>11948</v>
      </c>
      <c r="M1282" t="s">
        <v>11949</v>
      </c>
      <c r="N1282" t="s">
        <v>11950</v>
      </c>
      <c r="O1282" t="s">
        <v>11951</v>
      </c>
      <c r="P1282" t="s">
        <v>11952</v>
      </c>
    </row>
    <row r="1283" spans="1:16" x14ac:dyDescent="0.55000000000000004">
      <c r="A1283" t="s">
        <v>11953</v>
      </c>
      <c r="B1283" t="s">
        <v>11954</v>
      </c>
      <c r="C1283" t="s">
        <v>9151</v>
      </c>
      <c r="D1283" t="s">
        <v>11955</v>
      </c>
      <c r="E1283" t="s">
        <v>1415</v>
      </c>
      <c r="F1283" s="1">
        <v>0.37</v>
      </c>
      <c r="G1283">
        <v>3.9</v>
      </c>
      <c r="H1283">
        <v>313</v>
      </c>
      <c r="I1283" t="s">
        <v>11956</v>
      </c>
      <c r="J1283" t="s">
        <v>11957</v>
      </c>
      <c r="K1283" t="s">
        <v>11958</v>
      </c>
      <c r="L1283" t="s">
        <v>11959</v>
      </c>
      <c r="M1283" t="s">
        <v>11960</v>
      </c>
      <c r="N1283" t="s">
        <v>11961</v>
      </c>
      <c r="O1283" t="s">
        <v>11962</v>
      </c>
      <c r="P1283" t="s">
        <v>11963</v>
      </c>
    </row>
    <row r="1284" spans="1:16" x14ac:dyDescent="0.55000000000000004">
      <c r="A1284" t="s">
        <v>11964</v>
      </c>
      <c r="B1284" t="s">
        <v>11965</v>
      </c>
      <c r="C1284" t="s">
        <v>9151</v>
      </c>
      <c r="D1284" t="s">
        <v>6812</v>
      </c>
      <c r="E1284" t="s">
        <v>6159</v>
      </c>
      <c r="F1284" s="1">
        <v>0.46</v>
      </c>
      <c r="G1284">
        <v>3.8</v>
      </c>
      <c r="H1284">
        <v>166</v>
      </c>
      <c r="I1284" t="s">
        <v>11966</v>
      </c>
      <c r="J1284" t="s">
        <v>11967</v>
      </c>
      <c r="K1284" t="s">
        <v>11968</v>
      </c>
      <c r="L1284" t="s">
        <v>11969</v>
      </c>
      <c r="M1284" t="s">
        <v>11970</v>
      </c>
      <c r="N1284" t="s">
        <v>11971</v>
      </c>
      <c r="O1284" t="s">
        <v>11972</v>
      </c>
      <c r="P1284" t="s">
        <v>11973</v>
      </c>
    </row>
    <row r="1285" spans="1:16" x14ac:dyDescent="0.55000000000000004">
      <c r="A1285" t="s">
        <v>11974</v>
      </c>
      <c r="B1285" t="s">
        <v>11975</v>
      </c>
      <c r="C1285" t="s">
        <v>9449</v>
      </c>
      <c r="D1285" t="s">
        <v>625</v>
      </c>
      <c r="E1285" t="s">
        <v>3000</v>
      </c>
      <c r="F1285" s="1">
        <v>0.56999999999999995</v>
      </c>
      <c r="G1285">
        <v>4.0999999999999996</v>
      </c>
      <c r="H1285">
        <v>303</v>
      </c>
      <c r="I1285" t="s">
        <v>11976</v>
      </c>
      <c r="J1285" t="s">
        <v>11977</v>
      </c>
      <c r="K1285" t="s">
        <v>11978</v>
      </c>
      <c r="L1285" t="s">
        <v>11979</v>
      </c>
      <c r="M1285" t="s">
        <v>11980</v>
      </c>
      <c r="N1285" t="s">
        <v>11981</v>
      </c>
      <c r="O1285" t="s">
        <v>11982</v>
      </c>
      <c r="P1285" t="s">
        <v>11983</v>
      </c>
    </row>
    <row r="1286" spans="1:16" x14ac:dyDescent="0.55000000000000004">
      <c r="A1286" t="s">
        <v>11984</v>
      </c>
      <c r="B1286" t="s">
        <v>11985</v>
      </c>
      <c r="C1286" t="s">
        <v>9686</v>
      </c>
      <c r="D1286" t="s">
        <v>11986</v>
      </c>
      <c r="E1286" t="s">
        <v>11987</v>
      </c>
      <c r="F1286" s="1">
        <v>0.55000000000000004</v>
      </c>
      <c r="G1286">
        <v>4.3</v>
      </c>
      <c r="H1286">
        <v>562</v>
      </c>
      <c r="I1286" t="s">
        <v>11988</v>
      </c>
      <c r="J1286" t="s">
        <v>11989</v>
      </c>
      <c r="K1286" t="s">
        <v>11990</v>
      </c>
      <c r="L1286" t="s">
        <v>11991</v>
      </c>
      <c r="M1286" t="s">
        <v>11992</v>
      </c>
      <c r="N1286" t="s">
        <v>11993</v>
      </c>
      <c r="O1286" t="s">
        <v>11994</v>
      </c>
      <c r="P1286" t="s">
        <v>11995</v>
      </c>
    </row>
    <row r="1287" spans="1:16" x14ac:dyDescent="0.55000000000000004">
      <c r="A1287" t="s">
        <v>11996</v>
      </c>
      <c r="B1287" t="s">
        <v>11997</v>
      </c>
      <c r="C1287" t="s">
        <v>10633</v>
      </c>
      <c r="D1287" t="s">
        <v>11998</v>
      </c>
      <c r="E1287" t="s">
        <v>11999</v>
      </c>
      <c r="F1287" s="1">
        <v>0.63</v>
      </c>
      <c r="G1287">
        <v>3.9</v>
      </c>
      <c r="H1287" s="2">
        <v>8095</v>
      </c>
      <c r="I1287" t="s">
        <v>12000</v>
      </c>
      <c r="J1287" t="s">
        <v>12001</v>
      </c>
      <c r="K1287" t="s">
        <v>12002</v>
      </c>
      <c r="L1287" t="s">
        <v>12003</v>
      </c>
      <c r="M1287" t="s">
        <v>12004</v>
      </c>
      <c r="N1287" t="s">
        <v>12005</v>
      </c>
      <c r="O1287" t="s">
        <v>12006</v>
      </c>
      <c r="P1287" t="s">
        <v>12007</v>
      </c>
    </row>
    <row r="1288" spans="1:16" x14ac:dyDescent="0.55000000000000004">
      <c r="A1288" t="s">
        <v>12008</v>
      </c>
      <c r="B1288" t="s">
        <v>12009</v>
      </c>
      <c r="C1288" t="s">
        <v>9553</v>
      </c>
      <c r="D1288" t="s">
        <v>90</v>
      </c>
      <c r="E1288" t="s">
        <v>548</v>
      </c>
      <c r="F1288" s="1">
        <v>0.77</v>
      </c>
      <c r="G1288">
        <v>2.8</v>
      </c>
      <c r="H1288">
        <v>109</v>
      </c>
      <c r="I1288" t="s">
        <v>12010</v>
      </c>
      <c r="J1288" t="s">
        <v>12011</v>
      </c>
      <c r="K1288" t="s">
        <v>12012</v>
      </c>
      <c r="L1288" t="s">
        <v>12013</v>
      </c>
      <c r="M1288" t="s">
        <v>12014</v>
      </c>
      <c r="N1288" t="s">
        <v>12015</v>
      </c>
      <c r="O1288" t="s">
        <v>12016</v>
      </c>
      <c r="P1288" t="s">
        <v>12017</v>
      </c>
    </row>
    <row r="1289" spans="1:16" x14ac:dyDescent="0.55000000000000004">
      <c r="A1289" t="s">
        <v>12018</v>
      </c>
      <c r="B1289" t="s">
        <v>12019</v>
      </c>
      <c r="C1289" t="s">
        <v>9933</v>
      </c>
      <c r="D1289" t="s">
        <v>12020</v>
      </c>
      <c r="E1289" t="s">
        <v>12021</v>
      </c>
      <c r="F1289" s="1">
        <v>0.24</v>
      </c>
      <c r="G1289">
        <v>4</v>
      </c>
      <c r="H1289" s="2">
        <v>15382</v>
      </c>
      <c r="I1289" t="s">
        <v>12022</v>
      </c>
      <c r="J1289" t="s">
        <v>12023</v>
      </c>
      <c r="K1289" t="s">
        <v>12024</v>
      </c>
      <c r="L1289" t="s">
        <v>12025</v>
      </c>
      <c r="M1289" t="s">
        <v>12026</v>
      </c>
      <c r="N1289" t="s">
        <v>12027</v>
      </c>
      <c r="O1289" t="s">
        <v>12028</v>
      </c>
      <c r="P1289" t="s">
        <v>12029</v>
      </c>
    </row>
    <row r="1290" spans="1:16" x14ac:dyDescent="0.55000000000000004">
      <c r="A1290" t="s">
        <v>12030</v>
      </c>
      <c r="B1290" t="s">
        <v>12031</v>
      </c>
      <c r="C1290" t="s">
        <v>9553</v>
      </c>
      <c r="D1290" t="s">
        <v>12032</v>
      </c>
      <c r="E1290" t="s">
        <v>12033</v>
      </c>
      <c r="F1290" s="1">
        <v>0.26</v>
      </c>
      <c r="G1290">
        <v>4.5</v>
      </c>
      <c r="H1290" s="2">
        <v>5137</v>
      </c>
      <c r="I1290" t="s">
        <v>12034</v>
      </c>
      <c r="J1290" t="s">
        <v>12035</v>
      </c>
      <c r="K1290" t="s">
        <v>12036</v>
      </c>
      <c r="L1290" t="s">
        <v>12037</v>
      </c>
      <c r="M1290" t="s">
        <v>12038</v>
      </c>
      <c r="N1290" t="s">
        <v>12039</v>
      </c>
      <c r="O1290" t="s">
        <v>12040</v>
      </c>
      <c r="P1290" t="s">
        <v>12041</v>
      </c>
    </row>
    <row r="1291" spans="1:16" x14ac:dyDescent="0.55000000000000004">
      <c r="A1291" t="s">
        <v>12042</v>
      </c>
      <c r="B1291" t="s">
        <v>12043</v>
      </c>
      <c r="C1291" t="s">
        <v>10791</v>
      </c>
      <c r="D1291" t="s">
        <v>2220</v>
      </c>
      <c r="E1291" t="s">
        <v>196</v>
      </c>
      <c r="F1291" s="1">
        <v>0.8</v>
      </c>
      <c r="G1291">
        <v>4.5999999999999996</v>
      </c>
      <c r="H1291">
        <v>124</v>
      </c>
      <c r="I1291" t="s">
        <v>12044</v>
      </c>
      <c r="J1291" t="s">
        <v>12045</v>
      </c>
      <c r="K1291" t="s">
        <v>12046</v>
      </c>
      <c r="L1291" t="s">
        <v>12047</v>
      </c>
      <c r="M1291" t="s">
        <v>12048</v>
      </c>
      <c r="N1291" t="s">
        <v>12049</v>
      </c>
      <c r="O1291" t="s">
        <v>12050</v>
      </c>
      <c r="P1291" t="s">
        <v>12051</v>
      </c>
    </row>
    <row r="1292" spans="1:16" x14ac:dyDescent="0.55000000000000004">
      <c r="A1292" t="s">
        <v>12052</v>
      </c>
      <c r="B1292" t="s">
        <v>12053</v>
      </c>
      <c r="C1292" t="s">
        <v>10275</v>
      </c>
      <c r="D1292" t="s">
        <v>12054</v>
      </c>
      <c r="E1292" t="s">
        <v>4773</v>
      </c>
      <c r="F1292" s="1">
        <v>0.5</v>
      </c>
      <c r="G1292">
        <v>4.0999999999999996</v>
      </c>
      <c r="H1292">
        <v>618</v>
      </c>
      <c r="I1292" t="s">
        <v>12055</v>
      </c>
      <c r="J1292" t="s">
        <v>12056</v>
      </c>
      <c r="K1292" t="s">
        <v>12057</v>
      </c>
      <c r="L1292" t="s">
        <v>12058</v>
      </c>
      <c r="M1292" t="s">
        <v>12059</v>
      </c>
      <c r="N1292" t="s">
        <v>12060</v>
      </c>
      <c r="O1292" t="s">
        <v>12061</v>
      </c>
      <c r="P1292" t="s">
        <v>12062</v>
      </c>
    </row>
    <row r="1293" spans="1:16" x14ac:dyDescent="0.55000000000000004">
      <c r="A1293" t="s">
        <v>12063</v>
      </c>
      <c r="B1293" t="s">
        <v>12064</v>
      </c>
      <c r="C1293" t="s">
        <v>9151</v>
      </c>
      <c r="D1293" t="s">
        <v>12065</v>
      </c>
      <c r="E1293" t="s">
        <v>12066</v>
      </c>
      <c r="F1293" s="1">
        <v>0.38</v>
      </c>
      <c r="G1293">
        <v>4.0999999999999996</v>
      </c>
      <c r="H1293">
        <v>63</v>
      </c>
      <c r="I1293" t="s">
        <v>12067</v>
      </c>
      <c r="J1293" t="s">
        <v>12068</v>
      </c>
      <c r="K1293" t="s">
        <v>12069</v>
      </c>
      <c r="L1293" t="s">
        <v>12070</v>
      </c>
      <c r="M1293" t="s">
        <v>12071</v>
      </c>
      <c r="N1293" t="s">
        <v>12072</v>
      </c>
      <c r="O1293" t="s">
        <v>12073</v>
      </c>
      <c r="P1293" t="s">
        <v>12074</v>
      </c>
    </row>
    <row r="1294" spans="1:16" x14ac:dyDescent="0.55000000000000004">
      <c r="A1294" t="s">
        <v>12075</v>
      </c>
      <c r="B1294" t="s">
        <v>12076</v>
      </c>
      <c r="C1294" t="s">
        <v>9151</v>
      </c>
      <c r="D1294" t="s">
        <v>163</v>
      </c>
      <c r="E1294" t="s">
        <v>479</v>
      </c>
      <c r="F1294" s="1">
        <v>0.44</v>
      </c>
      <c r="G1294">
        <v>3.4</v>
      </c>
      <c r="H1294">
        <v>15</v>
      </c>
      <c r="I1294" t="s">
        <v>12077</v>
      </c>
      <c r="J1294" t="s">
        <v>12078</v>
      </c>
      <c r="K1294" t="s">
        <v>12079</v>
      </c>
      <c r="L1294" t="s">
        <v>12080</v>
      </c>
      <c r="M1294" t="s">
        <v>12081</v>
      </c>
      <c r="N1294" t="s">
        <v>12082</v>
      </c>
      <c r="O1294" t="s">
        <v>12083</v>
      </c>
      <c r="P1294" t="s">
        <v>12084</v>
      </c>
    </row>
    <row r="1295" spans="1:16" x14ac:dyDescent="0.55000000000000004">
      <c r="A1295" t="s">
        <v>12085</v>
      </c>
      <c r="B1295" t="s">
        <v>12086</v>
      </c>
      <c r="C1295" t="s">
        <v>9151</v>
      </c>
      <c r="D1295" t="s">
        <v>12087</v>
      </c>
      <c r="E1295" t="s">
        <v>730</v>
      </c>
      <c r="F1295" s="1">
        <v>0.67</v>
      </c>
      <c r="G1295">
        <v>4.5999999999999996</v>
      </c>
      <c r="H1295">
        <v>9</v>
      </c>
      <c r="I1295" t="s">
        <v>12088</v>
      </c>
      <c r="J1295" t="s">
        <v>12089</v>
      </c>
      <c r="K1295" t="s">
        <v>12090</v>
      </c>
      <c r="L1295" t="s">
        <v>12091</v>
      </c>
      <c r="M1295" t="s">
        <v>12092</v>
      </c>
      <c r="N1295" t="s">
        <v>12093</v>
      </c>
      <c r="O1295" t="s">
        <v>12094</v>
      </c>
      <c r="P1295" t="s">
        <v>12095</v>
      </c>
    </row>
    <row r="1296" spans="1:16" x14ac:dyDescent="0.55000000000000004">
      <c r="A1296" t="s">
        <v>12096</v>
      </c>
      <c r="B1296" t="s">
        <v>12097</v>
      </c>
      <c r="C1296" t="s">
        <v>9495</v>
      </c>
      <c r="D1296" t="s">
        <v>12098</v>
      </c>
      <c r="E1296" t="s">
        <v>12099</v>
      </c>
      <c r="F1296" s="1">
        <v>0.22</v>
      </c>
      <c r="G1296">
        <v>4.2</v>
      </c>
      <c r="H1296" s="2">
        <v>7274</v>
      </c>
      <c r="I1296" t="s">
        <v>12100</v>
      </c>
      <c r="J1296" t="s">
        <v>12101</v>
      </c>
      <c r="K1296" t="s">
        <v>12102</v>
      </c>
      <c r="L1296" t="s">
        <v>12103</v>
      </c>
      <c r="M1296" t="s">
        <v>12104</v>
      </c>
      <c r="N1296" t="s">
        <v>12105</v>
      </c>
      <c r="O1296" t="s">
        <v>12106</v>
      </c>
      <c r="P1296" t="s">
        <v>12107</v>
      </c>
    </row>
    <row r="1297" spans="1:16" x14ac:dyDescent="0.55000000000000004">
      <c r="A1297" t="s">
        <v>12108</v>
      </c>
      <c r="B1297" t="s">
        <v>12109</v>
      </c>
      <c r="C1297" t="s">
        <v>9933</v>
      </c>
      <c r="D1297" t="s">
        <v>20</v>
      </c>
      <c r="E1297" t="s">
        <v>2587</v>
      </c>
      <c r="F1297" s="1">
        <v>0.45</v>
      </c>
      <c r="G1297">
        <v>3.9</v>
      </c>
      <c r="H1297" s="2">
        <v>5911</v>
      </c>
      <c r="I1297" t="s">
        <v>12110</v>
      </c>
      <c r="J1297" t="s">
        <v>12111</v>
      </c>
      <c r="K1297" t="s">
        <v>12112</v>
      </c>
      <c r="L1297" t="s">
        <v>12113</v>
      </c>
      <c r="M1297" t="s">
        <v>12114</v>
      </c>
      <c r="N1297" t="s">
        <v>12115</v>
      </c>
      <c r="O1297" t="s">
        <v>12116</v>
      </c>
      <c r="P1297" t="s">
        <v>12117</v>
      </c>
    </row>
    <row r="1298" spans="1:16" x14ac:dyDescent="0.55000000000000004">
      <c r="A1298" t="s">
        <v>12118</v>
      </c>
      <c r="B1298" t="s">
        <v>12119</v>
      </c>
      <c r="C1298" t="s">
        <v>10031</v>
      </c>
      <c r="D1298" t="s">
        <v>3590</v>
      </c>
      <c r="E1298" t="s">
        <v>1283</v>
      </c>
      <c r="F1298" s="1">
        <v>0.4</v>
      </c>
      <c r="G1298">
        <v>4.2</v>
      </c>
      <c r="H1298">
        <v>170</v>
      </c>
      <c r="I1298" t="s">
        <v>12120</v>
      </c>
      <c r="J1298" t="s">
        <v>12121</v>
      </c>
      <c r="K1298" t="s">
        <v>12122</v>
      </c>
      <c r="L1298" t="s">
        <v>12123</v>
      </c>
      <c r="M1298" t="s">
        <v>12124</v>
      </c>
      <c r="N1298" t="s">
        <v>12125</v>
      </c>
      <c r="O1298" t="s">
        <v>12126</v>
      </c>
      <c r="P1298" t="s">
        <v>12127</v>
      </c>
    </row>
    <row r="1299" spans="1:16" x14ac:dyDescent="0.55000000000000004">
      <c r="A1299" t="s">
        <v>12128</v>
      </c>
      <c r="B1299" t="s">
        <v>12129</v>
      </c>
      <c r="C1299" t="s">
        <v>10633</v>
      </c>
      <c r="D1299" t="s">
        <v>12130</v>
      </c>
      <c r="E1299" t="s">
        <v>12131</v>
      </c>
      <c r="F1299" s="1">
        <v>0.25</v>
      </c>
      <c r="G1299">
        <v>4.2</v>
      </c>
      <c r="H1299" s="2">
        <v>3065</v>
      </c>
      <c r="I1299" t="s">
        <v>12132</v>
      </c>
      <c r="J1299" t="s">
        <v>12133</v>
      </c>
      <c r="K1299" t="s">
        <v>12134</v>
      </c>
      <c r="L1299" t="s">
        <v>12135</v>
      </c>
      <c r="M1299" t="s">
        <v>12136</v>
      </c>
      <c r="N1299" t="s">
        <v>12137</v>
      </c>
      <c r="O1299" t="s">
        <v>12138</v>
      </c>
      <c r="P1299" t="s">
        <v>12139</v>
      </c>
    </row>
    <row r="1300" spans="1:16" x14ac:dyDescent="0.55000000000000004">
      <c r="A1300" t="s">
        <v>12140</v>
      </c>
      <c r="B1300" t="s">
        <v>12141</v>
      </c>
      <c r="C1300" t="s">
        <v>9162</v>
      </c>
      <c r="D1300" t="s">
        <v>519</v>
      </c>
      <c r="E1300" t="s">
        <v>114</v>
      </c>
      <c r="F1300" s="1">
        <v>0.52</v>
      </c>
      <c r="G1300">
        <v>4.0999999999999996</v>
      </c>
      <c r="H1300" s="2">
        <v>1021</v>
      </c>
      <c r="I1300" t="s">
        <v>12142</v>
      </c>
      <c r="J1300" t="s">
        <v>12143</v>
      </c>
      <c r="K1300" t="s">
        <v>12144</v>
      </c>
      <c r="L1300" t="s">
        <v>12145</v>
      </c>
      <c r="M1300" t="s">
        <v>12146</v>
      </c>
      <c r="N1300" t="s">
        <v>12147</v>
      </c>
      <c r="O1300" t="s">
        <v>12148</v>
      </c>
      <c r="P1300" t="s">
        <v>12149</v>
      </c>
    </row>
    <row r="1301" spans="1:16" x14ac:dyDescent="0.55000000000000004">
      <c r="A1301" t="s">
        <v>12150</v>
      </c>
      <c r="B1301" t="s">
        <v>12151</v>
      </c>
      <c r="C1301" t="s">
        <v>9483</v>
      </c>
      <c r="D1301" t="s">
        <v>11527</v>
      </c>
      <c r="E1301" t="s">
        <v>12152</v>
      </c>
      <c r="F1301" s="1">
        <v>0.75</v>
      </c>
      <c r="G1301">
        <v>4.8</v>
      </c>
      <c r="H1301" s="2">
        <v>3964</v>
      </c>
      <c r="I1301" t="s">
        <v>12153</v>
      </c>
      <c r="J1301" t="s">
        <v>12154</v>
      </c>
      <c r="K1301" t="s">
        <v>12155</v>
      </c>
      <c r="L1301" t="s">
        <v>12156</v>
      </c>
      <c r="M1301" t="s">
        <v>12157</v>
      </c>
      <c r="N1301" t="s">
        <v>12158</v>
      </c>
      <c r="O1301" t="s">
        <v>12159</v>
      </c>
      <c r="P1301" t="s">
        <v>12160</v>
      </c>
    </row>
    <row r="1302" spans="1:16" x14ac:dyDescent="0.55000000000000004">
      <c r="A1302" t="s">
        <v>12161</v>
      </c>
      <c r="B1302" t="s">
        <v>12162</v>
      </c>
      <c r="C1302" t="s">
        <v>10791</v>
      </c>
      <c r="D1302" t="s">
        <v>195</v>
      </c>
      <c r="E1302" t="s">
        <v>12163</v>
      </c>
      <c r="F1302" s="1">
        <v>0.44</v>
      </c>
      <c r="G1302">
        <v>4.4000000000000004</v>
      </c>
      <c r="H1302" s="2">
        <v>8948</v>
      </c>
      <c r="I1302" t="s">
        <v>12164</v>
      </c>
      <c r="J1302" t="s">
        <v>12165</v>
      </c>
      <c r="K1302" t="s">
        <v>12166</v>
      </c>
      <c r="L1302" t="s">
        <v>12167</v>
      </c>
      <c r="M1302" t="s">
        <v>12168</v>
      </c>
      <c r="N1302" t="s">
        <v>12169</v>
      </c>
      <c r="O1302" t="s">
        <v>12170</v>
      </c>
      <c r="P1302" t="s">
        <v>12171</v>
      </c>
    </row>
    <row r="1303" spans="1:16" x14ac:dyDescent="0.55000000000000004">
      <c r="A1303" t="s">
        <v>12172</v>
      </c>
      <c r="B1303" t="s">
        <v>12173</v>
      </c>
      <c r="C1303" t="s">
        <v>10791</v>
      </c>
      <c r="D1303" t="s">
        <v>1232</v>
      </c>
      <c r="E1303" t="s">
        <v>12174</v>
      </c>
      <c r="F1303" s="1">
        <v>0.48</v>
      </c>
      <c r="G1303">
        <v>4.3</v>
      </c>
      <c r="H1303">
        <v>97</v>
      </c>
      <c r="I1303" t="s">
        <v>12175</v>
      </c>
      <c r="J1303" t="s">
        <v>12176</v>
      </c>
      <c r="K1303" t="s">
        <v>12177</v>
      </c>
      <c r="L1303" t="s">
        <v>12178</v>
      </c>
      <c r="M1303" t="s">
        <v>12179</v>
      </c>
      <c r="N1303" t="s">
        <v>12180</v>
      </c>
      <c r="O1303" t="s">
        <v>12181</v>
      </c>
      <c r="P1303" t="s">
        <v>12182</v>
      </c>
    </row>
    <row r="1304" spans="1:16" x14ac:dyDescent="0.55000000000000004">
      <c r="A1304" t="s">
        <v>12183</v>
      </c>
      <c r="B1304" t="s">
        <v>12184</v>
      </c>
      <c r="C1304" t="s">
        <v>9293</v>
      </c>
      <c r="D1304" t="s">
        <v>1793</v>
      </c>
      <c r="E1304" t="s">
        <v>12185</v>
      </c>
      <c r="F1304" s="1">
        <v>0.03</v>
      </c>
      <c r="G1304">
        <v>4.3</v>
      </c>
      <c r="H1304" s="2">
        <v>7223</v>
      </c>
      <c r="I1304" t="s">
        <v>12186</v>
      </c>
      <c r="J1304" t="s">
        <v>12187</v>
      </c>
      <c r="K1304" t="s">
        <v>12188</v>
      </c>
      <c r="L1304" t="s">
        <v>12189</v>
      </c>
      <c r="M1304" t="s">
        <v>12190</v>
      </c>
      <c r="N1304" t="s">
        <v>12191</v>
      </c>
      <c r="O1304" t="s">
        <v>12192</v>
      </c>
      <c r="P1304" t="s">
        <v>12193</v>
      </c>
    </row>
    <row r="1305" spans="1:16" x14ac:dyDescent="0.55000000000000004">
      <c r="A1305" t="s">
        <v>12194</v>
      </c>
      <c r="B1305" t="s">
        <v>12195</v>
      </c>
      <c r="C1305" t="s">
        <v>9495</v>
      </c>
      <c r="D1305" t="s">
        <v>536</v>
      </c>
      <c r="E1305" t="s">
        <v>90</v>
      </c>
      <c r="F1305" s="1">
        <v>0.21</v>
      </c>
      <c r="G1305">
        <v>4</v>
      </c>
      <c r="H1305">
        <v>330</v>
      </c>
      <c r="I1305" t="s">
        <v>12196</v>
      </c>
      <c r="J1305" t="s">
        <v>12197</v>
      </c>
      <c r="K1305" t="s">
        <v>12198</v>
      </c>
      <c r="L1305" t="s">
        <v>12199</v>
      </c>
      <c r="M1305" t="s">
        <v>12200</v>
      </c>
      <c r="N1305" t="s">
        <v>12201</v>
      </c>
      <c r="O1305" t="s">
        <v>12202</v>
      </c>
      <c r="P1305" t="s">
        <v>12203</v>
      </c>
    </row>
    <row r="1306" spans="1:16" x14ac:dyDescent="0.55000000000000004">
      <c r="A1306" t="s">
        <v>12204</v>
      </c>
      <c r="B1306" t="s">
        <v>12205</v>
      </c>
      <c r="C1306" t="s">
        <v>12206</v>
      </c>
      <c r="D1306" t="s">
        <v>12207</v>
      </c>
      <c r="E1306" t="s">
        <v>12207</v>
      </c>
      <c r="F1306" s="1">
        <v>0</v>
      </c>
      <c r="G1306">
        <v>4.3</v>
      </c>
      <c r="H1306" s="2">
        <v>4570</v>
      </c>
      <c r="I1306" t="s">
        <v>12208</v>
      </c>
      <c r="J1306" t="s">
        <v>12209</v>
      </c>
      <c r="K1306" t="s">
        <v>12210</v>
      </c>
      <c r="L1306" t="s">
        <v>12211</v>
      </c>
      <c r="M1306" t="s">
        <v>12212</v>
      </c>
      <c r="N1306" t="s">
        <v>12213</v>
      </c>
      <c r="O1306" t="s">
        <v>12214</v>
      </c>
      <c r="P1306" t="s">
        <v>12215</v>
      </c>
    </row>
    <row r="1307" spans="1:16" x14ac:dyDescent="0.55000000000000004">
      <c r="A1307" t="s">
        <v>12216</v>
      </c>
      <c r="B1307" t="s">
        <v>12217</v>
      </c>
      <c r="C1307" t="s">
        <v>9293</v>
      </c>
      <c r="D1307" t="s">
        <v>5654</v>
      </c>
      <c r="E1307" t="s">
        <v>7324</v>
      </c>
      <c r="F1307" s="1">
        <v>0.48</v>
      </c>
      <c r="G1307">
        <v>4</v>
      </c>
      <c r="H1307" s="2">
        <v>4867</v>
      </c>
      <c r="I1307" t="s">
        <v>12218</v>
      </c>
      <c r="J1307" t="s">
        <v>12219</v>
      </c>
      <c r="K1307" t="s">
        <v>12220</v>
      </c>
      <c r="L1307" t="s">
        <v>12221</v>
      </c>
      <c r="M1307" t="s">
        <v>12222</v>
      </c>
      <c r="N1307" t="s">
        <v>12223</v>
      </c>
      <c r="O1307" t="s">
        <v>12224</v>
      </c>
      <c r="P1307" t="s">
        <v>12225</v>
      </c>
    </row>
    <row r="1308" spans="1:16" x14ac:dyDescent="0.55000000000000004">
      <c r="A1308" t="s">
        <v>12226</v>
      </c>
      <c r="B1308" t="s">
        <v>12227</v>
      </c>
      <c r="C1308" t="s">
        <v>12228</v>
      </c>
      <c r="D1308" t="s">
        <v>12229</v>
      </c>
      <c r="E1308" t="s">
        <v>10876</v>
      </c>
      <c r="F1308" s="1">
        <v>0.53</v>
      </c>
      <c r="G1308">
        <v>4.4000000000000004</v>
      </c>
      <c r="H1308" s="2">
        <v>5298</v>
      </c>
      <c r="I1308" t="s">
        <v>12230</v>
      </c>
      <c r="J1308" t="s">
        <v>12231</v>
      </c>
      <c r="K1308" t="s">
        <v>12232</v>
      </c>
      <c r="L1308" t="s">
        <v>12233</v>
      </c>
      <c r="M1308" t="s">
        <v>12234</v>
      </c>
      <c r="N1308" t="s">
        <v>12235</v>
      </c>
      <c r="O1308" t="s">
        <v>12236</v>
      </c>
      <c r="P1308" t="s">
        <v>12237</v>
      </c>
    </row>
    <row r="1309" spans="1:16" x14ac:dyDescent="0.55000000000000004">
      <c r="A1309" t="s">
        <v>12238</v>
      </c>
      <c r="B1309" t="s">
        <v>12239</v>
      </c>
      <c r="C1309" t="s">
        <v>10308</v>
      </c>
      <c r="D1309" t="s">
        <v>610</v>
      </c>
      <c r="E1309" t="s">
        <v>2705</v>
      </c>
      <c r="F1309" s="1">
        <v>0.03</v>
      </c>
      <c r="G1309">
        <v>4.0999999999999996</v>
      </c>
      <c r="H1309" s="2">
        <v>7786</v>
      </c>
      <c r="I1309" t="s">
        <v>12240</v>
      </c>
      <c r="J1309" t="s">
        <v>12241</v>
      </c>
      <c r="K1309" t="s">
        <v>12242</v>
      </c>
      <c r="L1309" t="s">
        <v>12243</v>
      </c>
      <c r="M1309" t="s">
        <v>12244</v>
      </c>
      <c r="N1309" t="s">
        <v>12245</v>
      </c>
      <c r="O1309" t="s">
        <v>12246</v>
      </c>
      <c r="P1309" t="s">
        <v>12247</v>
      </c>
    </row>
    <row r="1310" spans="1:16" x14ac:dyDescent="0.55000000000000004">
      <c r="A1310" t="s">
        <v>12248</v>
      </c>
      <c r="B1310" t="s">
        <v>12249</v>
      </c>
      <c r="C1310" t="s">
        <v>10297</v>
      </c>
      <c r="D1310" t="s">
        <v>12250</v>
      </c>
      <c r="E1310" t="s">
        <v>19</v>
      </c>
      <c r="F1310" s="1">
        <v>0.52</v>
      </c>
      <c r="G1310">
        <v>3.6</v>
      </c>
      <c r="H1310">
        <v>37</v>
      </c>
      <c r="I1310" t="s">
        <v>12251</v>
      </c>
      <c r="J1310" t="s">
        <v>12252</v>
      </c>
      <c r="K1310" t="s">
        <v>12253</v>
      </c>
      <c r="L1310" t="s">
        <v>12254</v>
      </c>
      <c r="M1310" t="s">
        <v>12255</v>
      </c>
      <c r="N1310" t="s">
        <v>12256</v>
      </c>
      <c r="O1310" t="s">
        <v>12257</v>
      </c>
      <c r="P1310" t="s">
        <v>12258</v>
      </c>
    </row>
    <row r="1311" spans="1:16" x14ac:dyDescent="0.55000000000000004">
      <c r="A1311" t="s">
        <v>12259</v>
      </c>
      <c r="B1311" t="s">
        <v>12260</v>
      </c>
      <c r="C1311" t="s">
        <v>9151</v>
      </c>
      <c r="D1311" t="s">
        <v>888</v>
      </c>
      <c r="E1311" t="s">
        <v>6159</v>
      </c>
      <c r="F1311" s="1">
        <v>0.48</v>
      </c>
      <c r="G1311">
        <v>2</v>
      </c>
      <c r="H1311">
        <v>2</v>
      </c>
      <c r="I1311" t="s">
        <v>12261</v>
      </c>
      <c r="J1311" t="s">
        <v>12262</v>
      </c>
      <c r="K1311" t="s">
        <v>12263</v>
      </c>
      <c r="L1311" t="s">
        <v>12264</v>
      </c>
      <c r="M1311" t="s">
        <v>12265</v>
      </c>
      <c r="N1311" t="s">
        <v>12266</v>
      </c>
      <c r="O1311" t="s">
        <v>12267</v>
      </c>
      <c r="P1311" t="s">
        <v>12268</v>
      </c>
    </row>
    <row r="1312" spans="1:16" x14ac:dyDescent="0.55000000000000004">
      <c r="A1312" t="s">
        <v>12269</v>
      </c>
      <c r="B1312" t="s">
        <v>12270</v>
      </c>
      <c r="C1312" t="s">
        <v>9305</v>
      </c>
      <c r="D1312" t="s">
        <v>12271</v>
      </c>
      <c r="E1312" t="s">
        <v>12272</v>
      </c>
      <c r="F1312" s="1">
        <v>0.28000000000000003</v>
      </c>
      <c r="G1312">
        <v>4</v>
      </c>
      <c r="H1312" s="2">
        <v>5206</v>
      </c>
      <c r="I1312" t="s">
        <v>12273</v>
      </c>
      <c r="J1312" t="s">
        <v>12274</v>
      </c>
      <c r="K1312" t="s">
        <v>12275</v>
      </c>
      <c r="L1312" t="s">
        <v>12276</v>
      </c>
      <c r="M1312" t="s">
        <v>12277</v>
      </c>
      <c r="N1312" t="s">
        <v>12278</v>
      </c>
      <c r="O1312" t="s">
        <v>12279</v>
      </c>
      <c r="P1312" t="s">
        <v>12280</v>
      </c>
    </row>
    <row r="1313" spans="1:16" x14ac:dyDescent="0.55000000000000004">
      <c r="A1313" t="s">
        <v>12281</v>
      </c>
      <c r="B1313" t="s">
        <v>12282</v>
      </c>
      <c r="C1313" t="s">
        <v>9316</v>
      </c>
      <c r="D1313" t="s">
        <v>5925</v>
      </c>
      <c r="E1313" t="s">
        <v>1683</v>
      </c>
      <c r="F1313" s="1">
        <v>0.57999999999999996</v>
      </c>
      <c r="G1313">
        <v>3.7</v>
      </c>
      <c r="H1313">
        <v>638</v>
      </c>
      <c r="I1313" t="s">
        <v>11704</v>
      </c>
      <c r="J1313" t="s">
        <v>12283</v>
      </c>
      <c r="K1313" t="s">
        <v>12284</v>
      </c>
      <c r="L1313" t="s">
        <v>12285</v>
      </c>
      <c r="M1313" t="s">
        <v>12286</v>
      </c>
      <c r="N1313" t="s">
        <v>12287</v>
      </c>
      <c r="O1313" t="s">
        <v>12288</v>
      </c>
      <c r="P1313" t="s">
        <v>12289</v>
      </c>
    </row>
    <row r="1314" spans="1:16" x14ac:dyDescent="0.55000000000000004">
      <c r="A1314" t="s">
        <v>12290</v>
      </c>
      <c r="B1314" t="s">
        <v>12291</v>
      </c>
      <c r="C1314" t="s">
        <v>11758</v>
      </c>
      <c r="D1314" t="s">
        <v>1379</v>
      </c>
      <c r="E1314" t="s">
        <v>12066</v>
      </c>
      <c r="F1314" s="1">
        <v>0.43</v>
      </c>
      <c r="G1314">
        <v>3.8</v>
      </c>
      <c r="H1314">
        <v>397</v>
      </c>
      <c r="I1314" t="s">
        <v>12292</v>
      </c>
      <c r="J1314" t="s">
        <v>12293</v>
      </c>
      <c r="K1314" t="s">
        <v>12294</v>
      </c>
      <c r="L1314" t="s">
        <v>12295</v>
      </c>
      <c r="M1314" t="s">
        <v>12296</v>
      </c>
      <c r="N1314" t="s">
        <v>12297</v>
      </c>
      <c r="O1314" t="s">
        <v>12298</v>
      </c>
      <c r="P1314" t="s">
        <v>12299</v>
      </c>
    </row>
    <row r="1315" spans="1:16" x14ac:dyDescent="0.55000000000000004">
      <c r="A1315" t="s">
        <v>12300</v>
      </c>
      <c r="B1315" t="s">
        <v>12301</v>
      </c>
      <c r="C1315" t="s">
        <v>9587</v>
      </c>
      <c r="D1315" t="s">
        <v>12302</v>
      </c>
      <c r="E1315" t="s">
        <v>11793</v>
      </c>
      <c r="F1315" s="1">
        <v>0.49</v>
      </c>
      <c r="G1315">
        <v>3.9</v>
      </c>
      <c r="H1315">
        <v>326</v>
      </c>
      <c r="I1315" t="s">
        <v>12303</v>
      </c>
      <c r="J1315" t="s">
        <v>12304</v>
      </c>
      <c r="K1315" t="s">
        <v>12305</v>
      </c>
      <c r="L1315" t="s">
        <v>12306</v>
      </c>
      <c r="M1315" t="s">
        <v>12307</v>
      </c>
      <c r="N1315" t="s">
        <v>12308</v>
      </c>
      <c r="O1315" t="s">
        <v>12309</v>
      </c>
      <c r="P1315" t="s">
        <v>12310</v>
      </c>
    </row>
    <row r="1316" spans="1:16" x14ac:dyDescent="0.55000000000000004">
      <c r="A1316" t="s">
        <v>12311</v>
      </c>
      <c r="B1316" t="s">
        <v>12312</v>
      </c>
      <c r="C1316" t="s">
        <v>11298</v>
      </c>
      <c r="D1316" t="s">
        <v>90</v>
      </c>
      <c r="E1316" t="s">
        <v>548</v>
      </c>
      <c r="F1316" s="1">
        <v>0.77</v>
      </c>
      <c r="G1316">
        <v>3.1</v>
      </c>
      <c r="H1316" s="2">
        <v>3527</v>
      </c>
      <c r="I1316" t="s">
        <v>12313</v>
      </c>
      <c r="J1316" t="s">
        <v>12314</v>
      </c>
      <c r="K1316" t="s">
        <v>12315</v>
      </c>
      <c r="L1316" t="s">
        <v>12316</v>
      </c>
      <c r="M1316" t="s">
        <v>12317</v>
      </c>
      <c r="N1316" t="s">
        <v>12318</v>
      </c>
      <c r="O1316" t="s">
        <v>12319</v>
      </c>
      <c r="P1316" t="s">
        <v>12320</v>
      </c>
    </row>
    <row r="1317" spans="1:16" x14ac:dyDescent="0.55000000000000004">
      <c r="A1317" t="s">
        <v>12321</v>
      </c>
      <c r="B1317" t="s">
        <v>12322</v>
      </c>
      <c r="C1317" t="s">
        <v>9922</v>
      </c>
      <c r="D1317" t="s">
        <v>5870</v>
      </c>
      <c r="E1317" t="s">
        <v>114</v>
      </c>
      <c r="F1317" s="1">
        <v>0.56999999999999995</v>
      </c>
      <c r="G1317">
        <v>3</v>
      </c>
      <c r="H1317">
        <v>617</v>
      </c>
      <c r="I1317" t="s">
        <v>12323</v>
      </c>
      <c r="J1317" t="s">
        <v>12324</v>
      </c>
      <c r="K1317" t="s">
        <v>12325</v>
      </c>
      <c r="L1317" t="s">
        <v>12326</v>
      </c>
      <c r="M1317" t="s">
        <v>12327</v>
      </c>
      <c r="N1317" t="s">
        <v>12328</v>
      </c>
      <c r="O1317" t="s">
        <v>12329</v>
      </c>
      <c r="P1317" t="s">
        <v>12330</v>
      </c>
    </row>
    <row r="1318" spans="1:16" x14ac:dyDescent="0.55000000000000004">
      <c r="A1318" t="s">
        <v>12331</v>
      </c>
      <c r="B1318" t="s">
        <v>12332</v>
      </c>
      <c r="C1318" t="s">
        <v>9686</v>
      </c>
      <c r="D1318" t="s">
        <v>102</v>
      </c>
      <c r="E1318" t="s">
        <v>1272</v>
      </c>
      <c r="F1318" s="1">
        <v>0.5</v>
      </c>
      <c r="G1318">
        <v>4</v>
      </c>
      <c r="H1318">
        <v>314</v>
      </c>
      <c r="I1318" t="s">
        <v>12333</v>
      </c>
      <c r="J1318" t="s">
        <v>12334</v>
      </c>
      <c r="K1318" t="s">
        <v>12335</v>
      </c>
      <c r="L1318" t="s">
        <v>12336</v>
      </c>
      <c r="M1318" t="s">
        <v>12337</v>
      </c>
      <c r="N1318" t="s">
        <v>12338</v>
      </c>
      <c r="O1318" t="s">
        <v>12339</v>
      </c>
      <c r="P1318" t="s">
        <v>12340</v>
      </c>
    </row>
    <row r="1319" spans="1:16" x14ac:dyDescent="0.55000000000000004">
      <c r="A1319" t="s">
        <v>12341</v>
      </c>
      <c r="B1319" t="s">
        <v>12342</v>
      </c>
      <c r="C1319" t="s">
        <v>10791</v>
      </c>
      <c r="D1319" t="s">
        <v>12343</v>
      </c>
      <c r="E1319" t="s">
        <v>281</v>
      </c>
      <c r="F1319" s="1">
        <v>0.73</v>
      </c>
      <c r="G1319">
        <v>4.4000000000000004</v>
      </c>
      <c r="H1319">
        <v>535</v>
      </c>
      <c r="I1319" t="s">
        <v>12344</v>
      </c>
      <c r="J1319" t="s">
        <v>12345</v>
      </c>
      <c r="K1319" t="s">
        <v>12346</v>
      </c>
      <c r="L1319" t="s">
        <v>12347</v>
      </c>
      <c r="M1319" t="s">
        <v>12348</v>
      </c>
      <c r="N1319" t="s">
        <v>12349</v>
      </c>
      <c r="O1319" t="s">
        <v>12350</v>
      </c>
      <c r="P1319" t="s">
        <v>12351</v>
      </c>
    </row>
    <row r="1320" spans="1:16" x14ac:dyDescent="0.55000000000000004">
      <c r="A1320" t="s">
        <v>12352</v>
      </c>
      <c r="B1320" t="s">
        <v>12353</v>
      </c>
      <c r="C1320" t="s">
        <v>9293</v>
      </c>
      <c r="D1320" t="s">
        <v>12354</v>
      </c>
      <c r="E1320" t="s">
        <v>12355</v>
      </c>
      <c r="F1320" s="1">
        <v>0.45</v>
      </c>
      <c r="G1320">
        <v>4.0999999999999996</v>
      </c>
      <c r="H1320" s="2">
        <v>17325</v>
      </c>
      <c r="I1320" t="s">
        <v>12356</v>
      </c>
      <c r="J1320" t="s">
        <v>12357</v>
      </c>
      <c r="K1320" t="s">
        <v>12358</v>
      </c>
      <c r="L1320" t="s">
        <v>12359</v>
      </c>
      <c r="M1320" t="s">
        <v>12360</v>
      </c>
      <c r="N1320" t="s">
        <v>12361</v>
      </c>
      <c r="O1320" t="s">
        <v>12362</v>
      </c>
      <c r="P1320" t="s">
        <v>12363</v>
      </c>
    </row>
    <row r="1321" spans="1:16" x14ac:dyDescent="0.55000000000000004">
      <c r="A1321" t="s">
        <v>12364</v>
      </c>
      <c r="B1321" t="s">
        <v>12365</v>
      </c>
      <c r="C1321" t="s">
        <v>9293</v>
      </c>
      <c r="D1321" t="s">
        <v>12366</v>
      </c>
      <c r="E1321" t="s">
        <v>2253</v>
      </c>
      <c r="F1321" s="1">
        <v>0.4</v>
      </c>
      <c r="G1321">
        <v>3.6</v>
      </c>
      <c r="H1321">
        <v>91</v>
      </c>
      <c r="I1321" t="s">
        <v>12367</v>
      </c>
      <c r="J1321" t="s">
        <v>12368</v>
      </c>
      <c r="K1321" t="s">
        <v>12369</v>
      </c>
      <c r="L1321" t="s">
        <v>12370</v>
      </c>
      <c r="M1321" t="s">
        <v>12371</v>
      </c>
      <c r="N1321" t="s">
        <v>12372</v>
      </c>
      <c r="O1321" t="s">
        <v>12373</v>
      </c>
      <c r="P1321" t="s">
        <v>12374</v>
      </c>
    </row>
    <row r="1322" spans="1:16" x14ac:dyDescent="0.55000000000000004">
      <c r="A1322" t="s">
        <v>12375</v>
      </c>
      <c r="B1322" t="s">
        <v>12376</v>
      </c>
      <c r="C1322" t="s">
        <v>9655</v>
      </c>
      <c r="D1322" t="s">
        <v>12377</v>
      </c>
      <c r="E1322" t="s">
        <v>114</v>
      </c>
      <c r="F1322" s="1">
        <v>0.57999999999999996</v>
      </c>
      <c r="G1322">
        <v>4.4000000000000004</v>
      </c>
      <c r="H1322">
        <v>227</v>
      </c>
      <c r="I1322" t="s">
        <v>12378</v>
      </c>
      <c r="J1322" t="s">
        <v>12379</v>
      </c>
      <c r="K1322" t="s">
        <v>12380</v>
      </c>
      <c r="L1322" t="s">
        <v>12381</v>
      </c>
      <c r="M1322" t="s">
        <v>12382</v>
      </c>
      <c r="N1322" t="s">
        <v>12383</v>
      </c>
      <c r="O1322" t="s">
        <v>12384</v>
      </c>
      <c r="P1322" t="s">
        <v>12385</v>
      </c>
    </row>
    <row r="1323" spans="1:16" x14ac:dyDescent="0.55000000000000004">
      <c r="A1323" t="s">
        <v>12386</v>
      </c>
      <c r="B1323" t="s">
        <v>12387</v>
      </c>
      <c r="C1323" t="s">
        <v>9375</v>
      </c>
      <c r="D1323" t="s">
        <v>12388</v>
      </c>
      <c r="E1323" t="s">
        <v>12389</v>
      </c>
      <c r="F1323" s="1">
        <v>0.33</v>
      </c>
      <c r="G1323">
        <v>4.2</v>
      </c>
      <c r="H1323" s="2">
        <v>11957</v>
      </c>
      <c r="I1323" t="s">
        <v>12390</v>
      </c>
      <c r="J1323" t="s">
        <v>12391</v>
      </c>
      <c r="K1323" t="s">
        <v>12392</v>
      </c>
      <c r="L1323" t="s">
        <v>12393</v>
      </c>
      <c r="M1323" t="s">
        <v>12394</v>
      </c>
      <c r="N1323" t="s">
        <v>12395</v>
      </c>
      <c r="O1323" t="s">
        <v>12396</v>
      </c>
      <c r="P1323" t="s">
        <v>12397</v>
      </c>
    </row>
    <row r="1324" spans="1:16" x14ac:dyDescent="0.55000000000000004">
      <c r="A1324" t="s">
        <v>12398</v>
      </c>
      <c r="B1324" t="s">
        <v>12399</v>
      </c>
      <c r="C1324" t="s">
        <v>9933</v>
      </c>
      <c r="D1324" t="s">
        <v>4096</v>
      </c>
      <c r="E1324" t="s">
        <v>12400</v>
      </c>
      <c r="F1324" s="1">
        <v>0.28000000000000003</v>
      </c>
      <c r="G1324">
        <v>4.3</v>
      </c>
      <c r="H1324" s="2">
        <v>7140</v>
      </c>
      <c r="I1324" t="s">
        <v>12401</v>
      </c>
      <c r="J1324" t="s">
        <v>12402</v>
      </c>
      <c r="K1324" t="s">
        <v>12403</v>
      </c>
      <c r="L1324" t="s">
        <v>12404</v>
      </c>
      <c r="M1324" t="s">
        <v>12405</v>
      </c>
      <c r="N1324" t="s">
        <v>12406</v>
      </c>
      <c r="O1324" t="s">
        <v>12407</v>
      </c>
      <c r="P1324" t="s">
        <v>12408</v>
      </c>
    </row>
    <row r="1325" spans="1:16" x14ac:dyDescent="0.55000000000000004">
      <c r="A1325" t="s">
        <v>12409</v>
      </c>
      <c r="B1325" t="s">
        <v>12410</v>
      </c>
      <c r="C1325" t="s">
        <v>9587</v>
      </c>
      <c r="D1325" t="s">
        <v>236</v>
      </c>
      <c r="E1325" t="s">
        <v>7335</v>
      </c>
      <c r="F1325" s="1">
        <v>0.45</v>
      </c>
      <c r="G1325">
        <v>3.8</v>
      </c>
      <c r="H1325">
        <v>687</v>
      </c>
      <c r="I1325" t="s">
        <v>12411</v>
      </c>
      <c r="J1325" t="s">
        <v>12412</v>
      </c>
      <c r="K1325" t="s">
        <v>12413</v>
      </c>
      <c r="L1325" t="s">
        <v>12414</v>
      </c>
      <c r="M1325" t="s">
        <v>12415</v>
      </c>
      <c r="N1325" t="s">
        <v>12416</v>
      </c>
      <c r="O1325" t="s">
        <v>12417</v>
      </c>
      <c r="P1325" t="s">
        <v>12418</v>
      </c>
    </row>
    <row r="1326" spans="1:16" x14ac:dyDescent="0.55000000000000004">
      <c r="A1326" t="s">
        <v>12419</v>
      </c>
      <c r="B1326" t="s">
        <v>12420</v>
      </c>
      <c r="C1326" t="s">
        <v>9686</v>
      </c>
      <c r="D1326" t="s">
        <v>12421</v>
      </c>
      <c r="E1326" t="s">
        <v>12422</v>
      </c>
      <c r="F1326" s="1">
        <v>0.68</v>
      </c>
      <c r="G1326">
        <v>4.0999999999999996</v>
      </c>
      <c r="H1326" s="2">
        <v>1045</v>
      </c>
      <c r="I1326" t="s">
        <v>12423</v>
      </c>
      <c r="J1326" t="s">
        <v>12424</v>
      </c>
      <c r="K1326" t="s">
        <v>12425</v>
      </c>
      <c r="L1326" t="s">
        <v>12426</v>
      </c>
      <c r="M1326" t="s">
        <v>12427</v>
      </c>
      <c r="N1326" t="s">
        <v>12428</v>
      </c>
      <c r="O1326" t="s">
        <v>12429</v>
      </c>
      <c r="P1326" t="s">
        <v>12430</v>
      </c>
    </row>
    <row r="1327" spans="1:16" x14ac:dyDescent="0.55000000000000004">
      <c r="A1327" t="s">
        <v>12431</v>
      </c>
      <c r="B1327" t="s">
        <v>12432</v>
      </c>
      <c r="C1327" t="s">
        <v>10791</v>
      </c>
      <c r="D1327" t="s">
        <v>617</v>
      </c>
      <c r="E1327" t="s">
        <v>12433</v>
      </c>
      <c r="F1327" s="1">
        <v>0.35</v>
      </c>
      <c r="G1327">
        <v>4</v>
      </c>
      <c r="H1327" s="2">
        <v>11206</v>
      </c>
      <c r="I1327" t="s">
        <v>12434</v>
      </c>
      <c r="J1327" t="s">
        <v>12435</v>
      </c>
      <c r="K1327" t="s">
        <v>12436</v>
      </c>
      <c r="L1327" t="s">
        <v>12437</v>
      </c>
      <c r="M1327" t="s">
        <v>12438</v>
      </c>
      <c r="N1327" t="s">
        <v>12439</v>
      </c>
      <c r="O1327" t="s">
        <v>12440</v>
      </c>
      <c r="P1327" t="s">
        <v>12441</v>
      </c>
    </row>
    <row r="1328" spans="1:16" x14ac:dyDescent="0.55000000000000004">
      <c r="A1328" t="s">
        <v>12442</v>
      </c>
      <c r="B1328" t="s">
        <v>12443</v>
      </c>
      <c r="C1328" t="s">
        <v>9316</v>
      </c>
      <c r="D1328" t="s">
        <v>9472</v>
      </c>
      <c r="E1328" t="s">
        <v>12444</v>
      </c>
      <c r="F1328" s="1">
        <v>0.4</v>
      </c>
      <c r="G1328">
        <v>4.2</v>
      </c>
      <c r="H1328">
        <v>561</v>
      </c>
      <c r="I1328" t="s">
        <v>12445</v>
      </c>
      <c r="J1328" t="s">
        <v>12446</v>
      </c>
      <c r="K1328" t="s">
        <v>12447</v>
      </c>
      <c r="L1328" t="s">
        <v>12448</v>
      </c>
      <c r="M1328" t="s">
        <v>12449</v>
      </c>
      <c r="N1328" t="s">
        <v>12450</v>
      </c>
      <c r="O1328" t="s">
        <v>12451</v>
      </c>
      <c r="P1328" t="s">
        <v>12452</v>
      </c>
    </row>
    <row r="1329" spans="1:16" x14ac:dyDescent="0.55000000000000004">
      <c r="A1329" t="s">
        <v>12453</v>
      </c>
      <c r="B1329" t="s">
        <v>12454</v>
      </c>
      <c r="C1329" t="s">
        <v>9282</v>
      </c>
      <c r="D1329" t="s">
        <v>6381</v>
      </c>
      <c r="E1329" t="s">
        <v>114</v>
      </c>
      <c r="F1329" s="1">
        <v>0.62</v>
      </c>
      <c r="G1329">
        <v>3.6</v>
      </c>
      <c r="H1329" s="2">
        <v>1988</v>
      </c>
      <c r="I1329" t="s">
        <v>12455</v>
      </c>
      <c r="J1329" t="s">
        <v>12456</v>
      </c>
      <c r="K1329" t="s">
        <v>12457</v>
      </c>
      <c r="L1329" t="s">
        <v>12458</v>
      </c>
      <c r="M1329" t="s">
        <v>12459</v>
      </c>
      <c r="N1329" t="s">
        <v>12460</v>
      </c>
      <c r="O1329" t="s">
        <v>12461</v>
      </c>
      <c r="P1329" t="s">
        <v>12462</v>
      </c>
    </row>
    <row r="1330" spans="1:16" x14ac:dyDescent="0.55000000000000004">
      <c r="A1330" t="s">
        <v>12463</v>
      </c>
      <c r="B1330" t="s">
        <v>12464</v>
      </c>
      <c r="C1330" t="s">
        <v>10362</v>
      </c>
      <c r="D1330" t="s">
        <v>12465</v>
      </c>
      <c r="E1330" t="s">
        <v>9576</v>
      </c>
      <c r="F1330" s="1">
        <v>0.25</v>
      </c>
      <c r="G1330">
        <v>4.2</v>
      </c>
      <c r="H1330" s="2">
        <v>3740</v>
      </c>
      <c r="I1330" t="s">
        <v>12466</v>
      </c>
      <c r="J1330" t="s">
        <v>12467</v>
      </c>
      <c r="K1330" t="s">
        <v>12468</v>
      </c>
      <c r="L1330" t="s">
        <v>12469</v>
      </c>
      <c r="M1330" t="s">
        <v>12470</v>
      </c>
      <c r="N1330" t="s">
        <v>12471</v>
      </c>
      <c r="O1330" t="s">
        <v>12472</v>
      </c>
      <c r="P1330" t="s">
        <v>12473</v>
      </c>
    </row>
    <row r="1331" spans="1:16" x14ac:dyDescent="0.55000000000000004">
      <c r="A1331" t="s">
        <v>12474</v>
      </c>
      <c r="B1331" t="s">
        <v>12475</v>
      </c>
      <c r="C1331" t="s">
        <v>11835</v>
      </c>
      <c r="D1331" t="s">
        <v>20</v>
      </c>
      <c r="E1331" t="s">
        <v>625</v>
      </c>
      <c r="F1331" s="1">
        <v>0.27</v>
      </c>
      <c r="G1331">
        <v>4.0999999999999996</v>
      </c>
      <c r="H1331" s="2">
        <v>4401</v>
      </c>
      <c r="I1331" t="s">
        <v>12476</v>
      </c>
      <c r="J1331" t="s">
        <v>12477</v>
      </c>
      <c r="K1331" t="s">
        <v>12478</v>
      </c>
      <c r="L1331" t="s">
        <v>12479</v>
      </c>
      <c r="M1331" t="s">
        <v>12480</v>
      </c>
      <c r="N1331" t="s">
        <v>12481</v>
      </c>
      <c r="O1331" t="s">
        <v>12482</v>
      </c>
      <c r="P1331" t="s">
        <v>12483</v>
      </c>
    </row>
    <row r="1332" spans="1:16" x14ac:dyDescent="0.55000000000000004">
      <c r="A1332" t="s">
        <v>12484</v>
      </c>
      <c r="B1332" t="s">
        <v>12485</v>
      </c>
      <c r="C1332" t="s">
        <v>9507</v>
      </c>
      <c r="D1332" t="s">
        <v>12486</v>
      </c>
      <c r="E1332" t="s">
        <v>12487</v>
      </c>
      <c r="F1332" s="1">
        <v>0.62</v>
      </c>
      <c r="G1332">
        <v>4.2</v>
      </c>
      <c r="H1332">
        <v>611</v>
      </c>
      <c r="I1332" t="s">
        <v>12488</v>
      </c>
      <c r="J1332" t="s">
        <v>12489</v>
      </c>
      <c r="K1332" t="s">
        <v>12490</v>
      </c>
      <c r="L1332" t="s">
        <v>12491</v>
      </c>
      <c r="M1332" t="s">
        <v>12492</v>
      </c>
      <c r="N1332" t="s">
        <v>12493</v>
      </c>
      <c r="O1332" t="s">
        <v>12494</v>
      </c>
      <c r="P1332" t="s">
        <v>12495</v>
      </c>
    </row>
    <row r="1333" spans="1:16" x14ac:dyDescent="0.55000000000000004">
      <c r="A1333" t="s">
        <v>12496</v>
      </c>
      <c r="B1333" t="s">
        <v>12497</v>
      </c>
      <c r="C1333" t="s">
        <v>9305</v>
      </c>
      <c r="D1333" t="s">
        <v>12498</v>
      </c>
      <c r="E1333" t="s">
        <v>5965</v>
      </c>
      <c r="F1333" s="1">
        <v>0.41</v>
      </c>
      <c r="G1333">
        <v>3.9</v>
      </c>
      <c r="H1333" s="2">
        <v>2162</v>
      </c>
      <c r="I1333" t="s">
        <v>12499</v>
      </c>
      <c r="J1333" t="s">
        <v>12500</v>
      </c>
      <c r="K1333" t="s">
        <v>12501</v>
      </c>
      <c r="L1333" t="s">
        <v>12502</v>
      </c>
      <c r="M1333" t="s">
        <v>12503</v>
      </c>
      <c r="N1333" t="s">
        <v>12504</v>
      </c>
      <c r="O1333" t="s">
        <v>12505</v>
      </c>
      <c r="P1333" t="s">
        <v>12506</v>
      </c>
    </row>
    <row r="1334" spans="1:16" x14ac:dyDescent="0.55000000000000004">
      <c r="A1334" t="s">
        <v>12507</v>
      </c>
      <c r="B1334" t="s">
        <v>12508</v>
      </c>
      <c r="C1334" t="s">
        <v>9282</v>
      </c>
      <c r="D1334" t="s">
        <v>142</v>
      </c>
      <c r="E1334" t="s">
        <v>1415</v>
      </c>
      <c r="F1334" s="1">
        <v>0.53</v>
      </c>
      <c r="G1334">
        <v>4</v>
      </c>
      <c r="H1334">
        <v>97</v>
      </c>
      <c r="I1334" t="s">
        <v>12509</v>
      </c>
      <c r="J1334" t="s">
        <v>12510</v>
      </c>
      <c r="K1334" t="s">
        <v>12511</v>
      </c>
      <c r="L1334" t="s">
        <v>12512</v>
      </c>
      <c r="M1334" t="s">
        <v>12513</v>
      </c>
      <c r="N1334" t="s">
        <v>12514</v>
      </c>
      <c r="O1334" t="s">
        <v>12515</v>
      </c>
      <c r="P1334" t="s">
        <v>12516</v>
      </c>
    </row>
    <row r="1335" spans="1:16" x14ac:dyDescent="0.55000000000000004">
      <c r="A1335" t="s">
        <v>12517</v>
      </c>
      <c r="B1335" t="s">
        <v>12518</v>
      </c>
      <c r="C1335" t="s">
        <v>9282</v>
      </c>
      <c r="D1335" t="s">
        <v>12519</v>
      </c>
      <c r="E1335" t="s">
        <v>235</v>
      </c>
      <c r="F1335" s="1">
        <v>0.21</v>
      </c>
      <c r="G1335">
        <v>4.2</v>
      </c>
      <c r="H1335" s="2">
        <v>6055</v>
      </c>
      <c r="I1335" t="s">
        <v>12520</v>
      </c>
      <c r="J1335" t="s">
        <v>12521</v>
      </c>
      <c r="K1335" t="s">
        <v>12522</v>
      </c>
      <c r="L1335" t="s">
        <v>12523</v>
      </c>
      <c r="M1335" t="s">
        <v>12524</v>
      </c>
      <c r="N1335" t="s">
        <v>12525</v>
      </c>
      <c r="O1335" t="s">
        <v>12526</v>
      </c>
      <c r="P1335" t="s">
        <v>12527</v>
      </c>
    </row>
    <row r="1336" spans="1:16" x14ac:dyDescent="0.55000000000000004">
      <c r="A1336" t="s">
        <v>12528</v>
      </c>
      <c r="B1336" t="s">
        <v>12529</v>
      </c>
      <c r="C1336" t="s">
        <v>9162</v>
      </c>
      <c r="D1336" t="s">
        <v>114</v>
      </c>
      <c r="E1336" t="s">
        <v>1351</v>
      </c>
      <c r="F1336" s="1">
        <v>0.33</v>
      </c>
      <c r="G1336">
        <v>4.2</v>
      </c>
      <c r="H1336">
        <v>386</v>
      </c>
      <c r="I1336" t="s">
        <v>12530</v>
      </c>
      <c r="J1336" t="s">
        <v>12531</v>
      </c>
      <c r="K1336" t="s">
        <v>12532</v>
      </c>
      <c r="L1336" t="s">
        <v>12533</v>
      </c>
      <c r="M1336" t="s">
        <v>12534</v>
      </c>
      <c r="N1336" t="s">
        <v>12535</v>
      </c>
      <c r="O1336" t="s">
        <v>12536</v>
      </c>
      <c r="P1336" t="s">
        <v>12537</v>
      </c>
    </row>
    <row r="1337" spans="1:16" x14ac:dyDescent="0.55000000000000004">
      <c r="A1337" t="s">
        <v>12538</v>
      </c>
      <c r="B1337" t="s">
        <v>12539</v>
      </c>
      <c r="C1337" t="s">
        <v>12540</v>
      </c>
      <c r="D1337" t="s">
        <v>12541</v>
      </c>
      <c r="E1337" t="s">
        <v>5597</v>
      </c>
      <c r="F1337" s="1">
        <v>0.55000000000000004</v>
      </c>
      <c r="G1337">
        <v>4.0999999999999996</v>
      </c>
      <c r="H1337">
        <v>557</v>
      </c>
      <c r="I1337" t="s">
        <v>12542</v>
      </c>
      <c r="J1337" t="s">
        <v>12543</v>
      </c>
      <c r="K1337" t="s">
        <v>12544</v>
      </c>
      <c r="L1337" t="s">
        <v>12545</v>
      </c>
      <c r="M1337" t="s">
        <v>12546</v>
      </c>
      <c r="N1337" t="s">
        <v>12547</v>
      </c>
      <c r="O1337" t="s">
        <v>12548</v>
      </c>
      <c r="P1337" t="s">
        <v>12549</v>
      </c>
    </row>
    <row r="1338" spans="1:16" x14ac:dyDescent="0.55000000000000004">
      <c r="A1338" t="s">
        <v>12550</v>
      </c>
      <c r="B1338" t="s">
        <v>12551</v>
      </c>
      <c r="C1338" t="s">
        <v>12552</v>
      </c>
      <c r="D1338" t="s">
        <v>12553</v>
      </c>
      <c r="E1338" t="s">
        <v>1318</v>
      </c>
      <c r="F1338" s="1">
        <v>0.47</v>
      </c>
      <c r="G1338">
        <v>4.4000000000000004</v>
      </c>
      <c r="H1338" s="2">
        <v>2288</v>
      </c>
      <c r="I1338" t="s">
        <v>12554</v>
      </c>
      <c r="J1338" t="s">
        <v>12555</v>
      </c>
      <c r="K1338" t="s">
        <v>12556</v>
      </c>
      <c r="L1338" t="s">
        <v>12557</v>
      </c>
      <c r="M1338" t="s">
        <v>12558</v>
      </c>
      <c r="N1338" t="s">
        <v>12559</v>
      </c>
      <c r="O1338" t="s">
        <v>12560</v>
      </c>
      <c r="P1338" t="s">
        <v>12561</v>
      </c>
    </row>
    <row r="1339" spans="1:16" x14ac:dyDescent="0.55000000000000004">
      <c r="A1339" t="s">
        <v>12562</v>
      </c>
      <c r="B1339" t="s">
        <v>12563</v>
      </c>
      <c r="C1339" t="s">
        <v>9293</v>
      </c>
      <c r="D1339" t="s">
        <v>55</v>
      </c>
      <c r="E1339" t="s">
        <v>11771</v>
      </c>
      <c r="F1339" s="1">
        <v>0.18</v>
      </c>
      <c r="G1339">
        <v>4.0999999999999996</v>
      </c>
      <c r="H1339" s="2">
        <v>1106</v>
      </c>
      <c r="I1339" t="s">
        <v>12564</v>
      </c>
      <c r="J1339" t="s">
        <v>12565</v>
      </c>
      <c r="K1339" t="s">
        <v>12566</v>
      </c>
      <c r="L1339" t="s">
        <v>12567</v>
      </c>
      <c r="M1339" t="s">
        <v>12568</v>
      </c>
      <c r="N1339" t="s">
        <v>12569</v>
      </c>
      <c r="O1339" t="s">
        <v>12570</v>
      </c>
      <c r="P1339" t="s">
        <v>12571</v>
      </c>
    </row>
    <row r="1340" spans="1:16" x14ac:dyDescent="0.55000000000000004">
      <c r="A1340" t="s">
        <v>12572</v>
      </c>
      <c r="B1340" t="s">
        <v>12573</v>
      </c>
      <c r="C1340" t="s">
        <v>9968</v>
      </c>
      <c r="D1340" t="s">
        <v>4801</v>
      </c>
      <c r="E1340" t="s">
        <v>10459</v>
      </c>
      <c r="F1340" s="1">
        <v>0.37</v>
      </c>
      <c r="G1340">
        <v>4.2</v>
      </c>
      <c r="H1340" s="2">
        <v>11935</v>
      </c>
      <c r="I1340" t="s">
        <v>12574</v>
      </c>
      <c r="J1340" t="s">
        <v>12575</v>
      </c>
      <c r="K1340" t="s">
        <v>12576</v>
      </c>
      <c r="L1340" t="s">
        <v>12577</v>
      </c>
      <c r="M1340" t="s">
        <v>12578</v>
      </c>
      <c r="N1340" t="s">
        <v>12579</v>
      </c>
      <c r="O1340" t="s">
        <v>12580</v>
      </c>
      <c r="P1340" t="s">
        <v>12581</v>
      </c>
    </row>
    <row r="1341" spans="1:16" x14ac:dyDescent="0.55000000000000004">
      <c r="A1341" t="s">
        <v>12582</v>
      </c>
      <c r="B1341" t="s">
        <v>12583</v>
      </c>
      <c r="C1341" t="s">
        <v>9449</v>
      </c>
      <c r="D1341" t="s">
        <v>11363</v>
      </c>
      <c r="E1341" t="s">
        <v>10020</v>
      </c>
      <c r="F1341" s="1">
        <v>0.37</v>
      </c>
      <c r="G1341">
        <v>4.0999999999999996</v>
      </c>
      <c r="H1341" s="2">
        <v>5059</v>
      </c>
      <c r="I1341" t="s">
        <v>12584</v>
      </c>
      <c r="J1341" t="s">
        <v>12585</v>
      </c>
      <c r="K1341" t="s">
        <v>12586</v>
      </c>
      <c r="L1341" t="s">
        <v>12587</v>
      </c>
      <c r="M1341" t="s">
        <v>12588</v>
      </c>
      <c r="N1341" t="s">
        <v>12589</v>
      </c>
      <c r="O1341" t="s">
        <v>12590</v>
      </c>
      <c r="P1341" t="s">
        <v>12591</v>
      </c>
    </row>
    <row r="1342" spans="1:16" x14ac:dyDescent="0.55000000000000004">
      <c r="A1342" t="s">
        <v>12592</v>
      </c>
      <c r="B1342" t="s">
        <v>12593</v>
      </c>
      <c r="C1342" t="s">
        <v>9151</v>
      </c>
      <c r="D1342" t="s">
        <v>12594</v>
      </c>
      <c r="E1342" t="s">
        <v>324</v>
      </c>
      <c r="F1342" s="1">
        <v>0.51</v>
      </c>
      <c r="G1342">
        <v>3.9</v>
      </c>
      <c r="H1342">
        <v>157</v>
      </c>
      <c r="I1342" t="s">
        <v>12595</v>
      </c>
      <c r="J1342" t="s">
        <v>12596</v>
      </c>
      <c r="K1342" t="s">
        <v>12597</v>
      </c>
      <c r="L1342" t="s">
        <v>12598</v>
      </c>
      <c r="M1342" t="s">
        <v>12599</v>
      </c>
      <c r="N1342" t="s">
        <v>12600</v>
      </c>
      <c r="O1342" t="s">
        <v>12601</v>
      </c>
      <c r="P1342" t="s">
        <v>12602</v>
      </c>
    </row>
    <row r="1343" spans="1:16" x14ac:dyDescent="0.55000000000000004">
      <c r="A1343" t="s">
        <v>12603</v>
      </c>
      <c r="B1343" t="s">
        <v>12604</v>
      </c>
      <c r="C1343" t="s">
        <v>9316</v>
      </c>
      <c r="D1343" t="s">
        <v>12605</v>
      </c>
      <c r="E1343" t="s">
        <v>12606</v>
      </c>
      <c r="F1343" s="1">
        <v>0.28000000000000003</v>
      </c>
      <c r="G1343">
        <v>3.9</v>
      </c>
      <c r="H1343" s="2">
        <v>3584</v>
      </c>
      <c r="I1343" t="s">
        <v>12607</v>
      </c>
      <c r="J1343" t="s">
        <v>12608</v>
      </c>
      <c r="K1343" t="s">
        <v>12609</v>
      </c>
      <c r="L1343" t="s">
        <v>12610</v>
      </c>
      <c r="M1343" t="s">
        <v>12611</v>
      </c>
      <c r="N1343" t="s">
        <v>12612</v>
      </c>
      <c r="O1343" t="s">
        <v>12613</v>
      </c>
      <c r="P1343" t="s">
        <v>12614</v>
      </c>
    </row>
    <row r="1344" spans="1:16" x14ac:dyDescent="0.55000000000000004">
      <c r="A1344" t="s">
        <v>12615</v>
      </c>
      <c r="B1344" t="s">
        <v>12616</v>
      </c>
      <c r="C1344" t="s">
        <v>9507</v>
      </c>
      <c r="D1344" t="s">
        <v>10351</v>
      </c>
      <c r="E1344" t="s">
        <v>3000</v>
      </c>
      <c r="F1344" s="1">
        <v>0.09</v>
      </c>
      <c r="G1344">
        <v>4.2</v>
      </c>
      <c r="H1344" s="2">
        <v>1899</v>
      </c>
      <c r="I1344" t="s">
        <v>12617</v>
      </c>
      <c r="J1344" t="s">
        <v>12618</v>
      </c>
      <c r="K1344" t="s">
        <v>12619</v>
      </c>
      <c r="L1344" t="s">
        <v>12620</v>
      </c>
      <c r="M1344" t="s">
        <v>12621</v>
      </c>
      <c r="N1344" t="s">
        <v>12622</v>
      </c>
      <c r="O1344" t="s">
        <v>12623</v>
      </c>
      <c r="P1344" t="s">
        <v>12624</v>
      </c>
    </row>
    <row r="1345" spans="1:16" x14ac:dyDescent="0.55000000000000004">
      <c r="A1345" t="s">
        <v>12625</v>
      </c>
      <c r="B1345" t="s">
        <v>12626</v>
      </c>
      <c r="C1345" t="s">
        <v>11072</v>
      </c>
      <c r="D1345" t="s">
        <v>12594</v>
      </c>
      <c r="E1345" t="s">
        <v>12627</v>
      </c>
      <c r="F1345" s="1">
        <v>0.3</v>
      </c>
      <c r="G1345">
        <v>4.2</v>
      </c>
      <c r="H1345" s="2">
        <v>15252</v>
      </c>
      <c r="I1345" t="s">
        <v>12628</v>
      </c>
      <c r="J1345" t="s">
        <v>12629</v>
      </c>
      <c r="K1345" t="s">
        <v>12630</v>
      </c>
      <c r="L1345" t="s">
        <v>12631</v>
      </c>
      <c r="M1345" t="s">
        <v>12632</v>
      </c>
      <c r="N1345" t="s">
        <v>12633</v>
      </c>
      <c r="O1345" t="s">
        <v>12634</v>
      </c>
      <c r="P1345" t="s">
        <v>12635</v>
      </c>
    </row>
    <row r="1346" spans="1:16" x14ac:dyDescent="0.55000000000000004">
      <c r="A1346" t="s">
        <v>12636</v>
      </c>
      <c r="B1346" t="s">
        <v>12637</v>
      </c>
      <c r="C1346" t="s">
        <v>9139</v>
      </c>
      <c r="D1346" t="s">
        <v>12638</v>
      </c>
      <c r="E1346" t="s">
        <v>548</v>
      </c>
      <c r="F1346" s="1">
        <v>0.57999999999999996</v>
      </c>
      <c r="G1346">
        <v>3.7</v>
      </c>
      <c r="H1346">
        <v>4</v>
      </c>
      <c r="I1346" t="s">
        <v>12639</v>
      </c>
      <c r="J1346" t="s">
        <v>12640</v>
      </c>
      <c r="K1346" t="s">
        <v>12641</v>
      </c>
      <c r="L1346" t="s">
        <v>12642</v>
      </c>
      <c r="M1346" t="s">
        <v>12643</v>
      </c>
      <c r="N1346" t="s">
        <v>12644</v>
      </c>
      <c r="O1346" t="s">
        <v>12645</v>
      </c>
      <c r="P1346" t="s">
        <v>12646</v>
      </c>
    </row>
    <row r="1347" spans="1:16" x14ac:dyDescent="0.55000000000000004">
      <c r="A1347" t="s">
        <v>12647</v>
      </c>
      <c r="B1347" t="s">
        <v>12648</v>
      </c>
      <c r="C1347" t="s">
        <v>11125</v>
      </c>
      <c r="D1347" t="s">
        <v>12649</v>
      </c>
      <c r="E1347" t="s">
        <v>12650</v>
      </c>
      <c r="F1347" s="1">
        <v>0.14000000000000001</v>
      </c>
      <c r="G1347">
        <v>3.7</v>
      </c>
      <c r="H1347" s="2">
        <v>1662</v>
      </c>
      <c r="I1347" t="s">
        <v>12651</v>
      </c>
      <c r="J1347" t="s">
        <v>12652</v>
      </c>
      <c r="K1347" t="s">
        <v>12653</v>
      </c>
      <c r="L1347" t="s">
        <v>12654</v>
      </c>
      <c r="M1347" t="s">
        <v>12655</v>
      </c>
      <c r="N1347" t="s">
        <v>12656</v>
      </c>
      <c r="O1347" t="s">
        <v>12657</v>
      </c>
      <c r="P1347" t="s">
        <v>12658</v>
      </c>
    </row>
    <row r="1348" spans="1:16" x14ac:dyDescent="0.55000000000000004">
      <c r="A1348" t="s">
        <v>12659</v>
      </c>
      <c r="B1348" t="s">
        <v>12660</v>
      </c>
      <c r="C1348" t="s">
        <v>9305</v>
      </c>
      <c r="D1348" t="s">
        <v>12661</v>
      </c>
      <c r="E1348" t="s">
        <v>10146</v>
      </c>
      <c r="F1348" s="1">
        <v>0.53</v>
      </c>
      <c r="G1348">
        <v>3.4</v>
      </c>
      <c r="H1348">
        <v>422</v>
      </c>
      <c r="I1348" t="s">
        <v>12662</v>
      </c>
      <c r="J1348" t="s">
        <v>12663</v>
      </c>
      <c r="K1348" t="s">
        <v>12664</v>
      </c>
      <c r="L1348" t="s">
        <v>12665</v>
      </c>
      <c r="M1348" t="s">
        <v>12666</v>
      </c>
      <c r="N1348" t="s">
        <v>12667</v>
      </c>
      <c r="O1348" t="s">
        <v>12668</v>
      </c>
      <c r="P1348" t="s">
        <v>12669</v>
      </c>
    </row>
    <row r="1349" spans="1:16" x14ac:dyDescent="0.55000000000000004">
      <c r="A1349" t="s">
        <v>12670</v>
      </c>
      <c r="B1349" t="s">
        <v>12671</v>
      </c>
      <c r="C1349" t="s">
        <v>9139</v>
      </c>
      <c r="D1349" t="s">
        <v>12672</v>
      </c>
      <c r="E1349" t="s">
        <v>966</v>
      </c>
      <c r="F1349" s="1">
        <v>0.5</v>
      </c>
      <c r="G1349">
        <v>4.2</v>
      </c>
      <c r="H1349">
        <v>79</v>
      </c>
      <c r="I1349" t="s">
        <v>12673</v>
      </c>
      <c r="J1349" t="s">
        <v>12674</v>
      </c>
      <c r="K1349" t="s">
        <v>12675</v>
      </c>
      <c r="L1349" t="s">
        <v>12676</v>
      </c>
      <c r="M1349" t="s">
        <v>12677</v>
      </c>
      <c r="N1349" t="s">
        <v>12678</v>
      </c>
      <c r="O1349" t="s">
        <v>12679</v>
      </c>
      <c r="P1349" t="s">
        <v>12680</v>
      </c>
    </row>
    <row r="1350" spans="1:16" x14ac:dyDescent="0.55000000000000004">
      <c r="A1350" t="s">
        <v>12681</v>
      </c>
      <c r="B1350" t="s">
        <v>12682</v>
      </c>
      <c r="C1350" t="s">
        <v>9375</v>
      </c>
      <c r="D1350" t="s">
        <v>11483</v>
      </c>
      <c r="E1350" t="s">
        <v>12683</v>
      </c>
      <c r="F1350" s="1">
        <v>0.38</v>
      </c>
      <c r="G1350">
        <v>4</v>
      </c>
      <c r="H1350" s="2">
        <v>5160</v>
      </c>
      <c r="I1350" t="s">
        <v>12684</v>
      </c>
      <c r="J1350" t="s">
        <v>12685</v>
      </c>
      <c r="K1350" t="s">
        <v>12686</v>
      </c>
      <c r="L1350" t="s">
        <v>12687</v>
      </c>
      <c r="M1350" t="s">
        <v>12688</v>
      </c>
      <c r="N1350" t="s">
        <v>12689</v>
      </c>
      <c r="O1350" t="s">
        <v>12690</v>
      </c>
      <c r="P1350" t="s">
        <v>12691</v>
      </c>
    </row>
    <row r="1351" spans="1:16" x14ac:dyDescent="0.55000000000000004">
      <c r="A1351" t="s">
        <v>12692</v>
      </c>
      <c r="B1351" t="s">
        <v>12693</v>
      </c>
      <c r="C1351" t="s">
        <v>9126</v>
      </c>
      <c r="D1351" t="s">
        <v>1793</v>
      </c>
      <c r="E1351" t="s">
        <v>12694</v>
      </c>
      <c r="F1351" s="1">
        <v>0.6</v>
      </c>
      <c r="G1351">
        <v>4.0999999999999996</v>
      </c>
      <c r="H1351" s="2">
        <v>2311</v>
      </c>
      <c r="I1351" t="s">
        <v>12695</v>
      </c>
      <c r="J1351" t="s">
        <v>12696</v>
      </c>
      <c r="K1351" t="s">
        <v>12697</v>
      </c>
      <c r="L1351" t="s">
        <v>12698</v>
      </c>
      <c r="M1351" t="s">
        <v>12699</v>
      </c>
      <c r="N1351" t="s">
        <v>12700</v>
      </c>
      <c r="O1351" t="s">
        <v>12701</v>
      </c>
      <c r="P1351" t="s">
        <v>12702</v>
      </c>
    </row>
    <row r="1352" spans="1:16" x14ac:dyDescent="0.55000000000000004">
      <c r="A1352" t="s">
        <v>12703</v>
      </c>
      <c r="B1352" t="s">
        <v>12704</v>
      </c>
      <c r="C1352" t="s">
        <v>9316</v>
      </c>
      <c r="D1352" t="s">
        <v>7868</v>
      </c>
      <c r="E1352" t="s">
        <v>12705</v>
      </c>
      <c r="F1352" s="1">
        <v>0.43</v>
      </c>
      <c r="G1352">
        <v>3.9</v>
      </c>
      <c r="H1352">
        <v>588</v>
      </c>
      <c r="I1352" t="s">
        <v>12706</v>
      </c>
      <c r="J1352" t="s">
        <v>12707</v>
      </c>
      <c r="K1352" t="s">
        <v>12708</v>
      </c>
      <c r="L1352" t="s">
        <v>12709</v>
      </c>
      <c r="M1352" t="s">
        <v>12710</v>
      </c>
      <c r="N1352" t="s">
        <v>12711</v>
      </c>
      <c r="O1352" t="s">
        <v>12712</v>
      </c>
      <c r="P1352" t="s">
        <v>12713</v>
      </c>
    </row>
    <row r="1353" spans="1:16" x14ac:dyDescent="0.55000000000000004">
      <c r="A1353" t="s">
        <v>12714</v>
      </c>
      <c r="B1353" t="s">
        <v>12715</v>
      </c>
      <c r="C1353" t="s">
        <v>9293</v>
      </c>
      <c r="D1353" t="s">
        <v>12716</v>
      </c>
      <c r="E1353" t="s">
        <v>2253</v>
      </c>
      <c r="F1353" s="1">
        <v>0.41</v>
      </c>
      <c r="G1353">
        <v>4</v>
      </c>
      <c r="H1353" s="2">
        <v>3271</v>
      </c>
      <c r="I1353" t="s">
        <v>12717</v>
      </c>
      <c r="J1353" t="s">
        <v>12718</v>
      </c>
      <c r="K1353" t="s">
        <v>12719</v>
      </c>
      <c r="L1353" t="s">
        <v>12720</v>
      </c>
      <c r="M1353" t="s">
        <v>12721</v>
      </c>
      <c r="N1353" t="s">
        <v>12722</v>
      </c>
      <c r="O1353" t="s">
        <v>12723</v>
      </c>
      <c r="P1353" t="s">
        <v>12724</v>
      </c>
    </row>
    <row r="1354" spans="1:16" x14ac:dyDescent="0.55000000000000004">
      <c r="A1354" t="s">
        <v>12725</v>
      </c>
      <c r="B1354" t="s">
        <v>12726</v>
      </c>
      <c r="C1354" t="s">
        <v>9305</v>
      </c>
      <c r="D1354" t="s">
        <v>12727</v>
      </c>
      <c r="E1354" t="s">
        <v>12728</v>
      </c>
      <c r="F1354" s="1">
        <v>0.43</v>
      </c>
      <c r="G1354">
        <v>3.9</v>
      </c>
      <c r="H1354" s="2">
        <v>11004</v>
      </c>
      <c r="I1354" t="s">
        <v>12729</v>
      </c>
      <c r="J1354" t="s">
        <v>12730</v>
      </c>
      <c r="K1354" t="s">
        <v>12731</v>
      </c>
      <c r="L1354" t="s">
        <v>12732</v>
      </c>
      <c r="M1354" t="s">
        <v>12733</v>
      </c>
      <c r="N1354" t="s">
        <v>12734</v>
      </c>
      <c r="O1354" t="s">
        <v>12735</v>
      </c>
      <c r="P1354" t="s">
        <v>12736</v>
      </c>
    </row>
    <row r="1355" spans="1:16" x14ac:dyDescent="0.55000000000000004">
      <c r="A1355" t="s">
        <v>12737</v>
      </c>
      <c r="B1355" t="s">
        <v>12738</v>
      </c>
      <c r="C1355" t="s">
        <v>9375</v>
      </c>
      <c r="D1355" t="s">
        <v>12739</v>
      </c>
      <c r="E1355" t="s">
        <v>12740</v>
      </c>
      <c r="F1355" s="1">
        <v>0.49</v>
      </c>
      <c r="G1355">
        <v>4.2</v>
      </c>
      <c r="H1355" s="2">
        <v>3195</v>
      </c>
      <c r="I1355" t="s">
        <v>12741</v>
      </c>
      <c r="J1355" t="s">
        <v>12742</v>
      </c>
      <c r="K1355" t="s">
        <v>12743</v>
      </c>
      <c r="L1355" t="s">
        <v>12744</v>
      </c>
      <c r="M1355" t="s">
        <v>12745</v>
      </c>
      <c r="N1355" t="s">
        <v>12746</v>
      </c>
      <c r="O1355" t="s">
        <v>12747</v>
      </c>
      <c r="P1355" t="s">
        <v>12748</v>
      </c>
    </row>
    <row r="1356" spans="1:16" x14ac:dyDescent="0.55000000000000004">
      <c r="A1356" t="s">
        <v>12749</v>
      </c>
      <c r="B1356" t="s">
        <v>12750</v>
      </c>
      <c r="C1356" t="s">
        <v>12751</v>
      </c>
      <c r="D1356" t="s">
        <v>12752</v>
      </c>
      <c r="E1356" t="s">
        <v>12753</v>
      </c>
      <c r="F1356" s="1">
        <v>0.43</v>
      </c>
      <c r="G1356">
        <v>4.3</v>
      </c>
      <c r="H1356" s="2">
        <v>3231</v>
      </c>
      <c r="I1356" t="s">
        <v>12754</v>
      </c>
      <c r="J1356" t="s">
        <v>12755</v>
      </c>
      <c r="K1356" t="s">
        <v>12756</v>
      </c>
      <c r="L1356" t="s">
        <v>12757</v>
      </c>
      <c r="M1356" t="s">
        <v>12758</v>
      </c>
      <c r="N1356" t="s">
        <v>12759</v>
      </c>
      <c r="O1356" t="s">
        <v>12760</v>
      </c>
      <c r="P1356" t="s">
        <v>12761</v>
      </c>
    </row>
    <row r="1357" spans="1:16" x14ac:dyDescent="0.55000000000000004">
      <c r="A1357" t="s">
        <v>12762</v>
      </c>
      <c r="B1357" t="s">
        <v>12763</v>
      </c>
      <c r="C1357" t="s">
        <v>10297</v>
      </c>
      <c r="D1357" t="s">
        <v>10415</v>
      </c>
      <c r="E1357" t="s">
        <v>10415</v>
      </c>
      <c r="F1357" s="1">
        <v>0</v>
      </c>
      <c r="G1357">
        <v>4</v>
      </c>
      <c r="H1357" s="2">
        <v>3246</v>
      </c>
      <c r="I1357" t="s">
        <v>12764</v>
      </c>
      <c r="J1357" t="s">
        <v>12765</v>
      </c>
      <c r="K1357" t="s">
        <v>12766</v>
      </c>
      <c r="L1357" t="s">
        <v>12767</v>
      </c>
      <c r="M1357" t="s">
        <v>12768</v>
      </c>
      <c r="N1357" t="s">
        <v>12769</v>
      </c>
      <c r="O1357" t="s">
        <v>12770</v>
      </c>
      <c r="P1357" t="s">
        <v>12771</v>
      </c>
    </row>
    <row r="1358" spans="1:16" x14ac:dyDescent="0.55000000000000004">
      <c r="A1358" t="s">
        <v>12772</v>
      </c>
      <c r="B1358" t="s">
        <v>12773</v>
      </c>
      <c r="C1358" t="s">
        <v>9922</v>
      </c>
      <c r="D1358" t="s">
        <v>12774</v>
      </c>
      <c r="E1358" t="s">
        <v>8509</v>
      </c>
      <c r="F1358" s="1">
        <v>0.46</v>
      </c>
      <c r="G1358">
        <v>2.6</v>
      </c>
      <c r="H1358">
        <v>24</v>
      </c>
      <c r="I1358" t="s">
        <v>12775</v>
      </c>
      <c r="J1358" t="s">
        <v>12776</v>
      </c>
      <c r="K1358" t="s">
        <v>12777</v>
      </c>
      <c r="L1358" t="s">
        <v>12778</v>
      </c>
      <c r="M1358" t="s">
        <v>12779</v>
      </c>
      <c r="N1358" t="s">
        <v>12780</v>
      </c>
      <c r="O1358" t="s">
        <v>12781</v>
      </c>
      <c r="P1358" t="s">
        <v>12782</v>
      </c>
    </row>
    <row r="1359" spans="1:16" x14ac:dyDescent="0.55000000000000004">
      <c r="A1359" t="s">
        <v>12783</v>
      </c>
      <c r="B1359" t="s">
        <v>12784</v>
      </c>
      <c r="C1359" t="s">
        <v>9238</v>
      </c>
      <c r="D1359" t="s">
        <v>12785</v>
      </c>
      <c r="E1359" t="s">
        <v>625</v>
      </c>
      <c r="F1359" s="1">
        <v>0.54</v>
      </c>
      <c r="G1359">
        <v>3.8</v>
      </c>
      <c r="H1359">
        <v>144</v>
      </c>
      <c r="I1359" t="s">
        <v>12786</v>
      </c>
      <c r="J1359" t="s">
        <v>12787</v>
      </c>
      <c r="K1359" t="s">
        <v>12788</v>
      </c>
      <c r="L1359" t="s">
        <v>12789</v>
      </c>
      <c r="M1359" t="s">
        <v>12790</v>
      </c>
      <c r="N1359" t="s">
        <v>12791</v>
      </c>
      <c r="O1359" t="s">
        <v>12792</v>
      </c>
      <c r="P1359" t="s">
        <v>12793</v>
      </c>
    </row>
    <row r="1360" spans="1:16" x14ac:dyDescent="0.55000000000000004">
      <c r="A1360" t="s">
        <v>12794</v>
      </c>
      <c r="B1360" t="s">
        <v>12795</v>
      </c>
      <c r="C1360" t="s">
        <v>12796</v>
      </c>
      <c r="D1360" t="s">
        <v>12797</v>
      </c>
      <c r="E1360" t="s">
        <v>12798</v>
      </c>
      <c r="F1360" s="1">
        <v>0.08</v>
      </c>
      <c r="G1360">
        <v>4.5</v>
      </c>
      <c r="H1360" s="2">
        <v>2280</v>
      </c>
      <c r="I1360" t="s">
        <v>12799</v>
      </c>
      <c r="J1360" t="s">
        <v>12800</v>
      </c>
      <c r="K1360" t="s">
        <v>12801</v>
      </c>
      <c r="L1360" t="s">
        <v>12802</v>
      </c>
      <c r="M1360" t="s">
        <v>12803</v>
      </c>
      <c r="N1360" t="s">
        <v>12804</v>
      </c>
      <c r="O1360" t="s">
        <v>12805</v>
      </c>
      <c r="P1360" t="s">
        <v>12806</v>
      </c>
    </row>
    <row r="1361" spans="1:16" x14ac:dyDescent="0.55000000000000004">
      <c r="A1361" t="s">
        <v>12807</v>
      </c>
      <c r="B1361" t="s">
        <v>12808</v>
      </c>
      <c r="C1361" t="s">
        <v>10043</v>
      </c>
      <c r="D1361" t="s">
        <v>548</v>
      </c>
      <c r="E1361" t="s">
        <v>842</v>
      </c>
      <c r="F1361" s="1">
        <v>0.45</v>
      </c>
      <c r="G1361">
        <v>3.5</v>
      </c>
      <c r="H1361">
        <v>340</v>
      </c>
      <c r="I1361" t="s">
        <v>12809</v>
      </c>
      <c r="J1361" t="s">
        <v>12810</v>
      </c>
      <c r="K1361" t="s">
        <v>12811</v>
      </c>
      <c r="L1361" t="s">
        <v>12812</v>
      </c>
      <c r="M1361" t="s">
        <v>12813</v>
      </c>
      <c r="N1361" t="s">
        <v>12814</v>
      </c>
      <c r="O1361" t="s">
        <v>12815</v>
      </c>
      <c r="P1361" t="s">
        <v>12816</v>
      </c>
    </row>
    <row r="1362" spans="1:16" x14ac:dyDescent="0.55000000000000004">
      <c r="A1362" t="s">
        <v>12817</v>
      </c>
      <c r="B1362" t="s">
        <v>12818</v>
      </c>
      <c r="C1362" t="s">
        <v>9151</v>
      </c>
      <c r="D1362" t="s">
        <v>12819</v>
      </c>
      <c r="E1362" t="s">
        <v>2002</v>
      </c>
      <c r="F1362" s="1">
        <v>0.43</v>
      </c>
      <c r="G1362">
        <v>3.9</v>
      </c>
      <c r="H1362">
        <v>144</v>
      </c>
      <c r="I1362" t="s">
        <v>12820</v>
      </c>
      <c r="J1362" t="s">
        <v>12821</v>
      </c>
      <c r="K1362" t="s">
        <v>12822</v>
      </c>
      <c r="L1362" t="s">
        <v>12823</v>
      </c>
      <c r="M1362" t="s">
        <v>12824</v>
      </c>
      <c r="N1362" t="s">
        <v>12825</v>
      </c>
      <c r="O1362" t="s">
        <v>12826</v>
      </c>
      <c r="P1362" t="s">
        <v>12827</v>
      </c>
    </row>
    <row r="1363" spans="1:16" x14ac:dyDescent="0.55000000000000004">
      <c r="A1363" t="s">
        <v>12828</v>
      </c>
      <c r="B1363" t="s">
        <v>12829</v>
      </c>
      <c r="C1363" t="s">
        <v>9316</v>
      </c>
      <c r="D1363" t="s">
        <v>2999</v>
      </c>
      <c r="E1363" t="s">
        <v>4801</v>
      </c>
      <c r="F1363" s="1">
        <v>0.28999999999999998</v>
      </c>
      <c r="G1363">
        <v>4</v>
      </c>
      <c r="H1363">
        <v>727</v>
      </c>
      <c r="I1363" t="s">
        <v>12830</v>
      </c>
      <c r="J1363" t="s">
        <v>12831</v>
      </c>
      <c r="K1363" t="s">
        <v>12832</v>
      </c>
      <c r="L1363" t="s">
        <v>12833</v>
      </c>
      <c r="M1363" t="s">
        <v>12834</v>
      </c>
      <c r="N1363" t="s">
        <v>12835</v>
      </c>
      <c r="O1363" t="s">
        <v>12836</v>
      </c>
      <c r="P1363" t="s">
        <v>12837</v>
      </c>
    </row>
    <row r="1364" spans="1:16" x14ac:dyDescent="0.55000000000000004">
      <c r="A1364" t="s">
        <v>12838</v>
      </c>
      <c r="B1364" t="s">
        <v>12839</v>
      </c>
      <c r="C1364" t="s">
        <v>12840</v>
      </c>
      <c r="D1364" t="s">
        <v>163</v>
      </c>
      <c r="E1364" t="s">
        <v>324</v>
      </c>
      <c r="F1364" s="1">
        <v>0.55000000000000004</v>
      </c>
      <c r="G1364">
        <v>4</v>
      </c>
      <c r="H1364">
        <v>832</v>
      </c>
      <c r="I1364" t="s">
        <v>12841</v>
      </c>
      <c r="J1364" t="s">
        <v>12842</v>
      </c>
      <c r="K1364" t="s">
        <v>12843</v>
      </c>
      <c r="L1364" t="s">
        <v>12844</v>
      </c>
      <c r="M1364" t="s">
        <v>12845</v>
      </c>
      <c r="N1364" t="s">
        <v>12846</v>
      </c>
      <c r="O1364" t="s">
        <v>12847</v>
      </c>
      <c r="P1364" t="s">
        <v>12848</v>
      </c>
    </row>
    <row r="1365" spans="1:16" x14ac:dyDescent="0.55000000000000004">
      <c r="A1365" t="s">
        <v>12849</v>
      </c>
      <c r="B1365" t="s">
        <v>12850</v>
      </c>
      <c r="C1365" t="s">
        <v>9151</v>
      </c>
      <c r="D1365" t="s">
        <v>8860</v>
      </c>
      <c r="E1365" t="s">
        <v>730</v>
      </c>
      <c r="F1365" s="1">
        <v>0.64</v>
      </c>
      <c r="G1365">
        <v>3.5</v>
      </c>
      <c r="H1365">
        <v>57</v>
      </c>
      <c r="I1365" t="s">
        <v>12851</v>
      </c>
      <c r="J1365" t="s">
        <v>12852</v>
      </c>
      <c r="K1365" t="s">
        <v>12853</v>
      </c>
      <c r="L1365" t="s">
        <v>12854</v>
      </c>
      <c r="M1365" t="s">
        <v>12855</v>
      </c>
      <c r="N1365" t="s">
        <v>12856</v>
      </c>
      <c r="O1365" t="s">
        <v>12857</v>
      </c>
      <c r="P1365" t="s">
        <v>12858</v>
      </c>
    </row>
    <row r="1366" spans="1:16" x14ac:dyDescent="0.55000000000000004">
      <c r="A1366" t="s">
        <v>12859</v>
      </c>
      <c r="B1366" t="s">
        <v>12860</v>
      </c>
      <c r="C1366" t="s">
        <v>9173</v>
      </c>
      <c r="D1366" t="s">
        <v>12861</v>
      </c>
      <c r="E1366" t="s">
        <v>378</v>
      </c>
      <c r="F1366" s="1">
        <v>0.51</v>
      </c>
      <c r="G1366">
        <v>4</v>
      </c>
      <c r="H1366" s="2">
        <v>1644</v>
      </c>
      <c r="I1366" t="s">
        <v>12862</v>
      </c>
      <c r="J1366" t="s">
        <v>12863</v>
      </c>
      <c r="K1366" t="s">
        <v>12864</v>
      </c>
      <c r="L1366" t="s">
        <v>12865</v>
      </c>
      <c r="M1366" t="s">
        <v>12866</v>
      </c>
      <c r="N1366" t="s">
        <v>12867</v>
      </c>
      <c r="O1366" t="s">
        <v>12868</v>
      </c>
      <c r="P1366" t="s">
        <v>12869</v>
      </c>
    </row>
    <row r="1367" spans="1:16" x14ac:dyDescent="0.55000000000000004">
      <c r="A1367" t="s">
        <v>12870</v>
      </c>
      <c r="B1367" t="s">
        <v>12871</v>
      </c>
      <c r="C1367" t="s">
        <v>9364</v>
      </c>
      <c r="D1367" t="s">
        <v>6069</v>
      </c>
      <c r="E1367" t="s">
        <v>324</v>
      </c>
      <c r="F1367" s="1">
        <v>0.76</v>
      </c>
      <c r="G1367">
        <v>3.4</v>
      </c>
      <c r="H1367" s="2">
        <v>1066</v>
      </c>
      <c r="I1367" t="s">
        <v>12872</v>
      </c>
      <c r="J1367" t="s">
        <v>12873</v>
      </c>
      <c r="K1367" t="s">
        <v>12874</v>
      </c>
      <c r="L1367" t="s">
        <v>12875</v>
      </c>
      <c r="M1367" t="s">
        <v>12876</v>
      </c>
      <c r="N1367" t="s">
        <v>12877</v>
      </c>
      <c r="O1367" t="s">
        <v>12878</v>
      </c>
      <c r="P1367" t="s">
        <v>12879</v>
      </c>
    </row>
    <row r="1368" spans="1:16" x14ac:dyDescent="0.55000000000000004">
      <c r="A1368" t="s">
        <v>12880</v>
      </c>
      <c r="B1368" t="s">
        <v>12881</v>
      </c>
      <c r="C1368" t="s">
        <v>9316</v>
      </c>
      <c r="D1368" t="s">
        <v>12882</v>
      </c>
      <c r="E1368" t="s">
        <v>12883</v>
      </c>
      <c r="F1368" s="1">
        <v>0.39</v>
      </c>
      <c r="G1368">
        <v>4.2</v>
      </c>
      <c r="H1368" s="2">
        <v>7968</v>
      </c>
      <c r="I1368" t="s">
        <v>12884</v>
      </c>
      <c r="J1368" t="s">
        <v>12885</v>
      </c>
      <c r="K1368" t="s">
        <v>12886</v>
      </c>
      <c r="L1368" t="s">
        <v>12887</v>
      </c>
      <c r="M1368" t="s">
        <v>12888</v>
      </c>
      <c r="N1368" t="s">
        <v>12889</v>
      </c>
      <c r="O1368" t="s">
        <v>12890</v>
      </c>
      <c r="P1368" t="s">
        <v>12891</v>
      </c>
    </row>
    <row r="1369" spans="1:16" x14ac:dyDescent="0.55000000000000004">
      <c r="A1369" t="s">
        <v>12892</v>
      </c>
      <c r="B1369" t="s">
        <v>12893</v>
      </c>
      <c r="C1369" t="s">
        <v>9449</v>
      </c>
      <c r="D1369" t="s">
        <v>12894</v>
      </c>
      <c r="E1369" t="s">
        <v>11362</v>
      </c>
      <c r="F1369" s="1">
        <v>0.34</v>
      </c>
      <c r="G1369">
        <v>3.8</v>
      </c>
      <c r="H1369" s="2">
        <v>3195</v>
      </c>
      <c r="I1369" t="s">
        <v>12895</v>
      </c>
      <c r="J1369" t="s">
        <v>12896</v>
      </c>
      <c r="K1369" t="s">
        <v>12897</v>
      </c>
      <c r="L1369" t="s">
        <v>12898</v>
      </c>
      <c r="M1369" t="s">
        <v>12899</v>
      </c>
      <c r="N1369" t="s">
        <v>12900</v>
      </c>
      <c r="O1369" t="s">
        <v>12901</v>
      </c>
      <c r="P1369" t="s">
        <v>12902</v>
      </c>
    </row>
    <row r="1370" spans="1:16" x14ac:dyDescent="0.55000000000000004">
      <c r="A1370" t="s">
        <v>12903</v>
      </c>
      <c r="B1370" t="s">
        <v>12904</v>
      </c>
      <c r="C1370" t="s">
        <v>10275</v>
      </c>
      <c r="D1370" t="s">
        <v>9184</v>
      </c>
      <c r="E1370" t="s">
        <v>90</v>
      </c>
      <c r="F1370" s="1">
        <v>0.41</v>
      </c>
      <c r="G1370">
        <v>4.0999999999999996</v>
      </c>
      <c r="H1370" s="2">
        <v>1456</v>
      </c>
      <c r="I1370" t="s">
        <v>12905</v>
      </c>
      <c r="J1370" t="s">
        <v>12906</v>
      </c>
      <c r="K1370" t="s">
        <v>12907</v>
      </c>
      <c r="L1370" t="s">
        <v>12908</v>
      </c>
      <c r="M1370" t="s">
        <v>12909</v>
      </c>
      <c r="N1370" t="s">
        <v>12910</v>
      </c>
      <c r="O1370" t="s">
        <v>12911</v>
      </c>
      <c r="P1370" t="s">
        <v>12912</v>
      </c>
    </row>
    <row r="1371" spans="1:16" x14ac:dyDescent="0.55000000000000004">
      <c r="A1371" t="s">
        <v>12913</v>
      </c>
      <c r="B1371" t="s">
        <v>12914</v>
      </c>
      <c r="C1371" t="s">
        <v>12915</v>
      </c>
      <c r="D1371" t="s">
        <v>378</v>
      </c>
      <c r="E1371" t="s">
        <v>888</v>
      </c>
      <c r="F1371" s="1">
        <v>0.54</v>
      </c>
      <c r="G1371">
        <v>4.2</v>
      </c>
      <c r="H1371">
        <v>590</v>
      </c>
      <c r="I1371" t="s">
        <v>12916</v>
      </c>
      <c r="J1371" t="s">
        <v>12917</v>
      </c>
      <c r="K1371" t="s">
        <v>12918</v>
      </c>
      <c r="L1371" t="s">
        <v>12919</v>
      </c>
      <c r="M1371" t="s">
        <v>12920</v>
      </c>
      <c r="N1371" t="s">
        <v>12921</v>
      </c>
      <c r="O1371" t="s">
        <v>12922</v>
      </c>
      <c r="P1371" t="s">
        <v>12923</v>
      </c>
    </row>
    <row r="1372" spans="1:16" x14ac:dyDescent="0.55000000000000004">
      <c r="A1372" t="s">
        <v>12924</v>
      </c>
      <c r="B1372" t="s">
        <v>12925</v>
      </c>
      <c r="C1372" t="s">
        <v>10297</v>
      </c>
      <c r="D1372" t="s">
        <v>90</v>
      </c>
      <c r="E1372" t="s">
        <v>114</v>
      </c>
      <c r="F1372" s="1">
        <v>0.5</v>
      </c>
      <c r="G1372">
        <v>4.3</v>
      </c>
      <c r="H1372" s="2">
        <v>1436</v>
      </c>
      <c r="I1372" t="s">
        <v>12926</v>
      </c>
      <c r="J1372" t="s">
        <v>12927</v>
      </c>
      <c r="K1372" t="s">
        <v>12928</v>
      </c>
      <c r="L1372" t="s">
        <v>12929</v>
      </c>
      <c r="M1372" t="s">
        <v>12930</v>
      </c>
      <c r="N1372" t="s">
        <v>12931</v>
      </c>
      <c r="O1372" t="s">
        <v>12932</v>
      </c>
      <c r="P1372" t="s">
        <v>12933</v>
      </c>
    </row>
    <row r="1373" spans="1:16" x14ac:dyDescent="0.55000000000000004">
      <c r="A1373" t="s">
        <v>12934</v>
      </c>
      <c r="B1373" t="s">
        <v>12935</v>
      </c>
      <c r="C1373" t="s">
        <v>9293</v>
      </c>
      <c r="D1373" t="s">
        <v>1040</v>
      </c>
      <c r="E1373" t="s">
        <v>6898</v>
      </c>
      <c r="F1373" s="1">
        <v>0.28999999999999998</v>
      </c>
      <c r="G1373">
        <v>4.2</v>
      </c>
      <c r="H1373" s="2">
        <v>4184</v>
      </c>
      <c r="I1373" t="s">
        <v>12936</v>
      </c>
      <c r="J1373" t="s">
        <v>12937</v>
      </c>
      <c r="K1373" t="s">
        <v>12938</v>
      </c>
      <c r="L1373" t="s">
        <v>12939</v>
      </c>
      <c r="M1373" t="s">
        <v>12940</v>
      </c>
      <c r="N1373" t="s">
        <v>12941</v>
      </c>
      <c r="O1373" t="s">
        <v>12942</v>
      </c>
      <c r="P1373" t="s">
        <v>12943</v>
      </c>
    </row>
    <row r="1374" spans="1:16" x14ac:dyDescent="0.55000000000000004">
      <c r="A1374" t="s">
        <v>12944</v>
      </c>
      <c r="B1374" t="s">
        <v>12945</v>
      </c>
      <c r="C1374" t="s">
        <v>10275</v>
      </c>
      <c r="D1374" t="s">
        <v>207</v>
      </c>
      <c r="E1374" t="s">
        <v>7563</v>
      </c>
      <c r="F1374" s="1">
        <v>0.38</v>
      </c>
      <c r="G1374">
        <v>4.0999999999999996</v>
      </c>
      <c r="H1374">
        <v>693</v>
      </c>
      <c r="I1374" t="s">
        <v>12946</v>
      </c>
      <c r="J1374" t="s">
        <v>12947</v>
      </c>
      <c r="K1374" t="s">
        <v>12948</v>
      </c>
      <c r="L1374" t="s">
        <v>12949</v>
      </c>
      <c r="M1374" t="s">
        <v>12950</v>
      </c>
      <c r="N1374" t="s">
        <v>12951</v>
      </c>
      <c r="O1374" t="s">
        <v>12952</v>
      </c>
      <c r="P1374" t="s">
        <v>12953</v>
      </c>
    </row>
    <row r="1375" spans="1:16" x14ac:dyDescent="0.55000000000000004">
      <c r="A1375" t="s">
        <v>12954</v>
      </c>
      <c r="B1375" t="s">
        <v>12955</v>
      </c>
      <c r="C1375" t="s">
        <v>10297</v>
      </c>
      <c r="D1375" t="s">
        <v>2896</v>
      </c>
      <c r="E1375" t="s">
        <v>378</v>
      </c>
      <c r="F1375" s="1">
        <v>0.69</v>
      </c>
      <c r="G1375">
        <v>3.9</v>
      </c>
      <c r="H1375" s="2">
        <v>1306</v>
      </c>
      <c r="I1375" t="s">
        <v>12956</v>
      </c>
      <c r="J1375" t="s">
        <v>12957</v>
      </c>
      <c r="K1375" t="s">
        <v>12958</v>
      </c>
      <c r="L1375" t="s">
        <v>12959</v>
      </c>
      <c r="M1375" t="s">
        <v>12960</v>
      </c>
      <c r="N1375" t="s">
        <v>12961</v>
      </c>
      <c r="O1375" t="s">
        <v>12962</v>
      </c>
      <c r="P1375" t="s">
        <v>12963</v>
      </c>
    </row>
    <row r="1376" spans="1:16" x14ac:dyDescent="0.55000000000000004">
      <c r="A1376" t="s">
        <v>12964</v>
      </c>
      <c r="B1376" t="s">
        <v>12965</v>
      </c>
      <c r="C1376" t="s">
        <v>9151</v>
      </c>
      <c r="D1376" t="s">
        <v>12966</v>
      </c>
      <c r="E1376" t="s">
        <v>114</v>
      </c>
      <c r="F1376" s="1">
        <v>0.22</v>
      </c>
      <c r="G1376">
        <v>3.3</v>
      </c>
      <c r="H1376">
        <v>8</v>
      </c>
      <c r="I1376" t="s">
        <v>12967</v>
      </c>
      <c r="J1376" t="s">
        <v>12968</v>
      </c>
      <c r="K1376" t="s">
        <v>12969</v>
      </c>
      <c r="L1376" t="s">
        <v>12970</v>
      </c>
      <c r="M1376" t="s">
        <v>12971</v>
      </c>
      <c r="N1376" t="s">
        <v>12972</v>
      </c>
      <c r="O1376" t="s">
        <v>12973</v>
      </c>
      <c r="P1376" t="s">
        <v>12974</v>
      </c>
    </row>
    <row r="1377" spans="1:16" x14ac:dyDescent="0.55000000000000004">
      <c r="A1377" t="s">
        <v>12975</v>
      </c>
      <c r="B1377" t="s">
        <v>12976</v>
      </c>
      <c r="C1377" t="s">
        <v>12977</v>
      </c>
      <c r="D1377" t="s">
        <v>247</v>
      </c>
      <c r="E1377" t="s">
        <v>55</v>
      </c>
      <c r="F1377" s="1">
        <v>0.6</v>
      </c>
      <c r="G1377">
        <v>4.3</v>
      </c>
      <c r="H1377" s="2">
        <v>2326</v>
      </c>
      <c r="I1377" t="s">
        <v>12978</v>
      </c>
      <c r="J1377" t="s">
        <v>12979</v>
      </c>
      <c r="K1377" t="s">
        <v>12980</v>
      </c>
      <c r="L1377" t="s">
        <v>12981</v>
      </c>
      <c r="M1377" t="s">
        <v>12982</v>
      </c>
      <c r="N1377" t="s">
        <v>12983</v>
      </c>
      <c r="O1377" t="s">
        <v>12984</v>
      </c>
      <c r="P1377" t="s">
        <v>12985</v>
      </c>
    </row>
    <row r="1378" spans="1:16" x14ac:dyDescent="0.55000000000000004">
      <c r="A1378" t="s">
        <v>12986</v>
      </c>
      <c r="B1378" t="s">
        <v>12987</v>
      </c>
      <c r="C1378" t="s">
        <v>10297</v>
      </c>
      <c r="D1378" t="s">
        <v>2731</v>
      </c>
      <c r="E1378" t="s">
        <v>625</v>
      </c>
      <c r="F1378" s="1">
        <v>0.86</v>
      </c>
      <c r="G1378">
        <v>3.9</v>
      </c>
      <c r="H1378" s="2">
        <v>1004</v>
      </c>
      <c r="I1378" t="s">
        <v>12988</v>
      </c>
      <c r="J1378" t="s">
        <v>12989</v>
      </c>
      <c r="K1378" t="s">
        <v>12990</v>
      </c>
      <c r="L1378" t="s">
        <v>12991</v>
      </c>
      <c r="M1378" t="s">
        <v>12992</v>
      </c>
      <c r="N1378" t="s">
        <v>12993</v>
      </c>
      <c r="O1378" t="s">
        <v>12994</v>
      </c>
      <c r="P1378" t="s">
        <v>12995</v>
      </c>
    </row>
    <row r="1379" spans="1:16" x14ac:dyDescent="0.55000000000000004">
      <c r="A1379" t="s">
        <v>12996</v>
      </c>
      <c r="B1379" t="s">
        <v>12997</v>
      </c>
      <c r="C1379" t="s">
        <v>9293</v>
      </c>
      <c r="D1379" t="s">
        <v>5680</v>
      </c>
      <c r="E1379" t="s">
        <v>5597</v>
      </c>
      <c r="F1379" s="1">
        <v>0.31</v>
      </c>
      <c r="G1379">
        <v>4.3</v>
      </c>
      <c r="H1379" s="2">
        <v>6400</v>
      </c>
      <c r="I1379" t="s">
        <v>12998</v>
      </c>
      <c r="J1379" t="s">
        <v>12999</v>
      </c>
      <c r="K1379" t="s">
        <v>13000</v>
      </c>
      <c r="L1379" t="s">
        <v>13001</v>
      </c>
      <c r="M1379" t="s">
        <v>13002</v>
      </c>
      <c r="N1379" t="s">
        <v>13003</v>
      </c>
      <c r="O1379" t="s">
        <v>13004</v>
      </c>
      <c r="P1379" t="s">
        <v>13005</v>
      </c>
    </row>
    <row r="1380" spans="1:16" x14ac:dyDescent="0.55000000000000004">
      <c r="A1380" t="s">
        <v>13006</v>
      </c>
      <c r="B1380" t="s">
        <v>13007</v>
      </c>
      <c r="C1380" t="s">
        <v>9316</v>
      </c>
      <c r="D1380" t="s">
        <v>11050</v>
      </c>
      <c r="E1380" t="s">
        <v>2220</v>
      </c>
      <c r="F1380" s="1">
        <v>0.71</v>
      </c>
      <c r="G1380">
        <v>3.6</v>
      </c>
      <c r="H1380">
        <v>63</v>
      </c>
      <c r="I1380" t="s">
        <v>13008</v>
      </c>
      <c r="J1380" t="s">
        <v>13009</v>
      </c>
      <c r="K1380" t="s">
        <v>13010</v>
      </c>
      <c r="L1380" t="s">
        <v>13011</v>
      </c>
      <c r="M1380" t="s">
        <v>13012</v>
      </c>
      <c r="N1380" t="s">
        <v>13013</v>
      </c>
      <c r="O1380" t="s">
        <v>13014</v>
      </c>
      <c r="P1380" t="s">
        <v>13015</v>
      </c>
    </row>
    <row r="1381" spans="1:16" x14ac:dyDescent="0.55000000000000004">
      <c r="A1381" t="s">
        <v>13016</v>
      </c>
      <c r="B1381" t="s">
        <v>13017</v>
      </c>
      <c r="C1381" t="s">
        <v>9316</v>
      </c>
      <c r="D1381" t="s">
        <v>6898</v>
      </c>
      <c r="E1381" t="s">
        <v>13018</v>
      </c>
      <c r="F1381" s="1">
        <v>0.53</v>
      </c>
      <c r="G1381">
        <v>3.8</v>
      </c>
      <c r="H1381" s="2">
        <v>1181</v>
      </c>
      <c r="I1381" t="s">
        <v>13019</v>
      </c>
      <c r="J1381" t="s">
        <v>13020</v>
      </c>
      <c r="K1381" t="s">
        <v>13021</v>
      </c>
      <c r="L1381" t="s">
        <v>13022</v>
      </c>
      <c r="M1381" t="s">
        <v>13023</v>
      </c>
      <c r="N1381" t="s">
        <v>13024</v>
      </c>
      <c r="O1381" t="s">
        <v>13025</v>
      </c>
      <c r="P1381" t="s">
        <v>13026</v>
      </c>
    </row>
    <row r="1382" spans="1:16" x14ac:dyDescent="0.55000000000000004">
      <c r="A1382" t="s">
        <v>13027</v>
      </c>
      <c r="B1382" t="s">
        <v>13028</v>
      </c>
      <c r="C1382" t="s">
        <v>10791</v>
      </c>
      <c r="D1382" t="s">
        <v>236</v>
      </c>
      <c r="E1382" t="s">
        <v>10737</v>
      </c>
      <c r="F1382" s="1">
        <v>0.08</v>
      </c>
      <c r="G1382">
        <v>3.9</v>
      </c>
      <c r="H1382" s="2">
        <v>1888</v>
      </c>
      <c r="I1382" t="s">
        <v>13029</v>
      </c>
      <c r="J1382" t="s">
        <v>13030</v>
      </c>
      <c r="K1382" t="s">
        <v>13031</v>
      </c>
      <c r="L1382" t="s">
        <v>13032</v>
      </c>
      <c r="M1382" t="s">
        <v>13033</v>
      </c>
      <c r="N1382" t="s">
        <v>13034</v>
      </c>
      <c r="O1382" t="s">
        <v>13035</v>
      </c>
      <c r="P1382" t="s">
        <v>13036</v>
      </c>
    </row>
    <row r="1383" spans="1:16" x14ac:dyDescent="0.55000000000000004">
      <c r="A1383" t="s">
        <v>13037</v>
      </c>
      <c r="B1383" t="s">
        <v>13038</v>
      </c>
      <c r="C1383" t="s">
        <v>9305</v>
      </c>
      <c r="D1383" t="s">
        <v>13039</v>
      </c>
      <c r="E1383" t="s">
        <v>13040</v>
      </c>
      <c r="F1383" s="1">
        <v>0.28000000000000003</v>
      </c>
      <c r="G1383">
        <v>4.5999999999999996</v>
      </c>
      <c r="H1383" s="2">
        <v>6550</v>
      </c>
      <c r="I1383" t="s">
        <v>13041</v>
      </c>
      <c r="J1383" t="s">
        <v>13042</v>
      </c>
      <c r="K1383" t="s">
        <v>13043</v>
      </c>
      <c r="L1383" t="s">
        <v>13044</v>
      </c>
      <c r="M1383" t="s">
        <v>13045</v>
      </c>
      <c r="N1383" t="s">
        <v>13046</v>
      </c>
      <c r="O1383" t="s">
        <v>13047</v>
      </c>
      <c r="P1383" t="s">
        <v>13048</v>
      </c>
    </row>
    <row r="1384" spans="1:16" x14ac:dyDescent="0.55000000000000004">
      <c r="A1384" t="s">
        <v>13049</v>
      </c>
      <c r="B1384" t="s">
        <v>13050</v>
      </c>
      <c r="C1384" t="s">
        <v>9305</v>
      </c>
      <c r="D1384" t="s">
        <v>236</v>
      </c>
      <c r="E1384" t="s">
        <v>6346</v>
      </c>
      <c r="F1384" s="1">
        <v>0.45</v>
      </c>
      <c r="G1384">
        <v>3.8</v>
      </c>
      <c r="H1384" s="2">
        <v>1846</v>
      </c>
      <c r="I1384" t="s">
        <v>13051</v>
      </c>
      <c r="J1384" t="s">
        <v>13052</v>
      </c>
      <c r="K1384" t="s">
        <v>13053</v>
      </c>
      <c r="L1384" t="s">
        <v>13054</v>
      </c>
      <c r="M1384" t="s">
        <v>13055</v>
      </c>
      <c r="N1384" t="s">
        <v>13056</v>
      </c>
      <c r="O1384" t="s">
        <v>13057</v>
      </c>
      <c r="P1384" t="s">
        <v>13058</v>
      </c>
    </row>
    <row r="1385" spans="1:16" x14ac:dyDescent="0.55000000000000004">
      <c r="A1385" t="s">
        <v>13059</v>
      </c>
      <c r="B1385" t="s">
        <v>13060</v>
      </c>
      <c r="C1385" t="s">
        <v>9305</v>
      </c>
      <c r="D1385" t="s">
        <v>548</v>
      </c>
      <c r="E1385" t="s">
        <v>13061</v>
      </c>
      <c r="F1385" s="1">
        <v>0.44</v>
      </c>
      <c r="G1385">
        <v>3.9</v>
      </c>
      <c r="H1385" s="2">
        <v>1085</v>
      </c>
      <c r="I1385" t="s">
        <v>13062</v>
      </c>
      <c r="J1385" t="s">
        <v>13063</v>
      </c>
      <c r="K1385" t="s">
        <v>13064</v>
      </c>
      <c r="L1385" t="s">
        <v>13065</v>
      </c>
      <c r="M1385" t="s">
        <v>13066</v>
      </c>
      <c r="N1385" t="s">
        <v>13067</v>
      </c>
      <c r="O1385" t="s">
        <v>13068</v>
      </c>
      <c r="P1385" t="s">
        <v>13069</v>
      </c>
    </row>
    <row r="1386" spans="1:16" x14ac:dyDescent="0.55000000000000004">
      <c r="A1386" t="s">
        <v>13070</v>
      </c>
      <c r="B1386" t="s">
        <v>13071</v>
      </c>
      <c r="C1386" t="s">
        <v>10362</v>
      </c>
      <c r="D1386" t="s">
        <v>13072</v>
      </c>
      <c r="E1386" t="s">
        <v>13073</v>
      </c>
      <c r="F1386" s="1">
        <v>0.33</v>
      </c>
      <c r="G1386">
        <v>4.0999999999999996</v>
      </c>
      <c r="H1386">
        <v>290</v>
      </c>
      <c r="I1386" t="s">
        <v>13074</v>
      </c>
      <c r="J1386" t="s">
        <v>13075</v>
      </c>
      <c r="K1386" t="s">
        <v>13076</v>
      </c>
      <c r="L1386" t="s">
        <v>13077</v>
      </c>
      <c r="M1386" t="s">
        <v>13078</v>
      </c>
      <c r="N1386" t="s">
        <v>13079</v>
      </c>
      <c r="O1386" t="s">
        <v>13080</v>
      </c>
      <c r="P1386" t="s">
        <v>13081</v>
      </c>
    </row>
    <row r="1387" spans="1:16" x14ac:dyDescent="0.55000000000000004">
      <c r="A1387" t="s">
        <v>13082</v>
      </c>
      <c r="B1387" t="s">
        <v>13083</v>
      </c>
      <c r="C1387" t="s">
        <v>9553</v>
      </c>
      <c r="D1387" t="s">
        <v>610</v>
      </c>
      <c r="E1387" t="s">
        <v>114</v>
      </c>
      <c r="F1387" s="1">
        <v>0.35</v>
      </c>
      <c r="G1387">
        <v>3.6</v>
      </c>
      <c r="H1387">
        <v>4</v>
      </c>
      <c r="I1387" t="s">
        <v>13084</v>
      </c>
      <c r="J1387" t="s">
        <v>13085</v>
      </c>
      <c r="K1387" t="s">
        <v>13086</v>
      </c>
      <c r="L1387" t="s">
        <v>13087</v>
      </c>
      <c r="M1387" t="s">
        <v>13088</v>
      </c>
      <c r="N1387" t="s">
        <v>13089</v>
      </c>
      <c r="O1387" t="s">
        <v>13090</v>
      </c>
      <c r="P1387" t="s">
        <v>13091</v>
      </c>
    </row>
    <row r="1388" spans="1:16" x14ac:dyDescent="0.55000000000000004">
      <c r="A1388" t="s">
        <v>13092</v>
      </c>
      <c r="B1388" t="s">
        <v>13093</v>
      </c>
      <c r="C1388" t="s">
        <v>11138</v>
      </c>
      <c r="D1388" t="s">
        <v>13094</v>
      </c>
      <c r="E1388" t="s">
        <v>11299</v>
      </c>
      <c r="F1388" s="1">
        <v>0.04</v>
      </c>
      <c r="G1388">
        <v>4.4000000000000004</v>
      </c>
      <c r="H1388" s="2">
        <v>9734</v>
      </c>
      <c r="I1388" t="s">
        <v>13095</v>
      </c>
      <c r="J1388" t="s">
        <v>13096</v>
      </c>
      <c r="K1388" t="s">
        <v>13097</v>
      </c>
      <c r="L1388" t="s">
        <v>13098</v>
      </c>
      <c r="M1388" t="s">
        <v>13099</v>
      </c>
      <c r="N1388" t="s">
        <v>13100</v>
      </c>
      <c r="O1388" t="s">
        <v>13101</v>
      </c>
      <c r="P1388" t="s">
        <v>13102</v>
      </c>
    </row>
    <row r="1389" spans="1:16" x14ac:dyDescent="0.55000000000000004">
      <c r="A1389" t="s">
        <v>13103</v>
      </c>
      <c r="B1389" t="s">
        <v>13104</v>
      </c>
      <c r="C1389" t="s">
        <v>9293</v>
      </c>
      <c r="D1389" t="s">
        <v>13105</v>
      </c>
      <c r="E1389" t="s">
        <v>479</v>
      </c>
      <c r="F1389" s="1">
        <v>0.31</v>
      </c>
      <c r="G1389">
        <v>4.3</v>
      </c>
      <c r="H1389" s="2">
        <v>4022</v>
      </c>
      <c r="I1389" t="s">
        <v>13106</v>
      </c>
      <c r="J1389" t="s">
        <v>13107</v>
      </c>
      <c r="K1389" t="s">
        <v>13108</v>
      </c>
      <c r="L1389" t="s">
        <v>13109</v>
      </c>
      <c r="M1389" t="s">
        <v>13110</v>
      </c>
      <c r="N1389" t="s">
        <v>13111</v>
      </c>
      <c r="O1389" t="s">
        <v>13112</v>
      </c>
      <c r="P1389" t="s">
        <v>13113</v>
      </c>
    </row>
    <row r="1390" spans="1:16" x14ac:dyDescent="0.55000000000000004">
      <c r="A1390" t="s">
        <v>13114</v>
      </c>
      <c r="B1390" t="s">
        <v>13115</v>
      </c>
      <c r="C1390" t="s">
        <v>9316</v>
      </c>
      <c r="D1390" t="s">
        <v>625</v>
      </c>
      <c r="E1390" t="s">
        <v>3000</v>
      </c>
      <c r="F1390" s="1">
        <v>0.56999999999999995</v>
      </c>
      <c r="G1390">
        <v>4.7</v>
      </c>
      <c r="H1390" s="2">
        <v>2591</v>
      </c>
      <c r="I1390" t="s">
        <v>13116</v>
      </c>
      <c r="J1390" t="s">
        <v>13117</v>
      </c>
      <c r="K1390" t="s">
        <v>13118</v>
      </c>
      <c r="L1390" t="s">
        <v>13119</v>
      </c>
      <c r="M1390" t="s">
        <v>13120</v>
      </c>
      <c r="N1390" t="s">
        <v>13121</v>
      </c>
      <c r="O1390" t="s">
        <v>13122</v>
      </c>
      <c r="P1390" t="s">
        <v>13123</v>
      </c>
    </row>
    <row r="1391" spans="1:16" x14ac:dyDescent="0.55000000000000004">
      <c r="A1391" t="s">
        <v>13124</v>
      </c>
      <c r="B1391" t="s">
        <v>13125</v>
      </c>
      <c r="C1391" t="s">
        <v>9173</v>
      </c>
      <c r="D1391" t="s">
        <v>13126</v>
      </c>
      <c r="E1391" t="s">
        <v>324</v>
      </c>
      <c r="F1391" s="1">
        <v>0.62</v>
      </c>
      <c r="G1391">
        <v>4.3</v>
      </c>
      <c r="H1391">
        <v>532</v>
      </c>
      <c r="I1391" t="s">
        <v>13127</v>
      </c>
      <c r="J1391" t="s">
        <v>13128</v>
      </c>
      <c r="K1391" t="s">
        <v>13129</v>
      </c>
      <c r="L1391" t="s">
        <v>13130</v>
      </c>
      <c r="M1391" t="s">
        <v>13131</v>
      </c>
      <c r="N1391" t="s">
        <v>13132</v>
      </c>
      <c r="O1391" t="s">
        <v>13133</v>
      </c>
      <c r="P1391" t="s">
        <v>13134</v>
      </c>
    </row>
    <row r="1392" spans="1:16" x14ac:dyDescent="0.55000000000000004">
      <c r="A1392" t="s">
        <v>13135</v>
      </c>
      <c r="B1392" t="s">
        <v>13136</v>
      </c>
      <c r="C1392" t="s">
        <v>9587</v>
      </c>
      <c r="D1392" t="s">
        <v>13137</v>
      </c>
      <c r="E1392" t="s">
        <v>10351</v>
      </c>
      <c r="F1392" s="1">
        <v>0.17</v>
      </c>
      <c r="G1392">
        <v>3.9</v>
      </c>
      <c r="H1392">
        <v>260</v>
      </c>
      <c r="I1392" t="s">
        <v>13138</v>
      </c>
      <c r="J1392" t="s">
        <v>13139</v>
      </c>
      <c r="K1392" t="s">
        <v>13140</v>
      </c>
      <c r="L1392" t="s">
        <v>13141</v>
      </c>
      <c r="M1392" t="s">
        <v>13142</v>
      </c>
      <c r="N1392" t="s">
        <v>13143</v>
      </c>
      <c r="O1392" t="s">
        <v>13144</v>
      </c>
      <c r="P1392" t="s">
        <v>13145</v>
      </c>
    </row>
    <row r="1393" spans="1:16" x14ac:dyDescent="0.55000000000000004">
      <c r="A1393" t="s">
        <v>13146</v>
      </c>
      <c r="B1393" t="s">
        <v>13147</v>
      </c>
      <c r="C1393" t="s">
        <v>9686</v>
      </c>
      <c r="D1393" t="s">
        <v>12638</v>
      </c>
      <c r="E1393" t="s">
        <v>8389</v>
      </c>
      <c r="F1393" s="1">
        <v>0.28999999999999998</v>
      </c>
      <c r="G1393">
        <v>3.9</v>
      </c>
      <c r="H1393" s="2">
        <v>1672</v>
      </c>
      <c r="I1393" t="s">
        <v>13148</v>
      </c>
      <c r="J1393" t="s">
        <v>13149</v>
      </c>
      <c r="K1393" t="s">
        <v>13150</v>
      </c>
      <c r="L1393" t="s">
        <v>13151</v>
      </c>
      <c r="M1393" t="s">
        <v>13152</v>
      </c>
      <c r="N1393" t="s">
        <v>13153</v>
      </c>
      <c r="O1393" t="s">
        <v>13154</v>
      </c>
      <c r="P1393" t="s">
        <v>13155</v>
      </c>
    </row>
    <row r="1394" spans="1:16" x14ac:dyDescent="0.55000000000000004">
      <c r="A1394" t="s">
        <v>13156</v>
      </c>
      <c r="B1394" t="s">
        <v>13157</v>
      </c>
      <c r="C1394" t="s">
        <v>9495</v>
      </c>
      <c r="D1394" t="s">
        <v>31</v>
      </c>
      <c r="E1394" t="s">
        <v>19</v>
      </c>
      <c r="F1394" s="1">
        <v>0.5</v>
      </c>
      <c r="G1394">
        <v>3.7</v>
      </c>
      <c r="H1394" s="2">
        <v>7945</v>
      </c>
      <c r="I1394" t="s">
        <v>13158</v>
      </c>
      <c r="J1394" t="s">
        <v>13159</v>
      </c>
      <c r="K1394" t="s">
        <v>13160</v>
      </c>
      <c r="L1394" t="s">
        <v>13161</v>
      </c>
      <c r="M1394" t="s">
        <v>13162</v>
      </c>
      <c r="N1394" t="s">
        <v>13163</v>
      </c>
      <c r="O1394" t="s">
        <v>13164</v>
      </c>
      <c r="P1394" t="s">
        <v>13165</v>
      </c>
    </row>
    <row r="1395" spans="1:16" x14ac:dyDescent="0.55000000000000004">
      <c r="A1395" t="s">
        <v>13166</v>
      </c>
      <c r="B1395" t="s">
        <v>13167</v>
      </c>
      <c r="C1395" t="s">
        <v>9162</v>
      </c>
      <c r="D1395" t="s">
        <v>247</v>
      </c>
      <c r="E1395" t="s">
        <v>378</v>
      </c>
      <c r="F1395" s="1">
        <v>0.53</v>
      </c>
      <c r="G1395">
        <v>3.5</v>
      </c>
      <c r="H1395" s="2">
        <v>1367</v>
      </c>
      <c r="I1395" t="s">
        <v>13168</v>
      </c>
      <c r="J1395" t="s">
        <v>13169</v>
      </c>
      <c r="K1395" t="s">
        <v>13170</v>
      </c>
      <c r="L1395" t="s">
        <v>13171</v>
      </c>
      <c r="M1395" t="s">
        <v>13172</v>
      </c>
      <c r="N1395" t="s">
        <v>13173</v>
      </c>
      <c r="O1395" t="s">
        <v>13174</v>
      </c>
      <c r="P1395" t="s">
        <v>13175</v>
      </c>
    </row>
    <row r="1396" spans="1:16" x14ac:dyDescent="0.55000000000000004">
      <c r="A1396" t="s">
        <v>13176</v>
      </c>
      <c r="B1396" t="s">
        <v>13177</v>
      </c>
      <c r="C1396" t="s">
        <v>9282</v>
      </c>
      <c r="D1396" t="s">
        <v>1894</v>
      </c>
      <c r="E1396" t="s">
        <v>114</v>
      </c>
      <c r="F1396" s="1">
        <v>0.45</v>
      </c>
      <c r="G1396">
        <v>4</v>
      </c>
      <c r="H1396" s="2">
        <v>1313</v>
      </c>
      <c r="I1396" t="s">
        <v>13178</v>
      </c>
      <c r="J1396" t="s">
        <v>13179</v>
      </c>
      <c r="K1396" t="s">
        <v>13180</v>
      </c>
      <c r="L1396" t="s">
        <v>13181</v>
      </c>
      <c r="M1396" t="s">
        <v>13182</v>
      </c>
      <c r="N1396" t="s">
        <v>13183</v>
      </c>
      <c r="O1396" t="s">
        <v>13184</v>
      </c>
      <c r="P1396" t="s">
        <v>13185</v>
      </c>
    </row>
    <row r="1397" spans="1:16" x14ac:dyDescent="0.55000000000000004">
      <c r="A1397" t="s">
        <v>13186</v>
      </c>
      <c r="B1397" t="s">
        <v>13187</v>
      </c>
      <c r="C1397" t="s">
        <v>11038</v>
      </c>
      <c r="D1397" t="s">
        <v>13188</v>
      </c>
      <c r="E1397" t="s">
        <v>31</v>
      </c>
      <c r="F1397" s="1">
        <v>0.56999999999999995</v>
      </c>
      <c r="G1397">
        <v>4.0999999999999996</v>
      </c>
      <c r="H1397">
        <v>212</v>
      </c>
      <c r="I1397" t="s">
        <v>13189</v>
      </c>
      <c r="J1397" t="s">
        <v>13190</v>
      </c>
      <c r="K1397" t="s">
        <v>13191</v>
      </c>
      <c r="L1397" t="s">
        <v>13192</v>
      </c>
      <c r="M1397" t="s">
        <v>13193</v>
      </c>
      <c r="N1397" t="s">
        <v>13194</v>
      </c>
      <c r="O1397" t="s">
        <v>13195</v>
      </c>
      <c r="P1397" t="s">
        <v>13196</v>
      </c>
    </row>
    <row r="1398" spans="1:16" x14ac:dyDescent="0.55000000000000004">
      <c r="A1398" t="s">
        <v>13197</v>
      </c>
      <c r="B1398" t="s">
        <v>13198</v>
      </c>
      <c r="C1398" t="s">
        <v>9553</v>
      </c>
      <c r="D1398" t="s">
        <v>90</v>
      </c>
      <c r="E1398" t="s">
        <v>888</v>
      </c>
      <c r="F1398" s="1">
        <v>0.62</v>
      </c>
      <c r="G1398">
        <v>3.9</v>
      </c>
      <c r="H1398">
        <v>65</v>
      </c>
      <c r="I1398" t="s">
        <v>13199</v>
      </c>
      <c r="J1398" t="s">
        <v>13200</v>
      </c>
      <c r="K1398" t="s">
        <v>13201</v>
      </c>
      <c r="L1398" t="s">
        <v>13202</v>
      </c>
      <c r="M1398" t="s">
        <v>13203</v>
      </c>
      <c r="N1398" t="s">
        <v>13204</v>
      </c>
      <c r="O1398" t="s">
        <v>13205</v>
      </c>
      <c r="P1398" t="s">
        <v>13206</v>
      </c>
    </row>
    <row r="1399" spans="1:16" x14ac:dyDescent="0.55000000000000004">
      <c r="A1399" t="s">
        <v>13207</v>
      </c>
      <c r="B1399" t="s">
        <v>13208</v>
      </c>
      <c r="C1399" t="s">
        <v>9553</v>
      </c>
      <c r="D1399" t="s">
        <v>13209</v>
      </c>
      <c r="E1399" t="s">
        <v>13210</v>
      </c>
      <c r="F1399" s="1">
        <v>0.25</v>
      </c>
      <c r="G1399">
        <v>4.4000000000000004</v>
      </c>
      <c r="H1399" s="2">
        <v>2737</v>
      </c>
      <c r="I1399" t="s">
        <v>13211</v>
      </c>
      <c r="J1399" t="s">
        <v>13212</v>
      </c>
      <c r="K1399" t="s">
        <v>13213</v>
      </c>
      <c r="L1399" t="s">
        <v>13214</v>
      </c>
      <c r="M1399" t="s">
        <v>13215</v>
      </c>
      <c r="N1399" t="s">
        <v>13216</v>
      </c>
      <c r="O1399" t="s">
        <v>13217</v>
      </c>
      <c r="P1399" t="s">
        <v>13218</v>
      </c>
    </row>
    <row r="1400" spans="1:16" x14ac:dyDescent="0.55000000000000004">
      <c r="A1400" t="s">
        <v>13219</v>
      </c>
      <c r="B1400" t="s">
        <v>13220</v>
      </c>
      <c r="C1400" t="s">
        <v>9126</v>
      </c>
      <c r="D1400" t="s">
        <v>9622</v>
      </c>
      <c r="E1400" t="s">
        <v>2187</v>
      </c>
      <c r="F1400" s="1">
        <v>0.45</v>
      </c>
      <c r="G1400">
        <v>4.3</v>
      </c>
      <c r="H1400">
        <v>55</v>
      </c>
      <c r="I1400" t="s">
        <v>13221</v>
      </c>
      <c r="J1400" t="s">
        <v>13222</v>
      </c>
      <c r="K1400" t="s">
        <v>13223</v>
      </c>
      <c r="L1400" t="s">
        <v>13224</v>
      </c>
      <c r="M1400" t="s">
        <v>13225</v>
      </c>
      <c r="N1400" t="s">
        <v>13226</v>
      </c>
      <c r="O1400" t="s">
        <v>13227</v>
      </c>
      <c r="P1400" t="s">
        <v>13228</v>
      </c>
    </row>
    <row r="1401" spans="1:16" x14ac:dyDescent="0.55000000000000004">
      <c r="A1401" t="s">
        <v>13229</v>
      </c>
      <c r="B1401" t="s">
        <v>13230</v>
      </c>
      <c r="C1401" t="s">
        <v>13231</v>
      </c>
      <c r="D1401" t="s">
        <v>20</v>
      </c>
      <c r="E1401" t="s">
        <v>1351</v>
      </c>
      <c r="F1401" s="1">
        <v>0.27</v>
      </c>
      <c r="G1401">
        <v>4.5</v>
      </c>
      <c r="H1401" s="2">
        <v>1065</v>
      </c>
      <c r="I1401" t="s">
        <v>13232</v>
      </c>
      <c r="J1401" t="s">
        <v>13233</v>
      </c>
      <c r="K1401" t="s">
        <v>13234</v>
      </c>
      <c r="L1401" t="s">
        <v>13235</v>
      </c>
      <c r="M1401" t="s">
        <v>13236</v>
      </c>
      <c r="N1401" t="s">
        <v>13237</v>
      </c>
      <c r="O1401" t="s">
        <v>13238</v>
      </c>
      <c r="P1401" t="s">
        <v>13239</v>
      </c>
    </row>
    <row r="1402" spans="1:16" x14ac:dyDescent="0.55000000000000004">
      <c r="A1402" t="s">
        <v>13240</v>
      </c>
      <c r="B1402" t="s">
        <v>13241</v>
      </c>
      <c r="C1402" t="s">
        <v>9686</v>
      </c>
      <c r="D1402" t="s">
        <v>13242</v>
      </c>
      <c r="E1402" t="s">
        <v>12065</v>
      </c>
      <c r="F1402" s="1">
        <v>0.26</v>
      </c>
      <c r="G1402">
        <v>4</v>
      </c>
      <c r="H1402" s="2">
        <v>2377</v>
      </c>
      <c r="I1402" t="s">
        <v>13243</v>
      </c>
      <c r="J1402" t="s">
        <v>13244</v>
      </c>
      <c r="K1402" t="s">
        <v>13245</v>
      </c>
      <c r="L1402" t="s">
        <v>13246</v>
      </c>
      <c r="M1402" t="s">
        <v>13247</v>
      </c>
      <c r="N1402" t="s">
        <v>13248</v>
      </c>
      <c r="O1402" t="s">
        <v>13249</v>
      </c>
      <c r="P1402" t="s">
        <v>13250</v>
      </c>
    </row>
    <row r="1403" spans="1:16" x14ac:dyDescent="0.55000000000000004">
      <c r="A1403" t="s">
        <v>13251</v>
      </c>
      <c r="B1403" t="s">
        <v>13252</v>
      </c>
      <c r="C1403" t="s">
        <v>9375</v>
      </c>
      <c r="D1403" t="s">
        <v>9847</v>
      </c>
      <c r="E1403" t="s">
        <v>6254</v>
      </c>
      <c r="F1403" s="1">
        <v>0.48</v>
      </c>
      <c r="G1403">
        <v>3.9</v>
      </c>
      <c r="H1403" s="2">
        <v>2569</v>
      </c>
      <c r="I1403" t="s">
        <v>13253</v>
      </c>
      <c r="J1403" t="s">
        <v>13254</v>
      </c>
      <c r="K1403" t="s">
        <v>13255</v>
      </c>
      <c r="L1403" t="s">
        <v>13256</v>
      </c>
      <c r="M1403" t="s">
        <v>13257</v>
      </c>
      <c r="N1403" t="s">
        <v>13258</v>
      </c>
      <c r="O1403" t="s">
        <v>13259</v>
      </c>
      <c r="P1403" t="s">
        <v>13260</v>
      </c>
    </row>
    <row r="1404" spans="1:16" x14ac:dyDescent="0.55000000000000004">
      <c r="A1404" t="s">
        <v>13261</v>
      </c>
      <c r="B1404" t="s">
        <v>13262</v>
      </c>
      <c r="C1404" t="s">
        <v>9686</v>
      </c>
      <c r="D1404" t="s">
        <v>547</v>
      </c>
      <c r="E1404" t="s">
        <v>6706</v>
      </c>
      <c r="F1404" s="1">
        <v>0.33</v>
      </c>
      <c r="G1404">
        <v>4.2</v>
      </c>
      <c r="H1404" s="2">
        <v>5967</v>
      </c>
      <c r="I1404" t="s">
        <v>13263</v>
      </c>
      <c r="J1404" t="s">
        <v>13264</v>
      </c>
      <c r="K1404" t="s">
        <v>13265</v>
      </c>
      <c r="L1404" t="s">
        <v>13266</v>
      </c>
      <c r="M1404" t="s">
        <v>13267</v>
      </c>
      <c r="N1404" t="s">
        <v>13268</v>
      </c>
      <c r="O1404" t="s">
        <v>13269</v>
      </c>
      <c r="P1404" t="s">
        <v>13270</v>
      </c>
    </row>
    <row r="1405" spans="1:16" x14ac:dyDescent="0.55000000000000004">
      <c r="A1405" t="s">
        <v>13271</v>
      </c>
      <c r="B1405" t="s">
        <v>13272</v>
      </c>
      <c r="C1405" t="s">
        <v>9126</v>
      </c>
      <c r="D1405" t="s">
        <v>13273</v>
      </c>
      <c r="E1405" t="s">
        <v>9760</v>
      </c>
      <c r="F1405" s="1">
        <v>0.54</v>
      </c>
      <c r="G1405">
        <v>4.0999999999999996</v>
      </c>
      <c r="H1405" s="2">
        <v>1776</v>
      </c>
      <c r="I1405" t="s">
        <v>13274</v>
      </c>
      <c r="J1405" t="s">
        <v>13275</v>
      </c>
      <c r="K1405" t="s">
        <v>13276</v>
      </c>
      <c r="L1405" t="s">
        <v>13277</v>
      </c>
      <c r="M1405" t="s">
        <v>13278</v>
      </c>
      <c r="N1405" t="s">
        <v>13279</v>
      </c>
      <c r="O1405" t="s">
        <v>13280</v>
      </c>
      <c r="P1405" t="s">
        <v>13281</v>
      </c>
    </row>
    <row r="1406" spans="1:16" x14ac:dyDescent="0.55000000000000004">
      <c r="A1406" t="s">
        <v>13282</v>
      </c>
      <c r="B1406" t="s">
        <v>13283</v>
      </c>
      <c r="C1406" t="s">
        <v>9553</v>
      </c>
      <c r="D1406" t="s">
        <v>11846</v>
      </c>
      <c r="E1406" t="s">
        <v>11726</v>
      </c>
      <c r="F1406" s="1">
        <v>0.3</v>
      </c>
      <c r="G1406">
        <v>3.7</v>
      </c>
      <c r="H1406" s="2">
        <v>4200</v>
      </c>
      <c r="I1406" t="s">
        <v>13284</v>
      </c>
      <c r="J1406" t="s">
        <v>13285</v>
      </c>
      <c r="K1406" t="s">
        <v>13286</v>
      </c>
      <c r="L1406" t="s">
        <v>13287</v>
      </c>
      <c r="M1406" t="s">
        <v>13288</v>
      </c>
      <c r="N1406" t="s">
        <v>13289</v>
      </c>
      <c r="O1406" t="s">
        <v>13290</v>
      </c>
      <c r="P1406" t="s">
        <v>13291</v>
      </c>
    </row>
    <row r="1407" spans="1:16" x14ac:dyDescent="0.55000000000000004">
      <c r="A1407" t="s">
        <v>13292</v>
      </c>
      <c r="B1407" t="s">
        <v>13293</v>
      </c>
      <c r="C1407" t="s">
        <v>10031</v>
      </c>
      <c r="D1407" t="s">
        <v>13294</v>
      </c>
      <c r="E1407" t="s">
        <v>2630</v>
      </c>
      <c r="F1407" s="1">
        <v>0.46</v>
      </c>
      <c r="G1407">
        <v>4.0999999999999996</v>
      </c>
      <c r="H1407">
        <v>297</v>
      </c>
      <c r="I1407" t="s">
        <v>13295</v>
      </c>
      <c r="J1407" t="s">
        <v>13296</v>
      </c>
      <c r="K1407" t="s">
        <v>13297</v>
      </c>
      <c r="L1407" t="s">
        <v>13298</v>
      </c>
      <c r="M1407" t="s">
        <v>13299</v>
      </c>
      <c r="N1407" t="s">
        <v>13300</v>
      </c>
      <c r="O1407" t="s">
        <v>13301</v>
      </c>
      <c r="P1407" t="s">
        <v>13302</v>
      </c>
    </row>
    <row r="1408" spans="1:16" x14ac:dyDescent="0.55000000000000004">
      <c r="A1408" t="s">
        <v>13303</v>
      </c>
      <c r="B1408" t="s">
        <v>13304</v>
      </c>
      <c r="C1408" t="s">
        <v>9364</v>
      </c>
      <c r="D1408" t="s">
        <v>547</v>
      </c>
      <c r="E1408" t="s">
        <v>43</v>
      </c>
      <c r="F1408" s="1">
        <v>0.37</v>
      </c>
      <c r="G1408">
        <v>4.2</v>
      </c>
      <c r="H1408" s="2">
        <v>3858</v>
      </c>
      <c r="I1408" t="s">
        <v>13305</v>
      </c>
      <c r="J1408" t="s">
        <v>13306</v>
      </c>
      <c r="K1408" t="s">
        <v>13307</v>
      </c>
      <c r="L1408" t="s">
        <v>13308</v>
      </c>
      <c r="M1408" t="s">
        <v>13309</v>
      </c>
      <c r="N1408" t="s">
        <v>13310</v>
      </c>
      <c r="O1408" t="s">
        <v>13311</v>
      </c>
      <c r="P1408" t="s">
        <v>13312</v>
      </c>
    </row>
    <row r="1409" spans="1:16" x14ac:dyDescent="0.55000000000000004">
      <c r="A1409" t="s">
        <v>13313</v>
      </c>
      <c r="B1409" t="s">
        <v>13314</v>
      </c>
      <c r="C1409" t="s">
        <v>11878</v>
      </c>
      <c r="D1409" t="s">
        <v>13315</v>
      </c>
      <c r="E1409" t="s">
        <v>7268</v>
      </c>
      <c r="F1409" s="1">
        <v>0.43</v>
      </c>
      <c r="G1409">
        <v>4.3</v>
      </c>
      <c r="H1409">
        <v>168</v>
      </c>
      <c r="I1409" t="s">
        <v>13316</v>
      </c>
      <c r="J1409" t="s">
        <v>13317</v>
      </c>
      <c r="K1409" t="s">
        <v>13318</v>
      </c>
      <c r="L1409" t="s">
        <v>13319</v>
      </c>
      <c r="M1409" t="s">
        <v>13320</v>
      </c>
      <c r="N1409" t="s">
        <v>13321</v>
      </c>
      <c r="O1409" t="s">
        <v>13322</v>
      </c>
      <c r="P1409" t="s">
        <v>13323</v>
      </c>
    </row>
    <row r="1410" spans="1:16" x14ac:dyDescent="0.55000000000000004">
      <c r="A1410" t="s">
        <v>13324</v>
      </c>
      <c r="B1410" t="s">
        <v>13325</v>
      </c>
      <c r="C1410" t="s">
        <v>9162</v>
      </c>
      <c r="D1410" t="s">
        <v>356</v>
      </c>
      <c r="E1410" t="s">
        <v>142</v>
      </c>
      <c r="F1410" s="1">
        <v>0.78</v>
      </c>
      <c r="G1410">
        <v>3.6</v>
      </c>
      <c r="H1410">
        <v>101</v>
      </c>
      <c r="I1410" t="s">
        <v>13326</v>
      </c>
      <c r="J1410" t="s">
        <v>13327</v>
      </c>
      <c r="K1410" t="s">
        <v>13328</v>
      </c>
      <c r="L1410" t="s">
        <v>13329</v>
      </c>
      <c r="M1410" t="s">
        <v>13330</v>
      </c>
      <c r="N1410" t="s">
        <v>13331</v>
      </c>
      <c r="O1410" t="s">
        <v>13332</v>
      </c>
      <c r="P1410" t="s">
        <v>13333</v>
      </c>
    </row>
    <row r="1411" spans="1:16" x14ac:dyDescent="0.55000000000000004">
      <c r="A1411" t="s">
        <v>13334</v>
      </c>
      <c r="B1411" t="s">
        <v>13335</v>
      </c>
      <c r="C1411" t="s">
        <v>12977</v>
      </c>
      <c r="D1411" t="s">
        <v>77</v>
      </c>
      <c r="E1411" t="s">
        <v>8509</v>
      </c>
      <c r="F1411" s="1">
        <v>0.5</v>
      </c>
      <c r="G1411">
        <v>4.0999999999999996</v>
      </c>
      <c r="H1411" s="2">
        <v>4074</v>
      </c>
      <c r="I1411" t="s">
        <v>13336</v>
      </c>
      <c r="J1411" t="s">
        <v>13337</v>
      </c>
      <c r="K1411" t="s">
        <v>13338</v>
      </c>
      <c r="L1411" t="s">
        <v>13339</v>
      </c>
      <c r="M1411" t="s">
        <v>13340</v>
      </c>
      <c r="N1411" t="s">
        <v>13341</v>
      </c>
      <c r="O1411" t="s">
        <v>13342</v>
      </c>
      <c r="P1411" t="s">
        <v>13343</v>
      </c>
    </row>
    <row r="1412" spans="1:16" x14ac:dyDescent="0.55000000000000004">
      <c r="A1412" t="s">
        <v>13344</v>
      </c>
      <c r="B1412" t="s">
        <v>13345</v>
      </c>
      <c r="C1412" t="s">
        <v>9305</v>
      </c>
      <c r="D1412" t="s">
        <v>7847</v>
      </c>
      <c r="E1412" t="s">
        <v>13346</v>
      </c>
      <c r="F1412" s="1">
        <v>0.24</v>
      </c>
      <c r="G1412">
        <v>4.5</v>
      </c>
      <c r="H1412" s="2">
        <v>1408</v>
      </c>
      <c r="I1412" t="s">
        <v>13347</v>
      </c>
      <c r="J1412" t="s">
        <v>13348</v>
      </c>
      <c r="K1412" t="s">
        <v>13349</v>
      </c>
      <c r="L1412" t="s">
        <v>13350</v>
      </c>
      <c r="M1412" t="s">
        <v>13351</v>
      </c>
      <c r="N1412" t="s">
        <v>13352</v>
      </c>
      <c r="O1412" t="s">
        <v>13353</v>
      </c>
      <c r="P1412" t="s">
        <v>13354</v>
      </c>
    </row>
    <row r="1413" spans="1:16" x14ac:dyDescent="0.55000000000000004">
      <c r="A1413" t="s">
        <v>13355</v>
      </c>
      <c r="B1413" t="s">
        <v>13356</v>
      </c>
      <c r="C1413" t="s">
        <v>9173</v>
      </c>
      <c r="D1413" t="s">
        <v>1825</v>
      </c>
      <c r="E1413" t="s">
        <v>367</v>
      </c>
      <c r="F1413" s="1">
        <v>0.03</v>
      </c>
      <c r="G1413">
        <v>4.2</v>
      </c>
      <c r="H1413" s="2">
        <v>3739</v>
      </c>
      <c r="I1413" t="s">
        <v>13357</v>
      </c>
      <c r="J1413" t="s">
        <v>13358</v>
      </c>
      <c r="K1413" t="s">
        <v>13359</v>
      </c>
      <c r="L1413" t="s">
        <v>13360</v>
      </c>
      <c r="M1413" t="s">
        <v>13361</v>
      </c>
      <c r="N1413" t="s">
        <v>13362</v>
      </c>
      <c r="O1413" t="s">
        <v>13363</v>
      </c>
      <c r="P1413" t="s">
        <v>13364</v>
      </c>
    </row>
    <row r="1414" spans="1:16" x14ac:dyDescent="0.55000000000000004">
      <c r="A1414" t="s">
        <v>13365</v>
      </c>
      <c r="B1414" t="s">
        <v>13366</v>
      </c>
      <c r="C1414" t="s">
        <v>10791</v>
      </c>
      <c r="D1414" t="s">
        <v>12739</v>
      </c>
      <c r="E1414" t="s">
        <v>13367</v>
      </c>
      <c r="F1414" s="1">
        <v>0.33</v>
      </c>
      <c r="G1414">
        <v>4.3</v>
      </c>
      <c r="H1414" s="2">
        <v>5891</v>
      </c>
      <c r="I1414" t="s">
        <v>13368</v>
      </c>
      <c r="J1414" t="s">
        <v>13369</v>
      </c>
      <c r="K1414" t="s">
        <v>13370</v>
      </c>
      <c r="L1414" t="s">
        <v>13371</v>
      </c>
      <c r="M1414" t="s">
        <v>13372</v>
      </c>
      <c r="N1414" t="s">
        <v>13373</v>
      </c>
      <c r="O1414" t="s">
        <v>13374</v>
      </c>
      <c r="P1414" t="s">
        <v>13375</v>
      </c>
    </row>
    <row r="1415" spans="1:16" x14ac:dyDescent="0.55000000000000004">
      <c r="A1415" t="s">
        <v>13376</v>
      </c>
      <c r="B1415" t="s">
        <v>13377</v>
      </c>
      <c r="C1415" t="s">
        <v>9305</v>
      </c>
      <c r="D1415" t="s">
        <v>13378</v>
      </c>
      <c r="E1415" t="s">
        <v>3590</v>
      </c>
      <c r="F1415" s="1">
        <v>0.49</v>
      </c>
      <c r="G1415">
        <v>4</v>
      </c>
      <c r="H1415">
        <v>777</v>
      </c>
      <c r="I1415" t="s">
        <v>13379</v>
      </c>
      <c r="J1415" t="s">
        <v>13380</v>
      </c>
      <c r="K1415" t="s">
        <v>13381</v>
      </c>
      <c r="L1415" t="s">
        <v>13382</v>
      </c>
      <c r="M1415" t="s">
        <v>13383</v>
      </c>
      <c r="N1415" t="s">
        <v>13384</v>
      </c>
      <c r="O1415" t="s">
        <v>13385</v>
      </c>
      <c r="P1415" t="s">
        <v>13386</v>
      </c>
    </row>
    <row r="1416" spans="1:16" x14ac:dyDescent="0.55000000000000004">
      <c r="A1416" t="s">
        <v>13387</v>
      </c>
      <c r="B1416" t="s">
        <v>13388</v>
      </c>
      <c r="C1416" t="s">
        <v>9282</v>
      </c>
      <c r="D1416" t="s">
        <v>9509</v>
      </c>
      <c r="E1416" t="s">
        <v>4773</v>
      </c>
      <c r="F1416" s="1">
        <v>0.27</v>
      </c>
      <c r="G1416">
        <v>4.2</v>
      </c>
      <c r="H1416" s="2">
        <v>14160</v>
      </c>
      <c r="I1416" t="s">
        <v>13389</v>
      </c>
      <c r="J1416" t="s">
        <v>13390</v>
      </c>
      <c r="K1416" t="s">
        <v>13391</v>
      </c>
      <c r="L1416" t="s">
        <v>13392</v>
      </c>
      <c r="M1416" t="s">
        <v>13393</v>
      </c>
      <c r="N1416" t="s">
        <v>13394</v>
      </c>
      <c r="O1416" t="s">
        <v>13395</v>
      </c>
      <c r="P1416" t="s">
        <v>13396</v>
      </c>
    </row>
    <row r="1417" spans="1:16" x14ac:dyDescent="0.55000000000000004">
      <c r="A1417" t="s">
        <v>13397</v>
      </c>
      <c r="B1417" t="s">
        <v>13398</v>
      </c>
      <c r="C1417" t="s">
        <v>9238</v>
      </c>
      <c r="D1417" t="s">
        <v>13399</v>
      </c>
      <c r="E1417" t="s">
        <v>9600</v>
      </c>
      <c r="F1417" s="1">
        <v>0.4</v>
      </c>
      <c r="G1417">
        <v>4.2</v>
      </c>
      <c r="H1417" s="2">
        <v>6919</v>
      </c>
      <c r="I1417" t="s">
        <v>13400</v>
      </c>
      <c r="J1417" t="s">
        <v>13401</v>
      </c>
      <c r="K1417" t="s">
        <v>13402</v>
      </c>
      <c r="L1417" t="s">
        <v>13403</v>
      </c>
      <c r="M1417" t="s">
        <v>13404</v>
      </c>
      <c r="N1417" t="s">
        <v>13405</v>
      </c>
      <c r="O1417" t="s">
        <v>13406</v>
      </c>
      <c r="P1417" t="s">
        <v>13407</v>
      </c>
    </row>
    <row r="1418" spans="1:16" x14ac:dyDescent="0.55000000000000004">
      <c r="A1418" t="s">
        <v>13408</v>
      </c>
      <c r="B1418" t="s">
        <v>13409</v>
      </c>
      <c r="C1418" t="s">
        <v>10791</v>
      </c>
      <c r="D1418" t="s">
        <v>2220</v>
      </c>
      <c r="E1418" t="s">
        <v>196</v>
      </c>
      <c r="F1418" s="1">
        <v>0.8</v>
      </c>
      <c r="G1418">
        <v>4.5</v>
      </c>
      <c r="H1418">
        <v>287</v>
      </c>
      <c r="I1418" t="s">
        <v>13410</v>
      </c>
      <c r="J1418" t="s">
        <v>13411</v>
      </c>
      <c r="K1418" t="s">
        <v>13412</v>
      </c>
      <c r="L1418" t="s">
        <v>13413</v>
      </c>
      <c r="M1418" t="s">
        <v>13414</v>
      </c>
      <c r="N1418" t="s">
        <v>13415</v>
      </c>
      <c r="O1418" t="s">
        <v>13416</v>
      </c>
      <c r="P1418" t="s">
        <v>13417</v>
      </c>
    </row>
    <row r="1419" spans="1:16" x14ac:dyDescent="0.55000000000000004">
      <c r="A1419" t="s">
        <v>13418</v>
      </c>
      <c r="B1419" t="s">
        <v>13419</v>
      </c>
      <c r="C1419" t="s">
        <v>9495</v>
      </c>
      <c r="D1419" t="s">
        <v>13420</v>
      </c>
      <c r="E1419" t="s">
        <v>142</v>
      </c>
      <c r="F1419" s="1">
        <v>0.51</v>
      </c>
      <c r="G1419">
        <v>3.8</v>
      </c>
      <c r="H1419">
        <v>287</v>
      </c>
      <c r="I1419" t="s">
        <v>13421</v>
      </c>
      <c r="J1419" t="s">
        <v>13422</v>
      </c>
      <c r="K1419" t="s">
        <v>13423</v>
      </c>
      <c r="L1419" t="s">
        <v>13424</v>
      </c>
      <c r="M1419" t="s">
        <v>13425</v>
      </c>
      <c r="N1419" t="s">
        <v>13426</v>
      </c>
      <c r="O1419" t="s">
        <v>13427</v>
      </c>
      <c r="P1419" t="s">
        <v>13428</v>
      </c>
    </row>
    <row r="1420" spans="1:16" x14ac:dyDescent="0.55000000000000004">
      <c r="A1420" t="s">
        <v>13429</v>
      </c>
      <c r="B1420" t="s">
        <v>13430</v>
      </c>
      <c r="C1420" t="s">
        <v>13431</v>
      </c>
      <c r="D1420" t="s">
        <v>324</v>
      </c>
      <c r="E1420" t="s">
        <v>730</v>
      </c>
      <c r="F1420" s="1">
        <v>0.33</v>
      </c>
      <c r="G1420">
        <v>4.4000000000000004</v>
      </c>
      <c r="H1420">
        <v>388</v>
      </c>
      <c r="I1420" t="s">
        <v>13432</v>
      </c>
      <c r="J1420" t="s">
        <v>13433</v>
      </c>
      <c r="K1420" t="s">
        <v>13434</v>
      </c>
      <c r="L1420" t="s">
        <v>13435</v>
      </c>
      <c r="M1420" t="s">
        <v>13436</v>
      </c>
      <c r="N1420" t="s">
        <v>13437</v>
      </c>
      <c r="O1420" t="s">
        <v>13438</v>
      </c>
      <c r="P1420" t="s">
        <v>13439</v>
      </c>
    </row>
    <row r="1421" spans="1:16" x14ac:dyDescent="0.55000000000000004">
      <c r="A1421" t="s">
        <v>13440</v>
      </c>
      <c r="B1421" t="s">
        <v>13441</v>
      </c>
      <c r="C1421" t="s">
        <v>9655</v>
      </c>
      <c r="D1421" t="s">
        <v>13442</v>
      </c>
      <c r="E1421" t="s">
        <v>6159</v>
      </c>
      <c r="F1421" s="1">
        <v>0.35</v>
      </c>
      <c r="G1421">
        <v>4.0999999999999996</v>
      </c>
      <c r="H1421">
        <v>827</v>
      </c>
      <c r="I1421" t="s">
        <v>13443</v>
      </c>
      <c r="J1421" t="s">
        <v>13444</v>
      </c>
      <c r="K1421" t="s">
        <v>13445</v>
      </c>
      <c r="L1421" t="s">
        <v>13446</v>
      </c>
      <c r="M1421" t="s">
        <v>13447</v>
      </c>
      <c r="N1421" t="s">
        <v>13448</v>
      </c>
      <c r="O1421" t="s">
        <v>13449</v>
      </c>
      <c r="P1421" t="s">
        <v>13450</v>
      </c>
    </row>
    <row r="1422" spans="1:16" x14ac:dyDescent="0.55000000000000004">
      <c r="A1422" t="s">
        <v>13451</v>
      </c>
      <c r="B1422" t="s">
        <v>13452</v>
      </c>
      <c r="C1422" t="s">
        <v>12977</v>
      </c>
      <c r="D1422" t="s">
        <v>13453</v>
      </c>
      <c r="E1422" t="s">
        <v>7450</v>
      </c>
      <c r="F1422" s="1">
        <v>0.59</v>
      </c>
      <c r="G1422">
        <v>4.2</v>
      </c>
      <c r="H1422" s="2">
        <v>4971</v>
      </c>
      <c r="I1422" t="s">
        <v>13454</v>
      </c>
      <c r="J1422" t="s">
        <v>13455</v>
      </c>
      <c r="K1422" t="s">
        <v>13456</v>
      </c>
      <c r="L1422" t="s">
        <v>13457</v>
      </c>
      <c r="M1422" t="s">
        <v>13458</v>
      </c>
      <c r="N1422" t="s">
        <v>13459</v>
      </c>
      <c r="O1422" t="s">
        <v>13460</v>
      </c>
      <c r="P1422" t="s">
        <v>13461</v>
      </c>
    </row>
    <row r="1423" spans="1:16" x14ac:dyDescent="0.55000000000000004">
      <c r="A1423" t="s">
        <v>13462</v>
      </c>
      <c r="B1423" t="s">
        <v>13463</v>
      </c>
      <c r="C1423" t="s">
        <v>9162</v>
      </c>
      <c r="D1423" t="s">
        <v>13464</v>
      </c>
      <c r="E1423" t="s">
        <v>114</v>
      </c>
      <c r="F1423" s="1">
        <v>0.55000000000000004</v>
      </c>
      <c r="G1423">
        <v>4.3</v>
      </c>
      <c r="H1423">
        <v>229</v>
      </c>
      <c r="I1423" t="s">
        <v>13465</v>
      </c>
      <c r="J1423" t="s">
        <v>13466</v>
      </c>
      <c r="K1423" t="s">
        <v>13467</v>
      </c>
      <c r="L1423" t="s">
        <v>13468</v>
      </c>
      <c r="M1423" t="s">
        <v>13469</v>
      </c>
      <c r="N1423" t="s">
        <v>13470</v>
      </c>
      <c r="O1423" t="s">
        <v>13471</v>
      </c>
      <c r="P1423" t="s">
        <v>13472</v>
      </c>
    </row>
    <row r="1424" spans="1:16" x14ac:dyDescent="0.55000000000000004">
      <c r="A1424" t="s">
        <v>13473</v>
      </c>
      <c r="B1424" t="s">
        <v>13474</v>
      </c>
      <c r="C1424" t="s">
        <v>13475</v>
      </c>
      <c r="D1424" t="s">
        <v>55</v>
      </c>
      <c r="E1424" t="s">
        <v>11276</v>
      </c>
      <c r="F1424" s="1">
        <v>0.59</v>
      </c>
      <c r="G1424">
        <v>4.0999999999999996</v>
      </c>
      <c r="H1424" s="2">
        <v>3524</v>
      </c>
      <c r="I1424" t="s">
        <v>13476</v>
      </c>
      <c r="J1424" t="s">
        <v>13477</v>
      </c>
      <c r="K1424" t="s">
        <v>13478</v>
      </c>
      <c r="L1424" t="s">
        <v>13479</v>
      </c>
      <c r="M1424" t="s">
        <v>13480</v>
      </c>
      <c r="N1424" t="s">
        <v>13481</v>
      </c>
      <c r="O1424" t="s">
        <v>13482</v>
      </c>
      <c r="P1424" t="s">
        <v>13483</v>
      </c>
    </row>
    <row r="1425" spans="1:16" x14ac:dyDescent="0.55000000000000004">
      <c r="A1425" t="s">
        <v>13484</v>
      </c>
      <c r="B1425" t="s">
        <v>13485</v>
      </c>
      <c r="C1425" t="s">
        <v>9238</v>
      </c>
      <c r="D1425" t="s">
        <v>13486</v>
      </c>
      <c r="E1425" t="s">
        <v>13487</v>
      </c>
      <c r="F1425" s="1">
        <v>0.59</v>
      </c>
      <c r="G1425">
        <v>4.2</v>
      </c>
      <c r="H1425">
        <v>156</v>
      </c>
      <c r="I1425" t="s">
        <v>13488</v>
      </c>
      <c r="J1425" t="s">
        <v>13489</v>
      </c>
      <c r="K1425" t="s">
        <v>13490</v>
      </c>
      <c r="L1425" t="s">
        <v>13491</v>
      </c>
      <c r="M1425" t="s">
        <v>13492</v>
      </c>
      <c r="N1425" t="s">
        <v>13493</v>
      </c>
      <c r="O1425" t="s">
        <v>13494</v>
      </c>
      <c r="P1425" t="s">
        <v>13495</v>
      </c>
    </row>
    <row r="1426" spans="1:16" x14ac:dyDescent="0.55000000000000004">
      <c r="A1426" t="s">
        <v>13496</v>
      </c>
      <c r="B1426" t="s">
        <v>13497</v>
      </c>
      <c r="C1426" t="s">
        <v>10297</v>
      </c>
      <c r="D1426" t="s">
        <v>13498</v>
      </c>
      <c r="E1426" t="s">
        <v>10949</v>
      </c>
      <c r="F1426" s="1">
        <v>0.11</v>
      </c>
      <c r="G1426">
        <v>4.0999999999999996</v>
      </c>
      <c r="H1426">
        <v>490</v>
      </c>
      <c r="I1426" t="s">
        <v>13499</v>
      </c>
      <c r="J1426" t="s">
        <v>13500</v>
      </c>
      <c r="K1426" t="s">
        <v>13501</v>
      </c>
      <c r="L1426" t="s">
        <v>13502</v>
      </c>
      <c r="M1426" t="s">
        <v>13503</v>
      </c>
      <c r="N1426" t="s">
        <v>13504</v>
      </c>
      <c r="O1426" t="s">
        <v>13505</v>
      </c>
      <c r="P1426" t="s">
        <v>13506</v>
      </c>
    </row>
    <row r="1427" spans="1:16" x14ac:dyDescent="0.55000000000000004">
      <c r="A1427" t="s">
        <v>13507</v>
      </c>
      <c r="B1427" t="s">
        <v>13508</v>
      </c>
      <c r="C1427" t="s">
        <v>9162</v>
      </c>
      <c r="D1427" t="s">
        <v>3493</v>
      </c>
      <c r="E1427" t="s">
        <v>378</v>
      </c>
      <c r="F1427" s="1">
        <v>0.38</v>
      </c>
      <c r="G1427">
        <v>3.9</v>
      </c>
      <c r="H1427">
        <v>82</v>
      </c>
      <c r="I1427" t="s">
        <v>13509</v>
      </c>
      <c r="J1427" t="s">
        <v>13510</v>
      </c>
      <c r="K1427" t="s">
        <v>13511</v>
      </c>
      <c r="L1427" t="s">
        <v>13512</v>
      </c>
      <c r="M1427" t="s">
        <v>13513</v>
      </c>
      <c r="N1427" t="s">
        <v>13514</v>
      </c>
      <c r="O1427" t="s">
        <v>13515</v>
      </c>
      <c r="P1427" t="s">
        <v>13516</v>
      </c>
    </row>
    <row r="1428" spans="1:16" x14ac:dyDescent="0.55000000000000004">
      <c r="A1428" t="s">
        <v>13517</v>
      </c>
      <c r="B1428" t="s">
        <v>13518</v>
      </c>
      <c r="C1428" t="s">
        <v>9126</v>
      </c>
      <c r="D1428" t="s">
        <v>9541</v>
      </c>
      <c r="E1428" t="s">
        <v>10737</v>
      </c>
      <c r="F1428" s="1">
        <v>0.59</v>
      </c>
      <c r="G1428">
        <v>3.9</v>
      </c>
      <c r="H1428">
        <v>710</v>
      </c>
      <c r="I1428" t="s">
        <v>13519</v>
      </c>
      <c r="J1428" t="s">
        <v>13520</v>
      </c>
      <c r="K1428" t="s">
        <v>13521</v>
      </c>
      <c r="L1428" t="s">
        <v>13522</v>
      </c>
      <c r="M1428" t="s">
        <v>13523</v>
      </c>
      <c r="N1428" t="s">
        <v>13524</v>
      </c>
      <c r="O1428" t="s">
        <v>13525</v>
      </c>
      <c r="P1428" t="s">
        <v>13526</v>
      </c>
    </row>
    <row r="1429" spans="1:16" x14ac:dyDescent="0.55000000000000004">
      <c r="A1429" t="s">
        <v>13527</v>
      </c>
      <c r="B1429" t="s">
        <v>13528</v>
      </c>
      <c r="C1429" t="s">
        <v>9305</v>
      </c>
      <c r="D1429" t="s">
        <v>547</v>
      </c>
      <c r="E1429" t="s">
        <v>4762</v>
      </c>
      <c r="F1429" s="1">
        <v>0.6</v>
      </c>
      <c r="G1429">
        <v>3.8</v>
      </c>
      <c r="H1429">
        <v>133</v>
      </c>
      <c r="I1429" t="s">
        <v>13529</v>
      </c>
      <c r="J1429" t="s">
        <v>13530</v>
      </c>
      <c r="K1429" t="s">
        <v>13531</v>
      </c>
      <c r="L1429" t="s">
        <v>13532</v>
      </c>
      <c r="M1429" t="s">
        <v>13533</v>
      </c>
      <c r="N1429" t="s">
        <v>13534</v>
      </c>
      <c r="O1429" t="s">
        <v>13535</v>
      </c>
      <c r="P1429" t="s">
        <v>13536</v>
      </c>
    </row>
    <row r="1430" spans="1:16" x14ac:dyDescent="0.55000000000000004">
      <c r="A1430" t="s">
        <v>13537</v>
      </c>
      <c r="B1430" t="s">
        <v>13538</v>
      </c>
      <c r="C1430" t="s">
        <v>9305</v>
      </c>
      <c r="D1430" t="s">
        <v>13039</v>
      </c>
      <c r="E1430" t="s">
        <v>13539</v>
      </c>
      <c r="F1430" s="1">
        <v>0.24</v>
      </c>
      <c r="G1430">
        <v>4.5999999999999996</v>
      </c>
      <c r="H1430" s="2">
        <v>2751</v>
      </c>
      <c r="I1430" t="s">
        <v>13540</v>
      </c>
      <c r="J1430" t="s">
        <v>13541</v>
      </c>
      <c r="K1430" t="s">
        <v>13542</v>
      </c>
      <c r="L1430" t="s">
        <v>13543</v>
      </c>
      <c r="M1430" t="s">
        <v>13544</v>
      </c>
      <c r="N1430" t="s">
        <v>13545</v>
      </c>
      <c r="O1430" t="s">
        <v>13546</v>
      </c>
      <c r="P1430" t="s">
        <v>13547</v>
      </c>
    </row>
    <row r="1431" spans="1:16" x14ac:dyDescent="0.55000000000000004">
      <c r="A1431" t="s">
        <v>13548</v>
      </c>
      <c r="B1431" t="s">
        <v>13549</v>
      </c>
      <c r="C1431" t="s">
        <v>9507</v>
      </c>
      <c r="D1431" t="s">
        <v>236</v>
      </c>
      <c r="E1431" t="s">
        <v>4739</v>
      </c>
      <c r="F1431" s="1">
        <v>0.31</v>
      </c>
      <c r="G1431">
        <v>3.6</v>
      </c>
      <c r="H1431">
        <v>771</v>
      </c>
      <c r="I1431" t="s">
        <v>13550</v>
      </c>
      <c r="J1431" t="s">
        <v>13551</v>
      </c>
      <c r="K1431" t="s">
        <v>13552</v>
      </c>
      <c r="L1431" t="s">
        <v>13553</v>
      </c>
      <c r="M1431" t="s">
        <v>13554</v>
      </c>
      <c r="N1431" t="s">
        <v>13555</v>
      </c>
      <c r="O1431" t="s">
        <v>13556</v>
      </c>
      <c r="P1431" t="s">
        <v>13557</v>
      </c>
    </row>
    <row r="1432" spans="1:16" x14ac:dyDescent="0.55000000000000004">
      <c r="A1432" t="s">
        <v>13558</v>
      </c>
      <c r="B1432" t="s">
        <v>13559</v>
      </c>
      <c r="C1432" t="s">
        <v>12228</v>
      </c>
      <c r="D1432" t="s">
        <v>2558</v>
      </c>
      <c r="E1432" t="s">
        <v>899</v>
      </c>
      <c r="F1432" s="1">
        <v>0.37</v>
      </c>
      <c r="G1432">
        <v>4.0999999999999996</v>
      </c>
      <c r="H1432" s="2">
        <v>2536</v>
      </c>
      <c r="I1432" t="s">
        <v>13560</v>
      </c>
      <c r="J1432" t="s">
        <v>13561</v>
      </c>
      <c r="K1432" t="s">
        <v>13562</v>
      </c>
      <c r="L1432" t="s">
        <v>13563</v>
      </c>
      <c r="M1432" t="s">
        <v>13564</v>
      </c>
      <c r="N1432" t="s">
        <v>13565</v>
      </c>
      <c r="O1432" t="s">
        <v>13566</v>
      </c>
      <c r="P1432" t="s">
        <v>13567</v>
      </c>
    </row>
    <row r="1433" spans="1:16" x14ac:dyDescent="0.55000000000000004">
      <c r="A1433" t="s">
        <v>13568</v>
      </c>
      <c r="B1433" t="s">
        <v>13569</v>
      </c>
      <c r="C1433" t="s">
        <v>10254</v>
      </c>
      <c r="D1433" t="s">
        <v>324</v>
      </c>
      <c r="E1433" t="s">
        <v>13570</v>
      </c>
      <c r="F1433" s="1">
        <v>0.15</v>
      </c>
      <c r="G1433">
        <v>4.2</v>
      </c>
      <c r="H1433" s="2">
        <v>7801</v>
      </c>
      <c r="I1433" t="s">
        <v>13571</v>
      </c>
      <c r="J1433" t="s">
        <v>13572</v>
      </c>
      <c r="K1433" t="s">
        <v>13573</v>
      </c>
      <c r="L1433" t="s">
        <v>13574</v>
      </c>
      <c r="M1433" t="s">
        <v>13575</v>
      </c>
      <c r="N1433" t="s">
        <v>13576</v>
      </c>
      <c r="O1433" t="s">
        <v>13577</v>
      </c>
      <c r="P1433" t="s">
        <v>13578</v>
      </c>
    </row>
    <row r="1434" spans="1:16" x14ac:dyDescent="0.55000000000000004">
      <c r="A1434" t="s">
        <v>13579</v>
      </c>
      <c r="B1434" t="s">
        <v>13580</v>
      </c>
      <c r="C1434" t="s">
        <v>13581</v>
      </c>
      <c r="D1434" t="s">
        <v>3590</v>
      </c>
      <c r="E1434" t="s">
        <v>13582</v>
      </c>
      <c r="F1434" s="1">
        <v>0.48</v>
      </c>
      <c r="G1434">
        <v>4.3</v>
      </c>
      <c r="H1434">
        <v>534</v>
      </c>
      <c r="I1434" t="s">
        <v>13583</v>
      </c>
      <c r="J1434" t="s">
        <v>13584</v>
      </c>
      <c r="K1434" t="s">
        <v>13585</v>
      </c>
      <c r="L1434" t="s">
        <v>13586</v>
      </c>
      <c r="M1434" t="s">
        <v>13587</v>
      </c>
      <c r="N1434" t="s">
        <v>13588</v>
      </c>
      <c r="O1434" t="s">
        <v>13589</v>
      </c>
      <c r="P1434" t="s">
        <v>13590</v>
      </c>
    </row>
    <row r="1435" spans="1:16" x14ac:dyDescent="0.55000000000000004">
      <c r="A1435" t="s">
        <v>13591</v>
      </c>
      <c r="B1435" t="s">
        <v>13592</v>
      </c>
      <c r="C1435" t="s">
        <v>9933</v>
      </c>
      <c r="D1435" t="s">
        <v>4739</v>
      </c>
      <c r="E1435" t="s">
        <v>13593</v>
      </c>
      <c r="F1435" s="1">
        <v>0.46</v>
      </c>
      <c r="G1435">
        <v>3.9</v>
      </c>
      <c r="H1435">
        <v>898</v>
      </c>
      <c r="I1435" t="s">
        <v>13594</v>
      </c>
      <c r="J1435" t="s">
        <v>13595</v>
      </c>
      <c r="K1435" t="s">
        <v>13596</v>
      </c>
      <c r="L1435" t="s">
        <v>13597</v>
      </c>
      <c r="M1435" t="s">
        <v>13598</v>
      </c>
      <c r="N1435" t="s">
        <v>13599</v>
      </c>
      <c r="O1435" t="s">
        <v>13600</v>
      </c>
      <c r="P1435" t="s">
        <v>13601</v>
      </c>
    </row>
    <row r="1436" spans="1:16" x14ac:dyDescent="0.55000000000000004">
      <c r="A1436" t="s">
        <v>13602</v>
      </c>
      <c r="B1436" t="s">
        <v>13603</v>
      </c>
      <c r="C1436" t="s">
        <v>12840</v>
      </c>
      <c r="D1436" t="s">
        <v>547</v>
      </c>
      <c r="E1436" t="s">
        <v>4773</v>
      </c>
      <c r="F1436" s="1">
        <v>0.5</v>
      </c>
      <c r="G1436">
        <v>3.9</v>
      </c>
      <c r="H1436" s="2">
        <v>1202</v>
      </c>
      <c r="I1436" t="s">
        <v>13604</v>
      </c>
      <c r="J1436" t="s">
        <v>13605</v>
      </c>
      <c r="K1436" t="s">
        <v>13606</v>
      </c>
      <c r="L1436" t="s">
        <v>13607</v>
      </c>
      <c r="M1436" t="s">
        <v>13608</v>
      </c>
      <c r="N1436" t="s">
        <v>13609</v>
      </c>
      <c r="O1436" t="s">
        <v>13610</v>
      </c>
      <c r="P1436" t="s">
        <v>13611</v>
      </c>
    </row>
    <row r="1437" spans="1:16" x14ac:dyDescent="0.55000000000000004">
      <c r="A1437" t="s">
        <v>13612</v>
      </c>
      <c r="B1437" t="s">
        <v>13613</v>
      </c>
      <c r="C1437" t="s">
        <v>9495</v>
      </c>
      <c r="D1437" t="s">
        <v>149</v>
      </c>
      <c r="E1437" t="s">
        <v>207</v>
      </c>
      <c r="F1437" s="1">
        <v>0.12</v>
      </c>
      <c r="G1437">
        <v>4</v>
      </c>
      <c r="H1437" s="2">
        <v>1108</v>
      </c>
      <c r="I1437" t="s">
        <v>13614</v>
      </c>
      <c r="J1437" t="s">
        <v>13615</v>
      </c>
      <c r="K1437" t="s">
        <v>13616</v>
      </c>
      <c r="L1437" t="s">
        <v>13617</v>
      </c>
      <c r="M1437" t="s">
        <v>13618</v>
      </c>
      <c r="N1437" t="s">
        <v>13619</v>
      </c>
      <c r="O1437" t="s">
        <v>13620</v>
      </c>
      <c r="P1437" t="s">
        <v>13621</v>
      </c>
    </row>
    <row r="1438" spans="1:16" x14ac:dyDescent="0.55000000000000004">
      <c r="A1438" t="s">
        <v>13622</v>
      </c>
      <c r="B1438" t="s">
        <v>13623</v>
      </c>
      <c r="C1438" t="s">
        <v>9151</v>
      </c>
      <c r="D1438" t="s">
        <v>142</v>
      </c>
      <c r="E1438" t="s">
        <v>547</v>
      </c>
      <c r="F1438" s="1">
        <v>0.33</v>
      </c>
      <c r="G1438">
        <v>4.4000000000000004</v>
      </c>
      <c r="H1438">
        <v>17</v>
      </c>
      <c r="I1438" t="s">
        <v>9772</v>
      </c>
      <c r="J1438" t="s">
        <v>13624</v>
      </c>
      <c r="K1438" t="s">
        <v>13625</v>
      </c>
      <c r="L1438" t="s">
        <v>13626</v>
      </c>
      <c r="M1438" t="s">
        <v>13627</v>
      </c>
      <c r="N1438" t="s">
        <v>13628</v>
      </c>
      <c r="O1438" t="s">
        <v>9778</v>
      </c>
      <c r="P1438" t="s">
        <v>13629</v>
      </c>
    </row>
    <row r="1439" spans="1:16" x14ac:dyDescent="0.55000000000000004">
      <c r="A1439" t="s">
        <v>13630</v>
      </c>
      <c r="B1439" t="s">
        <v>13631</v>
      </c>
      <c r="C1439" t="s">
        <v>10633</v>
      </c>
      <c r="D1439" t="s">
        <v>9813</v>
      </c>
      <c r="E1439" t="s">
        <v>3546</v>
      </c>
      <c r="F1439" s="1">
        <v>0.44</v>
      </c>
      <c r="G1439">
        <v>4.2</v>
      </c>
      <c r="H1439" s="2">
        <v>10429</v>
      </c>
      <c r="I1439" t="s">
        <v>13632</v>
      </c>
      <c r="J1439" t="s">
        <v>13633</v>
      </c>
      <c r="K1439" t="s">
        <v>13634</v>
      </c>
      <c r="L1439" t="s">
        <v>13635</v>
      </c>
      <c r="M1439" t="s">
        <v>13636</v>
      </c>
      <c r="N1439" t="s">
        <v>13637</v>
      </c>
      <c r="O1439" t="s">
        <v>13638</v>
      </c>
      <c r="P1439" t="s">
        <v>13639</v>
      </c>
    </row>
    <row r="1440" spans="1:16" x14ac:dyDescent="0.55000000000000004">
      <c r="A1440" t="s">
        <v>13640</v>
      </c>
      <c r="B1440" t="s">
        <v>13641</v>
      </c>
      <c r="C1440" t="s">
        <v>9483</v>
      </c>
      <c r="D1440" t="s">
        <v>13642</v>
      </c>
      <c r="E1440" t="s">
        <v>13643</v>
      </c>
      <c r="F1440" s="1">
        <v>0.38</v>
      </c>
      <c r="G1440">
        <v>4.5</v>
      </c>
      <c r="H1440" s="2">
        <v>3192</v>
      </c>
      <c r="I1440" t="s">
        <v>13644</v>
      </c>
      <c r="J1440" t="s">
        <v>13645</v>
      </c>
      <c r="K1440" t="s">
        <v>13646</v>
      </c>
      <c r="L1440" t="s">
        <v>13647</v>
      </c>
      <c r="M1440" t="s">
        <v>13648</v>
      </c>
      <c r="N1440" t="s">
        <v>13649</v>
      </c>
      <c r="O1440" t="s">
        <v>13650</v>
      </c>
      <c r="P1440" t="s">
        <v>13651</v>
      </c>
    </row>
    <row r="1441" spans="1:16" x14ac:dyDescent="0.55000000000000004">
      <c r="A1441" t="s">
        <v>13652</v>
      </c>
      <c r="B1441" t="s">
        <v>13653</v>
      </c>
      <c r="C1441" t="s">
        <v>13654</v>
      </c>
      <c r="D1441" t="s">
        <v>13655</v>
      </c>
      <c r="E1441" t="s">
        <v>11416</v>
      </c>
      <c r="F1441" s="1">
        <v>0.4</v>
      </c>
      <c r="G1441">
        <v>4.0999999999999996</v>
      </c>
      <c r="H1441" s="2">
        <v>5873</v>
      </c>
      <c r="I1441" t="s">
        <v>13656</v>
      </c>
      <c r="J1441" t="s">
        <v>13657</v>
      </c>
      <c r="K1441" t="s">
        <v>13658</v>
      </c>
      <c r="L1441" t="s">
        <v>13659</v>
      </c>
      <c r="M1441" t="s">
        <v>13660</v>
      </c>
      <c r="N1441" t="s">
        <v>13661</v>
      </c>
      <c r="O1441" t="s">
        <v>13662</v>
      </c>
      <c r="P1441" t="s">
        <v>13663</v>
      </c>
    </row>
    <row r="1442" spans="1:16" x14ac:dyDescent="0.55000000000000004">
      <c r="A1442" t="s">
        <v>13664</v>
      </c>
      <c r="B1442" t="s">
        <v>13665</v>
      </c>
      <c r="C1442" t="s">
        <v>10297</v>
      </c>
      <c r="D1442" t="s">
        <v>31</v>
      </c>
      <c r="E1442" t="s">
        <v>7563</v>
      </c>
      <c r="F1442" s="1">
        <v>0.5</v>
      </c>
      <c r="G1442">
        <v>4.0999999999999996</v>
      </c>
      <c r="H1442" s="2">
        <v>1379</v>
      </c>
      <c r="I1442" t="s">
        <v>13666</v>
      </c>
      <c r="J1442" t="s">
        <v>13667</v>
      </c>
      <c r="K1442" t="s">
        <v>13668</v>
      </c>
      <c r="L1442" t="s">
        <v>13669</v>
      </c>
      <c r="M1442" t="s">
        <v>13670</v>
      </c>
      <c r="N1442" t="s">
        <v>13671</v>
      </c>
      <c r="O1442" t="s">
        <v>13672</v>
      </c>
      <c r="P1442" t="s">
        <v>13673</v>
      </c>
    </row>
    <row r="1443" spans="1:16" x14ac:dyDescent="0.55000000000000004">
      <c r="A1443" t="s">
        <v>13674</v>
      </c>
      <c r="B1443" t="s">
        <v>13675</v>
      </c>
      <c r="C1443" t="s">
        <v>9126</v>
      </c>
      <c r="D1443" t="s">
        <v>13676</v>
      </c>
      <c r="E1443" t="s">
        <v>13677</v>
      </c>
      <c r="F1443" s="1">
        <v>0.18</v>
      </c>
      <c r="G1443">
        <v>4.2</v>
      </c>
      <c r="H1443" s="2">
        <v>1527</v>
      </c>
      <c r="I1443" t="s">
        <v>13678</v>
      </c>
      <c r="J1443" t="s">
        <v>13679</v>
      </c>
      <c r="K1443" t="s">
        <v>13680</v>
      </c>
      <c r="L1443" t="s">
        <v>13681</v>
      </c>
      <c r="M1443" t="s">
        <v>13682</v>
      </c>
      <c r="N1443" t="s">
        <v>13683</v>
      </c>
      <c r="O1443" t="s">
        <v>13684</v>
      </c>
      <c r="P1443" t="s">
        <v>13685</v>
      </c>
    </row>
    <row r="1444" spans="1:16" x14ac:dyDescent="0.55000000000000004">
      <c r="A1444" t="s">
        <v>13686</v>
      </c>
      <c r="B1444" t="s">
        <v>13687</v>
      </c>
      <c r="C1444" t="s">
        <v>9933</v>
      </c>
      <c r="D1444" t="s">
        <v>548</v>
      </c>
      <c r="E1444" t="s">
        <v>13688</v>
      </c>
      <c r="F1444" s="1">
        <v>0.28000000000000003</v>
      </c>
      <c r="G1444">
        <v>4.2</v>
      </c>
      <c r="H1444" s="2">
        <v>2686</v>
      </c>
      <c r="I1444" t="s">
        <v>13689</v>
      </c>
      <c r="J1444" t="s">
        <v>13690</v>
      </c>
      <c r="K1444" t="s">
        <v>13691</v>
      </c>
      <c r="L1444" t="s">
        <v>13692</v>
      </c>
      <c r="M1444" t="s">
        <v>13693</v>
      </c>
      <c r="N1444" t="s">
        <v>13694</v>
      </c>
      <c r="O1444" t="s">
        <v>13695</v>
      </c>
      <c r="P1444" t="s">
        <v>13696</v>
      </c>
    </row>
    <row r="1445" spans="1:16" x14ac:dyDescent="0.55000000000000004">
      <c r="A1445" t="s">
        <v>13697</v>
      </c>
      <c r="B1445" t="s">
        <v>13698</v>
      </c>
      <c r="C1445" t="s">
        <v>10275</v>
      </c>
      <c r="D1445" t="s">
        <v>730</v>
      </c>
      <c r="E1445" t="s">
        <v>9611</v>
      </c>
      <c r="F1445" s="1">
        <v>0.17</v>
      </c>
      <c r="G1445">
        <v>4</v>
      </c>
      <c r="H1445">
        <v>178</v>
      </c>
      <c r="I1445" t="s">
        <v>13699</v>
      </c>
      <c r="J1445" t="s">
        <v>13700</v>
      </c>
      <c r="K1445" t="s">
        <v>13701</v>
      </c>
      <c r="L1445" t="s">
        <v>13702</v>
      </c>
      <c r="M1445" t="s">
        <v>13703</v>
      </c>
      <c r="N1445" t="s">
        <v>13704</v>
      </c>
      <c r="O1445" t="s">
        <v>13705</v>
      </c>
      <c r="P1445" t="s">
        <v>13706</v>
      </c>
    </row>
    <row r="1446" spans="1:16" x14ac:dyDescent="0.55000000000000004">
      <c r="A1446" t="s">
        <v>13707</v>
      </c>
      <c r="B1446" t="s">
        <v>13708</v>
      </c>
      <c r="C1446" t="s">
        <v>13709</v>
      </c>
      <c r="D1446" t="s">
        <v>13710</v>
      </c>
      <c r="E1446" t="s">
        <v>559</v>
      </c>
      <c r="F1446" s="1">
        <v>0.49</v>
      </c>
      <c r="G1446">
        <v>4.3</v>
      </c>
      <c r="H1446" s="2">
        <v>2664</v>
      </c>
      <c r="I1446" t="s">
        <v>13711</v>
      </c>
      <c r="J1446" t="s">
        <v>13712</v>
      </c>
      <c r="K1446" t="s">
        <v>13713</v>
      </c>
      <c r="L1446" t="s">
        <v>13714</v>
      </c>
      <c r="M1446" t="s">
        <v>13715</v>
      </c>
      <c r="N1446" t="s">
        <v>13716</v>
      </c>
      <c r="O1446" t="s">
        <v>13717</v>
      </c>
      <c r="P1446" t="s">
        <v>13718</v>
      </c>
    </row>
    <row r="1447" spans="1:16" x14ac:dyDescent="0.55000000000000004">
      <c r="A1447" t="s">
        <v>13719</v>
      </c>
      <c r="B1447" t="s">
        <v>13720</v>
      </c>
      <c r="C1447" t="s">
        <v>11878</v>
      </c>
      <c r="D1447" t="s">
        <v>90</v>
      </c>
      <c r="E1447" t="s">
        <v>142</v>
      </c>
      <c r="F1447" s="1">
        <v>0.38</v>
      </c>
      <c r="G1447">
        <v>3.6</v>
      </c>
      <c r="H1447">
        <v>212</v>
      </c>
      <c r="I1447" t="s">
        <v>13721</v>
      </c>
      <c r="J1447" t="s">
        <v>13722</v>
      </c>
      <c r="K1447" t="s">
        <v>13723</v>
      </c>
      <c r="L1447" t="s">
        <v>13724</v>
      </c>
      <c r="M1447" t="s">
        <v>13725</v>
      </c>
      <c r="N1447" t="s">
        <v>13726</v>
      </c>
      <c r="O1447" t="s">
        <v>13727</v>
      </c>
      <c r="P1447" t="s">
        <v>13728</v>
      </c>
    </row>
    <row r="1448" spans="1:16" x14ac:dyDescent="0.55000000000000004">
      <c r="A1448" t="s">
        <v>13729</v>
      </c>
      <c r="B1448" t="s">
        <v>13730</v>
      </c>
      <c r="C1448" t="s">
        <v>9139</v>
      </c>
      <c r="D1448" t="s">
        <v>3433</v>
      </c>
      <c r="E1448" t="s">
        <v>43</v>
      </c>
      <c r="F1448" s="1">
        <v>0.39</v>
      </c>
      <c r="G1448">
        <v>3.5</v>
      </c>
      <c r="H1448">
        <v>24</v>
      </c>
      <c r="I1448" t="s">
        <v>13731</v>
      </c>
      <c r="J1448" t="s">
        <v>13732</v>
      </c>
      <c r="K1448" t="s">
        <v>13733</v>
      </c>
      <c r="L1448" t="s">
        <v>13734</v>
      </c>
      <c r="M1448" t="s">
        <v>13735</v>
      </c>
      <c r="N1448" t="s">
        <v>13736</v>
      </c>
      <c r="O1448" t="s">
        <v>13737</v>
      </c>
      <c r="P1448" t="s">
        <v>13738</v>
      </c>
    </row>
    <row r="1449" spans="1:16" x14ac:dyDescent="0.55000000000000004">
      <c r="A1449" t="s">
        <v>13739</v>
      </c>
      <c r="B1449" t="s">
        <v>13740</v>
      </c>
      <c r="C1449" t="s">
        <v>9293</v>
      </c>
      <c r="D1449" t="s">
        <v>13741</v>
      </c>
      <c r="E1449" t="s">
        <v>142</v>
      </c>
      <c r="F1449" s="1">
        <v>0.43</v>
      </c>
      <c r="G1449">
        <v>4.3</v>
      </c>
      <c r="H1449" s="2">
        <v>1868</v>
      </c>
      <c r="I1449" t="s">
        <v>13742</v>
      </c>
      <c r="J1449" t="s">
        <v>13743</v>
      </c>
      <c r="K1449" t="s">
        <v>13744</v>
      </c>
      <c r="L1449" t="s">
        <v>13745</v>
      </c>
      <c r="M1449" t="s">
        <v>13746</v>
      </c>
      <c r="N1449" t="s">
        <v>13747</v>
      </c>
      <c r="O1449" t="s">
        <v>13748</v>
      </c>
      <c r="P1449" t="s">
        <v>13749</v>
      </c>
    </row>
    <row r="1450" spans="1:16" x14ac:dyDescent="0.55000000000000004">
      <c r="A1450" t="s">
        <v>13750</v>
      </c>
      <c r="B1450" t="s">
        <v>13751</v>
      </c>
      <c r="C1450" t="s">
        <v>11835</v>
      </c>
      <c r="D1450" t="s">
        <v>101</v>
      </c>
      <c r="E1450" t="s">
        <v>19</v>
      </c>
      <c r="F1450" s="1">
        <v>0.43</v>
      </c>
      <c r="G1450">
        <v>3.6</v>
      </c>
      <c r="H1450">
        <v>451</v>
      </c>
      <c r="I1450" t="s">
        <v>13752</v>
      </c>
      <c r="J1450" t="s">
        <v>13753</v>
      </c>
      <c r="K1450" t="s">
        <v>13754</v>
      </c>
      <c r="L1450" t="s">
        <v>13755</v>
      </c>
      <c r="M1450" t="s">
        <v>13756</v>
      </c>
      <c r="N1450" t="s">
        <v>13757</v>
      </c>
      <c r="O1450" t="s">
        <v>13758</v>
      </c>
      <c r="P1450" t="s">
        <v>13759</v>
      </c>
    </row>
    <row r="1451" spans="1:16" x14ac:dyDescent="0.55000000000000004">
      <c r="A1451" t="s">
        <v>13760</v>
      </c>
      <c r="B1451" t="s">
        <v>13761</v>
      </c>
      <c r="C1451" t="s">
        <v>10297</v>
      </c>
      <c r="D1451" t="s">
        <v>31</v>
      </c>
      <c r="E1451" t="s">
        <v>55</v>
      </c>
      <c r="F1451" s="1">
        <v>0.72</v>
      </c>
      <c r="G1451">
        <v>2.9</v>
      </c>
      <c r="H1451">
        <v>159</v>
      </c>
      <c r="I1451" t="s">
        <v>13762</v>
      </c>
      <c r="J1451" t="s">
        <v>13763</v>
      </c>
      <c r="K1451" t="s">
        <v>13764</v>
      </c>
      <c r="L1451" t="s">
        <v>13765</v>
      </c>
      <c r="M1451" t="s">
        <v>13766</v>
      </c>
      <c r="N1451" t="s">
        <v>13767</v>
      </c>
      <c r="O1451" t="s">
        <v>13768</v>
      </c>
      <c r="P1451" t="s">
        <v>13769</v>
      </c>
    </row>
    <row r="1452" spans="1:16" x14ac:dyDescent="0.55000000000000004">
      <c r="A1452" t="s">
        <v>13770</v>
      </c>
      <c r="B1452" t="s">
        <v>13771</v>
      </c>
      <c r="C1452" t="s">
        <v>12840</v>
      </c>
      <c r="D1452" t="s">
        <v>163</v>
      </c>
      <c r="E1452" t="s">
        <v>324</v>
      </c>
      <c r="F1452" s="1">
        <v>0.55000000000000004</v>
      </c>
      <c r="G1452">
        <v>4.2</v>
      </c>
      <c r="H1452">
        <v>39</v>
      </c>
      <c r="I1452" t="s">
        <v>13772</v>
      </c>
      <c r="J1452" t="s">
        <v>13773</v>
      </c>
      <c r="K1452" t="s">
        <v>13774</v>
      </c>
      <c r="L1452" t="s">
        <v>13775</v>
      </c>
      <c r="M1452" t="s">
        <v>13776</v>
      </c>
      <c r="N1452" t="s">
        <v>13777</v>
      </c>
      <c r="O1452" t="s">
        <v>13778</v>
      </c>
      <c r="P1452" t="s">
        <v>13779</v>
      </c>
    </row>
    <row r="1453" spans="1:16" x14ac:dyDescent="0.55000000000000004">
      <c r="A1453" t="s">
        <v>13780</v>
      </c>
      <c r="B1453" t="s">
        <v>13781</v>
      </c>
      <c r="C1453" t="s">
        <v>11072</v>
      </c>
      <c r="D1453" t="s">
        <v>625</v>
      </c>
      <c r="E1453" t="s">
        <v>548</v>
      </c>
      <c r="F1453" s="1">
        <v>0.32</v>
      </c>
      <c r="G1453">
        <v>4.4000000000000004</v>
      </c>
      <c r="H1453" s="2">
        <v>6531</v>
      </c>
      <c r="I1453" t="s">
        <v>13782</v>
      </c>
      <c r="J1453" t="s">
        <v>13783</v>
      </c>
      <c r="K1453" t="s">
        <v>13784</v>
      </c>
      <c r="L1453" t="s">
        <v>13785</v>
      </c>
      <c r="M1453" t="s">
        <v>13786</v>
      </c>
      <c r="N1453" t="s">
        <v>13787</v>
      </c>
      <c r="O1453" t="s">
        <v>13788</v>
      </c>
      <c r="P1453" t="s">
        <v>13789</v>
      </c>
    </row>
    <row r="1454" spans="1:16" x14ac:dyDescent="0.55000000000000004">
      <c r="A1454" t="s">
        <v>13790</v>
      </c>
      <c r="B1454" t="s">
        <v>13791</v>
      </c>
      <c r="C1454" t="s">
        <v>9282</v>
      </c>
      <c r="D1454" t="s">
        <v>13792</v>
      </c>
      <c r="E1454" t="s">
        <v>114</v>
      </c>
      <c r="F1454" s="1">
        <v>0.56999999999999995</v>
      </c>
      <c r="G1454">
        <v>4.0999999999999996</v>
      </c>
      <c r="H1454">
        <v>222</v>
      </c>
      <c r="I1454" t="s">
        <v>13793</v>
      </c>
      <c r="J1454" t="s">
        <v>13794</v>
      </c>
      <c r="K1454" t="s">
        <v>13795</v>
      </c>
      <c r="L1454" t="s">
        <v>13796</v>
      </c>
      <c r="M1454" t="s">
        <v>13797</v>
      </c>
      <c r="N1454" t="s">
        <v>13798</v>
      </c>
      <c r="O1454" t="s">
        <v>13799</v>
      </c>
      <c r="P1454" t="s">
        <v>13800</v>
      </c>
    </row>
    <row r="1455" spans="1:16" x14ac:dyDescent="0.55000000000000004">
      <c r="A1455" t="s">
        <v>13801</v>
      </c>
      <c r="B1455" t="s">
        <v>13802</v>
      </c>
      <c r="C1455" t="s">
        <v>9151</v>
      </c>
      <c r="D1455" t="s">
        <v>13803</v>
      </c>
      <c r="E1455" t="s">
        <v>13315</v>
      </c>
      <c r="F1455" s="1">
        <v>0.28999999999999998</v>
      </c>
      <c r="G1455">
        <v>3.8</v>
      </c>
      <c r="H1455">
        <v>195</v>
      </c>
      <c r="I1455" t="s">
        <v>13804</v>
      </c>
      <c r="J1455" t="s">
        <v>13805</v>
      </c>
      <c r="K1455" t="s">
        <v>13806</v>
      </c>
      <c r="L1455" t="s">
        <v>13807</v>
      </c>
      <c r="M1455" t="s">
        <v>13808</v>
      </c>
      <c r="N1455" t="s">
        <v>13809</v>
      </c>
      <c r="O1455" t="s">
        <v>13810</v>
      </c>
      <c r="P1455" t="s">
        <v>13811</v>
      </c>
    </row>
    <row r="1456" spans="1:16" x14ac:dyDescent="0.55000000000000004">
      <c r="A1456" t="s">
        <v>13812</v>
      </c>
      <c r="B1456" t="s">
        <v>13813</v>
      </c>
      <c r="C1456" t="s">
        <v>10971</v>
      </c>
      <c r="D1456" t="s">
        <v>13814</v>
      </c>
      <c r="E1456" t="s">
        <v>13815</v>
      </c>
      <c r="F1456" s="1">
        <v>0.5</v>
      </c>
      <c r="G1456">
        <v>3.5</v>
      </c>
      <c r="H1456" s="2">
        <v>2283</v>
      </c>
      <c r="I1456" t="s">
        <v>13816</v>
      </c>
      <c r="J1456" t="s">
        <v>13817</v>
      </c>
      <c r="K1456" t="s">
        <v>13818</v>
      </c>
      <c r="L1456" t="s">
        <v>13819</v>
      </c>
      <c r="M1456" t="s">
        <v>13820</v>
      </c>
      <c r="N1456" t="s">
        <v>13821</v>
      </c>
      <c r="O1456" t="s">
        <v>13822</v>
      </c>
      <c r="P1456" t="s">
        <v>13823</v>
      </c>
    </row>
    <row r="1457" spans="1:16" x14ac:dyDescent="0.55000000000000004">
      <c r="A1457" t="s">
        <v>13824</v>
      </c>
      <c r="B1457" t="s">
        <v>13825</v>
      </c>
      <c r="C1457" t="s">
        <v>9139</v>
      </c>
      <c r="D1457" t="s">
        <v>13826</v>
      </c>
      <c r="E1457" t="s">
        <v>7149</v>
      </c>
      <c r="F1457" s="1">
        <v>0.3</v>
      </c>
      <c r="G1457">
        <v>4.0999999999999996</v>
      </c>
      <c r="H1457" s="2">
        <v>1127</v>
      </c>
      <c r="I1457" t="s">
        <v>13827</v>
      </c>
      <c r="J1457" t="s">
        <v>13828</v>
      </c>
      <c r="K1457" t="s">
        <v>13829</v>
      </c>
      <c r="L1457" t="s">
        <v>13830</v>
      </c>
      <c r="M1457" t="s">
        <v>13831</v>
      </c>
      <c r="N1457" t="s">
        <v>13832</v>
      </c>
      <c r="O1457" t="s">
        <v>13833</v>
      </c>
      <c r="P1457" t="s">
        <v>13834</v>
      </c>
    </row>
    <row r="1458" spans="1:16" x14ac:dyDescent="0.55000000000000004">
      <c r="A1458" t="s">
        <v>13835</v>
      </c>
      <c r="B1458" t="s">
        <v>13836</v>
      </c>
      <c r="C1458" t="s">
        <v>9825</v>
      </c>
      <c r="D1458" t="s">
        <v>13837</v>
      </c>
      <c r="E1458" t="s">
        <v>1307</v>
      </c>
      <c r="F1458" s="1">
        <v>0.59</v>
      </c>
      <c r="G1458">
        <v>3.2</v>
      </c>
      <c r="H1458">
        <v>113</v>
      </c>
      <c r="I1458" t="s">
        <v>13838</v>
      </c>
      <c r="J1458" t="s">
        <v>13839</v>
      </c>
      <c r="K1458" t="s">
        <v>13840</v>
      </c>
      <c r="L1458" t="s">
        <v>13841</v>
      </c>
      <c r="M1458" t="s">
        <v>13842</v>
      </c>
      <c r="N1458" t="s">
        <v>13843</v>
      </c>
      <c r="O1458" t="s">
        <v>13844</v>
      </c>
      <c r="P1458" t="s">
        <v>13845</v>
      </c>
    </row>
    <row r="1459" spans="1:16" x14ac:dyDescent="0.55000000000000004">
      <c r="A1459" t="s">
        <v>13846</v>
      </c>
      <c r="B1459" t="s">
        <v>13847</v>
      </c>
      <c r="C1459" t="s">
        <v>9126</v>
      </c>
      <c r="D1459" t="s">
        <v>11649</v>
      </c>
      <c r="E1459" t="s">
        <v>11649</v>
      </c>
      <c r="F1459" s="1">
        <v>0</v>
      </c>
      <c r="G1459">
        <v>4.4000000000000004</v>
      </c>
      <c r="H1459" s="2">
        <v>2518</v>
      </c>
      <c r="I1459" t="s">
        <v>13848</v>
      </c>
      <c r="J1459" t="s">
        <v>13849</v>
      </c>
      <c r="K1459" t="s">
        <v>13850</v>
      </c>
      <c r="L1459" t="s">
        <v>13851</v>
      </c>
      <c r="M1459" t="s">
        <v>13852</v>
      </c>
      <c r="N1459" t="s">
        <v>13853</v>
      </c>
      <c r="O1459" t="s">
        <v>13854</v>
      </c>
      <c r="P1459" t="s">
        <v>13855</v>
      </c>
    </row>
    <row r="1460" spans="1:16" x14ac:dyDescent="0.55000000000000004">
      <c r="A1460" t="s">
        <v>13856</v>
      </c>
      <c r="B1460" t="s">
        <v>13857</v>
      </c>
      <c r="C1460" t="s">
        <v>9139</v>
      </c>
      <c r="D1460" t="s">
        <v>1793</v>
      </c>
      <c r="E1460" t="s">
        <v>2187</v>
      </c>
      <c r="F1460" s="1">
        <v>0.59</v>
      </c>
      <c r="G1460">
        <v>3.6</v>
      </c>
      <c r="H1460">
        <v>550</v>
      </c>
      <c r="I1460" t="s">
        <v>13858</v>
      </c>
      <c r="J1460" t="s">
        <v>13859</v>
      </c>
      <c r="K1460" t="s">
        <v>13860</v>
      </c>
      <c r="L1460" t="s">
        <v>13861</v>
      </c>
      <c r="M1460" t="s">
        <v>13862</v>
      </c>
      <c r="N1460" t="s">
        <v>13863</v>
      </c>
      <c r="O1460" t="s">
        <v>13864</v>
      </c>
      <c r="P1460" t="s">
        <v>13865</v>
      </c>
    </row>
    <row r="1461" spans="1:16" x14ac:dyDescent="0.55000000000000004">
      <c r="A1461" t="s">
        <v>13866</v>
      </c>
      <c r="B1461" t="s">
        <v>13867</v>
      </c>
      <c r="C1461" t="s">
        <v>9162</v>
      </c>
      <c r="D1461" t="s">
        <v>31</v>
      </c>
      <c r="E1461" t="s">
        <v>114</v>
      </c>
      <c r="F1461" s="1">
        <v>0.8</v>
      </c>
      <c r="G1461">
        <v>3.1</v>
      </c>
      <c r="H1461">
        <v>2</v>
      </c>
      <c r="I1461" t="s">
        <v>13868</v>
      </c>
      <c r="J1461" t="s">
        <v>13869</v>
      </c>
      <c r="K1461" t="s">
        <v>13870</v>
      </c>
      <c r="L1461" t="s">
        <v>13871</v>
      </c>
      <c r="M1461" t="s">
        <v>13872</v>
      </c>
      <c r="N1461" t="s">
        <v>13873</v>
      </c>
      <c r="O1461" t="s">
        <v>13874</v>
      </c>
      <c r="P1461" t="s">
        <v>13875</v>
      </c>
    </row>
    <row r="1462" spans="1:16" x14ac:dyDescent="0.55000000000000004">
      <c r="A1462" t="s">
        <v>13876</v>
      </c>
      <c r="B1462" t="s">
        <v>13877</v>
      </c>
      <c r="C1462" t="s">
        <v>10297</v>
      </c>
      <c r="D1462" t="s">
        <v>1825</v>
      </c>
      <c r="E1462" t="s">
        <v>13878</v>
      </c>
      <c r="F1462" s="1">
        <v>0.59</v>
      </c>
      <c r="G1462">
        <v>4</v>
      </c>
      <c r="H1462" s="2">
        <v>1090</v>
      </c>
      <c r="I1462" t="s">
        <v>13879</v>
      </c>
      <c r="J1462" t="s">
        <v>13880</v>
      </c>
      <c r="K1462" t="s">
        <v>13881</v>
      </c>
      <c r="L1462" t="s">
        <v>13882</v>
      </c>
      <c r="M1462" t="s">
        <v>13883</v>
      </c>
      <c r="N1462" t="s">
        <v>13884</v>
      </c>
      <c r="O1462" t="s">
        <v>13885</v>
      </c>
      <c r="P1462" t="s">
        <v>13886</v>
      </c>
    </row>
    <row r="1463" spans="1:16" x14ac:dyDescent="0.55000000000000004">
      <c r="A1463" t="s">
        <v>13887</v>
      </c>
      <c r="B1463" t="s">
        <v>13888</v>
      </c>
      <c r="C1463" t="s">
        <v>10362</v>
      </c>
      <c r="D1463" t="s">
        <v>13889</v>
      </c>
      <c r="E1463" t="s">
        <v>13688</v>
      </c>
      <c r="F1463" s="1">
        <v>0.25</v>
      </c>
      <c r="G1463">
        <v>4.0999999999999996</v>
      </c>
      <c r="H1463" s="2">
        <v>4118</v>
      </c>
      <c r="I1463" t="s">
        <v>13890</v>
      </c>
      <c r="J1463" t="s">
        <v>13891</v>
      </c>
      <c r="K1463" t="s">
        <v>13892</v>
      </c>
      <c r="L1463" t="s">
        <v>13893</v>
      </c>
      <c r="M1463" t="s">
        <v>13894</v>
      </c>
      <c r="N1463" t="s">
        <v>13895</v>
      </c>
      <c r="O1463" t="s">
        <v>13896</v>
      </c>
      <c r="P1463" t="s">
        <v>13897</v>
      </c>
    </row>
    <row r="1464" spans="1:16" x14ac:dyDescent="0.55000000000000004">
      <c r="A1464" t="s">
        <v>13898</v>
      </c>
      <c r="B1464" t="s">
        <v>13899</v>
      </c>
      <c r="C1464" t="s">
        <v>10134</v>
      </c>
      <c r="D1464" t="s">
        <v>13900</v>
      </c>
      <c r="E1464" t="s">
        <v>13901</v>
      </c>
      <c r="F1464" s="1">
        <v>0.28000000000000003</v>
      </c>
      <c r="G1464">
        <v>3.6</v>
      </c>
      <c r="H1464">
        <v>468</v>
      </c>
      <c r="I1464" t="s">
        <v>13902</v>
      </c>
      <c r="J1464" t="s">
        <v>13903</v>
      </c>
      <c r="K1464" t="s">
        <v>13904</v>
      </c>
      <c r="L1464" t="s">
        <v>13905</v>
      </c>
      <c r="M1464" t="s">
        <v>13906</v>
      </c>
      <c r="N1464" t="s">
        <v>13907</v>
      </c>
      <c r="O1464" t="s">
        <v>13908</v>
      </c>
      <c r="P1464" t="s">
        <v>13909</v>
      </c>
    </row>
    <row r="1465" spans="1:16" x14ac:dyDescent="0.55000000000000004">
      <c r="A1465" t="s">
        <v>13910</v>
      </c>
      <c r="B1465" t="s">
        <v>13911</v>
      </c>
      <c r="C1465" t="s">
        <v>10254</v>
      </c>
      <c r="D1465" t="s">
        <v>611</v>
      </c>
      <c r="E1465" t="s">
        <v>7846</v>
      </c>
      <c r="F1465" s="1">
        <v>0.26</v>
      </c>
      <c r="G1465">
        <v>4</v>
      </c>
      <c r="H1465" s="2">
        <v>8031</v>
      </c>
      <c r="I1465" t="s">
        <v>13912</v>
      </c>
      <c r="J1465" t="s">
        <v>13913</v>
      </c>
      <c r="K1465" t="s">
        <v>13914</v>
      </c>
      <c r="L1465" t="s">
        <v>13915</v>
      </c>
      <c r="M1465" t="s">
        <v>13916</v>
      </c>
      <c r="N1465" t="s">
        <v>13917</v>
      </c>
      <c r="O1465" t="s">
        <v>13918</v>
      </c>
      <c r="P1465" t="s">
        <v>13919</v>
      </c>
    </row>
    <row r="1466" spans="1:16" x14ac:dyDescent="0.55000000000000004">
      <c r="A1466" t="s">
        <v>13920</v>
      </c>
      <c r="B1466" t="s">
        <v>13921</v>
      </c>
      <c r="C1466" t="s">
        <v>9686</v>
      </c>
      <c r="D1466" t="s">
        <v>13922</v>
      </c>
      <c r="E1466" t="s">
        <v>13923</v>
      </c>
      <c r="F1466" s="1">
        <v>0.22</v>
      </c>
      <c r="G1466">
        <v>4.3</v>
      </c>
      <c r="H1466" s="2">
        <v>6987</v>
      </c>
      <c r="I1466" t="s">
        <v>13924</v>
      </c>
      <c r="J1466" t="s">
        <v>13925</v>
      </c>
      <c r="K1466" t="s">
        <v>13926</v>
      </c>
      <c r="L1466" t="s">
        <v>13927</v>
      </c>
      <c r="M1466" t="s">
        <v>13928</v>
      </c>
      <c r="N1466" t="s">
        <v>13929</v>
      </c>
      <c r="O1466" t="s">
        <v>13930</v>
      </c>
      <c r="P1466" t="s">
        <v>13931</v>
      </c>
    </row>
  </sheetData>
  <autoFilter ref="A1:P1466"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J1466"/>
  <sheetViews>
    <sheetView showGridLines="0" workbookViewId="0">
      <selection activeCell="D4" sqref="D4"/>
    </sheetView>
  </sheetViews>
  <sheetFormatPr defaultRowHeight="14.4" x14ac:dyDescent="0.55000000000000004"/>
  <cols>
    <col min="1" max="1" width="14.1015625" style="5" customWidth="1"/>
    <col min="2" max="2" width="20.05078125" customWidth="1"/>
    <col min="3" max="3" width="37.9453125" style="5" customWidth="1"/>
    <col min="4" max="4" width="19.1015625" style="21" customWidth="1"/>
    <col min="5" max="5" width="10.3125" style="24" customWidth="1"/>
    <col min="6" max="6" width="20.1015625" style="28" customWidth="1"/>
    <col min="7" max="7" width="12.578125" style="17" customWidth="1"/>
    <col min="8" max="8" width="12.734375" style="24" customWidth="1"/>
  </cols>
  <sheetData>
    <row r="1" spans="1:10" s="3" customFormat="1" x14ac:dyDescent="0.55000000000000004">
      <c r="A1" s="7" t="s">
        <v>0</v>
      </c>
      <c r="B1" s="8" t="s">
        <v>13933</v>
      </c>
      <c r="C1" s="7" t="s">
        <v>2</v>
      </c>
      <c r="D1" s="18" t="s">
        <v>3</v>
      </c>
      <c r="E1" s="22" t="s">
        <v>4</v>
      </c>
      <c r="F1" s="25" t="s">
        <v>5</v>
      </c>
      <c r="G1" s="14" t="s">
        <v>6</v>
      </c>
      <c r="H1" s="22" t="s">
        <v>7</v>
      </c>
    </row>
    <row r="2" spans="1:10" x14ac:dyDescent="0.55000000000000004">
      <c r="A2" s="9" t="s">
        <v>16</v>
      </c>
      <c r="B2" s="10" t="s">
        <v>18</v>
      </c>
      <c r="C2" s="9" t="s">
        <v>13981</v>
      </c>
      <c r="D2" s="19">
        <v>399</v>
      </c>
      <c r="E2" s="23">
        <v>1099</v>
      </c>
      <c r="F2" s="26">
        <v>0.64</v>
      </c>
      <c r="G2" s="15">
        <v>4.2</v>
      </c>
      <c r="H2" s="23">
        <v>24269</v>
      </c>
    </row>
    <row r="3" spans="1:10" x14ac:dyDescent="0.55000000000000004">
      <c r="A3" s="9" t="s">
        <v>29</v>
      </c>
      <c r="B3" s="10" t="s">
        <v>18</v>
      </c>
      <c r="C3" s="9" t="s">
        <v>13981</v>
      </c>
      <c r="D3" s="19">
        <v>199</v>
      </c>
      <c r="E3" s="23">
        <v>349</v>
      </c>
      <c r="F3" s="26">
        <v>0.43</v>
      </c>
      <c r="G3" s="15">
        <v>4</v>
      </c>
      <c r="H3" s="23">
        <v>43994</v>
      </c>
    </row>
    <row r="4" spans="1:10" x14ac:dyDescent="0.55000000000000004">
      <c r="A4" s="9" t="s">
        <v>41</v>
      </c>
      <c r="B4" s="10" t="s">
        <v>18</v>
      </c>
      <c r="C4" s="9" t="s">
        <v>13981</v>
      </c>
      <c r="D4" s="19">
        <v>199</v>
      </c>
      <c r="E4" s="23">
        <v>1899</v>
      </c>
      <c r="F4" s="26">
        <v>0.9</v>
      </c>
      <c r="G4" s="15">
        <v>3.9</v>
      </c>
      <c r="H4" s="23">
        <v>7928</v>
      </c>
    </row>
    <row r="5" spans="1:10" x14ac:dyDescent="0.55000000000000004">
      <c r="A5" s="9" t="s">
        <v>52</v>
      </c>
      <c r="B5" s="10" t="s">
        <v>18</v>
      </c>
      <c r="C5" s="9" t="s">
        <v>13981</v>
      </c>
      <c r="D5" s="19">
        <v>329</v>
      </c>
      <c r="E5" s="23">
        <v>699</v>
      </c>
      <c r="F5" s="26">
        <v>0.53</v>
      </c>
      <c r="G5" s="15">
        <v>4.2</v>
      </c>
      <c r="H5" s="23">
        <v>94363</v>
      </c>
    </row>
    <row r="6" spans="1:10" x14ac:dyDescent="0.55000000000000004">
      <c r="A6" s="9" t="s">
        <v>64</v>
      </c>
      <c r="B6" s="10" t="s">
        <v>18</v>
      </c>
      <c r="C6" s="9" t="s">
        <v>13981</v>
      </c>
      <c r="D6" s="19">
        <v>154</v>
      </c>
      <c r="E6" s="23">
        <v>399</v>
      </c>
      <c r="F6" s="26">
        <v>0.61</v>
      </c>
      <c r="G6" s="15">
        <v>4.2</v>
      </c>
      <c r="H6" s="23">
        <v>16905</v>
      </c>
    </row>
    <row r="7" spans="1:10" x14ac:dyDescent="0.55000000000000004">
      <c r="A7" s="9" t="s">
        <v>75</v>
      </c>
      <c r="B7" s="10" t="s">
        <v>18</v>
      </c>
      <c r="C7" s="9" t="s">
        <v>13981</v>
      </c>
      <c r="D7" s="19">
        <v>149</v>
      </c>
      <c r="E7" s="23">
        <v>1000</v>
      </c>
      <c r="F7" s="26">
        <v>0.85</v>
      </c>
      <c r="G7" s="15">
        <v>3.9</v>
      </c>
      <c r="H7" s="23">
        <v>24871</v>
      </c>
    </row>
    <row r="8" spans="1:10" x14ac:dyDescent="0.55000000000000004">
      <c r="A8" s="9" t="s">
        <v>87</v>
      </c>
      <c r="B8" s="10" t="s">
        <v>18</v>
      </c>
      <c r="C8" s="9" t="s">
        <v>13981</v>
      </c>
      <c r="D8" s="19">
        <v>176.63</v>
      </c>
      <c r="E8" s="23">
        <v>499</v>
      </c>
      <c r="F8" s="26">
        <v>0.65</v>
      </c>
      <c r="G8" s="15">
        <v>4.0999999999999996</v>
      </c>
      <c r="H8" s="23">
        <v>15188</v>
      </c>
    </row>
    <row r="9" spans="1:10" x14ac:dyDescent="0.55000000000000004">
      <c r="A9" s="9" t="s">
        <v>99</v>
      </c>
      <c r="B9" s="10" t="s">
        <v>18</v>
      </c>
      <c r="C9" s="9" t="s">
        <v>13981</v>
      </c>
      <c r="D9" s="19">
        <v>229</v>
      </c>
      <c r="E9" s="23">
        <v>299</v>
      </c>
      <c r="F9" s="26">
        <v>0.23</v>
      </c>
      <c r="G9" s="15">
        <v>4.3</v>
      </c>
      <c r="H9" s="23">
        <v>30411</v>
      </c>
    </row>
    <row r="10" spans="1:10" x14ac:dyDescent="0.55000000000000004">
      <c r="A10" s="9" t="s">
        <v>111</v>
      </c>
      <c r="B10" s="10" t="s">
        <v>113</v>
      </c>
      <c r="C10" s="9" t="s">
        <v>13972</v>
      </c>
      <c r="D10" s="19">
        <v>499</v>
      </c>
      <c r="E10" s="23">
        <v>999</v>
      </c>
      <c r="F10" s="26">
        <v>0.5</v>
      </c>
      <c r="G10" s="15">
        <v>4.2</v>
      </c>
      <c r="H10" s="23" t="s">
        <v>115</v>
      </c>
      <c r="J10" s="1"/>
    </row>
    <row r="11" spans="1:10" x14ac:dyDescent="0.55000000000000004">
      <c r="A11" s="9" t="s">
        <v>124</v>
      </c>
      <c r="B11" s="10" t="s">
        <v>18</v>
      </c>
      <c r="C11" s="9" t="s">
        <v>13981</v>
      </c>
      <c r="D11" s="19">
        <v>199</v>
      </c>
      <c r="E11" s="23">
        <v>299</v>
      </c>
      <c r="F11" s="26">
        <v>0.33</v>
      </c>
      <c r="G11" s="15">
        <v>4</v>
      </c>
      <c r="H11" s="23">
        <v>43994</v>
      </c>
    </row>
    <row r="12" spans="1:10" x14ac:dyDescent="0.55000000000000004">
      <c r="A12" s="9" t="s">
        <v>129</v>
      </c>
      <c r="B12" s="10" t="s">
        <v>18</v>
      </c>
      <c r="C12" s="9" t="s">
        <v>13981</v>
      </c>
      <c r="D12" s="19">
        <v>154</v>
      </c>
      <c r="E12" s="23">
        <v>339</v>
      </c>
      <c r="F12" s="26">
        <v>0.55000000000000004</v>
      </c>
      <c r="G12" s="15">
        <v>4.3</v>
      </c>
      <c r="H12" s="23">
        <v>13391</v>
      </c>
    </row>
    <row r="13" spans="1:10" x14ac:dyDescent="0.55000000000000004">
      <c r="A13" s="9" t="s">
        <v>140</v>
      </c>
      <c r="B13" s="10" t="s">
        <v>18</v>
      </c>
      <c r="C13" s="9" t="s">
        <v>13981</v>
      </c>
      <c r="D13" s="19">
        <v>299</v>
      </c>
      <c r="E13" s="23">
        <v>799</v>
      </c>
      <c r="F13" s="26">
        <v>0.63</v>
      </c>
      <c r="G13" s="15">
        <v>4.2</v>
      </c>
      <c r="H13" s="23">
        <v>94363</v>
      </c>
    </row>
    <row r="14" spans="1:10" x14ac:dyDescent="0.55000000000000004">
      <c r="A14" s="9" t="s">
        <v>146</v>
      </c>
      <c r="B14" s="10" t="s">
        <v>148</v>
      </c>
      <c r="C14" s="9" t="s">
        <v>13956</v>
      </c>
      <c r="D14" s="19">
        <v>219</v>
      </c>
      <c r="E14" s="23">
        <v>700</v>
      </c>
      <c r="F14" s="26">
        <v>0.69</v>
      </c>
      <c r="G14" s="15">
        <v>4.4000000000000004</v>
      </c>
      <c r="H14" s="23" t="s">
        <v>151</v>
      </c>
    </row>
    <row r="15" spans="1:10" x14ac:dyDescent="0.55000000000000004">
      <c r="A15" s="9" t="s">
        <v>160</v>
      </c>
      <c r="B15" s="10" t="s">
        <v>18</v>
      </c>
      <c r="C15" s="9" t="s">
        <v>13981</v>
      </c>
      <c r="D15" s="19">
        <v>350</v>
      </c>
      <c r="E15" s="23">
        <v>899</v>
      </c>
      <c r="F15" s="26">
        <v>0.61</v>
      </c>
      <c r="G15" s="15">
        <v>4.2</v>
      </c>
      <c r="H15" s="23">
        <v>2262</v>
      </c>
    </row>
    <row r="16" spans="1:10" x14ac:dyDescent="0.55000000000000004">
      <c r="A16" s="9" t="s">
        <v>172</v>
      </c>
      <c r="B16" s="10" t="s">
        <v>18</v>
      </c>
      <c r="C16" s="9" t="s">
        <v>13981</v>
      </c>
      <c r="D16" s="19">
        <v>159</v>
      </c>
      <c r="E16" s="23">
        <v>399</v>
      </c>
      <c r="F16" s="26">
        <v>0.6</v>
      </c>
      <c r="G16" s="15">
        <v>4.0999999999999996</v>
      </c>
      <c r="H16" s="23">
        <v>4768</v>
      </c>
    </row>
    <row r="17" spans="1:8" x14ac:dyDescent="0.55000000000000004">
      <c r="A17" s="9" t="s">
        <v>182</v>
      </c>
      <c r="B17" s="10" t="s">
        <v>18</v>
      </c>
      <c r="C17" s="9" t="s">
        <v>13981</v>
      </c>
      <c r="D17" s="19">
        <v>349</v>
      </c>
      <c r="E17" s="23">
        <v>399</v>
      </c>
      <c r="F17" s="26">
        <v>0.13</v>
      </c>
      <c r="G17" s="15">
        <v>4.4000000000000004</v>
      </c>
      <c r="H17" s="23">
        <v>18757</v>
      </c>
    </row>
    <row r="18" spans="1:8" x14ac:dyDescent="0.55000000000000004">
      <c r="A18" s="9" t="s">
        <v>192</v>
      </c>
      <c r="B18" s="10" t="s">
        <v>194</v>
      </c>
      <c r="C18" s="9" t="s">
        <v>13957</v>
      </c>
      <c r="D18" s="19">
        <v>13999</v>
      </c>
      <c r="E18" s="23">
        <v>24999</v>
      </c>
      <c r="F18" s="26">
        <v>0.44</v>
      </c>
      <c r="G18" s="15">
        <v>4.2</v>
      </c>
      <c r="H18" s="23">
        <v>32840</v>
      </c>
    </row>
    <row r="19" spans="1:8" x14ac:dyDescent="0.55000000000000004">
      <c r="A19" s="9" t="s">
        <v>205</v>
      </c>
      <c r="B19" s="10" t="s">
        <v>18</v>
      </c>
      <c r="C19" s="9" t="s">
        <v>13981</v>
      </c>
      <c r="D19" s="19">
        <v>249</v>
      </c>
      <c r="E19" s="23">
        <v>399</v>
      </c>
      <c r="F19" s="26">
        <v>0.38</v>
      </c>
      <c r="G19" s="15">
        <v>4</v>
      </c>
      <c r="H19" s="23">
        <v>43994</v>
      </c>
    </row>
    <row r="20" spans="1:8" x14ac:dyDescent="0.55000000000000004">
      <c r="A20" s="9" t="s">
        <v>211</v>
      </c>
      <c r="B20" s="10" t="s">
        <v>18</v>
      </c>
      <c r="C20" s="9" t="s">
        <v>13981</v>
      </c>
      <c r="D20" s="19">
        <v>199</v>
      </c>
      <c r="E20" s="23">
        <v>499</v>
      </c>
      <c r="F20" s="26">
        <v>0.6</v>
      </c>
      <c r="G20" s="15">
        <v>4.0999999999999996</v>
      </c>
      <c r="H20" s="23">
        <v>13045</v>
      </c>
    </row>
    <row r="21" spans="1:8" x14ac:dyDescent="0.55000000000000004">
      <c r="A21" s="9" t="s">
        <v>221</v>
      </c>
      <c r="B21" s="10" t="s">
        <v>194</v>
      </c>
      <c r="C21" s="9" t="s">
        <v>13957</v>
      </c>
      <c r="D21" s="19">
        <v>13490</v>
      </c>
      <c r="E21" s="23">
        <v>21990</v>
      </c>
      <c r="F21" s="26">
        <v>0.39</v>
      </c>
      <c r="G21" s="15">
        <v>4.3</v>
      </c>
      <c r="H21" s="23">
        <v>11976</v>
      </c>
    </row>
    <row r="22" spans="1:8" x14ac:dyDescent="0.55000000000000004">
      <c r="A22" s="9" t="s">
        <v>233</v>
      </c>
      <c r="B22" s="10" t="s">
        <v>18</v>
      </c>
      <c r="C22" s="9" t="s">
        <v>13981</v>
      </c>
      <c r="D22" s="19">
        <v>970</v>
      </c>
      <c r="E22" s="23">
        <v>1799</v>
      </c>
      <c r="F22" s="26">
        <v>0.46</v>
      </c>
      <c r="G22" s="15">
        <v>4.5</v>
      </c>
      <c r="H22" s="23">
        <v>815</v>
      </c>
    </row>
    <row r="23" spans="1:8" x14ac:dyDescent="0.55000000000000004">
      <c r="A23" s="9" t="s">
        <v>245</v>
      </c>
      <c r="B23" s="10" t="s">
        <v>148</v>
      </c>
      <c r="C23" s="9" t="s">
        <v>13956</v>
      </c>
      <c r="D23" s="19">
        <v>279</v>
      </c>
      <c r="E23" s="23">
        <v>499</v>
      </c>
      <c r="F23" s="26">
        <v>0.44</v>
      </c>
      <c r="G23" s="15">
        <v>3.7</v>
      </c>
      <c r="H23" s="23">
        <v>10962</v>
      </c>
    </row>
    <row r="24" spans="1:8" x14ac:dyDescent="0.55000000000000004">
      <c r="A24" s="9" t="s">
        <v>256</v>
      </c>
      <c r="B24" s="10" t="s">
        <v>194</v>
      </c>
      <c r="C24" s="9" t="s">
        <v>13957</v>
      </c>
      <c r="D24" s="19">
        <v>13490</v>
      </c>
      <c r="E24" s="23">
        <v>22900</v>
      </c>
      <c r="F24" s="26">
        <v>0.41</v>
      </c>
      <c r="G24" s="15">
        <v>4.3</v>
      </c>
      <c r="H24" s="23">
        <v>16299</v>
      </c>
    </row>
    <row r="25" spans="1:8" x14ac:dyDescent="0.55000000000000004">
      <c r="A25" s="9" t="s">
        <v>267</v>
      </c>
      <c r="B25" s="10" t="s">
        <v>18</v>
      </c>
      <c r="C25" s="9" t="s">
        <v>13981</v>
      </c>
      <c r="D25" s="19">
        <v>59</v>
      </c>
      <c r="E25" s="23">
        <v>199</v>
      </c>
      <c r="F25" s="26">
        <v>0.7</v>
      </c>
      <c r="G25" s="15">
        <v>4</v>
      </c>
      <c r="H25" s="23">
        <v>9378</v>
      </c>
    </row>
    <row r="26" spans="1:8" x14ac:dyDescent="0.55000000000000004">
      <c r="A26" s="9" t="s">
        <v>278</v>
      </c>
      <c r="B26" s="10" t="s">
        <v>194</v>
      </c>
      <c r="C26" s="9" t="s">
        <v>13957</v>
      </c>
      <c r="D26" s="19">
        <v>11499</v>
      </c>
      <c r="E26" s="23">
        <v>19990</v>
      </c>
      <c r="F26" s="26">
        <v>0.42</v>
      </c>
      <c r="G26" s="15">
        <v>4.3</v>
      </c>
      <c r="H26" s="23">
        <v>4703</v>
      </c>
    </row>
    <row r="27" spans="1:8" x14ac:dyDescent="0.55000000000000004">
      <c r="A27" s="9" t="s">
        <v>290</v>
      </c>
      <c r="B27" s="10" t="s">
        <v>148</v>
      </c>
      <c r="C27" s="9" t="s">
        <v>13956</v>
      </c>
      <c r="D27" s="19">
        <v>199</v>
      </c>
      <c r="E27" s="23">
        <v>699</v>
      </c>
      <c r="F27" s="26">
        <v>0.72</v>
      </c>
      <c r="G27" s="15">
        <v>4.2</v>
      </c>
      <c r="H27" s="23">
        <v>12153</v>
      </c>
    </row>
    <row r="28" spans="1:8" x14ac:dyDescent="0.55000000000000004">
      <c r="A28" s="9" t="s">
        <v>300</v>
      </c>
      <c r="B28" s="10" t="s">
        <v>194</v>
      </c>
      <c r="C28" s="9" t="s">
        <v>13957</v>
      </c>
      <c r="D28" s="19">
        <v>14999</v>
      </c>
      <c r="E28" s="23">
        <v>19999</v>
      </c>
      <c r="F28" s="26">
        <v>0.25</v>
      </c>
      <c r="G28" s="15">
        <v>4.2</v>
      </c>
      <c r="H28" s="23">
        <v>34899</v>
      </c>
    </row>
    <row r="29" spans="1:8" x14ac:dyDescent="0.55000000000000004">
      <c r="A29" s="9" t="s">
        <v>312</v>
      </c>
      <c r="B29" s="10" t="s">
        <v>18</v>
      </c>
      <c r="C29" s="9" t="s">
        <v>13981</v>
      </c>
      <c r="D29" s="19">
        <v>299</v>
      </c>
      <c r="E29" s="23">
        <v>399</v>
      </c>
      <c r="F29" s="26">
        <v>0.25</v>
      </c>
      <c r="G29" s="15">
        <v>4</v>
      </c>
      <c r="H29" s="23">
        <v>2766</v>
      </c>
    </row>
    <row r="30" spans="1:8" x14ac:dyDescent="0.55000000000000004">
      <c r="A30" s="9" t="s">
        <v>322</v>
      </c>
      <c r="B30" s="10" t="s">
        <v>18</v>
      </c>
      <c r="C30" s="9" t="s">
        <v>13981</v>
      </c>
      <c r="D30" s="19">
        <v>970</v>
      </c>
      <c r="E30" s="23">
        <v>1999</v>
      </c>
      <c r="F30" s="26">
        <v>0.51</v>
      </c>
      <c r="G30" s="15">
        <v>4.4000000000000004</v>
      </c>
      <c r="H30" s="23">
        <v>184</v>
      </c>
    </row>
    <row r="31" spans="1:8" x14ac:dyDescent="0.55000000000000004">
      <c r="A31" s="9" t="s">
        <v>333</v>
      </c>
      <c r="B31" s="10" t="s">
        <v>18</v>
      </c>
      <c r="C31" s="9" t="s">
        <v>13981</v>
      </c>
      <c r="D31" s="19">
        <v>299</v>
      </c>
      <c r="E31" s="23">
        <v>999</v>
      </c>
      <c r="F31" s="26">
        <v>0.7</v>
      </c>
      <c r="G31" s="15">
        <v>4.3</v>
      </c>
      <c r="H31" s="23">
        <v>20850</v>
      </c>
    </row>
    <row r="32" spans="1:8" x14ac:dyDescent="0.55000000000000004">
      <c r="A32" s="9" t="s">
        <v>343</v>
      </c>
      <c r="B32" s="10" t="s">
        <v>18</v>
      </c>
      <c r="C32" s="9" t="s">
        <v>13981</v>
      </c>
      <c r="D32" s="19">
        <v>199</v>
      </c>
      <c r="E32" s="23">
        <v>750</v>
      </c>
      <c r="F32" s="26">
        <v>0.73</v>
      </c>
      <c r="G32" s="15">
        <v>4.5</v>
      </c>
      <c r="H32" s="23">
        <v>74976</v>
      </c>
    </row>
    <row r="33" spans="1:8" x14ac:dyDescent="0.55000000000000004">
      <c r="A33" s="9" t="s">
        <v>354</v>
      </c>
      <c r="B33" s="10" t="s">
        <v>18</v>
      </c>
      <c r="C33" s="9" t="s">
        <v>13981</v>
      </c>
      <c r="D33" s="19">
        <v>179</v>
      </c>
      <c r="E33" s="23">
        <v>499</v>
      </c>
      <c r="F33" s="26">
        <v>0.64</v>
      </c>
      <c r="G33" s="15">
        <v>4</v>
      </c>
      <c r="H33" s="23">
        <v>1934</v>
      </c>
    </row>
    <row r="34" spans="1:8" x14ac:dyDescent="0.55000000000000004">
      <c r="A34" s="9" t="s">
        <v>365</v>
      </c>
      <c r="B34" s="10" t="s">
        <v>18</v>
      </c>
      <c r="C34" s="9" t="s">
        <v>13981</v>
      </c>
      <c r="D34" s="19">
        <v>389</v>
      </c>
      <c r="E34" s="23">
        <v>1099</v>
      </c>
      <c r="F34" s="26">
        <v>0.65</v>
      </c>
      <c r="G34" s="15">
        <v>4.3</v>
      </c>
      <c r="H34" s="23">
        <v>974</v>
      </c>
    </row>
    <row r="35" spans="1:8" x14ac:dyDescent="0.55000000000000004">
      <c r="A35" s="9" t="s">
        <v>376</v>
      </c>
      <c r="B35" s="10" t="s">
        <v>18</v>
      </c>
      <c r="C35" s="9" t="s">
        <v>13981</v>
      </c>
      <c r="D35" s="19">
        <v>599</v>
      </c>
      <c r="E35" s="23">
        <v>599</v>
      </c>
      <c r="F35" s="26">
        <v>0</v>
      </c>
      <c r="G35" s="15">
        <v>4.3</v>
      </c>
      <c r="H35" s="23">
        <v>355</v>
      </c>
    </row>
    <row r="36" spans="1:8" x14ac:dyDescent="0.55000000000000004">
      <c r="A36" s="9" t="s">
        <v>387</v>
      </c>
      <c r="B36" s="10" t="s">
        <v>18</v>
      </c>
      <c r="C36" s="9" t="s">
        <v>13981</v>
      </c>
      <c r="D36" s="19">
        <v>199</v>
      </c>
      <c r="E36" s="23">
        <v>999</v>
      </c>
      <c r="F36" s="26">
        <v>0.8</v>
      </c>
      <c r="G36" s="15">
        <v>3.9</v>
      </c>
      <c r="H36" s="23">
        <v>1075</v>
      </c>
    </row>
    <row r="37" spans="1:8" x14ac:dyDescent="0.55000000000000004">
      <c r="A37" s="9" t="s">
        <v>397</v>
      </c>
      <c r="B37" s="10" t="s">
        <v>18</v>
      </c>
      <c r="C37" s="9" t="s">
        <v>13981</v>
      </c>
      <c r="D37" s="19">
        <v>99</v>
      </c>
      <c r="E37" s="23">
        <v>666.66</v>
      </c>
      <c r="F37" s="26">
        <v>0.85</v>
      </c>
      <c r="G37" s="15">
        <v>3.9</v>
      </c>
      <c r="H37" s="23">
        <v>24871</v>
      </c>
    </row>
    <row r="38" spans="1:8" x14ac:dyDescent="0.55000000000000004">
      <c r="A38" s="9" t="s">
        <v>405</v>
      </c>
      <c r="B38" s="10" t="s">
        <v>18</v>
      </c>
      <c r="C38" s="9" t="s">
        <v>13981</v>
      </c>
      <c r="D38" s="19">
        <v>899</v>
      </c>
      <c r="E38" s="23">
        <v>1900</v>
      </c>
      <c r="F38" s="26">
        <v>0.53</v>
      </c>
      <c r="G38" s="15">
        <v>4.4000000000000004</v>
      </c>
      <c r="H38" s="23">
        <v>13552</v>
      </c>
    </row>
    <row r="39" spans="1:8" x14ac:dyDescent="0.55000000000000004">
      <c r="A39" s="9" t="s">
        <v>416</v>
      </c>
      <c r="B39" s="10" t="s">
        <v>18</v>
      </c>
      <c r="C39" s="9" t="s">
        <v>13981</v>
      </c>
      <c r="D39" s="19">
        <v>199</v>
      </c>
      <c r="E39" s="23">
        <v>999</v>
      </c>
      <c r="F39" s="26">
        <v>0.8</v>
      </c>
      <c r="G39" s="15">
        <v>4</v>
      </c>
      <c r="H39" s="23">
        <v>576</v>
      </c>
    </row>
    <row r="40" spans="1:8" x14ac:dyDescent="0.55000000000000004">
      <c r="A40" s="9" t="s">
        <v>426</v>
      </c>
      <c r="B40" s="10" t="s">
        <v>194</v>
      </c>
      <c r="C40" s="9" t="s">
        <v>13957</v>
      </c>
      <c r="D40" s="19">
        <v>32999</v>
      </c>
      <c r="E40" s="23">
        <v>45999</v>
      </c>
      <c r="F40" s="26">
        <v>0.28000000000000003</v>
      </c>
      <c r="G40" s="15">
        <v>4.2</v>
      </c>
      <c r="H40" s="23">
        <v>7298</v>
      </c>
    </row>
    <row r="41" spans="1:8" x14ac:dyDescent="0.55000000000000004">
      <c r="A41" s="9" t="s">
        <v>438</v>
      </c>
      <c r="B41" s="10" t="s">
        <v>18</v>
      </c>
      <c r="C41" s="9" t="s">
        <v>13981</v>
      </c>
      <c r="D41" s="19">
        <v>970</v>
      </c>
      <c r="E41" s="23">
        <v>1999</v>
      </c>
      <c r="F41" s="26">
        <v>0.51</v>
      </c>
      <c r="G41" s="15">
        <v>4.2</v>
      </c>
      <c r="H41" s="23">
        <v>462</v>
      </c>
    </row>
    <row r="42" spans="1:8" x14ac:dyDescent="0.55000000000000004">
      <c r="A42" s="9" t="s">
        <v>448</v>
      </c>
      <c r="B42" s="10" t="s">
        <v>18</v>
      </c>
      <c r="C42" s="9" t="s">
        <v>13981</v>
      </c>
      <c r="D42" s="19">
        <v>209</v>
      </c>
      <c r="E42" s="23">
        <v>695</v>
      </c>
      <c r="F42" s="26">
        <v>0.7</v>
      </c>
      <c r="G42" s="15">
        <v>4.5</v>
      </c>
      <c r="H42" s="23" t="s">
        <v>452</v>
      </c>
    </row>
    <row r="43" spans="1:8" x14ac:dyDescent="0.55000000000000004">
      <c r="A43" s="9" t="s">
        <v>461</v>
      </c>
      <c r="B43" s="10" t="s">
        <v>194</v>
      </c>
      <c r="C43" s="9" t="s">
        <v>14024</v>
      </c>
      <c r="D43" s="19">
        <v>19999</v>
      </c>
      <c r="E43" s="23">
        <v>34999</v>
      </c>
      <c r="F43" s="26">
        <v>0.43</v>
      </c>
      <c r="G43" s="15">
        <v>4.3</v>
      </c>
      <c r="H43" s="23">
        <v>27151</v>
      </c>
    </row>
    <row r="44" spans="1:8" x14ac:dyDescent="0.55000000000000004">
      <c r="A44" s="9" t="s">
        <v>472</v>
      </c>
      <c r="B44" s="10" t="s">
        <v>18</v>
      </c>
      <c r="C44" s="9" t="s">
        <v>13981</v>
      </c>
      <c r="D44" s="19">
        <v>399</v>
      </c>
      <c r="E44" s="23">
        <v>1099</v>
      </c>
      <c r="F44" s="26">
        <v>0.64</v>
      </c>
      <c r="G44" s="15">
        <v>4.2</v>
      </c>
      <c r="H44" s="23">
        <v>24269</v>
      </c>
    </row>
    <row r="45" spans="1:8" x14ac:dyDescent="0.55000000000000004">
      <c r="A45" s="9" t="s">
        <v>477</v>
      </c>
      <c r="B45" s="10" t="s">
        <v>113</v>
      </c>
      <c r="C45" s="9" t="s">
        <v>13972</v>
      </c>
      <c r="D45" s="19">
        <v>999</v>
      </c>
      <c r="E45" s="23">
        <v>1599</v>
      </c>
      <c r="F45" s="26">
        <v>0.38</v>
      </c>
      <c r="G45" s="15">
        <v>4.3</v>
      </c>
      <c r="H45" s="23">
        <v>12093</v>
      </c>
    </row>
    <row r="46" spans="1:8" x14ac:dyDescent="0.55000000000000004">
      <c r="A46" s="9" t="s">
        <v>488</v>
      </c>
      <c r="B46" s="10" t="s">
        <v>18</v>
      </c>
      <c r="C46" s="9" t="s">
        <v>13981</v>
      </c>
      <c r="D46" s="19">
        <v>59</v>
      </c>
      <c r="E46" s="23">
        <v>199</v>
      </c>
      <c r="F46" s="26">
        <v>0.7</v>
      </c>
      <c r="G46" s="15">
        <v>4</v>
      </c>
      <c r="H46" s="23">
        <v>9378</v>
      </c>
    </row>
    <row r="47" spans="1:8" x14ac:dyDescent="0.55000000000000004">
      <c r="A47" s="9" t="s">
        <v>493</v>
      </c>
      <c r="B47" s="10" t="s">
        <v>18</v>
      </c>
      <c r="C47" s="9" t="s">
        <v>13981</v>
      </c>
      <c r="D47" s="19">
        <v>333</v>
      </c>
      <c r="E47" s="23">
        <v>999</v>
      </c>
      <c r="F47" s="26">
        <v>0.67</v>
      </c>
      <c r="G47" s="15">
        <v>3.3</v>
      </c>
      <c r="H47" s="23">
        <v>9792</v>
      </c>
    </row>
    <row r="48" spans="1:8" x14ac:dyDescent="0.55000000000000004">
      <c r="A48" s="9" t="s">
        <v>504</v>
      </c>
      <c r="B48" s="10" t="s">
        <v>113</v>
      </c>
      <c r="C48" s="9" t="s">
        <v>13972</v>
      </c>
      <c r="D48" s="19">
        <v>507</v>
      </c>
      <c r="E48" s="23">
        <v>1208</v>
      </c>
      <c r="F48" s="26">
        <v>0.57999999999999996</v>
      </c>
      <c r="G48" s="15">
        <v>4.0999999999999996</v>
      </c>
      <c r="H48" s="23">
        <v>8131</v>
      </c>
    </row>
    <row r="49" spans="1:8" x14ac:dyDescent="0.55000000000000004">
      <c r="A49" s="9" t="s">
        <v>516</v>
      </c>
      <c r="B49" s="10" t="s">
        <v>148</v>
      </c>
      <c r="C49" s="9" t="s">
        <v>13956</v>
      </c>
      <c r="D49" s="19">
        <v>309</v>
      </c>
      <c r="E49" s="23">
        <v>475</v>
      </c>
      <c r="F49" s="26">
        <v>0.35</v>
      </c>
      <c r="G49" s="15">
        <v>4.4000000000000004</v>
      </c>
      <c r="H49" s="23" t="s">
        <v>151</v>
      </c>
    </row>
    <row r="50" spans="1:8" x14ac:dyDescent="0.55000000000000004">
      <c r="A50" s="9" t="s">
        <v>523</v>
      </c>
      <c r="B50" s="10" t="s">
        <v>525</v>
      </c>
      <c r="C50" s="9" t="s">
        <v>14025</v>
      </c>
      <c r="D50" s="19">
        <v>399</v>
      </c>
      <c r="E50" s="23">
        <v>999</v>
      </c>
      <c r="F50" s="26">
        <v>0.6</v>
      </c>
      <c r="G50" s="15">
        <v>3.6</v>
      </c>
      <c r="H50" s="23">
        <v>493</v>
      </c>
    </row>
    <row r="51" spans="1:8" x14ac:dyDescent="0.55000000000000004">
      <c r="A51" s="9" t="s">
        <v>534</v>
      </c>
      <c r="B51" s="10" t="s">
        <v>18</v>
      </c>
      <c r="C51" s="9" t="s">
        <v>13981</v>
      </c>
      <c r="D51" s="19">
        <v>199</v>
      </c>
      <c r="E51" s="23">
        <v>395</v>
      </c>
      <c r="F51" s="26">
        <v>0.5</v>
      </c>
      <c r="G51" s="15">
        <v>4.2</v>
      </c>
      <c r="H51" s="23">
        <v>92595</v>
      </c>
    </row>
    <row r="52" spans="1:8" x14ac:dyDescent="0.55000000000000004">
      <c r="A52" s="9" t="s">
        <v>545</v>
      </c>
      <c r="B52" s="10" t="s">
        <v>113</v>
      </c>
      <c r="C52" s="9" t="s">
        <v>13972</v>
      </c>
      <c r="D52" s="19">
        <v>1199</v>
      </c>
      <c r="E52" s="23">
        <v>2199</v>
      </c>
      <c r="F52" s="26">
        <v>0.45</v>
      </c>
      <c r="G52" s="15">
        <v>4.4000000000000004</v>
      </c>
      <c r="H52" s="23">
        <v>24780</v>
      </c>
    </row>
    <row r="53" spans="1:8" x14ac:dyDescent="0.55000000000000004">
      <c r="A53" s="9" t="s">
        <v>557</v>
      </c>
      <c r="B53" s="10" t="s">
        <v>18</v>
      </c>
      <c r="C53" s="9" t="s">
        <v>13981</v>
      </c>
      <c r="D53" s="19">
        <v>179</v>
      </c>
      <c r="E53" s="23">
        <v>500</v>
      </c>
      <c r="F53" s="26">
        <v>0.64</v>
      </c>
      <c r="G53" s="15">
        <v>4.2</v>
      </c>
      <c r="H53" s="23">
        <v>92595</v>
      </c>
    </row>
    <row r="54" spans="1:8" x14ac:dyDescent="0.55000000000000004">
      <c r="A54" s="9" t="s">
        <v>563</v>
      </c>
      <c r="B54" s="10" t="s">
        <v>18</v>
      </c>
      <c r="C54" s="9" t="s">
        <v>13981</v>
      </c>
      <c r="D54" s="19">
        <v>799</v>
      </c>
      <c r="E54" s="23">
        <v>2100</v>
      </c>
      <c r="F54" s="26">
        <v>0.62</v>
      </c>
      <c r="G54" s="15">
        <v>4.3</v>
      </c>
      <c r="H54" s="23">
        <v>8188</v>
      </c>
    </row>
    <row r="55" spans="1:8" x14ac:dyDescent="0.55000000000000004">
      <c r="A55" s="9" t="s">
        <v>574</v>
      </c>
      <c r="B55" s="10" t="s">
        <v>576</v>
      </c>
      <c r="C55" s="9" t="s">
        <v>14026</v>
      </c>
      <c r="D55" s="19">
        <v>6999</v>
      </c>
      <c r="E55" s="23">
        <v>12999</v>
      </c>
      <c r="F55" s="26">
        <v>0.46</v>
      </c>
      <c r="G55" s="15">
        <v>4.2</v>
      </c>
      <c r="H55" s="23">
        <v>4003</v>
      </c>
    </row>
    <row r="56" spans="1:8" x14ac:dyDescent="0.55000000000000004">
      <c r="A56" s="9" t="s">
        <v>587</v>
      </c>
      <c r="B56" s="10" t="s">
        <v>18</v>
      </c>
      <c r="C56" s="9" t="s">
        <v>13981</v>
      </c>
      <c r="D56" s="19">
        <v>199</v>
      </c>
      <c r="E56" s="23">
        <v>349</v>
      </c>
      <c r="F56" s="26">
        <v>0.43</v>
      </c>
      <c r="G56" s="15">
        <v>4.0999999999999996</v>
      </c>
      <c r="H56" s="23">
        <v>314</v>
      </c>
    </row>
    <row r="57" spans="1:8" x14ac:dyDescent="0.55000000000000004">
      <c r="A57" s="9" t="s">
        <v>597</v>
      </c>
      <c r="B57" s="10" t="s">
        <v>525</v>
      </c>
      <c r="C57" s="9" t="s">
        <v>14025</v>
      </c>
      <c r="D57" s="19">
        <v>230</v>
      </c>
      <c r="E57" s="23">
        <v>499</v>
      </c>
      <c r="F57" s="26">
        <v>0.54</v>
      </c>
      <c r="G57" s="15">
        <v>3.7</v>
      </c>
      <c r="H57" s="23">
        <v>2960</v>
      </c>
    </row>
    <row r="58" spans="1:8" x14ac:dyDescent="0.55000000000000004">
      <c r="A58" s="9" t="s">
        <v>608</v>
      </c>
      <c r="B58" s="10" t="s">
        <v>113</v>
      </c>
      <c r="C58" s="9" t="s">
        <v>13972</v>
      </c>
      <c r="D58" s="19">
        <v>649</v>
      </c>
      <c r="E58" s="23">
        <v>1399</v>
      </c>
      <c r="F58" s="26">
        <v>0.54</v>
      </c>
      <c r="G58" s="15">
        <v>4.2</v>
      </c>
      <c r="H58" s="23" t="s">
        <v>115</v>
      </c>
    </row>
    <row r="59" spans="1:8" x14ac:dyDescent="0.55000000000000004">
      <c r="A59" s="9" t="s">
        <v>615</v>
      </c>
      <c r="B59" s="10" t="s">
        <v>194</v>
      </c>
      <c r="C59" s="9" t="s">
        <v>14024</v>
      </c>
      <c r="D59" s="19">
        <v>15999</v>
      </c>
      <c r="E59" s="23">
        <v>21999</v>
      </c>
      <c r="F59" s="26">
        <v>0.27</v>
      </c>
      <c r="G59" s="15">
        <v>4.2</v>
      </c>
      <c r="H59" s="23">
        <v>34899</v>
      </c>
    </row>
    <row r="60" spans="1:8" x14ac:dyDescent="0.55000000000000004">
      <c r="A60" s="9" t="s">
        <v>622</v>
      </c>
      <c r="B60" s="10" t="s">
        <v>18</v>
      </c>
      <c r="C60" s="9" t="s">
        <v>13981</v>
      </c>
      <c r="D60" s="19">
        <v>348</v>
      </c>
      <c r="E60" s="23">
        <v>1499</v>
      </c>
      <c r="F60" s="26">
        <v>0.77</v>
      </c>
      <c r="G60" s="15">
        <v>4.2</v>
      </c>
      <c r="H60" s="23">
        <v>656</v>
      </c>
    </row>
    <row r="61" spans="1:8" x14ac:dyDescent="0.55000000000000004">
      <c r="A61" s="9" t="s">
        <v>634</v>
      </c>
      <c r="B61" s="10" t="s">
        <v>18</v>
      </c>
      <c r="C61" s="9" t="s">
        <v>13981</v>
      </c>
      <c r="D61" s="19">
        <v>154</v>
      </c>
      <c r="E61" s="23">
        <v>349</v>
      </c>
      <c r="F61" s="26">
        <v>0.56000000000000005</v>
      </c>
      <c r="G61" s="15">
        <v>4.3</v>
      </c>
      <c r="H61" s="23">
        <v>7064</v>
      </c>
    </row>
    <row r="62" spans="1:8" x14ac:dyDescent="0.55000000000000004">
      <c r="A62" s="9" t="s">
        <v>644</v>
      </c>
      <c r="B62" s="10" t="s">
        <v>525</v>
      </c>
      <c r="C62" s="9" t="s">
        <v>14025</v>
      </c>
      <c r="D62" s="19">
        <v>179</v>
      </c>
      <c r="E62" s="23">
        <v>799</v>
      </c>
      <c r="F62" s="26">
        <v>0.78</v>
      </c>
      <c r="G62" s="15">
        <v>3.7</v>
      </c>
      <c r="H62" s="23">
        <v>2201</v>
      </c>
    </row>
    <row r="63" spans="1:8" x14ac:dyDescent="0.55000000000000004">
      <c r="A63" s="9" t="s">
        <v>654</v>
      </c>
      <c r="B63" s="10" t="s">
        <v>194</v>
      </c>
      <c r="C63" s="9" t="s">
        <v>14024</v>
      </c>
      <c r="D63" s="19">
        <v>32990</v>
      </c>
      <c r="E63" s="23">
        <v>47900</v>
      </c>
      <c r="F63" s="26">
        <v>0.31</v>
      </c>
      <c r="G63" s="15">
        <v>4.3</v>
      </c>
      <c r="H63" s="23">
        <v>7109</v>
      </c>
    </row>
    <row r="64" spans="1:8" x14ac:dyDescent="0.55000000000000004">
      <c r="A64" s="9" t="s">
        <v>666</v>
      </c>
      <c r="B64" s="10" t="s">
        <v>18</v>
      </c>
      <c r="C64" s="9" t="s">
        <v>13981</v>
      </c>
      <c r="D64" s="19">
        <v>139</v>
      </c>
      <c r="E64" s="23">
        <v>999</v>
      </c>
      <c r="F64" s="26">
        <v>0.86</v>
      </c>
      <c r="G64" s="15">
        <v>4</v>
      </c>
      <c r="H64" s="23">
        <v>1313</v>
      </c>
    </row>
    <row r="65" spans="1:8" x14ac:dyDescent="0.55000000000000004">
      <c r="A65" s="9" t="s">
        <v>677</v>
      </c>
      <c r="B65" s="10" t="s">
        <v>18</v>
      </c>
      <c r="C65" s="9" t="s">
        <v>13981</v>
      </c>
      <c r="D65" s="19">
        <v>329</v>
      </c>
      <c r="E65" s="23">
        <v>845</v>
      </c>
      <c r="F65" s="26">
        <v>0.61</v>
      </c>
      <c r="G65" s="15">
        <v>4.2</v>
      </c>
      <c r="H65" s="23">
        <v>29746</v>
      </c>
    </row>
    <row r="66" spans="1:8" x14ac:dyDescent="0.55000000000000004">
      <c r="A66" s="9" t="s">
        <v>688</v>
      </c>
      <c r="B66" s="10" t="s">
        <v>194</v>
      </c>
      <c r="C66" s="9" t="s">
        <v>14024</v>
      </c>
      <c r="D66" s="19">
        <v>13999</v>
      </c>
      <c r="E66" s="23">
        <v>24999</v>
      </c>
      <c r="F66" s="26">
        <v>0.44</v>
      </c>
      <c r="G66" s="15">
        <v>4.2</v>
      </c>
      <c r="H66" s="23">
        <v>45238</v>
      </c>
    </row>
    <row r="67" spans="1:8" x14ac:dyDescent="0.55000000000000004">
      <c r="A67" s="9" t="s">
        <v>698</v>
      </c>
      <c r="B67" s="10" t="s">
        <v>148</v>
      </c>
      <c r="C67" s="9" t="s">
        <v>13956</v>
      </c>
      <c r="D67" s="19">
        <v>309</v>
      </c>
      <c r="E67" s="23">
        <v>1400</v>
      </c>
      <c r="F67" s="26">
        <v>0.78</v>
      </c>
      <c r="G67" s="15">
        <v>4.4000000000000004</v>
      </c>
      <c r="H67" s="23" t="s">
        <v>151</v>
      </c>
    </row>
    <row r="68" spans="1:8" x14ac:dyDescent="0.55000000000000004">
      <c r="A68" s="9" t="s">
        <v>704</v>
      </c>
      <c r="B68" s="10" t="s">
        <v>18</v>
      </c>
      <c r="C68" s="9" t="s">
        <v>13981</v>
      </c>
      <c r="D68" s="19">
        <v>263</v>
      </c>
      <c r="E68" s="23">
        <v>699</v>
      </c>
      <c r="F68" s="26">
        <v>0.62</v>
      </c>
      <c r="G68" s="15">
        <v>4.0999999999999996</v>
      </c>
      <c r="H68" s="23">
        <v>450</v>
      </c>
    </row>
    <row r="69" spans="1:8" x14ac:dyDescent="0.55000000000000004">
      <c r="A69" s="9" t="s">
        <v>715</v>
      </c>
      <c r="B69" s="10" t="s">
        <v>576</v>
      </c>
      <c r="C69" s="9" t="s">
        <v>14026</v>
      </c>
      <c r="D69" s="19">
        <v>7999</v>
      </c>
      <c r="E69" s="23">
        <v>14990</v>
      </c>
      <c r="F69" s="26">
        <v>0.47</v>
      </c>
      <c r="G69" s="15">
        <v>4.3</v>
      </c>
      <c r="H69" s="23">
        <v>457</v>
      </c>
    </row>
    <row r="70" spans="1:8" x14ac:dyDescent="0.55000000000000004">
      <c r="A70" s="9" t="s">
        <v>727</v>
      </c>
      <c r="B70" s="10" t="s">
        <v>729</v>
      </c>
      <c r="C70" s="9" t="s">
        <v>13983</v>
      </c>
      <c r="D70" s="19">
        <v>1599</v>
      </c>
      <c r="E70" s="23">
        <v>2999</v>
      </c>
      <c r="F70" s="26">
        <v>0.47</v>
      </c>
      <c r="G70" s="15">
        <v>4.2</v>
      </c>
      <c r="H70" s="23">
        <v>2727</v>
      </c>
    </row>
    <row r="71" spans="1:8" x14ac:dyDescent="0.55000000000000004">
      <c r="A71" s="9" t="s">
        <v>739</v>
      </c>
      <c r="B71" s="10" t="s">
        <v>18</v>
      </c>
      <c r="C71" s="9" t="s">
        <v>13981</v>
      </c>
      <c r="D71" s="19">
        <v>219</v>
      </c>
      <c r="E71" s="23">
        <v>700</v>
      </c>
      <c r="F71" s="26">
        <v>0.69</v>
      </c>
      <c r="G71" s="15">
        <v>4.3</v>
      </c>
      <c r="H71" s="23">
        <v>20053</v>
      </c>
    </row>
    <row r="72" spans="1:8" x14ac:dyDescent="0.55000000000000004">
      <c r="A72" s="9" t="s">
        <v>749</v>
      </c>
      <c r="B72" s="10" t="s">
        <v>18</v>
      </c>
      <c r="C72" s="9" t="s">
        <v>13981</v>
      </c>
      <c r="D72" s="19">
        <v>349</v>
      </c>
      <c r="E72" s="23">
        <v>899</v>
      </c>
      <c r="F72" s="26">
        <v>0.61</v>
      </c>
      <c r="G72" s="15">
        <v>4.5</v>
      </c>
      <c r="H72" s="23">
        <v>149</v>
      </c>
    </row>
    <row r="73" spans="1:8" x14ac:dyDescent="0.55000000000000004">
      <c r="A73" s="9" t="s">
        <v>759</v>
      </c>
      <c r="B73" s="10" t="s">
        <v>18</v>
      </c>
      <c r="C73" s="9" t="s">
        <v>13981</v>
      </c>
      <c r="D73" s="19">
        <v>349</v>
      </c>
      <c r="E73" s="23">
        <v>599</v>
      </c>
      <c r="F73" s="26">
        <v>0.42</v>
      </c>
      <c r="G73" s="15">
        <v>4.0999999999999996</v>
      </c>
      <c r="H73" s="23">
        <v>210</v>
      </c>
    </row>
    <row r="74" spans="1:8" x14ac:dyDescent="0.55000000000000004">
      <c r="A74" s="9" t="s">
        <v>769</v>
      </c>
      <c r="B74" s="10" t="s">
        <v>194</v>
      </c>
      <c r="C74" s="9" t="s">
        <v>14024</v>
      </c>
      <c r="D74" s="19">
        <v>26999</v>
      </c>
      <c r="E74" s="23">
        <v>42999</v>
      </c>
      <c r="F74" s="26">
        <v>0.37</v>
      </c>
      <c r="G74" s="15">
        <v>4.2</v>
      </c>
      <c r="H74" s="23">
        <v>45238</v>
      </c>
    </row>
    <row r="75" spans="1:8" x14ac:dyDescent="0.55000000000000004">
      <c r="A75" s="9" t="s">
        <v>776</v>
      </c>
      <c r="B75" s="10" t="s">
        <v>18</v>
      </c>
      <c r="C75" s="9" t="s">
        <v>13981</v>
      </c>
      <c r="D75" s="19">
        <v>115</v>
      </c>
      <c r="E75" s="23">
        <v>499</v>
      </c>
      <c r="F75" s="26">
        <v>0.77</v>
      </c>
      <c r="G75" s="15">
        <v>4</v>
      </c>
      <c r="H75" s="23">
        <v>7732</v>
      </c>
    </row>
    <row r="76" spans="1:8" x14ac:dyDescent="0.55000000000000004">
      <c r="A76" s="9" t="s">
        <v>787</v>
      </c>
      <c r="B76" s="10" t="s">
        <v>18</v>
      </c>
      <c r="C76" s="9" t="s">
        <v>13981</v>
      </c>
      <c r="D76" s="19">
        <v>399</v>
      </c>
      <c r="E76" s="23">
        <v>999</v>
      </c>
      <c r="F76" s="26">
        <v>0.6</v>
      </c>
      <c r="G76" s="15">
        <v>4.0999999999999996</v>
      </c>
      <c r="H76" s="23">
        <v>1780</v>
      </c>
    </row>
    <row r="77" spans="1:8" x14ac:dyDescent="0.55000000000000004">
      <c r="A77" s="9" t="s">
        <v>797</v>
      </c>
      <c r="B77" s="10" t="s">
        <v>18</v>
      </c>
      <c r="C77" s="9" t="s">
        <v>13981</v>
      </c>
      <c r="D77" s="19">
        <v>199</v>
      </c>
      <c r="E77" s="23">
        <v>499</v>
      </c>
      <c r="F77" s="26">
        <v>0.6</v>
      </c>
      <c r="G77" s="15">
        <v>4.0999999999999996</v>
      </c>
      <c r="H77" s="23">
        <v>602</v>
      </c>
    </row>
    <row r="78" spans="1:8" x14ac:dyDescent="0.55000000000000004">
      <c r="A78" s="9" t="s">
        <v>807</v>
      </c>
      <c r="B78" s="10" t="s">
        <v>18</v>
      </c>
      <c r="C78" s="9" t="s">
        <v>13981</v>
      </c>
      <c r="D78" s="19">
        <v>179</v>
      </c>
      <c r="E78" s="23">
        <v>399</v>
      </c>
      <c r="F78" s="26">
        <v>0.55000000000000004</v>
      </c>
      <c r="G78" s="15">
        <v>4</v>
      </c>
      <c r="H78" s="23">
        <v>1423</v>
      </c>
    </row>
    <row r="79" spans="1:8" x14ac:dyDescent="0.55000000000000004">
      <c r="A79" s="9" t="s">
        <v>817</v>
      </c>
      <c r="B79" s="10" t="s">
        <v>194</v>
      </c>
      <c r="C79" s="9" t="s">
        <v>14024</v>
      </c>
      <c r="D79" s="19">
        <v>10901</v>
      </c>
      <c r="E79" s="23">
        <v>30990</v>
      </c>
      <c r="F79" s="26">
        <v>0.65</v>
      </c>
      <c r="G79" s="15">
        <v>4.0999999999999996</v>
      </c>
      <c r="H79" s="23">
        <v>398</v>
      </c>
    </row>
    <row r="80" spans="1:8" x14ac:dyDescent="0.55000000000000004">
      <c r="A80" s="9" t="s">
        <v>829</v>
      </c>
      <c r="B80" s="10" t="s">
        <v>18</v>
      </c>
      <c r="C80" s="9" t="s">
        <v>13981</v>
      </c>
      <c r="D80" s="19">
        <v>209</v>
      </c>
      <c r="E80" s="23">
        <v>499</v>
      </c>
      <c r="F80" s="26">
        <v>0.57999999999999996</v>
      </c>
      <c r="G80" s="15">
        <v>3.9</v>
      </c>
      <c r="H80" s="23">
        <v>536</v>
      </c>
    </row>
    <row r="81" spans="1:8" x14ac:dyDescent="0.55000000000000004">
      <c r="A81" s="9" t="s">
        <v>839</v>
      </c>
      <c r="B81" s="10" t="s">
        <v>525</v>
      </c>
      <c r="C81" s="9" t="s">
        <v>14025</v>
      </c>
      <c r="D81" s="19">
        <v>1434</v>
      </c>
      <c r="E81" s="23">
        <v>3999</v>
      </c>
      <c r="F81" s="26">
        <v>0.64</v>
      </c>
      <c r="G81" s="15">
        <v>4</v>
      </c>
      <c r="H81" s="23">
        <v>32</v>
      </c>
    </row>
    <row r="82" spans="1:8" x14ac:dyDescent="0.55000000000000004">
      <c r="A82" s="9" t="s">
        <v>851</v>
      </c>
      <c r="B82" s="10" t="s">
        <v>18</v>
      </c>
      <c r="C82" s="9" t="s">
        <v>13981</v>
      </c>
      <c r="D82" s="19">
        <v>399</v>
      </c>
      <c r="E82" s="23">
        <v>1099</v>
      </c>
      <c r="F82" s="26">
        <v>0.64</v>
      </c>
      <c r="G82" s="15">
        <v>4.2</v>
      </c>
      <c r="H82" s="23">
        <v>24269</v>
      </c>
    </row>
    <row r="83" spans="1:8" x14ac:dyDescent="0.55000000000000004">
      <c r="A83" s="9" t="s">
        <v>857</v>
      </c>
      <c r="B83" s="10" t="s">
        <v>18</v>
      </c>
      <c r="C83" s="9" t="s">
        <v>13981</v>
      </c>
      <c r="D83" s="19">
        <v>139</v>
      </c>
      <c r="E83" s="23">
        <v>249</v>
      </c>
      <c r="F83" s="26">
        <v>0.44</v>
      </c>
      <c r="G83" s="15">
        <v>4</v>
      </c>
      <c r="H83" s="23">
        <v>9378</v>
      </c>
    </row>
    <row r="84" spans="1:8" x14ac:dyDescent="0.55000000000000004">
      <c r="A84" s="9" t="s">
        <v>863</v>
      </c>
      <c r="B84" s="10" t="s">
        <v>194</v>
      </c>
      <c r="C84" s="9" t="s">
        <v>14024</v>
      </c>
      <c r="D84" s="19">
        <v>7299</v>
      </c>
      <c r="E84" s="23">
        <v>19125</v>
      </c>
      <c r="F84" s="26">
        <v>0.62</v>
      </c>
      <c r="G84" s="15">
        <v>3.4</v>
      </c>
      <c r="H84" s="23">
        <v>902</v>
      </c>
    </row>
    <row r="85" spans="1:8" x14ac:dyDescent="0.55000000000000004">
      <c r="A85" s="9" t="s">
        <v>875</v>
      </c>
      <c r="B85" s="10" t="s">
        <v>18</v>
      </c>
      <c r="C85" s="9" t="s">
        <v>13981</v>
      </c>
      <c r="D85" s="19">
        <v>299</v>
      </c>
      <c r="E85" s="23">
        <v>799</v>
      </c>
      <c r="F85" s="26">
        <v>0.63</v>
      </c>
      <c r="G85" s="15">
        <v>4.4000000000000004</v>
      </c>
      <c r="H85" s="23">
        <v>28791</v>
      </c>
    </row>
    <row r="86" spans="1:8" x14ac:dyDescent="0.55000000000000004">
      <c r="A86" s="9" t="s">
        <v>885</v>
      </c>
      <c r="B86" s="10" t="s">
        <v>18</v>
      </c>
      <c r="C86" s="9" t="s">
        <v>13981</v>
      </c>
      <c r="D86" s="19">
        <v>325</v>
      </c>
      <c r="E86" s="23">
        <v>1299</v>
      </c>
      <c r="F86" s="26">
        <v>0.75</v>
      </c>
      <c r="G86" s="15">
        <v>4.2</v>
      </c>
      <c r="H86" s="23">
        <v>10576</v>
      </c>
    </row>
    <row r="87" spans="1:8" x14ac:dyDescent="0.55000000000000004">
      <c r="A87" s="9" t="s">
        <v>897</v>
      </c>
      <c r="B87" s="10" t="s">
        <v>194</v>
      </c>
      <c r="C87" s="9" t="s">
        <v>14024</v>
      </c>
      <c r="D87" s="19">
        <v>29999</v>
      </c>
      <c r="E87" s="23">
        <v>39999</v>
      </c>
      <c r="F87" s="26">
        <v>0.25</v>
      </c>
      <c r="G87" s="15">
        <v>4.2</v>
      </c>
      <c r="H87" s="23">
        <v>7298</v>
      </c>
    </row>
    <row r="88" spans="1:8" x14ac:dyDescent="0.55000000000000004">
      <c r="A88" s="9" t="s">
        <v>904</v>
      </c>
      <c r="B88" s="10" t="s">
        <v>194</v>
      </c>
      <c r="C88" s="9" t="s">
        <v>14024</v>
      </c>
      <c r="D88" s="19">
        <v>27999</v>
      </c>
      <c r="E88" s="23">
        <v>40990</v>
      </c>
      <c r="F88" s="26">
        <v>0.32</v>
      </c>
      <c r="G88" s="15">
        <v>4.3</v>
      </c>
      <c r="H88" s="23">
        <v>4703</v>
      </c>
    </row>
    <row r="89" spans="1:8" x14ac:dyDescent="0.55000000000000004">
      <c r="A89" s="9" t="s">
        <v>911</v>
      </c>
      <c r="B89" s="10" t="s">
        <v>194</v>
      </c>
      <c r="C89" s="9" t="s">
        <v>14024</v>
      </c>
      <c r="D89" s="19">
        <v>30990</v>
      </c>
      <c r="E89" s="23">
        <v>52900</v>
      </c>
      <c r="F89" s="26">
        <v>0.41</v>
      </c>
      <c r="G89" s="15">
        <v>4.3</v>
      </c>
      <c r="H89" s="23">
        <v>7109</v>
      </c>
    </row>
    <row r="90" spans="1:8" x14ac:dyDescent="0.55000000000000004">
      <c r="A90" s="9" t="s">
        <v>917</v>
      </c>
      <c r="B90" s="10" t="s">
        <v>18</v>
      </c>
      <c r="C90" s="9" t="s">
        <v>13981</v>
      </c>
      <c r="D90" s="19">
        <v>199</v>
      </c>
      <c r="E90" s="23">
        <v>999</v>
      </c>
      <c r="F90" s="26">
        <v>0.8</v>
      </c>
      <c r="G90" s="15">
        <v>4.5</v>
      </c>
      <c r="H90" s="23">
        <v>127</v>
      </c>
    </row>
    <row r="91" spans="1:8" x14ac:dyDescent="0.55000000000000004">
      <c r="A91" s="9" t="s">
        <v>927</v>
      </c>
      <c r="B91" s="10" t="s">
        <v>18</v>
      </c>
      <c r="C91" s="9" t="s">
        <v>13981</v>
      </c>
      <c r="D91" s="19">
        <v>649</v>
      </c>
      <c r="E91" s="23">
        <v>1999</v>
      </c>
      <c r="F91" s="26">
        <v>0.68</v>
      </c>
      <c r="G91" s="15">
        <v>4.2</v>
      </c>
      <c r="H91" s="23">
        <v>24269</v>
      </c>
    </row>
    <row r="92" spans="1:8" x14ac:dyDescent="0.55000000000000004">
      <c r="A92" s="9" t="s">
        <v>932</v>
      </c>
      <c r="B92" s="10" t="s">
        <v>113</v>
      </c>
      <c r="C92" s="9" t="s">
        <v>13972</v>
      </c>
      <c r="D92" s="19">
        <v>269</v>
      </c>
      <c r="E92" s="23">
        <v>800</v>
      </c>
      <c r="F92" s="26">
        <v>0.66</v>
      </c>
      <c r="G92" s="15">
        <v>3.6</v>
      </c>
      <c r="H92" s="23">
        <v>10134</v>
      </c>
    </row>
    <row r="93" spans="1:8" x14ac:dyDescent="0.55000000000000004">
      <c r="A93" s="9" t="s">
        <v>944</v>
      </c>
      <c r="B93" s="10" t="s">
        <v>194</v>
      </c>
      <c r="C93" s="9" t="s">
        <v>14024</v>
      </c>
      <c r="D93" s="19">
        <v>24999</v>
      </c>
      <c r="E93" s="23">
        <v>31999</v>
      </c>
      <c r="F93" s="26">
        <v>0.22</v>
      </c>
      <c r="G93" s="15">
        <v>4.2</v>
      </c>
      <c r="H93" s="23">
        <v>34899</v>
      </c>
    </row>
    <row r="94" spans="1:8" x14ac:dyDescent="0.55000000000000004">
      <c r="A94" s="9" t="s">
        <v>950</v>
      </c>
      <c r="B94" s="10" t="s">
        <v>18</v>
      </c>
      <c r="C94" s="9" t="s">
        <v>13981</v>
      </c>
      <c r="D94" s="19">
        <v>299</v>
      </c>
      <c r="E94" s="23">
        <v>699</v>
      </c>
      <c r="F94" s="26">
        <v>0.56999999999999995</v>
      </c>
      <c r="G94" s="15">
        <v>4.2</v>
      </c>
      <c r="H94" s="23">
        <v>94363</v>
      </c>
    </row>
    <row r="95" spans="1:8" x14ac:dyDescent="0.55000000000000004">
      <c r="A95" s="9" t="s">
        <v>954</v>
      </c>
      <c r="B95" s="10" t="s">
        <v>18</v>
      </c>
      <c r="C95" s="9" t="s">
        <v>13981</v>
      </c>
      <c r="D95" s="19">
        <v>199</v>
      </c>
      <c r="E95" s="23">
        <v>999</v>
      </c>
      <c r="F95" s="26">
        <v>0.8</v>
      </c>
      <c r="G95" s="15">
        <v>4.0999999999999996</v>
      </c>
      <c r="H95" s="23">
        <v>425</v>
      </c>
    </row>
    <row r="96" spans="1:8" x14ac:dyDescent="0.55000000000000004">
      <c r="A96" s="9" t="s">
        <v>964</v>
      </c>
      <c r="B96" s="10" t="s">
        <v>194</v>
      </c>
      <c r="C96" s="9" t="s">
        <v>14024</v>
      </c>
      <c r="D96" s="19">
        <v>18990</v>
      </c>
      <c r="E96" s="23">
        <v>40990</v>
      </c>
      <c r="F96" s="26">
        <v>0.54</v>
      </c>
      <c r="G96" s="15">
        <v>4.2</v>
      </c>
      <c r="H96" s="23">
        <v>6659</v>
      </c>
    </row>
    <row r="97" spans="1:8" x14ac:dyDescent="0.55000000000000004">
      <c r="A97" s="9" t="s">
        <v>975</v>
      </c>
      <c r="B97" s="10" t="s">
        <v>113</v>
      </c>
      <c r="C97" s="9" t="s">
        <v>13972</v>
      </c>
      <c r="D97" s="19">
        <v>290</v>
      </c>
      <c r="E97" s="23">
        <v>349</v>
      </c>
      <c r="F97" s="26">
        <v>0.17</v>
      </c>
      <c r="G97" s="15">
        <v>3.7</v>
      </c>
      <c r="H97" s="23">
        <v>1977</v>
      </c>
    </row>
    <row r="98" spans="1:8" x14ac:dyDescent="0.55000000000000004">
      <c r="A98" s="9" t="s">
        <v>986</v>
      </c>
      <c r="B98" s="10" t="s">
        <v>525</v>
      </c>
      <c r="C98" s="9" t="s">
        <v>14025</v>
      </c>
      <c r="D98" s="19">
        <v>249</v>
      </c>
      <c r="E98" s="23">
        <v>799</v>
      </c>
      <c r="F98" s="26">
        <v>0.69</v>
      </c>
      <c r="G98" s="15">
        <v>3.8</v>
      </c>
      <c r="H98" s="23">
        <v>1079</v>
      </c>
    </row>
    <row r="99" spans="1:8" x14ac:dyDescent="0.55000000000000004">
      <c r="A99" s="9" t="s">
        <v>996</v>
      </c>
      <c r="B99" s="10" t="s">
        <v>18</v>
      </c>
      <c r="C99" s="9" t="s">
        <v>13981</v>
      </c>
      <c r="D99" s="19">
        <v>345</v>
      </c>
      <c r="E99" s="23">
        <v>999</v>
      </c>
      <c r="F99" s="26">
        <v>0.65</v>
      </c>
      <c r="G99" s="15">
        <v>3.7</v>
      </c>
      <c r="H99" s="23">
        <v>1097</v>
      </c>
    </row>
    <row r="100" spans="1:8" x14ac:dyDescent="0.55000000000000004">
      <c r="A100" s="9" t="s">
        <v>1007</v>
      </c>
      <c r="B100" s="10" t="s">
        <v>113</v>
      </c>
      <c r="C100" s="9" t="s">
        <v>13972</v>
      </c>
      <c r="D100" s="19">
        <v>1099</v>
      </c>
      <c r="E100" s="23">
        <v>1899</v>
      </c>
      <c r="F100" s="26">
        <v>0.42</v>
      </c>
      <c r="G100" s="15">
        <v>4.5</v>
      </c>
      <c r="H100" s="23">
        <v>22420</v>
      </c>
    </row>
    <row r="101" spans="1:8" x14ac:dyDescent="0.55000000000000004">
      <c r="A101" s="9" t="s">
        <v>1017</v>
      </c>
      <c r="B101" s="10" t="s">
        <v>18</v>
      </c>
      <c r="C101" s="9" t="s">
        <v>13981</v>
      </c>
      <c r="D101" s="19">
        <v>719</v>
      </c>
      <c r="E101" s="23">
        <v>1499</v>
      </c>
      <c r="F101" s="26">
        <v>0.52</v>
      </c>
      <c r="G101" s="15">
        <v>4.0999999999999996</v>
      </c>
      <c r="H101" s="23">
        <v>1045</v>
      </c>
    </row>
    <row r="102" spans="1:8" x14ac:dyDescent="0.55000000000000004">
      <c r="A102" s="9" t="s">
        <v>1028</v>
      </c>
      <c r="B102" s="10" t="s">
        <v>525</v>
      </c>
      <c r="C102" s="9" t="s">
        <v>14025</v>
      </c>
      <c r="D102" s="19">
        <v>349</v>
      </c>
      <c r="E102" s="23">
        <v>1499</v>
      </c>
      <c r="F102" s="26">
        <v>0.77</v>
      </c>
      <c r="G102" s="15">
        <v>4.3</v>
      </c>
      <c r="H102" s="23">
        <v>4145</v>
      </c>
    </row>
    <row r="103" spans="1:8" x14ac:dyDescent="0.55000000000000004">
      <c r="A103" s="9" t="s">
        <v>1038</v>
      </c>
      <c r="B103" s="10" t="s">
        <v>18</v>
      </c>
      <c r="C103" s="9" t="s">
        <v>13981</v>
      </c>
      <c r="D103" s="19">
        <v>849</v>
      </c>
      <c r="E103" s="23">
        <v>1809</v>
      </c>
      <c r="F103" s="26">
        <v>0.53</v>
      </c>
      <c r="G103" s="15">
        <v>4.3</v>
      </c>
      <c r="H103" s="23">
        <v>6547</v>
      </c>
    </row>
    <row r="104" spans="1:8" x14ac:dyDescent="0.55000000000000004">
      <c r="A104" s="9" t="s">
        <v>1048</v>
      </c>
      <c r="B104" s="10" t="s">
        <v>525</v>
      </c>
      <c r="C104" s="9" t="s">
        <v>14025</v>
      </c>
      <c r="D104" s="19">
        <v>299</v>
      </c>
      <c r="E104" s="23">
        <v>899</v>
      </c>
      <c r="F104" s="26">
        <v>0.67</v>
      </c>
      <c r="G104" s="15">
        <v>4</v>
      </c>
      <c r="H104" s="23">
        <v>1588</v>
      </c>
    </row>
    <row r="105" spans="1:8" x14ac:dyDescent="0.55000000000000004">
      <c r="A105" s="9" t="s">
        <v>1058</v>
      </c>
      <c r="B105" s="10" t="s">
        <v>194</v>
      </c>
      <c r="C105" s="9" t="s">
        <v>14024</v>
      </c>
      <c r="D105" s="19">
        <v>21999</v>
      </c>
      <c r="E105" s="23">
        <v>29999</v>
      </c>
      <c r="F105" s="26">
        <v>0.27</v>
      </c>
      <c r="G105" s="15">
        <v>4.2</v>
      </c>
      <c r="H105" s="23">
        <v>32840</v>
      </c>
    </row>
    <row r="106" spans="1:8" x14ac:dyDescent="0.55000000000000004">
      <c r="A106" s="9" t="s">
        <v>1064</v>
      </c>
      <c r="B106" s="10" t="s">
        <v>18</v>
      </c>
      <c r="C106" s="9" t="s">
        <v>13981</v>
      </c>
      <c r="D106" s="19">
        <v>349</v>
      </c>
      <c r="E106" s="23">
        <v>999</v>
      </c>
      <c r="F106" s="26">
        <v>0.65</v>
      </c>
      <c r="G106" s="15">
        <v>4.2</v>
      </c>
      <c r="H106" s="23">
        <v>13120</v>
      </c>
    </row>
    <row r="107" spans="1:8" x14ac:dyDescent="0.55000000000000004">
      <c r="A107" s="9" t="s">
        <v>1074</v>
      </c>
      <c r="B107" s="10" t="s">
        <v>18</v>
      </c>
      <c r="C107" s="9" t="s">
        <v>13981</v>
      </c>
      <c r="D107" s="19">
        <v>399</v>
      </c>
      <c r="E107" s="23">
        <v>999</v>
      </c>
      <c r="F107" s="26">
        <v>0.6</v>
      </c>
      <c r="G107" s="15">
        <v>4.3</v>
      </c>
      <c r="H107" s="23">
        <v>2806</v>
      </c>
    </row>
    <row r="108" spans="1:8" x14ac:dyDescent="0.55000000000000004">
      <c r="A108" s="9" t="s">
        <v>1084</v>
      </c>
      <c r="B108" s="10" t="s">
        <v>18</v>
      </c>
      <c r="C108" s="9" t="s">
        <v>13981</v>
      </c>
      <c r="D108" s="19">
        <v>449</v>
      </c>
      <c r="E108" s="23">
        <v>1299</v>
      </c>
      <c r="F108" s="26">
        <v>0.65</v>
      </c>
      <c r="G108" s="15">
        <v>4.2</v>
      </c>
      <c r="H108" s="23">
        <v>24269</v>
      </c>
    </row>
    <row r="109" spans="1:8" x14ac:dyDescent="0.55000000000000004">
      <c r="A109" s="9" t="s">
        <v>1089</v>
      </c>
      <c r="B109" s="10" t="s">
        <v>18</v>
      </c>
      <c r="C109" s="9" t="s">
        <v>13981</v>
      </c>
      <c r="D109" s="19">
        <v>299</v>
      </c>
      <c r="E109" s="23">
        <v>999</v>
      </c>
      <c r="F109" s="26">
        <v>0.7</v>
      </c>
      <c r="G109" s="15">
        <v>4.3</v>
      </c>
      <c r="H109" s="23">
        <v>766</v>
      </c>
    </row>
    <row r="110" spans="1:8" x14ac:dyDescent="0.55000000000000004">
      <c r="A110" s="9" t="s">
        <v>1099</v>
      </c>
      <c r="B110" s="10" t="s">
        <v>194</v>
      </c>
      <c r="C110" s="9" t="s">
        <v>14024</v>
      </c>
      <c r="D110" s="19">
        <v>37999</v>
      </c>
      <c r="E110" s="23">
        <v>65000</v>
      </c>
      <c r="F110" s="26">
        <v>0.42</v>
      </c>
      <c r="G110" s="15">
        <v>4.3</v>
      </c>
      <c r="H110" s="23">
        <v>3587</v>
      </c>
    </row>
    <row r="111" spans="1:8" x14ac:dyDescent="0.55000000000000004">
      <c r="A111" s="9" t="s">
        <v>1111</v>
      </c>
      <c r="B111" s="10" t="s">
        <v>18</v>
      </c>
      <c r="C111" s="9" t="s">
        <v>13981</v>
      </c>
      <c r="D111" s="19">
        <v>99</v>
      </c>
      <c r="E111" s="23">
        <v>800</v>
      </c>
      <c r="F111" s="26">
        <v>0.88</v>
      </c>
      <c r="G111" s="15">
        <v>3.9</v>
      </c>
      <c r="H111" s="23">
        <v>24871</v>
      </c>
    </row>
    <row r="112" spans="1:8" x14ac:dyDescent="0.55000000000000004">
      <c r="A112" s="9" t="s">
        <v>1117</v>
      </c>
      <c r="B112" s="10" t="s">
        <v>576</v>
      </c>
      <c r="C112" s="9" t="s">
        <v>14026</v>
      </c>
      <c r="D112" s="19">
        <v>7390</v>
      </c>
      <c r="E112" s="23">
        <v>20000</v>
      </c>
      <c r="F112" s="26">
        <v>0.63</v>
      </c>
      <c r="G112" s="15">
        <v>4.0999999999999996</v>
      </c>
      <c r="H112" s="23">
        <v>2581</v>
      </c>
    </row>
    <row r="113" spans="1:8" x14ac:dyDescent="0.55000000000000004">
      <c r="A113" s="9" t="s">
        <v>1129</v>
      </c>
      <c r="B113" s="10" t="s">
        <v>18</v>
      </c>
      <c r="C113" s="9" t="s">
        <v>13981</v>
      </c>
      <c r="D113" s="19">
        <v>273.10000000000002</v>
      </c>
      <c r="E113" s="23">
        <v>999</v>
      </c>
      <c r="F113" s="26">
        <v>0.73</v>
      </c>
      <c r="G113" s="15">
        <v>4.3</v>
      </c>
      <c r="H113" s="23">
        <v>20850</v>
      </c>
    </row>
    <row r="114" spans="1:8" x14ac:dyDescent="0.55000000000000004">
      <c r="A114" s="9" t="s">
        <v>1135</v>
      </c>
      <c r="B114" s="10" t="s">
        <v>194</v>
      </c>
      <c r="C114" s="9" t="s">
        <v>14024</v>
      </c>
      <c r="D114" s="19">
        <v>15990</v>
      </c>
      <c r="E114" s="23">
        <v>23990</v>
      </c>
      <c r="F114" s="26">
        <v>0.33</v>
      </c>
      <c r="G114" s="15">
        <v>4.3</v>
      </c>
      <c r="H114" s="23">
        <v>1035</v>
      </c>
    </row>
    <row r="115" spans="1:8" x14ac:dyDescent="0.55000000000000004">
      <c r="A115" s="9" t="s">
        <v>1147</v>
      </c>
      <c r="B115" s="10" t="s">
        <v>18</v>
      </c>
      <c r="C115" s="9" t="s">
        <v>13981</v>
      </c>
      <c r="D115" s="19">
        <v>399</v>
      </c>
      <c r="E115" s="23">
        <v>999</v>
      </c>
      <c r="F115" s="26">
        <v>0.6</v>
      </c>
      <c r="G115" s="15">
        <v>4.0999999999999996</v>
      </c>
      <c r="H115" s="23">
        <v>1780</v>
      </c>
    </row>
    <row r="116" spans="1:8" x14ac:dyDescent="0.55000000000000004">
      <c r="A116" s="9" t="s">
        <v>1152</v>
      </c>
      <c r="B116" s="10" t="s">
        <v>525</v>
      </c>
      <c r="C116" s="9" t="s">
        <v>14025</v>
      </c>
      <c r="D116" s="19">
        <v>399</v>
      </c>
      <c r="E116" s="23">
        <v>1999</v>
      </c>
      <c r="F116" s="26">
        <v>0.8</v>
      </c>
      <c r="G116" s="15">
        <v>4.5</v>
      </c>
      <c r="H116" s="23">
        <v>505</v>
      </c>
    </row>
    <row r="117" spans="1:8" x14ac:dyDescent="0.55000000000000004">
      <c r="A117" s="9" t="s">
        <v>1162</v>
      </c>
      <c r="B117" s="10" t="s">
        <v>18</v>
      </c>
      <c r="C117" s="9" t="s">
        <v>13981</v>
      </c>
      <c r="D117" s="19">
        <v>210</v>
      </c>
      <c r="E117" s="23">
        <v>399</v>
      </c>
      <c r="F117" s="26">
        <v>0.47</v>
      </c>
      <c r="G117" s="15">
        <v>4.0999999999999996</v>
      </c>
      <c r="H117" s="23">
        <v>1717</v>
      </c>
    </row>
    <row r="118" spans="1:8" x14ac:dyDescent="0.55000000000000004">
      <c r="A118" s="9" t="s">
        <v>1173</v>
      </c>
      <c r="B118" s="10" t="s">
        <v>525</v>
      </c>
      <c r="C118" s="9" t="s">
        <v>14025</v>
      </c>
      <c r="D118" s="19">
        <v>1299</v>
      </c>
      <c r="E118" s="23">
        <v>1999</v>
      </c>
      <c r="F118" s="26">
        <v>0.35</v>
      </c>
      <c r="G118" s="15">
        <v>3.6</v>
      </c>
      <c r="H118" s="23">
        <v>590</v>
      </c>
    </row>
    <row r="119" spans="1:8" x14ac:dyDescent="0.55000000000000004">
      <c r="A119" s="9" t="s">
        <v>1183</v>
      </c>
      <c r="B119" s="10" t="s">
        <v>18</v>
      </c>
      <c r="C119" s="9" t="s">
        <v>13981</v>
      </c>
      <c r="D119" s="19">
        <v>347</v>
      </c>
      <c r="E119" s="23">
        <v>999</v>
      </c>
      <c r="F119" s="26">
        <v>0.65</v>
      </c>
      <c r="G119" s="15">
        <v>3.5</v>
      </c>
      <c r="H119" s="23">
        <v>1121</v>
      </c>
    </row>
    <row r="120" spans="1:8" x14ac:dyDescent="0.55000000000000004">
      <c r="A120" s="9" t="s">
        <v>1194</v>
      </c>
      <c r="B120" s="10" t="s">
        <v>18</v>
      </c>
      <c r="C120" s="9" t="s">
        <v>13981</v>
      </c>
      <c r="D120" s="19">
        <v>149</v>
      </c>
      <c r="E120" s="23">
        <v>999</v>
      </c>
      <c r="F120" s="26">
        <v>0.85</v>
      </c>
      <c r="G120" s="15">
        <v>4</v>
      </c>
      <c r="H120" s="23">
        <v>1313</v>
      </c>
    </row>
    <row r="121" spans="1:8" x14ac:dyDescent="0.55000000000000004">
      <c r="A121" s="9" t="s">
        <v>1199</v>
      </c>
      <c r="B121" s="10" t="s">
        <v>18</v>
      </c>
      <c r="C121" s="9" t="s">
        <v>13981</v>
      </c>
      <c r="D121" s="19">
        <v>228</v>
      </c>
      <c r="E121" s="23">
        <v>899</v>
      </c>
      <c r="F121" s="26">
        <v>0.75</v>
      </c>
      <c r="G121" s="15">
        <v>3.8</v>
      </c>
      <c r="H121" s="23">
        <v>132</v>
      </c>
    </row>
    <row r="122" spans="1:8" x14ac:dyDescent="0.55000000000000004">
      <c r="A122" s="9" t="s">
        <v>1210</v>
      </c>
      <c r="B122" s="10" t="s">
        <v>18</v>
      </c>
      <c r="C122" s="9" t="s">
        <v>13981</v>
      </c>
      <c r="D122" s="19">
        <v>1599</v>
      </c>
      <c r="E122" s="23">
        <v>1999</v>
      </c>
      <c r="F122" s="26">
        <v>0.2</v>
      </c>
      <c r="G122" s="15">
        <v>4.4000000000000004</v>
      </c>
      <c r="H122" s="23">
        <v>1951</v>
      </c>
    </row>
    <row r="123" spans="1:8" x14ac:dyDescent="0.55000000000000004">
      <c r="A123" s="9" t="s">
        <v>1220</v>
      </c>
      <c r="B123" s="10" t="s">
        <v>525</v>
      </c>
      <c r="C123" s="9" t="s">
        <v>14025</v>
      </c>
      <c r="D123" s="19">
        <v>1499</v>
      </c>
      <c r="E123" s="23">
        <v>3999</v>
      </c>
      <c r="F123" s="26">
        <v>0.63</v>
      </c>
      <c r="G123" s="15">
        <v>3.7</v>
      </c>
      <c r="H123" s="23">
        <v>37</v>
      </c>
    </row>
    <row r="124" spans="1:8" x14ac:dyDescent="0.55000000000000004">
      <c r="A124" s="9" t="s">
        <v>1230</v>
      </c>
      <c r="B124" s="10" t="s">
        <v>194</v>
      </c>
      <c r="C124" s="9" t="s">
        <v>14024</v>
      </c>
      <c r="D124" s="19">
        <v>8499</v>
      </c>
      <c r="E124" s="23">
        <v>15999</v>
      </c>
      <c r="F124" s="26">
        <v>0.47</v>
      </c>
      <c r="G124" s="15">
        <v>4.3</v>
      </c>
      <c r="H124" s="23">
        <v>592</v>
      </c>
    </row>
    <row r="125" spans="1:8" x14ac:dyDescent="0.55000000000000004">
      <c r="A125" s="9" t="s">
        <v>1241</v>
      </c>
      <c r="B125" s="10" t="s">
        <v>194</v>
      </c>
      <c r="C125" s="9" t="s">
        <v>14024</v>
      </c>
      <c r="D125" s="19">
        <v>20990</v>
      </c>
      <c r="E125" s="23">
        <v>44990</v>
      </c>
      <c r="F125" s="26">
        <v>0.53</v>
      </c>
      <c r="G125" s="15">
        <v>4.0999999999999996</v>
      </c>
      <c r="H125" s="23">
        <v>1259</v>
      </c>
    </row>
    <row r="126" spans="1:8" x14ac:dyDescent="0.55000000000000004">
      <c r="A126" s="9" t="s">
        <v>1253</v>
      </c>
      <c r="B126" s="10" t="s">
        <v>194</v>
      </c>
      <c r="C126" s="9" t="s">
        <v>14024</v>
      </c>
      <c r="D126" s="19">
        <v>32999</v>
      </c>
      <c r="E126" s="23">
        <v>44999</v>
      </c>
      <c r="F126" s="26">
        <v>0.27</v>
      </c>
      <c r="G126" s="15">
        <v>4.2</v>
      </c>
      <c r="H126" s="23">
        <v>45238</v>
      </c>
    </row>
    <row r="127" spans="1:8" x14ac:dyDescent="0.55000000000000004">
      <c r="A127" s="9" t="s">
        <v>1259</v>
      </c>
      <c r="B127" s="10" t="s">
        <v>148</v>
      </c>
      <c r="C127" s="9" t="s">
        <v>13956</v>
      </c>
      <c r="D127" s="19">
        <v>799</v>
      </c>
      <c r="E127" s="23">
        <v>1700</v>
      </c>
      <c r="F127" s="26">
        <v>0.53</v>
      </c>
      <c r="G127" s="15">
        <v>4.0999999999999996</v>
      </c>
      <c r="H127" s="23">
        <v>28638</v>
      </c>
    </row>
    <row r="128" spans="1:8" x14ac:dyDescent="0.55000000000000004">
      <c r="A128" s="9" t="s">
        <v>1270</v>
      </c>
      <c r="B128" s="10" t="s">
        <v>148</v>
      </c>
      <c r="C128" s="9" t="s">
        <v>13956</v>
      </c>
      <c r="D128" s="19">
        <v>229</v>
      </c>
      <c r="E128" s="23">
        <v>595</v>
      </c>
      <c r="F128" s="26">
        <v>0.62</v>
      </c>
      <c r="G128" s="15">
        <v>4.3</v>
      </c>
      <c r="H128" s="23">
        <v>12835</v>
      </c>
    </row>
    <row r="129" spans="1:8" x14ac:dyDescent="0.55000000000000004">
      <c r="A129" s="9" t="s">
        <v>1281</v>
      </c>
      <c r="B129" s="10" t="s">
        <v>194</v>
      </c>
      <c r="C129" s="9" t="s">
        <v>14024</v>
      </c>
      <c r="D129" s="19">
        <v>9999</v>
      </c>
      <c r="E129" s="23">
        <v>27990</v>
      </c>
      <c r="F129" s="26">
        <v>0.64</v>
      </c>
      <c r="G129" s="15">
        <v>4.2</v>
      </c>
      <c r="H129" s="23">
        <v>1269</v>
      </c>
    </row>
    <row r="130" spans="1:8" x14ac:dyDescent="0.55000000000000004">
      <c r="A130" s="9" t="s">
        <v>1293</v>
      </c>
      <c r="B130" s="10" t="s">
        <v>525</v>
      </c>
      <c r="C130" s="9" t="s">
        <v>14025</v>
      </c>
      <c r="D130" s="19">
        <v>349</v>
      </c>
      <c r="E130" s="23">
        <v>599</v>
      </c>
      <c r="F130" s="26">
        <v>0.42</v>
      </c>
      <c r="G130" s="15">
        <v>4.2</v>
      </c>
      <c r="H130" s="23">
        <v>284</v>
      </c>
    </row>
    <row r="131" spans="1:8" x14ac:dyDescent="0.55000000000000004">
      <c r="A131" s="9" t="s">
        <v>1303</v>
      </c>
      <c r="B131" s="10" t="s">
        <v>1305</v>
      </c>
      <c r="C131" s="9" t="s">
        <v>13984</v>
      </c>
      <c r="D131" s="19">
        <v>489</v>
      </c>
      <c r="E131" s="23">
        <v>1200</v>
      </c>
      <c r="F131" s="26">
        <v>0.59</v>
      </c>
      <c r="G131" s="15">
        <v>4.4000000000000004</v>
      </c>
      <c r="H131" s="23">
        <v>69538</v>
      </c>
    </row>
    <row r="132" spans="1:8" x14ac:dyDescent="0.55000000000000004">
      <c r="A132" s="9" t="s">
        <v>1316</v>
      </c>
      <c r="B132" s="10" t="s">
        <v>194</v>
      </c>
      <c r="C132" s="9" t="s">
        <v>14024</v>
      </c>
      <c r="D132" s="19">
        <v>23999</v>
      </c>
      <c r="E132" s="23">
        <v>34990</v>
      </c>
      <c r="F132" s="26">
        <v>0.31</v>
      </c>
      <c r="G132" s="15">
        <v>4.3</v>
      </c>
      <c r="H132" s="23">
        <v>4703</v>
      </c>
    </row>
    <row r="133" spans="1:8" x14ac:dyDescent="0.55000000000000004">
      <c r="A133" s="9" t="s">
        <v>1322</v>
      </c>
      <c r="B133" s="10" t="s">
        <v>18</v>
      </c>
      <c r="C133" s="9" t="s">
        <v>13981</v>
      </c>
      <c r="D133" s="19">
        <v>399</v>
      </c>
      <c r="E133" s="23">
        <v>999</v>
      </c>
      <c r="F133" s="26">
        <v>0.6</v>
      </c>
      <c r="G133" s="15">
        <v>4.3</v>
      </c>
      <c r="H133" s="23">
        <v>2806</v>
      </c>
    </row>
    <row r="134" spans="1:8" x14ac:dyDescent="0.55000000000000004">
      <c r="A134" s="9" t="s">
        <v>1327</v>
      </c>
      <c r="B134" s="10" t="s">
        <v>1329</v>
      </c>
      <c r="C134" s="9" t="s">
        <v>13934</v>
      </c>
      <c r="D134" s="19">
        <v>349</v>
      </c>
      <c r="E134" s="23">
        <v>1299</v>
      </c>
      <c r="F134" s="26">
        <v>0.73</v>
      </c>
      <c r="G134" s="15">
        <v>4</v>
      </c>
      <c r="H134" s="23">
        <v>3295</v>
      </c>
    </row>
    <row r="135" spans="1:8" x14ac:dyDescent="0.55000000000000004">
      <c r="A135" s="9" t="s">
        <v>1338</v>
      </c>
      <c r="B135" s="10" t="s">
        <v>18</v>
      </c>
      <c r="C135" s="9" t="s">
        <v>13981</v>
      </c>
      <c r="D135" s="19">
        <v>179</v>
      </c>
      <c r="E135" s="23">
        <v>299</v>
      </c>
      <c r="F135" s="26">
        <v>0.4</v>
      </c>
      <c r="G135" s="15">
        <v>3.9</v>
      </c>
      <c r="H135" s="23">
        <v>81</v>
      </c>
    </row>
    <row r="136" spans="1:8" x14ac:dyDescent="0.55000000000000004">
      <c r="A136" s="9" t="s">
        <v>1348</v>
      </c>
      <c r="B136" s="10" t="s">
        <v>18</v>
      </c>
      <c r="C136" s="9" t="s">
        <v>13981</v>
      </c>
      <c r="D136" s="19">
        <v>689</v>
      </c>
      <c r="E136" s="23">
        <v>1500</v>
      </c>
      <c r="F136" s="26">
        <v>0.54</v>
      </c>
      <c r="G136" s="15">
        <v>4.2</v>
      </c>
      <c r="H136" s="23">
        <v>42301</v>
      </c>
    </row>
    <row r="137" spans="1:8" x14ac:dyDescent="0.55000000000000004">
      <c r="A137" s="9" t="s">
        <v>1360</v>
      </c>
      <c r="B137" s="10" t="s">
        <v>194</v>
      </c>
      <c r="C137" s="9" t="s">
        <v>14024</v>
      </c>
      <c r="D137" s="19">
        <v>30990</v>
      </c>
      <c r="E137" s="23">
        <v>49990</v>
      </c>
      <c r="F137" s="26">
        <v>0.38</v>
      </c>
      <c r="G137" s="15">
        <v>4.3</v>
      </c>
      <c r="H137" s="23">
        <v>1376</v>
      </c>
    </row>
    <row r="138" spans="1:8" x14ac:dyDescent="0.55000000000000004">
      <c r="A138" s="9" t="s">
        <v>1371</v>
      </c>
      <c r="B138" s="10" t="s">
        <v>18</v>
      </c>
      <c r="C138" s="9" t="s">
        <v>13981</v>
      </c>
      <c r="D138" s="19">
        <v>249</v>
      </c>
      <c r="E138" s="23">
        <v>931</v>
      </c>
      <c r="F138" s="26">
        <v>0.73</v>
      </c>
      <c r="G138" s="15">
        <v>3.9</v>
      </c>
      <c r="H138" s="23">
        <v>1075</v>
      </c>
    </row>
    <row r="139" spans="1:8" x14ac:dyDescent="0.55000000000000004">
      <c r="A139" s="9" t="s">
        <v>1377</v>
      </c>
      <c r="B139" s="10" t="s">
        <v>148</v>
      </c>
      <c r="C139" s="9" t="s">
        <v>13956</v>
      </c>
      <c r="D139" s="19">
        <v>999</v>
      </c>
      <c r="E139" s="23">
        <v>2399</v>
      </c>
      <c r="F139" s="26">
        <v>0.57999999999999996</v>
      </c>
      <c r="G139" s="15">
        <v>4.5999999999999996</v>
      </c>
      <c r="H139" s="23">
        <v>3664</v>
      </c>
    </row>
    <row r="140" spans="1:8" x14ac:dyDescent="0.55000000000000004">
      <c r="A140" s="9" t="s">
        <v>1388</v>
      </c>
      <c r="B140" s="10" t="s">
        <v>525</v>
      </c>
      <c r="C140" s="9" t="s">
        <v>14025</v>
      </c>
      <c r="D140" s="19">
        <v>399</v>
      </c>
      <c r="E140" s="23">
        <v>399</v>
      </c>
      <c r="F140" s="26">
        <v>0</v>
      </c>
      <c r="G140" s="15">
        <v>3.9</v>
      </c>
      <c r="H140" s="23">
        <v>1951</v>
      </c>
    </row>
    <row r="141" spans="1:8" x14ac:dyDescent="0.55000000000000004">
      <c r="A141" s="9" t="s">
        <v>1398</v>
      </c>
      <c r="B141" s="10" t="s">
        <v>18</v>
      </c>
      <c r="C141" s="9" t="s">
        <v>13981</v>
      </c>
      <c r="D141" s="19">
        <v>349</v>
      </c>
      <c r="E141" s="23">
        <v>699</v>
      </c>
      <c r="F141" s="26">
        <v>0.5</v>
      </c>
      <c r="G141" s="15">
        <v>4.3</v>
      </c>
      <c r="H141" s="23">
        <v>20850</v>
      </c>
    </row>
    <row r="142" spans="1:8" x14ac:dyDescent="0.55000000000000004">
      <c r="A142" s="9" t="s">
        <v>1403</v>
      </c>
      <c r="B142" s="10" t="s">
        <v>18</v>
      </c>
      <c r="C142" s="9" t="s">
        <v>13981</v>
      </c>
      <c r="D142" s="19">
        <v>399</v>
      </c>
      <c r="E142" s="23">
        <v>1099</v>
      </c>
      <c r="F142" s="26">
        <v>0.64</v>
      </c>
      <c r="G142" s="15">
        <v>4.0999999999999996</v>
      </c>
      <c r="H142" s="23">
        <v>2685</v>
      </c>
    </row>
    <row r="143" spans="1:8" x14ac:dyDescent="0.55000000000000004">
      <c r="A143" s="9" t="s">
        <v>1413</v>
      </c>
      <c r="B143" s="10" t="s">
        <v>113</v>
      </c>
      <c r="C143" s="9" t="s">
        <v>13972</v>
      </c>
      <c r="D143" s="19">
        <v>1699</v>
      </c>
      <c r="E143" s="23">
        <v>2999</v>
      </c>
      <c r="F143" s="26">
        <v>0.43</v>
      </c>
      <c r="G143" s="15">
        <v>4.4000000000000004</v>
      </c>
      <c r="H143" s="23">
        <v>24780</v>
      </c>
    </row>
    <row r="144" spans="1:8" x14ac:dyDescent="0.55000000000000004">
      <c r="A144" s="9" t="s">
        <v>1419</v>
      </c>
      <c r="B144" s="10" t="s">
        <v>525</v>
      </c>
      <c r="C144" s="9" t="s">
        <v>14025</v>
      </c>
      <c r="D144" s="19">
        <v>655</v>
      </c>
      <c r="E144" s="23">
        <v>1099</v>
      </c>
      <c r="F144" s="26">
        <v>0.4</v>
      </c>
      <c r="G144" s="15">
        <v>3.2</v>
      </c>
      <c r="H144" s="23">
        <v>285</v>
      </c>
    </row>
    <row r="145" spans="1:8" x14ac:dyDescent="0.55000000000000004">
      <c r="A145" s="9" t="s">
        <v>1430</v>
      </c>
      <c r="B145" s="10" t="s">
        <v>113</v>
      </c>
      <c r="C145" s="9" t="s">
        <v>13972</v>
      </c>
      <c r="D145" s="19">
        <v>749</v>
      </c>
      <c r="E145" s="23">
        <v>1339</v>
      </c>
      <c r="F145" s="26">
        <v>0.44</v>
      </c>
      <c r="G145" s="15">
        <v>4.2</v>
      </c>
      <c r="H145" s="23" t="s">
        <v>1434</v>
      </c>
    </row>
    <row r="146" spans="1:8" x14ac:dyDescent="0.55000000000000004">
      <c r="A146" s="9" t="s">
        <v>1438</v>
      </c>
      <c r="B146" s="10" t="s">
        <v>194</v>
      </c>
      <c r="C146" s="9" t="s">
        <v>14024</v>
      </c>
      <c r="D146" s="19">
        <v>9999</v>
      </c>
      <c r="E146" s="23">
        <v>12999</v>
      </c>
      <c r="F146" s="26">
        <v>0.23</v>
      </c>
      <c r="G146" s="15">
        <v>4.2</v>
      </c>
      <c r="H146" s="23">
        <v>6088</v>
      </c>
    </row>
    <row r="147" spans="1:8" x14ac:dyDescent="0.55000000000000004">
      <c r="A147" s="9" t="s">
        <v>1448</v>
      </c>
      <c r="B147" s="10" t="s">
        <v>525</v>
      </c>
      <c r="C147" s="9" t="s">
        <v>14025</v>
      </c>
      <c r="D147" s="19">
        <v>195</v>
      </c>
      <c r="E147" s="23">
        <v>499</v>
      </c>
      <c r="F147" s="26">
        <v>0.61</v>
      </c>
      <c r="G147" s="15">
        <v>3.7</v>
      </c>
      <c r="H147" s="23">
        <v>1383</v>
      </c>
    </row>
    <row r="148" spans="1:8" x14ac:dyDescent="0.55000000000000004">
      <c r="A148" s="9" t="s">
        <v>1459</v>
      </c>
      <c r="B148" s="10" t="s">
        <v>18</v>
      </c>
      <c r="C148" s="9" t="s">
        <v>13981</v>
      </c>
      <c r="D148" s="19">
        <v>999</v>
      </c>
      <c r="E148" s="23">
        <v>2100</v>
      </c>
      <c r="F148" s="26">
        <v>0.52</v>
      </c>
      <c r="G148" s="15">
        <v>4.5</v>
      </c>
      <c r="H148" s="23">
        <v>5492</v>
      </c>
    </row>
    <row r="149" spans="1:8" x14ac:dyDescent="0.55000000000000004">
      <c r="A149" s="9" t="s">
        <v>1468</v>
      </c>
      <c r="B149" s="10" t="s">
        <v>18</v>
      </c>
      <c r="C149" s="9" t="s">
        <v>13981</v>
      </c>
      <c r="D149" s="19">
        <v>499</v>
      </c>
      <c r="E149" s="23">
        <v>899</v>
      </c>
      <c r="F149" s="26">
        <v>0.44</v>
      </c>
      <c r="G149" s="15">
        <v>4.2</v>
      </c>
      <c r="H149" s="23">
        <v>919</v>
      </c>
    </row>
    <row r="150" spans="1:8" x14ac:dyDescent="0.55000000000000004">
      <c r="A150" s="9" t="s">
        <v>1478</v>
      </c>
      <c r="B150" s="10" t="s">
        <v>1480</v>
      </c>
      <c r="C150" s="9" t="s">
        <v>13985</v>
      </c>
      <c r="D150" s="19">
        <v>416</v>
      </c>
      <c r="E150" s="23">
        <v>599</v>
      </c>
      <c r="F150" s="26">
        <v>0.31</v>
      </c>
      <c r="G150" s="15">
        <v>4.2</v>
      </c>
      <c r="H150" s="23">
        <v>30023</v>
      </c>
    </row>
    <row r="151" spans="1:8" x14ac:dyDescent="0.55000000000000004">
      <c r="A151" s="9" t="s">
        <v>1490</v>
      </c>
      <c r="B151" s="10" t="s">
        <v>18</v>
      </c>
      <c r="C151" s="9" t="s">
        <v>13981</v>
      </c>
      <c r="D151" s="19">
        <v>368</v>
      </c>
      <c r="E151" s="23">
        <v>699</v>
      </c>
      <c r="F151" s="26">
        <v>0.47</v>
      </c>
      <c r="G151" s="15">
        <v>4.2</v>
      </c>
      <c r="H151" s="23">
        <v>387</v>
      </c>
    </row>
    <row r="152" spans="1:8" x14ac:dyDescent="0.55000000000000004">
      <c r="A152" s="9" t="s">
        <v>1501</v>
      </c>
      <c r="B152" s="10" t="s">
        <v>194</v>
      </c>
      <c r="C152" s="9" t="s">
        <v>14024</v>
      </c>
      <c r="D152" s="19">
        <v>29990</v>
      </c>
      <c r="E152" s="23">
        <v>65000</v>
      </c>
      <c r="F152" s="26">
        <v>0.54</v>
      </c>
      <c r="G152" s="15">
        <v>4.0999999999999996</v>
      </c>
      <c r="H152" s="23">
        <v>211</v>
      </c>
    </row>
    <row r="153" spans="1:8" x14ac:dyDescent="0.55000000000000004">
      <c r="A153" s="9" t="s">
        <v>1512</v>
      </c>
      <c r="B153" s="10" t="s">
        <v>18</v>
      </c>
      <c r="C153" s="9" t="s">
        <v>13981</v>
      </c>
      <c r="D153" s="19">
        <v>339</v>
      </c>
      <c r="E153" s="23">
        <v>1099</v>
      </c>
      <c r="F153" s="26">
        <v>0.69</v>
      </c>
      <c r="G153" s="15">
        <v>4.3</v>
      </c>
      <c r="H153" s="23">
        <v>974</v>
      </c>
    </row>
    <row r="154" spans="1:8" x14ac:dyDescent="0.55000000000000004">
      <c r="A154" s="9" t="s">
        <v>1517</v>
      </c>
      <c r="B154" s="10" t="s">
        <v>194</v>
      </c>
      <c r="C154" s="9" t="s">
        <v>14024</v>
      </c>
      <c r="D154" s="19">
        <v>15490</v>
      </c>
      <c r="E154" s="23">
        <v>20900</v>
      </c>
      <c r="F154" s="26">
        <v>0.26</v>
      </c>
      <c r="G154" s="15">
        <v>4.3</v>
      </c>
      <c r="H154" s="23">
        <v>16299</v>
      </c>
    </row>
    <row r="155" spans="1:8" x14ac:dyDescent="0.55000000000000004">
      <c r="A155" s="9" t="s">
        <v>1524</v>
      </c>
      <c r="B155" s="10" t="s">
        <v>18</v>
      </c>
      <c r="C155" s="9" t="s">
        <v>13981</v>
      </c>
      <c r="D155" s="19">
        <v>499</v>
      </c>
      <c r="E155" s="23">
        <v>1299</v>
      </c>
      <c r="F155" s="26">
        <v>0.62</v>
      </c>
      <c r="G155" s="15">
        <v>4.3</v>
      </c>
      <c r="H155" s="23">
        <v>30411</v>
      </c>
    </row>
    <row r="156" spans="1:8" x14ac:dyDescent="0.55000000000000004">
      <c r="A156" s="9" t="s">
        <v>1529</v>
      </c>
      <c r="B156" s="10" t="s">
        <v>113</v>
      </c>
      <c r="C156" s="9" t="s">
        <v>13972</v>
      </c>
      <c r="D156" s="19">
        <v>249</v>
      </c>
      <c r="E156" s="23">
        <v>399</v>
      </c>
      <c r="F156" s="26">
        <v>0.38</v>
      </c>
      <c r="G156" s="15">
        <v>3.4</v>
      </c>
      <c r="H156" s="23">
        <v>4642</v>
      </c>
    </row>
    <row r="157" spans="1:8" x14ac:dyDescent="0.55000000000000004">
      <c r="A157" s="9" t="s">
        <v>1539</v>
      </c>
      <c r="B157" s="10" t="s">
        <v>525</v>
      </c>
      <c r="C157" s="9" t="s">
        <v>14025</v>
      </c>
      <c r="D157" s="19">
        <v>399</v>
      </c>
      <c r="E157" s="23">
        <v>799</v>
      </c>
      <c r="F157" s="26">
        <v>0.5</v>
      </c>
      <c r="G157" s="15">
        <v>4.3</v>
      </c>
      <c r="H157" s="23">
        <v>12</v>
      </c>
    </row>
    <row r="158" spans="1:8" x14ac:dyDescent="0.55000000000000004">
      <c r="A158" s="9" t="s">
        <v>1549</v>
      </c>
      <c r="B158" s="10" t="s">
        <v>18</v>
      </c>
      <c r="C158" s="9" t="s">
        <v>13981</v>
      </c>
      <c r="D158" s="19">
        <v>1499</v>
      </c>
      <c r="E158" s="23">
        <v>1999</v>
      </c>
      <c r="F158" s="26">
        <v>0.25</v>
      </c>
      <c r="G158" s="15">
        <v>4.4000000000000004</v>
      </c>
      <c r="H158" s="23">
        <v>1951</v>
      </c>
    </row>
    <row r="159" spans="1:8" x14ac:dyDescent="0.55000000000000004">
      <c r="A159" s="9" t="s">
        <v>1554</v>
      </c>
      <c r="B159" s="10" t="s">
        <v>1556</v>
      </c>
      <c r="C159" s="9" t="s">
        <v>14023</v>
      </c>
      <c r="D159" s="19">
        <v>9490</v>
      </c>
      <c r="E159" s="23">
        <v>15990</v>
      </c>
      <c r="F159" s="26">
        <v>0.41</v>
      </c>
      <c r="G159" s="15">
        <v>3.9</v>
      </c>
      <c r="H159" s="23">
        <v>10480</v>
      </c>
    </row>
    <row r="160" spans="1:8" x14ac:dyDescent="0.55000000000000004">
      <c r="A160" s="9" t="s">
        <v>1566</v>
      </c>
      <c r="B160" s="10" t="s">
        <v>148</v>
      </c>
      <c r="C160" s="9" t="s">
        <v>13956</v>
      </c>
      <c r="D160" s="19">
        <v>637</v>
      </c>
      <c r="E160" s="23">
        <v>1499</v>
      </c>
      <c r="F160" s="26">
        <v>0.57999999999999996</v>
      </c>
      <c r="G160" s="15">
        <v>4.0999999999999996</v>
      </c>
      <c r="H160" s="23">
        <v>24</v>
      </c>
    </row>
    <row r="161" spans="1:8" x14ac:dyDescent="0.55000000000000004">
      <c r="A161" s="9" t="s">
        <v>1577</v>
      </c>
      <c r="B161" s="10" t="s">
        <v>525</v>
      </c>
      <c r="C161" s="9" t="s">
        <v>14025</v>
      </c>
      <c r="D161" s="19">
        <v>399</v>
      </c>
      <c r="E161" s="23">
        <v>899</v>
      </c>
      <c r="F161" s="26">
        <v>0.56000000000000005</v>
      </c>
      <c r="G161" s="15">
        <v>3.9</v>
      </c>
      <c r="H161" s="23">
        <v>254</v>
      </c>
    </row>
    <row r="162" spans="1:8" x14ac:dyDescent="0.55000000000000004">
      <c r="A162" s="9" t="s">
        <v>1587</v>
      </c>
      <c r="B162" s="10" t="s">
        <v>1480</v>
      </c>
      <c r="C162" s="9" t="s">
        <v>13985</v>
      </c>
      <c r="D162" s="19">
        <v>1089</v>
      </c>
      <c r="E162" s="23">
        <v>1600</v>
      </c>
      <c r="F162" s="26">
        <v>0.32</v>
      </c>
      <c r="G162" s="15">
        <v>4</v>
      </c>
      <c r="H162" s="23">
        <v>3565</v>
      </c>
    </row>
    <row r="163" spans="1:8" x14ac:dyDescent="0.55000000000000004">
      <c r="A163" s="9" t="s">
        <v>1599</v>
      </c>
      <c r="B163" s="10" t="s">
        <v>18</v>
      </c>
      <c r="C163" s="9" t="s">
        <v>13981</v>
      </c>
      <c r="D163" s="19">
        <v>339</v>
      </c>
      <c r="E163" s="23">
        <v>999</v>
      </c>
      <c r="F163" s="26">
        <v>0.66</v>
      </c>
      <c r="G163" s="15">
        <v>4.3</v>
      </c>
      <c r="H163" s="23">
        <v>6255</v>
      </c>
    </row>
    <row r="164" spans="1:8" x14ac:dyDescent="0.55000000000000004">
      <c r="A164" s="9" t="s">
        <v>1609</v>
      </c>
      <c r="B164" s="10" t="s">
        <v>18</v>
      </c>
      <c r="C164" s="9" t="s">
        <v>13981</v>
      </c>
      <c r="D164" s="19">
        <v>149</v>
      </c>
      <c r="E164" s="23">
        <v>499</v>
      </c>
      <c r="F164" s="26">
        <v>0.7</v>
      </c>
      <c r="G164" s="15">
        <v>4</v>
      </c>
      <c r="H164" s="23">
        <v>7732</v>
      </c>
    </row>
    <row r="165" spans="1:8" x14ac:dyDescent="0.55000000000000004">
      <c r="A165" s="9" t="s">
        <v>1614</v>
      </c>
      <c r="B165" s="10" t="s">
        <v>18</v>
      </c>
      <c r="C165" s="9" t="s">
        <v>13981</v>
      </c>
      <c r="D165" s="19">
        <v>149</v>
      </c>
      <c r="E165" s="23">
        <v>399</v>
      </c>
      <c r="F165" s="26">
        <v>0.63</v>
      </c>
      <c r="G165" s="15">
        <v>3.9</v>
      </c>
      <c r="H165" s="23">
        <v>57</v>
      </c>
    </row>
    <row r="166" spans="1:8" x14ac:dyDescent="0.55000000000000004">
      <c r="A166" s="9" t="s">
        <v>1624</v>
      </c>
      <c r="B166" s="10" t="s">
        <v>18</v>
      </c>
      <c r="C166" s="9" t="s">
        <v>13981</v>
      </c>
      <c r="D166" s="19">
        <v>599</v>
      </c>
      <c r="E166" s="23">
        <v>849</v>
      </c>
      <c r="F166" s="26">
        <v>0.28999999999999998</v>
      </c>
      <c r="G166" s="15">
        <v>4.5</v>
      </c>
      <c r="H166" s="23">
        <v>577</v>
      </c>
    </row>
    <row r="167" spans="1:8" x14ac:dyDescent="0.55000000000000004">
      <c r="A167" s="9" t="s">
        <v>1634</v>
      </c>
      <c r="B167" s="10" t="s">
        <v>525</v>
      </c>
      <c r="C167" s="9" t="s">
        <v>14025</v>
      </c>
      <c r="D167" s="19">
        <v>299</v>
      </c>
      <c r="E167" s="23">
        <v>1199</v>
      </c>
      <c r="F167" s="26">
        <v>0.75</v>
      </c>
      <c r="G167" s="15">
        <v>3.9</v>
      </c>
      <c r="H167" s="23">
        <v>1193</v>
      </c>
    </row>
    <row r="168" spans="1:8" x14ac:dyDescent="0.55000000000000004">
      <c r="A168" s="9" t="s">
        <v>1644</v>
      </c>
      <c r="B168" s="10" t="s">
        <v>18</v>
      </c>
      <c r="C168" s="9" t="s">
        <v>13981</v>
      </c>
      <c r="D168" s="19">
        <v>399</v>
      </c>
      <c r="E168" s="23">
        <v>1299</v>
      </c>
      <c r="F168" s="26">
        <v>0.69</v>
      </c>
      <c r="G168" s="15">
        <v>4.2</v>
      </c>
      <c r="H168" s="23">
        <v>13120</v>
      </c>
    </row>
    <row r="169" spans="1:8" x14ac:dyDescent="0.55000000000000004">
      <c r="A169" s="9" t="s">
        <v>1649</v>
      </c>
      <c r="B169" s="10" t="s">
        <v>525</v>
      </c>
      <c r="C169" s="9" t="s">
        <v>14025</v>
      </c>
      <c r="D169" s="19">
        <v>339</v>
      </c>
      <c r="E169" s="23">
        <v>1999</v>
      </c>
      <c r="F169" s="26">
        <v>0.83</v>
      </c>
      <c r="G169" s="15">
        <v>4</v>
      </c>
      <c r="H169" s="23">
        <v>343</v>
      </c>
    </row>
    <row r="170" spans="1:8" x14ac:dyDescent="0.55000000000000004">
      <c r="A170" s="9" t="s">
        <v>1659</v>
      </c>
      <c r="B170" s="10" t="s">
        <v>194</v>
      </c>
      <c r="C170" s="9" t="s">
        <v>14024</v>
      </c>
      <c r="D170" s="19">
        <v>12499</v>
      </c>
      <c r="E170" s="23">
        <v>22990</v>
      </c>
      <c r="F170" s="26">
        <v>0.46</v>
      </c>
      <c r="G170" s="15">
        <v>4.3</v>
      </c>
      <c r="H170" s="23">
        <v>1611</v>
      </c>
    </row>
    <row r="171" spans="1:8" x14ac:dyDescent="0.55000000000000004">
      <c r="A171" s="9" t="s">
        <v>1671</v>
      </c>
      <c r="B171" s="10" t="s">
        <v>18</v>
      </c>
      <c r="C171" s="9" t="s">
        <v>13981</v>
      </c>
      <c r="D171" s="19">
        <v>249</v>
      </c>
      <c r="E171" s="23">
        <v>399</v>
      </c>
      <c r="F171" s="26">
        <v>0.38</v>
      </c>
      <c r="G171" s="15">
        <v>4</v>
      </c>
      <c r="H171" s="23">
        <v>6558</v>
      </c>
    </row>
    <row r="172" spans="1:8" x14ac:dyDescent="0.55000000000000004">
      <c r="A172" s="9" t="s">
        <v>1681</v>
      </c>
      <c r="B172" s="10" t="s">
        <v>113</v>
      </c>
      <c r="C172" s="9" t="s">
        <v>13972</v>
      </c>
      <c r="D172" s="19">
        <v>1399</v>
      </c>
      <c r="E172" s="23">
        <v>2499</v>
      </c>
      <c r="F172" s="26">
        <v>0.44</v>
      </c>
      <c r="G172" s="15">
        <v>4.4000000000000004</v>
      </c>
      <c r="H172" s="23">
        <v>23169</v>
      </c>
    </row>
    <row r="173" spans="1:8" x14ac:dyDescent="0.55000000000000004">
      <c r="A173" s="9" t="s">
        <v>1692</v>
      </c>
      <c r="B173" s="10" t="s">
        <v>194</v>
      </c>
      <c r="C173" s="9" t="s">
        <v>14024</v>
      </c>
      <c r="D173" s="19">
        <v>32999</v>
      </c>
      <c r="E173" s="23">
        <v>47990</v>
      </c>
      <c r="F173" s="26">
        <v>0.31</v>
      </c>
      <c r="G173" s="15">
        <v>4.3</v>
      </c>
      <c r="H173" s="23">
        <v>4703</v>
      </c>
    </row>
    <row r="174" spans="1:8" x14ac:dyDescent="0.55000000000000004">
      <c r="A174" s="9" t="s">
        <v>1697</v>
      </c>
      <c r="B174" s="10" t="s">
        <v>18</v>
      </c>
      <c r="C174" s="9" t="s">
        <v>13981</v>
      </c>
      <c r="D174" s="19">
        <v>149</v>
      </c>
      <c r="E174" s="23">
        <v>399</v>
      </c>
      <c r="F174" s="26">
        <v>0.63</v>
      </c>
      <c r="G174" s="15">
        <v>4</v>
      </c>
      <c r="H174" s="23">
        <v>1423</v>
      </c>
    </row>
    <row r="175" spans="1:8" x14ac:dyDescent="0.55000000000000004">
      <c r="A175" s="9" t="s">
        <v>1702</v>
      </c>
      <c r="B175" s="10" t="s">
        <v>18</v>
      </c>
      <c r="C175" s="9" t="s">
        <v>13981</v>
      </c>
      <c r="D175" s="19">
        <v>325</v>
      </c>
      <c r="E175" s="23">
        <v>999</v>
      </c>
      <c r="F175" s="26">
        <v>0.67</v>
      </c>
      <c r="G175" s="15">
        <v>4.3</v>
      </c>
      <c r="H175" s="23">
        <v>2651</v>
      </c>
    </row>
    <row r="176" spans="1:8" x14ac:dyDescent="0.55000000000000004">
      <c r="A176" s="9" t="s">
        <v>1712</v>
      </c>
      <c r="B176" s="10" t="s">
        <v>18</v>
      </c>
      <c r="C176" s="9" t="s">
        <v>13981</v>
      </c>
      <c r="D176" s="19">
        <v>399</v>
      </c>
      <c r="E176" s="23">
        <v>1999</v>
      </c>
      <c r="F176" s="26">
        <v>0.8</v>
      </c>
      <c r="G176" s="15">
        <v>5</v>
      </c>
      <c r="H176" s="23">
        <v>5</v>
      </c>
    </row>
    <row r="177" spans="1:8" x14ac:dyDescent="0.55000000000000004">
      <c r="A177" s="9" t="s">
        <v>1722</v>
      </c>
      <c r="B177" s="10" t="s">
        <v>113</v>
      </c>
      <c r="C177" s="9" t="s">
        <v>13972</v>
      </c>
      <c r="D177" s="19">
        <v>199</v>
      </c>
      <c r="E177" s="23">
        <v>499</v>
      </c>
      <c r="F177" s="26">
        <v>0.6</v>
      </c>
      <c r="G177" s="15">
        <v>3.7</v>
      </c>
      <c r="H177" s="23">
        <v>612</v>
      </c>
    </row>
    <row r="178" spans="1:8" x14ac:dyDescent="0.55000000000000004">
      <c r="A178" s="9" t="s">
        <v>1732</v>
      </c>
      <c r="B178" s="10" t="s">
        <v>18</v>
      </c>
      <c r="C178" s="9" t="s">
        <v>13981</v>
      </c>
      <c r="D178" s="19">
        <v>88</v>
      </c>
      <c r="E178" s="23">
        <v>299</v>
      </c>
      <c r="F178" s="26">
        <v>0.71</v>
      </c>
      <c r="G178" s="15">
        <v>4</v>
      </c>
      <c r="H178" s="23">
        <v>9378</v>
      </c>
    </row>
    <row r="179" spans="1:8" x14ac:dyDescent="0.55000000000000004">
      <c r="A179" s="9" t="s">
        <v>1739</v>
      </c>
      <c r="B179" s="10" t="s">
        <v>18</v>
      </c>
      <c r="C179" s="9" t="s">
        <v>13981</v>
      </c>
      <c r="D179" s="19">
        <v>399</v>
      </c>
      <c r="E179" s="23">
        <v>1099</v>
      </c>
      <c r="F179" s="26">
        <v>0.64</v>
      </c>
      <c r="G179" s="15">
        <v>4.0999999999999996</v>
      </c>
      <c r="H179" s="23">
        <v>2685</v>
      </c>
    </row>
    <row r="180" spans="1:8" x14ac:dyDescent="0.55000000000000004">
      <c r="A180" s="9" t="s">
        <v>1744</v>
      </c>
      <c r="B180" s="10" t="s">
        <v>18</v>
      </c>
      <c r="C180" s="9" t="s">
        <v>13981</v>
      </c>
      <c r="D180" s="19">
        <v>57.89</v>
      </c>
      <c r="E180" s="23">
        <v>199</v>
      </c>
      <c r="F180" s="26">
        <v>0.71</v>
      </c>
      <c r="G180" s="15">
        <v>4</v>
      </c>
      <c r="H180" s="23">
        <v>9378</v>
      </c>
    </row>
    <row r="181" spans="1:8" x14ac:dyDescent="0.55000000000000004">
      <c r="A181" s="9" t="s">
        <v>1750</v>
      </c>
      <c r="B181" s="10" t="s">
        <v>525</v>
      </c>
      <c r="C181" s="9" t="s">
        <v>14025</v>
      </c>
      <c r="D181" s="19">
        <v>799</v>
      </c>
      <c r="E181" s="23">
        <v>1999</v>
      </c>
      <c r="F181" s="26">
        <v>0.6</v>
      </c>
      <c r="G181" s="15">
        <v>3.3</v>
      </c>
      <c r="H181" s="23">
        <v>576</v>
      </c>
    </row>
    <row r="182" spans="1:8" x14ac:dyDescent="0.55000000000000004">
      <c r="A182" s="9" t="s">
        <v>1760</v>
      </c>
      <c r="B182" s="10" t="s">
        <v>525</v>
      </c>
      <c r="C182" s="9" t="s">
        <v>14025</v>
      </c>
      <c r="D182" s="19">
        <v>205</v>
      </c>
      <c r="E182" s="23">
        <v>499</v>
      </c>
      <c r="F182" s="26">
        <v>0.59</v>
      </c>
      <c r="G182" s="15">
        <v>3.8</v>
      </c>
      <c r="H182" s="23">
        <v>313</v>
      </c>
    </row>
    <row r="183" spans="1:8" x14ac:dyDescent="0.55000000000000004">
      <c r="A183" s="9" t="s">
        <v>1771</v>
      </c>
      <c r="B183" s="10" t="s">
        <v>18</v>
      </c>
      <c r="C183" s="9" t="s">
        <v>13981</v>
      </c>
      <c r="D183" s="19">
        <v>299</v>
      </c>
      <c r="E183" s="23">
        <v>699</v>
      </c>
      <c r="F183" s="26">
        <v>0.56999999999999995</v>
      </c>
      <c r="G183" s="15">
        <v>4.0999999999999996</v>
      </c>
      <c r="H183" s="23">
        <v>2957</v>
      </c>
    </row>
    <row r="184" spans="1:8" x14ac:dyDescent="0.55000000000000004">
      <c r="A184" s="9" t="s">
        <v>1781</v>
      </c>
      <c r="B184" s="10" t="s">
        <v>18</v>
      </c>
      <c r="C184" s="9" t="s">
        <v>13981</v>
      </c>
      <c r="D184" s="19">
        <v>849</v>
      </c>
      <c r="E184" s="23">
        <v>999</v>
      </c>
      <c r="F184" s="26">
        <v>0.15</v>
      </c>
      <c r="G184" s="15">
        <v>4.0999999999999996</v>
      </c>
      <c r="H184" s="23">
        <v>6736</v>
      </c>
    </row>
    <row r="185" spans="1:8" x14ac:dyDescent="0.55000000000000004">
      <c r="A185" s="9" t="s">
        <v>1791</v>
      </c>
      <c r="B185" s="10" t="s">
        <v>18</v>
      </c>
      <c r="C185" s="9" t="s">
        <v>13981</v>
      </c>
      <c r="D185" s="19">
        <v>949</v>
      </c>
      <c r="E185" s="23">
        <v>1999</v>
      </c>
      <c r="F185" s="26">
        <v>0.53</v>
      </c>
      <c r="G185" s="15">
        <v>4.4000000000000004</v>
      </c>
      <c r="H185" s="23">
        <v>13552</v>
      </c>
    </row>
    <row r="186" spans="1:8" x14ac:dyDescent="0.55000000000000004">
      <c r="A186" s="9" t="s">
        <v>1797</v>
      </c>
      <c r="B186" s="10" t="s">
        <v>18</v>
      </c>
      <c r="C186" s="9" t="s">
        <v>13981</v>
      </c>
      <c r="D186" s="19">
        <v>499</v>
      </c>
      <c r="E186" s="23">
        <v>1200</v>
      </c>
      <c r="F186" s="26">
        <v>0.57999999999999996</v>
      </c>
      <c r="G186" s="15">
        <v>4.3</v>
      </c>
      <c r="H186" s="23">
        <v>5451</v>
      </c>
    </row>
    <row r="187" spans="1:8" x14ac:dyDescent="0.55000000000000004">
      <c r="A187" s="9" t="s">
        <v>1807</v>
      </c>
      <c r="B187" s="10" t="s">
        <v>18</v>
      </c>
      <c r="C187" s="9" t="s">
        <v>13981</v>
      </c>
      <c r="D187" s="19">
        <v>299</v>
      </c>
      <c r="E187" s="23">
        <v>485</v>
      </c>
      <c r="F187" s="26">
        <v>0.38</v>
      </c>
      <c r="G187" s="15">
        <v>4.3</v>
      </c>
      <c r="H187" s="23">
        <v>10911</v>
      </c>
    </row>
    <row r="188" spans="1:8" x14ac:dyDescent="0.55000000000000004">
      <c r="A188" s="9" t="s">
        <v>1818</v>
      </c>
      <c r="B188" s="10" t="s">
        <v>18</v>
      </c>
      <c r="C188" s="9" t="s">
        <v>13981</v>
      </c>
      <c r="D188" s="19">
        <v>949</v>
      </c>
      <c r="E188" s="23">
        <v>1999</v>
      </c>
      <c r="F188" s="26">
        <v>0.53</v>
      </c>
      <c r="G188" s="15">
        <v>4.4000000000000004</v>
      </c>
      <c r="H188" s="23">
        <v>13552</v>
      </c>
    </row>
    <row r="189" spans="1:8" x14ac:dyDescent="0.55000000000000004">
      <c r="A189" s="9" t="s">
        <v>1823</v>
      </c>
      <c r="B189" s="10" t="s">
        <v>18</v>
      </c>
      <c r="C189" s="9" t="s">
        <v>13981</v>
      </c>
      <c r="D189" s="19">
        <v>379</v>
      </c>
      <c r="E189" s="23">
        <v>1099</v>
      </c>
      <c r="F189" s="26">
        <v>0.66</v>
      </c>
      <c r="G189" s="15">
        <v>4.3</v>
      </c>
      <c r="H189" s="23">
        <v>2806</v>
      </c>
    </row>
    <row r="190" spans="1:8" x14ac:dyDescent="0.55000000000000004">
      <c r="A190" s="9" t="s">
        <v>1829</v>
      </c>
      <c r="B190" s="10" t="s">
        <v>194</v>
      </c>
      <c r="C190" s="9" t="s">
        <v>14024</v>
      </c>
      <c r="D190" s="19">
        <v>8990</v>
      </c>
      <c r="E190" s="23">
        <v>18990</v>
      </c>
      <c r="F190" s="26">
        <v>0.53</v>
      </c>
      <c r="G190" s="15">
        <v>3.9</v>
      </c>
      <c r="H190" s="23">
        <v>350</v>
      </c>
    </row>
    <row r="191" spans="1:8" x14ac:dyDescent="0.55000000000000004">
      <c r="A191" s="9" t="s">
        <v>1840</v>
      </c>
      <c r="B191" s="10" t="s">
        <v>1480</v>
      </c>
      <c r="C191" s="9" t="s">
        <v>13985</v>
      </c>
      <c r="D191" s="19">
        <v>486</v>
      </c>
      <c r="E191" s="23">
        <v>1999</v>
      </c>
      <c r="F191" s="26">
        <v>0.76</v>
      </c>
      <c r="G191" s="15">
        <v>4.2</v>
      </c>
      <c r="H191" s="23">
        <v>30023</v>
      </c>
    </row>
    <row r="192" spans="1:8" x14ac:dyDescent="0.55000000000000004">
      <c r="A192" s="9" t="s">
        <v>1846</v>
      </c>
      <c r="B192" s="10" t="s">
        <v>576</v>
      </c>
      <c r="C192" s="9" t="s">
        <v>14026</v>
      </c>
      <c r="D192" s="19">
        <v>5699</v>
      </c>
      <c r="E192" s="23">
        <v>11000</v>
      </c>
      <c r="F192" s="26">
        <v>0.48</v>
      </c>
      <c r="G192" s="15">
        <v>4.2</v>
      </c>
      <c r="H192" s="23">
        <v>4003</v>
      </c>
    </row>
    <row r="193" spans="1:8" x14ac:dyDescent="0.55000000000000004">
      <c r="A193" s="9" t="s">
        <v>1854</v>
      </c>
      <c r="B193" s="10" t="s">
        <v>18</v>
      </c>
      <c r="C193" s="9" t="s">
        <v>13981</v>
      </c>
      <c r="D193" s="19">
        <v>709</v>
      </c>
      <c r="E193" s="23">
        <v>1999</v>
      </c>
      <c r="F193" s="26">
        <v>0.65</v>
      </c>
      <c r="G193" s="15">
        <v>4.0999999999999996</v>
      </c>
      <c r="H193" s="23" t="s">
        <v>1857</v>
      </c>
    </row>
    <row r="194" spans="1:8" x14ac:dyDescent="0.55000000000000004">
      <c r="A194" s="9" t="s">
        <v>1866</v>
      </c>
      <c r="B194" s="10" t="s">
        <v>194</v>
      </c>
      <c r="C194" s="9" t="s">
        <v>14024</v>
      </c>
      <c r="D194" s="19">
        <v>47990</v>
      </c>
      <c r="E194" s="23">
        <v>70900</v>
      </c>
      <c r="F194" s="26">
        <v>0.32</v>
      </c>
      <c r="G194" s="15">
        <v>4.3</v>
      </c>
      <c r="H194" s="23">
        <v>7109</v>
      </c>
    </row>
    <row r="195" spans="1:8" x14ac:dyDescent="0.55000000000000004">
      <c r="A195" s="9" t="s">
        <v>1871</v>
      </c>
      <c r="B195" s="10" t="s">
        <v>525</v>
      </c>
      <c r="C195" s="9" t="s">
        <v>14025</v>
      </c>
      <c r="D195" s="19">
        <v>299</v>
      </c>
      <c r="E195" s="23">
        <v>1199</v>
      </c>
      <c r="F195" s="26">
        <v>0.75</v>
      </c>
      <c r="G195" s="15">
        <v>3.7</v>
      </c>
      <c r="H195" s="23">
        <v>490</v>
      </c>
    </row>
    <row r="196" spans="1:8" x14ac:dyDescent="0.55000000000000004">
      <c r="A196" s="9" t="s">
        <v>1881</v>
      </c>
      <c r="B196" s="10" t="s">
        <v>18</v>
      </c>
      <c r="C196" s="9" t="s">
        <v>13981</v>
      </c>
      <c r="D196" s="19">
        <v>320</v>
      </c>
      <c r="E196" s="23">
        <v>599</v>
      </c>
      <c r="F196" s="26">
        <v>0.47</v>
      </c>
      <c r="G196" s="15">
        <v>4.0999999999999996</v>
      </c>
      <c r="H196" s="23">
        <v>491</v>
      </c>
    </row>
    <row r="197" spans="1:8" x14ac:dyDescent="0.55000000000000004">
      <c r="A197" s="9" t="s">
        <v>1892</v>
      </c>
      <c r="B197" s="10" t="s">
        <v>18</v>
      </c>
      <c r="C197" s="9" t="s">
        <v>13981</v>
      </c>
      <c r="D197" s="19">
        <v>139</v>
      </c>
      <c r="E197" s="23">
        <v>549</v>
      </c>
      <c r="F197" s="26">
        <v>0.75</v>
      </c>
      <c r="G197" s="15">
        <v>3.9</v>
      </c>
      <c r="H197" s="23">
        <v>61</v>
      </c>
    </row>
    <row r="198" spans="1:8" x14ac:dyDescent="0.55000000000000004">
      <c r="A198" s="9" t="s">
        <v>1903</v>
      </c>
      <c r="B198" s="10" t="s">
        <v>18</v>
      </c>
      <c r="C198" s="9" t="s">
        <v>13981</v>
      </c>
      <c r="D198" s="19">
        <v>129</v>
      </c>
      <c r="E198" s="23">
        <v>249</v>
      </c>
      <c r="F198" s="26">
        <v>0.48</v>
      </c>
      <c r="G198" s="15">
        <v>4</v>
      </c>
      <c r="H198" s="23">
        <v>9378</v>
      </c>
    </row>
    <row r="199" spans="1:8" x14ac:dyDescent="0.55000000000000004">
      <c r="A199" s="9" t="s">
        <v>1909</v>
      </c>
      <c r="B199" s="10" t="s">
        <v>194</v>
      </c>
      <c r="C199" s="9" t="s">
        <v>14024</v>
      </c>
      <c r="D199" s="19">
        <v>24999</v>
      </c>
      <c r="E199" s="23">
        <v>35999</v>
      </c>
      <c r="F199" s="26">
        <v>0.31</v>
      </c>
      <c r="G199" s="15">
        <v>4.2</v>
      </c>
      <c r="H199" s="23">
        <v>32840</v>
      </c>
    </row>
    <row r="200" spans="1:8" x14ac:dyDescent="0.55000000000000004">
      <c r="A200" s="9" t="s">
        <v>1915</v>
      </c>
      <c r="B200" s="10" t="s">
        <v>18</v>
      </c>
      <c r="C200" s="9" t="s">
        <v>13981</v>
      </c>
      <c r="D200" s="19">
        <v>999</v>
      </c>
      <c r="E200" s="23">
        <v>1699</v>
      </c>
      <c r="F200" s="26">
        <v>0.41</v>
      </c>
      <c r="G200" s="15">
        <v>4.4000000000000004</v>
      </c>
      <c r="H200" s="23">
        <v>7318</v>
      </c>
    </row>
    <row r="201" spans="1:8" x14ac:dyDescent="0.55000000000000004">
      <c r="A201" s="9" t="s">
        <v>1925</v>
      </c>
      <c r="B201" s="10" t="s">
        <v>18</v>
      </c>
      <c r="C201" s="9" t="s">
        <v>13981</v>
      </c>
      <c r="D201" s="19">
        <v>225</v>
      </c>
      <c r="E201" s="23">
        <v>499</v>
      </c>
      <c r="F201" s="26">
        <v>0.55000000000000004</v>
      </c>
      <c r="G201" s="15">
        <v>4.0999999999999996</v>
      </c>
      <c r="H201" s="23">
        <v>789</v>
      </c>
    </row>
    <row r="202" spans="1:8" x14ac:dyDescent="0.55000000000000004">
      <c r="A202" s="9" t="s">
        <v>1936</v>
      </c>
      <c r="B202" s="10" t="s">
        <v>525</v>
      </c>
      <c r="C202" s="9" t="s">
        <v>14025</v>
      </c>
      <c r="D202" s="19">
        <v>547</v>
      </c>
      <c r="E202" s="23">
        <v>2999</v>
      </c>
      <c r="F202" s="26">
        <v>0.82</v>
      </c>
      <c r="G202" s="15">
        <v>4.3</v>
      </c>
      <c r="H202" s="23">
        <v>407</v>
      </c>
    </row>
    <row r="203" spans="1:8" x14ac:dyDescent="0.55000000000000004">
      <c r="A203" s="9" t="s">
        <v>1947</v>
      </c>
      <c r="B203" s="10" t="s">
        <v>18</v>
      </c>
      <c r="C203" s="9" t="s">
        <v>13981</v>
      </c>
      <c r="D203" s="19">
        <v>259</v>
      </c>
      <c r="E203" s="23">
        <v>699</v>
      </c>
      <c r="F203" s="26">
        <v>0.63</v>
      </c>
      <c r="G203" s="15">
        <v>3.8</v>
      </c>
      <c r="H203" s="23">
        <v>2399</v>
      </c>
    </row>
    <row r="204" spans="1:8" x14ac:dyDescent="0.55000000000000004">
      <c r="A204" s="9" t="s">
        <v>1958</v>
      </c>
      <c r="B204" s="10" t="s">
        <v>525</v>
      </c>
      <c r="C204" s="9" t="s">
        <v>14025</v>
      </c>
      <c r="D204" s="19">
        <v>239</v>
      </c>
      <c r="E204" s="23">
        <v>699</v>
      </c>
      <c r="F204" s="26">
        <v>0.66</v>
      </c>
      <c r="G204" s="15">
        <v>4.4000000000000004</v>
      </c>
      <c r="H204" s="23">
        <v>2640</v>
      </c>
    </row>
    <row r="205" spans="1:8" x14ac:dyDescent="0.55000000000000004">
      <c r="A205" s="9" t="s">
        <v>1969</v>
      </c>
      <c r="B205" s="10" t="s">
        <v>525</v>
      </c>
      <c r="C205" s="9" t="s">
        <v>14025</v>
      </c>
      <c r="D205" s="19">
        <v>349</v>
      </c>
      <c r="E205" s="23">
        <v>999</v>
      </c>
      <c r="F205" s="26">
        <v>0.65</v>
      </c>
      <c r="G205" s="15">
        <v>4</v>
      </c>
      <c r="H205" s="23">
        <v>839</v>
      </c>
    </row>
    <row r="206" spans="1:8" x14ac:dyDescent="0.55000000000000004">
      <c r="A206" s="9" t="s">
        <v>1979</v>
      </c>
      <c r="B206" s="10" t="s">
        <v>148</v>
      </c>
      <c r="C206" s="9" t="s">
        <v>13956</v>
      </c>
      <c r="D206" s="19">
        <v>467</v>
      </c>
      <c r="E206" s="23">
        <v>599</v>
      </c>
      <c r="F206" s="26">
        <v>0.22</v>
      </c>
      <c r="G206" s="15">
        <v>4.4000000000000004</v>
      </c>
      <c r="H206" s="23">
        <v>44054</v>
      </c>
    </row>
    <row r="207" spans="1:8" x14ac:dyDescent="0.55000000000000004">
      <c r="A207" s="9" t="s">
        <v>1990</v>
      </c>
      <c r="B207" s="10" t="s">
        <v>18</v>
      </c>
      <c r="C207" s="9" t="s">
        <v>13981</v>
      </c>
      <c r="D207" s="19">
        <v>449</v>
      </c>
      <c r="E207" s="23">
        <v>599</v>
      </c>
      <c r="F207" s="26">
        <v>0.25</v>
      </c>
      <c r="G207" s="15">
        <v>4</v>
      </c>
      <c r="H207" s="23">
        <v>3231</v>
      </c>
    </row>
    <row r="208" spans="1:8" x14ac:dyDescent="0.55000000000000004">
      <c r="A208" s="9" t="s">
        <v>2000</v>
      </c>
      <c r="B208" s="10" t="s">
        <v>194</v>
      </c>
      <c r="C208" s="9" t="s">
        <v>14024</v>
      </c>
      <c r="D208" s="19">
        <v>11990</v>
      </c>
      <c r="E208" s="23">
        <v>31990</v>
      </c>
      <c r="F208" s="26">
        <v>0.63</v>
      </c>
      <c r="G208" s="15">
        <v>4.2</v>
      </c>
      <c r="H208" s="23">
        <v>64</v>
      </c>
    </row>
    <row r="209" spans="1:8" x14ac:dyDescent="0.55000000000000004">
      <c r="A209" s="9" t="s">
        <v>2011</v>
      </c>
      <c r="B209" s="10" t="s">
        <v>18</v>
      </c>
      <c r="C209" s="9" t="s">
        <v>13981</v>
      </c>
      <c r="D209" s="19">
        <v>350</v>
      </c>
      <c r="E209" s="23">
        <v>599</v>
      </c>
      <c r="F209" s="26">
        <v>0.42</v>
      </c>
      <c r="G209" s="15">
        <v>3.9</v>
      </c>
      <c r="H209" s="23">
        <v>8314</v>
      </c>
    </row>
    <row r="210" spans="1:8" x14ac:dyDescent="0.55000000000000004">
      <c r="A210" s="9" t="s">
        <v>2021</v>
      </c>
      <c r="B210" s="10" t="s">
        <v>18</v>
      </c>
      <c r="C210" s="9" t="s">
        <v>13981</v>
      </c>
      <c r="D210" s="19">
        <v>252</v>
      </c>
      <c r="E210" s="23">
        <v>999</v>
      </c>
      <c r="F210" s="26">
        <v>0.75</v>
      </c>
      <c r="G210" s="15">
        <v>3.7</v>
      </c>
      <c r="H210" s="23">
        <v>2249</v>
      </c>
    </row>
    <row r="211" spans="1:8" x14ac:dyDescent="0.55000000000000004">
      <c r="A211" s="9" t="s">
        <v>2032</v>
      </c>
      <c r="B211" s="10" t="s">
        <v>525</v>
      </c>
      <c r="C211" s="9" t="s">
        <v>14025</v>
      </c>
      <c r="D211" s="19">
        <v>204</v>
      </c>
      <c r="E211" s="23">
        <v>599</v>
      </c>
      <c r="F211" s="26">
        <v>0.66</v>
      </c>
      <c r="G211" s="15">
        <v>3.6</v>
      </c>
      <c r="H211" s="23">
        <v>339</v>
      </c>
    </row>
    <row r="212" spans="1:8" x14ac:dyDescent="0.55000000000000004">
      <c r="A212" s="9" t="s">
        <v>2043</v>
      </c>
      <c r="B212" s="10" t="s">
        <v>1556</v>
      </c>
      <c r="C212" s="9" t="s">
        <v>14023</v>
      </c>
      <c r="D212" s="19">
        <v>6490</v>
      </c>
      <c r="E212" s="23">
        <v>9990</v>
      </c>
      <c r="F212" s="26">
        <v>0.35</v>
      </c>
      <c r="G212" s="15">
        <v>4</v>
      </c>
      <c r="H212" s="23">
        <v>27</v>
      </c>
    </row>
    <row r="213" spans="1:8" x14ac:dyDescent="0.55000000000000004">
      <c r="A213" s="9" t="s">
        <v>2055</v>
      </c>
      <c r="B213" s="10" t="s">
        <v>525</v>
      </c>
      <c r="C213" s="9" t="s">
        <v>14025</v>
      </c>
      <c r="D213" s="19">
        <v>235</v>
      </c>
      <c r="E213" s="23">
        <v>599</v>
      </c>
      <c r="F213" s="26">
        <v>0.61</v>
      </c>
      <c r="G213" s="15">
        <v>3.5</v>
      </c>
      <c r="H213" s="23">
        <v>197</v>
      </c>
    </row>
    <row r="214" spans="1:8" x14ac:dyDescent="0.55000000000000004">
      <c r="A214" s="9" t="s">
        <v>2066</v>
      </c>
      <c r="B214" s="10" t="s">
        <v>18</v>
      </c>
      <c r="C214" s="9" t="s">
        <v>13981</v>
      </c>
      <c r="D214" s="19">
        <v>299</v>
      </c>
      <c r="E214" s="23">
        <v>800</v>
      </c>
      <c r="F214" s="26">
        <v>0.63</v>
      </c>
      <c r="G214" s="15">
        <v>4.5</v>
      </c>
      <c r="H214" s="23">
        <v>74977</v>
      </c>
    </row>
    <row r="215" spans="1:8" x14ac:dyDescent="0.55000000000000004">
      <c r="A215" s="9" t="s">
        <v>2071</v>
      </c>
      <c r="B215" s="10" t="s">
        <v>18</v>
      </c>
      <c r="C215" s="9" t="s">
        <v>13981</v>
      </c>
      <c r="D215" s="19">
        <v>799</v>
      </c>
      <c r="E215" s="23">
        <v>1999</v>
      </c>
      <c r="F215" s="26">
        <v>0.6</v>
      </c>
      <c r="G215" s="15">
        <v>4.2</v>
      </c>
      <c r="H215" s="23">
        <v>8583</v>
      </c>
    </row>
    <row r="216" spans="1:8" x14ac:dyDescent="0.55000000000000004">
      <c r="A216" s="9" t="s">
        <v>2081</v>
      </c>
      <c r="B216" s="10" t="s">
        <v>525</v>
      </c>
      <c r="C216" s="9" t="s">
        <v>14025</v>
      </c>
      <c r="D216" s="19">
        <v>299</v>
      </c>
      <c r="E216" s="23">
        <v>999</v>
      </c>
      <c r="F216" s="26">
        <v>0.7</v>
      </c>
      <c r="G216" s="15">
        <v>3.8</v>
      </c>
      <c r="H216" s="23">
        <v>928</v>
      </c>
    </row>
    <row r="217" spans="1:8" x14ac:dyDescent="0.55000000000000004">
      <c r="A217" s="9" t="s">
        <v>2091</v>
      </c>
      <c r="B217" s="10" t="s">
        <v>576</v>
      </c>
      <c r="C217" s="9" t="s">
        <v>14026</v>
      </c>
      <c r="D217" s="19">
        <v>6999</v>
      </c>
      <c r="E217" s="23">
        <v>16990</v>
      </c>
      <c r="F217" s="26">
        <v>0.59</v>
      </c>
      <c r="G217" s="15">
        <v>3.8</v>
      </c>
      <c r="H217" s="23">
        <v>110</v>
      </c>
    </row>
    <row r="218" spans="1:8" x14ac:dyDescent="0.55000000000000004">
      <c r="A218" s="9" t="s">
        <v>2102</v>
      </c>
      <c r="B218" s="10" t="s">
        <v>194</v>
      </c>
      <c r="C218" s="9" t="s">
        <v>14024</v>
      </c>
      <c r="D218" s="19">
        <v>42999</v>
      </c>
      <c r="E218" s="23">
        <v>59999</v>
      </c>
      <c r="F218" s="26">
        <v>0.28000000000000003</v>
      </c>
      <c r="G218" s="15">
        <v>4.0999999999999996</v>
      </c>
      <c r="H218" s="23">
        <v>6753</v>
      </c>
    </row>
    <row r="219" spans="1:8" x14ac:dyDescent="0.55000000000000004">
      <c r="A219" s="9" t="s">
        <v>2113</v>
      </c>
      <c r="B219" s="10" t="s">
        <v>148</v>
      </c>
      <c r="C219" s="9" t="s">
        <v>13956</v>
      </c>
      <c r="D219" s="19">
        <v>173</v>
      </c>
      <c r="E219" s="23">
        <v>999</v>
      </c>
      <c r="F219" s="26">
        <v>0.83</v>
      </c>
      <c r="G219" s="15">
        <v>4.3</v>
      </c>
      <c r="H219" s="23">
        <v>1237</v>
      </c>
    </row>
    <row r="220" spans="1:8" x14ac:dyDescent="0.55000000000000004">
      <c r="A220" s="9" t="s">
        <v>2124</v>
      </c>
      <c r="B220" s="10" t="s">
        <v>2126</v>
      </c>
      <c r="C220" s="9" t="s">
        <v>13935</v>
      </c>
      <c r="D220" s="19">
        <v>209</v>
      </c>
      <c r="E220" s="23">
        <v>600</v>
      </c>
      <c r="F220" s="26">
        <v>0.65</v>
      </c>
      <c r="G220" s="15">
        <v>4.4000000000000004</v>
      </c>
      <c r="H220" s="23">
        <v>18872</v>
      </c>
    </row>
    <row r="221" spans="1:8" x14ac:dyDescent="0.55000000000000004">
      <c r="A221" s="9" t="s">
        <v>2136</v>
      </c>
      <c r="B221" s="10" t="s">
        <v>18</v>
      </c>
      <c r="C221" s="9" t="s">
        <v>13981</v>
      </c>
      <c r="D221" s="19">
        <v>848.99</v>
      </c>
      <c r="E221" s="23">
        <v>1490</v>
      </c>
      <c r="F221" s="26">
        <v>0.43</v>
      </c>
      <c r="G221" s="15">
        <v>3.9</v>
      </c>
      <c r="H221" s="23">
        <v>356</v>
      </c>
    </row>
    <row r="222" spans="1:8" x14ac:dyDescent="0.55000000000000004">
      <c r="A222" s="9" t="s">
        <v>2148</v>
      </c>
      <c r="B222" s="10" t="s">
        <v>18</v>
      </c>
      <c r="C222" s="9" t="s">
        <v>13981</v>
      </c>
      <c r="D222" s="19">
        <v>649</v>
      </c>
      <c r="E222" s="23">
        <v>1999</v>
      </c>
      <c r="F222" s="26">
        <v>0.68</v>
      </c>
      <c r="G222" s="15">
        <v>4.2</v>
      </c>
      <c r="H222" s="23">
        <v>24269</v>
      </c>
    </row>
    <row r="223" spans="1:8" x14ac:dyDescent="0.55000000000000004">
      <c r="A223" s="9" t="s">
        <v>2153</v>
      </c>
      <c r="B223" s="10" t="s">
        <v>525</v>
      </c>
      <c r="C223" s="9" t="s">
        <v>14025</v>
      </c>
      <c r="D223" s="19">
        <v>299</v>
      </c>
      <c r="E223" s="23">
        <v>899</v>
      </c>
      <c r="F223" s="26">
        <v>0.67</v>
      </c>
      <c r="G223" s="15">
        <v>3.8</v>
      </c>
      <c r="H223" s="23">
        <v>425</v>
      </c>
    </row>
    <row r="224" spans="1:8" x14ac:dyDescent="0.55000000000000004">
      <c r="A224" s="9" t="s">
        <v>2163</v>
      </c>
      <c r="B224" s="10" t="s">
        <v>729</v>
      </c>
      <c r="C224" s="9" t="s">
        <v>13983</v>
      </c>
      <c r="D224" s="19">
        <v>399</v>
      </c>
      <c r="E224" s="23">
        <v>799</v>
      </c>
      <c r="F224" s="26">
        <v>0.5</v>
      </c>
      <c r="G224" s="15">
        <v>4.0999999999999996</v>
      </c>
      <c r="H224" s="23">
        <v>1161</v>
      </c>
    </row>
    <row r="225" spans="1:8" x14ac:dyDescent="0.55000000000000004">
      <c r="A225" s="9" t="s">
        <v>2173</v>
      </c>
      <c r="B225" s="10" t="s">
        <v>18</v>
      </c>
      <c r="C225" s="9" t="s">
        <v>13981</v>
      </c>
      <c r="D225" s="19">
        <v>249</v>
      </c>
      <c r="E225" s="23">
        <v>499</v>
      </c>
      <c r="F225" s="26">
        <v>0.5</v>
      </c>
      <c r="G225" s="15">
        <v>4.0999999999999996</v>
      </c>
      <c r="H225" s="23">
        <v>1508</v>
      </c>
    </row>
    <row r="226" spans="1:8" x14ac:dyDescent="0.55000000000000004">
      <c r="A226" s="9" t="s">
        <v>2183</v>
      </c>
      <c r="B226" s="10" t="s">
        <v>2185</v>
      </c>
      <c r="C226" s="9" t="s">
        <v>14027</v>
      </c>
      <c r="D226" s="19">
        <v>1249</v>
      </c>
      <c r="E226" s="23">
        <v>2299</v>
      </c>
      <c r="F226" s="26">
        <v>0.46</v>
      </c>
      <c r="G226" s="15">
        <v>4.3</v>
      </c>
      <c r="H226" s="23">
        <v>7636</v>
      </c>
    </row>
    <row r="227" spans="1:8" x14ac:dyDescent="0.55000000000000004">
      <c r="A227" s="9" t="s">
        <v>2196</v>
      </c>
      <c r="B227" s="10" t="s">
        <v>525</v>
      </c>
      <c r="C227" s="9" t="s">
        <v>14025</v>
      </c>
      <c r="D227" s="19">
        <v>213</v>
      </c>
      <c r="E227" s="23">
        <v>499</v>
      </c>
      <c r="F227" s="26">
        <v>0.56999999999999995</v>
      </c>
      <c r="G227" s="15">
        <v>3.7</v>
      </c>
      <c r="H227" s="23">
        <v>246</v>
      </c>
    </row>
    <row r="228" spans="1:8" x14ac:dyDescent="0.55000000000000004">
      <c r="A228" s="9" t="s">
        <v>2207</v>
      </c>
      <c r="B228" s="10" t="s">
        <v>525</v>
      </c>
      <c r="C228" s="9" t="s">
        <v>14025</v>
      </c>
      <c r="D228" s="19">
        <v>209</v>
      </c>
      <c r="E228" s="23">
        <v>499</v>
      </c>
      <c r="F228" s="26">
        <v>0.57999999999999996</v>
      </c>
      <c r="G228" s="15">
        <v>4</v>
      </c>
      <c r="H228" s="23">
        <v>479</v>
      </c>
    </row>
    <row r="229" spans="1:8" x14ac:dyDescent="0.55000000000000004">
      <c r="A229" s="9" t="s">
        <v>2217</v>
      </c>
      <c r="B229" s="10" t="s">
        <v>148</v>
      </c>
      <c r="C229" s="9" t="s">
        <v>13956</v>
      </c>
      <c r="D229" s="19">
        <v>598</v>
      </c>
      <c r="E229" s="23">
        <v>4999</v>
      </c>
      <c r="F229" s="26">
        <v>0.88</v>
      </c>
      <c r="G229" s="15">
        <v>4.2</v>
      </c>
      <c r="H229" s="23">
        <v>910</v>
      </c>
    </row>
    <row r="230" spans="1:8" x14ac:dyDescent="0.55000000000000004">
      <c r="A230" s="9" t="s">
        <v>2229</v>
      </c>
      <c r="B230" s="10" t="s">
        <v>18</v>
      </c>
      <c r="C230" s="9" t="s">
        <v>13981</v>
      </c>
      <c r="D230" s="19">
        <v>799</v>
      </c>
      <c r="E230" s="23">
        <v>1749</v>
      </c>
      <c r="F230" s="26">
        <v>0.54</v>
      </c>
      <c r="G230" s="15">
        <v>4.0999999999999996</v>
      </c>
      <c r="H230" s="23">
        <v>5626</v>
      </c>
    </row>
    <row r="231" spans="1:8" x14ac:dyDescent="0.55000000000000004">
      <c r="A231" s="9" t="s">
        <v>2240</v>
      </c>
      <c r="B231" s="10" t="s">
        <v>18</v>
      </c>
      <c r="C231" s="9" t="s">
        <v>13981</v>
      </c>
      <c r="D231" s="19">
        <v>159</v>
      </c>
      <c r="E231" s="23">
        <v>595</v>
      </c>
      <c r="F231" s="26">
        <v>0.73</v>
      </c>
      <c r="G231" s="15">
        <v>4.3</v>
      </c>
      <c r="H231" s="23">
        <v>14184</v>
      </c>
    </row>
    <row r="232" spans="1:8" x14ac:dyDescent="0.55000000000000004">
      <c r="A232" s="9" t="s">
        <v>2250</v>
      </c>
      <c r="B232" s="10" t="s">
        <v>2252</v>
      </c>
      <c r="C232" s="9" t="s">
        <v>13986</v>
      </c>
      <c r="D232" s="19">
        <v>499</v>
      </c>
      <c r="E232" s="23">
        <v>1100</v>
      </c>
      <c r="F232" s="26">
        <v>0.55000000000000004</v>
      </c>
      <c r="G232" s="15">
        <v>4.4000000000000004</v>
      </c>
      <c r="H232" s="23">
        <v>25177</v>
      </c>
    </row>
    <row r="233" spans="1:8" x14ac:dyDescent="0.55000000000000004">
      <c r="A233" s="9" t="s">
        <v>2262</v>
      </c>
      <c r="B233" s="10" t="s">
        <v>194</v>
      </c>
      <c r="C233" s="9" t="s">
        <v>14024</v>
      </c>
      <c r="D233" s="19">
        <v>31999</v>
      </c>
      <c r="E233" s="23">
        <v>49999</v>
      </c>
      <c r="F233" s="26">
        <v>0.36</v>
      </c>
      <c r="G233" s="15">
        <v>4.3</v>
      </c>
      <c r="H233" s="23">
        <v>21252</v>
      </c>
    </row>
    <row r="234" spans="1:8" x14ac:dyDescent="0.55000000000000004">
      <c r="A234" s="9" t="s">
        <v>2273</v>
      </c>
      <c r="B234" s="10" t="s">
        <v>194</v>
      </c>
      <c r="C234" s="9" t="s">
        <v>14024</v>
      </c>
      <c r="D234" s="19">
        <v>32990</v>
      </c>
      <c r="E234" s="23">
        <v>56790</v>
      </c>
      <c r="F234" s="26">
        <v>0.42</v>
      </c>
      <c r="G234" s="15">
        <v>4.3</v>
      </c>
      <c r="H234" s="23">
        <v>567</v>
      </c>
    </row>
    <row r="235" spans="1:8" x14ac:dyDescent="0.55000000000000004">
      <c r="A235" s="9" t="s">
        <v>2284</v>
      </c>
      <c r="B235" s="10" t="s">
        <v>525</v>
      </c>
      <c r="C235" s="9" t="s">
        <v>14025</v>
      </c>
      <c r="D235" s="19">
        <v>299</v>
      </c>
      <c r="E235" s="23">
        <v>1199</v>
      </c>
      <c r="F235" s="26">
        <v>0.75</v>
      </c>
      <c r="G235" s="15">
        <v>3.5</v>
      </c>
      <c r="H235" s="23">
        <v>466</v>
      </c>
    </row>
    <row r="236" spans="1:8" x14ac:dyDescent="0.55000000000000004">
      <c r="A236" s="9" t="s">
        <v>2294</v>
      </c>
      <c r="B236" s="10" t="s">
        <v>18</v>
      </c>
      <c r="C236" s="9" t="s">
        <v>13981</v>
      </c>
      <c r="D236" s="19">
        <v>128.31</v>
      </c>
      <c r="E236" s="23">
        <v>549</v>
      </c>
      <c r="F236" s="26">
        <v>0.77</v>
      </c>
      <c r="G236" s="15">
        <v>3.9</v>
      </c>
      <c r="H236" s="23">
        <v>61</v>
      </c>
    </row>
    <row r="237" spans="1:8" x14ac:dyDescent="0.55000000000000004">
      <c r="A237" s="9" t="s">
        <v>2299</v>
      </c>
      <c r="B237" s="10" t="s">
        <v>18</v>
      </c>
      <c r="C237" s="9" t="s">
        <v>13981</v>
      </c>
      <c r="D237" s="19">
        <v>599</v>
      </c>
      <c r="E237" s="23">
        <v>849</v>
      </c>
      <c r="F237" s="26">
        <v>0.28999999999999998</v>
      </c>
      <c r="G237" s="15">
        <v>4.5</v>
      </c>
      <c r="H237" s="23">
        <v>474</v>
      </c>
    </row>
    <row r="238" spans="1:8" x14ac:dyDescent="0.55000000000000004">
      <c r="A238" s="9" t="s">
        <v>2308</v>
      </c>
      <c r="B238" s="10" t="s">
        <v>525</v>
      </c>
      <c r="C238" s="9" t="s">
        <v>14025</v>
      </c>
      <c r="D238" s="19">
        <v>399</v>
      </c>
      <c r="E238" s="23">
        <v>899</v>
      </c>
      <c r="F238" s="26">
        <v>0.56000000000000005</v>
      </c>
      <c r="G238" s="15">
        <v>3.4</v>
      </c>
      <c r="H238" s="23">
        <v>431</v>
      </c>
    </row>
    <row r="239" spans="1:8" x14ac:dyDescent="0.55000000000000004">
      <c r="A239" s="9" t="s">
        <v>2318</v>
      </c>
      <c r="B239" s="10" t="s">
        <v>18</v>
      </c>
      <c r="C239" s="9" t="s">
        <v>13981</v>
      </c>
      <c r="D239" s="19">
        <v>449</v>
      </c>
      <c r="E239" s="23">
        <v>1099</v>
      </c>
      <c r="F239" s="26">
        <v>0.59</v>
      </c>
      <c r="G239" s="15">
        <v>4</v>
      </c>
      <c r="H239" s="23">
        <v>242</v>
      </c>
    </row>
    <row r="240" spans="1:8" x14ac:dyDescent="0.55000000000000004">
      <c r="A240" s="9" t="s">
        <v>2328</v>
      </c>
      <c r="B240" s="10" t="s">
        <v>18</v>
      </c>
      <c r="C240" s="9" t="s">
        <v>13981</v>
      </c>
      <c r="D240" s="19">
        <v>254</v>
      </c>
      <c r="E240" s="23">
        <v>799</v>
      </c>
      <c r="F240" s="26">
        <v>0.68</v>
      </c>
      <c r="G240" s="15">
        <v>4</v>
      </c>
      <c r="H240" s="23">
        <v>2905</v>
      </c>
    </row>
    <row r="241" spans="1:8" x14ac:dyDescent="0.55000000000000004">
      <c r="A241" s="9" t="s">
        <v>2339</v>
      </c>
      <c r="B241" s="10" t="s">
        <v>2341</v>
      </c>
      <c r="C241" s="9" t="s">
        <v>13987</v>
      </c>
      <c r="D241" s="19">
        <v>399</v>
      </c>
      <c r="E241" s="23">
        <v>795</v>
      </c>
      <c r="F241" s="26">
        <v>0.5</v>
      </c>
      <c r="G241" s="15">
        <v>4.4000000000000004</v>
      </c>
      <c r="H241" s="23">
        <v>12091</v>
      </c>
    </row>
    <row r="242" spans="1:8" x14ac:dyDescent="0.55000000000000004">
      <c r="A242" s="9" t="s">
        <v>2351</v>
      </c>
      <c r="B242" s="10" t="s">
        <v>18</v>
      </c>
      <c r="C242" s="9" t="s">
        <v>13981</v>
      </c>
      <c r="D242" s="19">
        <v>179</v>
      </c>
      <c r="E242" s="23">
        <v>399</v>
      </c>
      <c r="F242" s="26">
        <v>0.55000000000000004</v>
      </c>
      <c r="G242" s="15">
        <v>4</v>
      </c>
      <c r="H242" s="23">
        <v>1423</v>
      </c>
    </row>
    <row r="243" spans="1:8" x14ac:dyDescent="0.55000000000000004">
      <c r="A243" s="9" t="s">
        <v>2355</v>
      </c>
      <c r="B243" s="10" t="s">
        <v>18</v>
      </c>
      <c r="C243" s="9" t="s">
        <v>13981</v>
      </c>
      <c r="D243" s="19">
        <v>339</v>
      </c>
      <c r="E243" s="23">
        <v>999</v>
      </c>
      <c r="F243" s="26">
        <v>0.66</v>
      </c>
      <c r="G243" s="15">
        <v>4.3</v>
      </c>
      <c r="H243" s="23">
        <v>6255</v>
      </c>
    </row>
    <row r="244" spans="1:8" x14ac:dyDescent="0.55000000000000004">
      <c r="A244" s="9" t="s">
        <v>2359</v>
      </c>
      <c r="B244" s="10" t="s">
        <v>729</v>
      </c>
      <c r="C244" s="9" t="s">
        <v>13983</v>
      </c>
      <c r="D244" s="19">
        <v>399</v>
      </c>
      <c r="E244" s="23">
        <v>999</v>
      </c>
      <c r="F244" s="26">
        <v>0.6</v>
      </c>
      <c r="G244" s="15">
        <v>4</v>
      </c>
      <c r="H244" s="23">
        <v>1236</v>
      </c>
    </row>
    <row r="245" spans="1:8" x14ac:dyDescent="0.55000000000000004">
      <c r="A245" s="9" t="s">
        <v>2369</v>
      </c>
      <c r="B245" s="10" t="s">
        <v>525</v>
      </c>
      <c r="C245" s="9" t="s">
        <v>14025</v>
      </c>
      <c r="D245" s="19">
        <v>199</v>
      </c>
      <c r="E245" s="23">
        <v>399</v>
      </c>
      <c r="F245" s="26">
        <v>0.5</v>
      </c>
      <c r="G245" s="15">
        <v>4.2</v>
      </c>
      <c r="H245" s="23">
        <v>1335</v>
      </c>
    </row>
    <row r="246" spans="1:8" x14ac:dyDescent="0.55000000000000004">
      <c r="A246" s="9" t="s">
        <v>2379</v>
      </c>
      <c r="B246" s="10" t="s">
        <v>525</v>
      </c>
      <c r="C246" s="9" t="s">
        <v>14025</v>
      </c>
      <c r="D246" s="19">
        <v>349</v>
      </c>
      <c r="E246" s="23">
        <v>1999</v>
      </c>
      <c r="F246" s="26">
        <v>0.83</v>
      </c>
      <c r="G246" s="15">
        <v>3.8</v>
      </c>
      <c r="H246" s="23">
        <v>197</v>
      </c>
    </row>
    <row r="247" spans="1:8" x14ac:dyDescent="0.55000000000000004">
      <c r="A247" s="9" t="s">
        <v>2389</v>
      </c>
      <c r="B247" s="10" t="s">
        <v>18</v>
      </c>
      <c r="C247" s="9" t="s">
        <v>13981</v>
      </c>
      <c r="D247" s="19">
        <v>299</v>
      </c>
      <c r="E247" s="23">
        <v>798</v>
      </c>
      <c r="F247" s="26">
        <v>0.63</v>
      </c>
      <c r="G247" s="15">
        <v>4.4000000000000004</v>
      </c>
      <c r="H247" s="23">
        <v>28791</v>
      </c>
    </row>
    <row r="248" spans="1:8" x14ac:dyDescent="0.55000000000000004">
      <c r="A248" s="9" t="s">
        <v>2394</v>
      </c>
      <c r="B248" s="10" t="s">
        <v>18</v>
      </c>
      <c r="C248" s="9" t="s">
        <v>13981</v>
      </c>
      <c r="D248" s="19">
        <v>89</v>
      </c>
      <c r="E248" s="23">
        <v>800</v>
      </c>
      <c r="F248" s="26">
        <v>0.89</v>
      </c>
      <c r="G248" s="15">
        <v>3.9</v>
      </c>
      <c r="H248" s="23">
        <v>1075</v>
      </c>
    </row>
    <row r="249" spans="1:8" x14ac:dyDescent="0.55000000000000004">
      <c r="A249" s="9" t="s">
        <v>2400</v>
      </c>
      <c r="B249" s="10" t="s">
        <v>18</v>
      </c>
      <c r="C249" s="9" t="s">
        <v>13981</v>
      </c>
      <c r="D249" s="19">
        <v>549</v>
      </c>
      <c r="E249" s="23">
        <v>995</v>
      </c>
      <c r="F249" s="26">
        <v>0.45</v>
      </c>
      <c r="G249" s="15">
        <v>4.2</v>
      </c>
      <c r="H249" s="23">
        <v>29746</v>
      </c>
    </row>
    <row r="250" spans="1:8" x14ac:dyDescent="0.55000000000000004">
      <c r="A250" s="9" t="s">
        <v>2406</v>
      </c>
      <c r="B250" s="10" t="s">
        <v>18</v>
      </c>
      <c r="C250" s="9" t="s">
        <v>13981</v>
      </c>
      <c r="D250" s="19">
        <v>129</v>
      </c>
      <c r="E250" s="23">
        <v>1000</v>
      </c>
      <c r="F250" s="26">
        <v>0.87</v>
      </c>
      <c r="G250" s="15">
        <v>3.9</v>
      </c>
      <c r="H250" s="23">
        <v>295</v>
      </c>
    </row>
    <row r="251" spans="1:8" x14ac:dyDescent="0.55000000000000004">
      <c r="A251" s="9" t="s">
        <v>2416</v>
      </c>
      <c r="B251" s="10" t="s">
        <v>194</v>
      </c>
      <c r="C251" s="9" t="s">
        <v>14024</v>
      </c>
      <c r="D251" s="19">
        <v>77990</v>
      </c>
      <c r="E251" s="23">
        <v>139900</v>
      </c>
      <c r="F251" s="26">
        <v>0.44</v>
      </c>
      <c r="G251" s="15">
        <v>4.7</v>
      </c>
      <c r="H251" s="23">
        <v>5935</v>
      </c>
    </row>
    <row r="252" spans="1:8" x14ac:dyDescent="0.55000000000000004">
      <c r="A252" s="9" t="s">
        <v>2428</v>
      </c>
      <c r="B252" s="10" t="s">
        <v>525</v>
      </c>
      <c r="C252" s="9" t="s">
        <v>14025</v>
      </c>
      <c r="D252" s="19">
        <v>349</v>
      </c>
      <c r="E252" s="23">
        <v>799</v>
      </c>
      <c r="F252" s="26">
        <v>0.56000000000000005</v>
      </c>
      <c r="G252" s="15">
        <v>3.6</v>
      </c>
      <c r="H252" s="23">
        <v>323</v>
      </c>
    </row>
    <row r="253" spans="1:8" x14ac:dyDescent="0.55000000000000004">
      <c r="A253" s="9" t="s">
        <v>2438</v>
      </c>
      <c r="B253" s="10" t="s">
        <v>525</v>
      </c>
      <c r="C253" s="9" t="s">
        <v>14025</v>
      </c>
      <c r="D253" s="19">
        <v>499</v>
      </c>
      <c r="E253" s="23">
        <v>899</v>
      </c>
      <c r="F253" s="26">
        <v>0.44</v>
      </c>
      <c r="G253" s="15">
        <v>3.7</v>
      </c>
      <c r="H253" s="23">
        <v>185</v>
      </c>
    </row>
    <row r="254" spans="1:8" x14ac:dyDescent="0.55000000000000004">
      <c r="A254" s="9" t="s">
        <v>2448</v>
      </c>
      <c r="B254" s="10" t="s">
        <v>18</v>
      </c>
      <c r="C254" s="9" t="s">
        <v>13981</v>
      </c>
      <c r="D254" s="19">
        <v>299</v>
      </c>
      <c r="E254" s="23">
        <v>799</v>
      </c>
      <c r="F254" s="26">
        <v>0.63</v>
      </c>
      <c r="G254" s="15">
        <v>4.2</v>
      </c>
      <c r="H254" s="23">
        <v>2117</v>
      </c>
    </row>
    <row r="255" spans="1:8" x14ac:dyDescent="0.55000000000000004">
      <c r="A255" s="9" t="s">
        <v>2458</v>
      </c>
      <c r="B255" s="10" t="s">
        <v>18</v>
      </c>
      <c r="C255" s="9" t="s">
        <v>13981</v>
      </c>
      <c r="D255" s="19">
        <v>182</v>
      </c>
      <c r="E255" s="23">
        <v>599</v>
      </c>
      <c r="F255" s="26">
        <v>0.7</v>
      </c>
      <c r="G255" s="15">
        <v>4</v>
      </c>
      <c r="H255" s="23">
        <v>9378</v>
      </c>
    </row>
    <row r="256" spans="1:8" x14ac:dyDescent="0.55000000000000004">
      <c r="A256" s="9" t="s">
        <v>2464</v>
      </c>
      <c r="B256" s="10" t="s">
        <v>729</v>
      </c>
      <c r="C256" s="9" t="s">
        <v>13983</v>
      </c>
      <c r="D256" s="19">
        <v>96</v>
      </c>
      <c r="E256" s="23">
        <v>399</v>
      </c>
      <c r="F256" s="26">
        <v>0.76</v>
      </c>
      <c r="G256" s="15">
        <v>3.6</v>
      </c>
      <c r="H256" s="23">
        <v>1796</v>
      </c>
    </row>
    <row r="257" spans="1:8" x14ac:dyDescent="0.55000000000000004">
      <c r="A257" s="9" t="s">
        <v>2475</v>
      </c>
      <c r="B257" s="10" t="s">
        <v>194</v>
      </c>
      <c r="C257" s="9" t="s">
        <v>14024</v>
      </c>
      <c r="D257" s="19">
        <v>54990</v>
      </c>
      <c r="E257" s="23">
        <v>85000</v>
      </c>
      <c r="F257" s="26">
        <v>0.35</v>
      </c>
      <c r="G257" s="15">
        <v>4.3</v>
      </c>
      <c r="H257" s="23">
        <v>3587</v>
      </c>
    </row>
    <row r="258" spans="1:8" x14ac:dyDescent="0.55000000000000004">
      <c r="A258" s="9" t="s">
        <v>2481</v>
      </c>
      <c r="B258" s="10" t="s">
        <v>1305</v>
      </c>
      <c r="C258" s="9" t="s">
        <v>13984</v>
      </c>
      <c r="D258" s="19">
        <v>439</v>
      </c>
      <c r="E258" s="23">
        <v>758</v>
      </c>
      <c r="F258" s="26">
        <v>0.42</v>
      </c>
      <c r="G258" s="15">
        <v>4.2</v>
      </c>
      <c r="H258" s="23">
        <v>4296</v>
      </c>
    </row>
    <row r="259" spans="1:8" x14ac:dyDescent="0.55000000000000004">
      <c r="A259" s="9" t="s">
        <v>2493</v>
      </c>
      <c r="B259" s="10" t="s">
        <v>18</v>
      </c>
      <c r="C259" s="9" t="s">
        <v>13981</v>
      </c>
      <c r="D259" s="19">
        <v>299</v>
      </c>
      <c r="E259" s="23">
        <v>999</v>
      </c>
      <c r="F259" s="26">
        <v>0.7</v>
      </c>
      <c r="G259" s="15">
        <v>4.3</v>
      </c>
      <c r="H259" s="23">
        <v>2651</v>
      </c>
    </row>
    <row r="260" spans="1:8" x14ac:dyDescent="0.55000000000000004">
      <c r="A260" s="9" t="s">
        <v>2497</v>
      </c>
      <c r="B260" s="10" t="s">
        <v>18</v>
      </c>
      <c r="C260" s="9" t="s">
        <v>13981</v>
      </c>
      <c r="D260" s="19">
        <v>299</v>
      </c>
      <c r="E260" s="23">
        <v>799</v>
      </c>
      <c r="F260" s="26">
        <v>0.63</v>
      </c>
      <c r="G260" s="15">
        <v>4.2</v>
      </c>
      <c r="H260" s="23">
        <v>94363</v>
      </c>
    </row>
    <row r="261" spans="1:8" x14ac:dyDescent="0.55000000000000004">
      <c r="A261" s="9" t="s">
        <v>2502</v>
      </c>
      <c r="B261" s="10" t="s">
        <v>18</v>
      </c>
      <c r="C261" s="9" t="s">
        <v>13981</v>
      </c>
      <c r="D261" s="19">
        <v>789</v>
      </c>
      <c r="E261" s="23">
        <v>1999</v>
      </c>
      <c r="F261" s="26">
        <v>0.61</v>
      </c>
      <c r="G261" s="15">
        <v>4.2</v>
      </c>
      <c r="H261" s="23">
        <v>34540</v>
      </c>
    </row>
    <row r="262" spans="1:8" x14ac:dyDescent="0.55000000000000004">
      <c r="A262" s="9" t="s">
        <v>2513</v>
      </c>
      <c r="B262" s="10" t="s">
        <v>148</v>
      </c>
      <c r="C262" s="9" t="s">
        <v>13956</v>
      </c>
      <c r="D262" s="19">
        <v>299</v>
      </c>
      <c r="E262" s="23">
        <v>700</v>
      </c>
      <c r="F262" s="26">
        <v>0.56999999999999995</v>
      </c>
      <c r="G262" s="15">
        <v>4.4000000000000004</v>
      </c>
      <c r="H262" s="23">
        <v>8714</v>
      </c>
    </row>
    <row r="263" spans="1:8" x14ac:dyDescent="0.55000000000000004">
      <c r="A263" s="9" t="s">
        <v>2523</v>
      </c>
      <c r="B263" s="10" t="s">
        <v>18</v>
      </c>
      <c r="C263" s="9" t="s">
        <v>13981</v>
      </c>
      <c r="D263" s="19">
        <v>325</v>
      </c>
      <c r="E263" s="23">
        <v>1099</v>
      </c>
      <c r="F263" s="26">
        <v>0.7</v>
      </c>
      <c r="G263" s="15">
        <v>4.2</v>
      </c>
      <c r="H263" s="23">
        <v>10576</v>
      </c>
    </row>
    <row r="264" spans="1:8" x14ac:dyDescent="0.55000000000000004">
      <c r="A264" s="9" t="s">
        <v>2528</v>
      </c>
      <c r="B264" s="10" t="s">
        <v>18</v>
      </c>
      <c r="C264" s="9" t="s">
        <v>13981</v>
      </c>
      <c r="D264" s="19">
        <v>1299</v>
      </c>
      <c r="E264" s="23">
        <v>1999</v>
      </c>
      <c r="F264" s="26">
        <v>0.35</v>
      </c>
      <c r="G264" s="15">
        <v>4.4000000000000004</v>
      </c>
      <c r="H264" s="23">
        <v>7318</v>
      </c>
    </row>
    <row r="265" spans="1:8" x14ac:dyDescent="0.55000000000000004">
      <c r="A265" s="9" t="s">
        <v>2533</v>
      </c>
      <c r="B265" s="10" t="s">
        <v>525</v>
      </c>
      <c r="C265" s="9" t="s">
        <v>14025</v>
      </c>
      <c r="D265" s="19">
        <v>790</v>
      </c>
      <c r="E265" s="23">
        <v>1999</v>
      </c>
      <c r="F265" s="26">
        <v>0.6</v>
      </c>
      <c r="G265" s="15">
        <v>3</v>
      </c>
      <c r="H265" s="23">
        <v>103</v>
      </c>
    </row>
    <row r="266" spans="1:8" x14ac:dyDescent="0.55000000000000004">
      <c r="A266" s="9" t="s">
        <v>2544</v>
      </c>
      <c r="B266" s="10" t="s">
        <v>2546</v>
      </c>
      <c r="C266" s="9" t="s">
        <v>13988</v>
      </c>
      <c r="D266" s="19">
        <v>4699</v>
      </c>
      <c r="E266" s="23">
        <v>4699</v>
      </c>
      <c r="F266" s="26">
        <v>0</v>
      </c>
      <c r="G266" s="15">
        <v>4.5</v>
      </c>
      <c r="H266" s="23">
        <v>224</v>
      </c>
    </row>
    <row r="267" spans="1:8" x14ac:dyDescent="0.55000000000000004">
      <c r="A267" s="9" t="s">
        <v>2556</v>
      </c>
      <c r="B267" s="10" t="s">
        <v>194</v>
      </c>
      <c r="C267" s="9" t="s">
        <v>14024</v>
      </c>
      <c r="D267" s="19">
        <v>18999</v>
      </c>
      <c r="E267" s="23">
        <v>24990</v>
      </c>
      <c r="F267" s="26">
        <v>0.24</v>
      </c>
      <c r="G267" s="15">
        <v>4.3</v>
      </c>
      <c r="H267" s="23">
        <v>4702</v>
      </c>
    </row>
    <row r="268" spans="1:8" x14ac:dyDescent="0.55000000000000004">
      <c r="A268" s="9" t="s">
        <v>2563</v>
      </c>
      <c r="B268" s="10" t="s">
        <v>18</v>
      </c>
      <c r="C268" s="9" t="s">
        <v>13981</v>
      </c>
      <c r="D268" s="19">
        <v>199</v>
      </c>
      <c r="E268" s="23">
        <v>999</v>
      </c>
      <c r="F268" s="26">
        <v>0.8</v>
      </c>
      <c r="G268" s="15">
        <v>4.2</v>
      </c>
      <c r="H268" s="23">
        <v>85</v>
      </c>
    </row>
    <row r="269" spans="1:8" x14ac:dyDescent="0.55000000000000004">
      <c r="A269" s="9" t="s">
        <v>2573</v>
      </c>
      <c r="B269" s="10" t="s">
        <v>148</v>
      </c>
      <c r="C269" s="9" t="s">
        <v>13956</v>
      </c>
      <c r="D269" s="19">
        <v>269</v>
      </c>
      <c r="E269" s="23">
        <v>650</v>
      </c>
      <c r="F269" s="26">
        <v>0.59</v>
      </c>
      <c r="G269" s="15">
        <v>4.4000000000000004</v>
      </c>
      <c r="H269" s="23">
        <v>35877</v>
      </c>
    </row>
    <row r="270" spans="1:8" x14ac:dyDescent="0.55000000000000004">
      <c r="A270" s="9" t="s">
        <v>2584</v>
      </c>
      <c r="B270" s="10" t="s">
        <v>2586</v>
      </c>
      <c r="C270" s="9" t="s">
        <v>14023</v>
      </c>
      <c r="D270" s="19">
        <v>1990</v>
      </c>
      <c r="E270" s="23">
        <v>3100</v>
      </c>
      <c r="F270" s="26">
        <v>0.36</v>
      </c>
      <c r="G270" s="15">
        <v>4</v>
      </c>
      <c r="H270" s="23">
        <v>897</v>
      </c>
    </row>
    <row r="271" spans="1:8" x14ac:dyDescent="0.55000000000000004">
      <c r="A271" s="9" t="s">
        <v>2597</v>
      </c>
      <c r="B271" s="10" t="s">
        <v>2599</v>
      </c>
      <c r="C271" s="9" t="s">
        <v>13989</v>
      </c>
      <c r="D271" s="19">
        <v>2299</v>
      </c>
      <c r="E271" s="23">
        <v>3999</v>
      </c>
      <c r="F271" s="26">
        <v>0.43</v>
      </c>
      <c r="G271" s="15">
        <v>3.8</v>
      </c>
      <c r="H271" s="23">
        <v>282</v>
      </c>
    </row>
    <row r="272" spans="1:8" x14ac:dyDescent="0.55000000000000004">
      <c r="A272" s="9" t="s">
        <v>2608</v>
      </c>
      <c r="B272" s="10" t="s">
        <v>194</v>
      </c>
      <c r="C272" s="9" t="s">
        <v>14024</v>
      </c>
      <c r="D272" s="19">
        <v>35999</v>
      </c>
      <c r="E272" s="23">
        <v>49990</v>
      </c>
      <c r="F272" s="26">
        <v>0.28000000000000003</v>
      </c>
      <c r="G272" s="15">
        <v>4.3</v>
      </c>
      <c r="H272" s="23">
        <v>1611</v>
      </c>
    </row>
    <row r="273" spans="1:8" x14ac:dyDescent="0.55000000000000004">
      <c r="A273" s="9" t="s">
        <v>2613</v>
      </c>
      <c r="B273" s="10" t="s">
        <v>525</v>
      </c>
      <c r="C273" s="9" t="s">
        <v>14025</v>
      </c>
      <c r="D273" s="19">
        <v>349</v>
      </c>
      <c r="E273" s="23">
        <v>999</v>
      </c>
      <c r="F273" s="26">
        <v>0.65</v>
      </c>
      <c r="G273" s="15">
        <v>4.2</v>
      </c>
      <c r="H273" s="23">
        <v>513</v>
      </c>
    </row>
    <row r="274" spans="1:8" x14ac:dyDescent="0.55000000000000004">
      <c r="A274" s="9" t="s">
        <v>2623</v>
      </c>
      <c r="B274" s="10" t="s">
        <v>18</v>
      </c>
      <c r="C274" s="9" t="s">
        <v>13981</v>
      </c>
      <c r="D274" s="19">
        <v>719</v>
      </c>
      <c r="E274" s="23">
        <v>1499</v>
      </c>
      <c r="F274" s="26">
        <v>0.52</v>
      </c>
      <c r="G274" s="15">
        <v>4.0999999999999996</v>
      </c>
      <c r="H274" s="23">
        <v>1045</v>
      </c>
    </row>
    <row r="275" spans="1:8" x14ac:dyDescent="0.55000000000000004">
      <c r="A275" s="9" t="s">
        <v>2628</v>
      </c>
      <c r="B275" s="10" t="s">
        <v>194</v>
      </c>
      <c r="C275" s="9" t="s">
        <v>14024</v>
      </c>
      <c r="D275" s="19">
        <v>8999</v>
      </c>
      <c r="E275" s="23">
        <v>18999</v>
      </c>
      <c r="F275" s="26">
        <v>0.53</v>
      </c>
      <c r="G275" s="15">
        <v>4</v>
      </c>
      <c r="H275" s="23">
        <v>6347</v>
      </c>
    </row>
    <row r="276" spans="1:8" x14ac:dyDescent="0.55000000000000004">
      <c r="A276" s="9" t="s">
        <v>2639</v>
      </c>
      <c r="B276" s="10" t="s">
        <v>2185</v>
      </c>
      <c r="C276" s="9" t="s">
        <v>14027</v>
      </c>
      <c r="D276" s="19">
        <v>917</v>
      </c>
      <c r="E276" s="23">
        <v>2299</v>
      </c>
      <c r="F276" s="26">
        <v>0.6</v>
      </c>
      <c r="G276" s="15">
        <v>4.2</v>
      </c>
      <c r="H276" s="23">
        <v>3300</v>
      </c>
    </row>
    <row r="277" spans="1:8" x14ac:dyDescent="0.55000000000000004">
      <c r="A277" s="9" t="s">
        <v>2650</v>
      </c>
      <c r="B277" s="10" t="s">
        <v>525</v>
      </c>
      <c r="C277" s="9" t="s">
        <v>14025</v>
      </c>
      <c r="D277" s="19">
        <v>399</v>
      </c>
      <c r="E277" s="23">
        <v>999</v>
      </c>
      <c r="F277" s="26">
        <v>0.6</v>
      </c>
      <c r="G277" s="15">
        <v>3.3</v>
      </c>
      <c r="H277" s="23">
        <v>23</v>
      </c>
    </row>
    <row r="278" spans="1:8" x14ac:dyDescent="0.55000000000000004">
      <c r="A278" s="9" t="s">
        <v>2660</v>
      </c>
      <c r="B278" s="10" t="s">
        <v>194</v>
      </c>
      <c r="C278" s="9" t="s">
        <v>14024</v>
      </c>
      <c r="D278" s="19">
        <v>45999</v>
      </c>
      <c r="E278" s="23">
        <v>69900</v>
      </c>
      <c r="F278" s="26">
        <v>0.34</v>
      </c>
      <c r="G278" s="15">
        <v>4.3</v>
      </c>
      <c r="H278" s="23">
        <v>7109</v>
      </c>
    </row>
    <row r="279" spans="1:8" x14ac:dyDescent="0.55000000000000004">
      <c r="A279" s="9" t="s">
        <v>2666</v>
      </c>
      <c r="B279" s="10" t="s">
        <v>18</v>
      </c>
      <c r="C279" s="9" t="s">
        <v>13981</v>
      </c>
      <c r="D279" s="19">
        <v>119</v>
      </c>
      <c r="E279" s="23">
        <v>299</v>
      </c>
      <c r="F279" s="26">
        <v>0.6</v>
      </c>
      <c r="G279" s="15">
        <v>3.8</v>
      </c>
      <c r="H279" s="23">
        <v>51</v>
      </c>
    </row>
    <row r="280" spans="1:8" x14ac:dyDescent="0.55000000000000004">
      <c r="A280" s="9" t="s">
        <v>2677</v>
      </c>
      <c r="B280" s="10" t="s">
        <v>194</v>
      </c>
      <c r="C280" s="9" t="s">
        <v>14024</v>
      </c>
      <c r="D280" s="19">
        <v>21999</v>
      </c>
      <c r="E280" s="23">
        <v>29999</v>
      </c>
      <c r="F280" s="26">
        <v>0.27</v>
      </c>
      <c r="G280" s="15">
        <v>4.2</v>
      </c>
      <c r="H280" s="23">
        <v>32840</v>
      </c>
    </row>
    <row r="281" spans="1:8" x14ac:dyDescent="0.55000000000000004">
      <c r="A281" s="9" t="s">
        <v>2682</v>
      </c>
      <c r="B281" s="10" t="s">
        <v>525</v>
      </c>
      <c r="C281" s="9" t="s">
        <v>14025</v>
      </c>
      <c r="D281" s="19">
        <v>299</v>
      </c>
      <c r="E281" s="23">
        <v>599</v>
      </c>
      <c r="F281" s="26">
        <v>0.5</v>
      </c>
      <c r="G281" s="15">
        <v>3.7</v>
      </c>
      <c r="H281" s="23">
        <v>708</v>
      </c>
    </row>
    <row r="282" spans="1:8" x14ac:dyDescent="0.55000000000000004">
      <c r="A282" s="9" t="s">
        <v>2692</v>
      </c>
      <c r="B282" s="10" t="s">
        <v>194</v>
      </c>
      <c r="C282" s="9" t="s">
        <v>14024</v>
      </c>
      <c r="D282" s="19">
        <v>21990</v>
      </c>
      <c r="E282" s="23">
        <v>34990</v>
      </c>
      <c r="F282" s="26">
        <v>0.37</v>
      </c>
      <c r="G282" s="15">
        <v>4.3</v>
      </c>
      <c r="H282" s="23">
        <v>1657</v>
      </c>
    </row>
    <row r="283" spans="1:8" x14ac:dyDescent="0.55000000000000004">
      <c r="A283" s="9" t="s">
        <v>2702</v>
      </c>
      <c r="B283" s="10" t="s">
        <v>18</v>
      </c>
      <c r="C283" s="9" t="s">
        <v>13981</v>
      </c>
      <c r="D283" s="19">
        <v>417.44</v>
      </c>
      <c r="E283" s="23">
        <v>670</v>
      </c>
      <c r="F283" s="26">
        <v>0.38</v>
      </c>
      <c r="G283" s="15">
        <v>3.9</v>
      </c>
      <c r="H283" s="23">
        <v>523</v>
      </c>
    </row>
    <row r="284" spans="1:8" x14ac:dyDescent="0.55000000000000004">
      <c r="A284" s="9" t="s">
        <v>2714</v>
      </c>
      <c r="B284" s="10" t="s">
        <v>18</v>
      </c>
      <c r="C284" s="9" t="s">
        <v>13981</v>
      </c>
      <c r="D284" s="19">
        <v>199</v>
      </c>
      <c r="E284" s="23">
        <v>999</v>
      </c>
      <c r="F284" s="26">
        <v>0.8</v>
      </c>
      <c r="G284" s="15">
        <v>3</v>
      </c>
      <c r="H284" s="23"/>
    </row>
    <row r="285" spans="1:8" x14ac:dyDescent="0.55000000000000004">
      <c r="A285" s="9" t="s">
        <v>2724</v>
      </c>
      <c r="B285" s="10" t="s">
        <v>194</v>
      </c>
      <c r="C285" s="9" t="s">
        <v>14024</v>
      </c>
      <c r="D285" s="19">
        <v>47990</v>
      </c>
      <c r="E285" s="23">
        <v>79990</v>
      </c>
      <c r="F285" s="26">
        <v>0.4</v>
      </c>
      <c r="G285" s="15">
        <v>4.3</v>
      </c>
      <c r="H285" s="23">
        <v>1376</v>
      </c>
    </row>
    <row r="286" spans="1:8" x14ac:dyDescent="0.55000000000000004">
      <c r="A286" s="9" t="s">
        <v>2729</v>
      </c>
      <c r="B286" s="10" t="s">
        <v>525</v>
      </c>
      <c r="C286" s="9" t="s">
        <v>14025</v>
      </c>
      <c r="D286" s="19">
        <v>215</v>
      </c>
      <c r="E286" s="23">
        <v>499</v>
      </c>
      <c r="F286" s="26">
        <v>0.56999999999999995</v>
      </c>
      <c r="G286" s="15">
        <v>3.5</v>
      </c>
      <c r="H286" s="23">
        <v>121</v>
      </c>
    </row>
    <row r="287" spans="1:8" x14ac:dyDescent="0.55000000000000004">
      <c r="A287" s="9" t="s">
        <v>2740</v>
      </c>
      <c r="B287" s="10" t="s">
        <v>18</v>
      </c>
      <c r="C287" s="9" t="s">
        <v>13981</v>
      </c>
      <c r="D287" s="19">
        <v>99</v>
      </c>
      <c r="E287" s="23">
        <v>800</v>
      </c>
      <c r="F287" s="26">
        <v>0.88</v>
      </c>
      <c r="G287" s="15">
        <v>3.9</v>
      </c>
      <c r="H287" s="23">
        <v>1075</v>
      </c>
    </row>
    <row r="288" spans="1:8" x14ac:dyDescent="0.55000000000000004">
      <c r="A288" s="9" t="s">
        <v>2745</v>
      </c>
      <c r="B288" s="10" t="s">
        <v>194</v>
      </c>
      <c r="C288" s="9" t="s">
        <v>14024</v>
      </c>
      <c r="D288" s="19">
        <v>18999</v>
      </c>
      <c r="E288" s="23">
        <v>35000</v>
      </c>
      <c r="F288" s="26">
        <v>0.46</v>
      </c>
      <c r="G288" s="15">
        <v>4</v>
      </c>
      <c r="H288" s="23">
        <v>1001</v>
      </c>
    </row>
    <row r="289" spans="1:8" x14ac:dyDescent="0.55000000000000004">
      <c r="A289" s="9" t="s">
        <v>2756</v>
      </c>
      <c r="B289" s="10" t="s">
        <v>18</v>
      </c>
      <c r="C289" s="9" t="s">
        <v>13981</v>
      </c>
      <c r="D289" s="19">
        <v>249</v>
      </c>
      <c r="E289" s="23">
        <v>999</v>
      </c>
      <c r="F289" s="26">
        <v>0.75</v>
      </c>
      <c r="G289" s="15">
        <v>4.3</v>
      </c>
      <c r="H289" s="23">
        <v>112</v>
      </c>
    </row>
    <row r="290" spans="1:8" x14ac:dyDescent="0.55000000000000004">
      <c r="A290" s="9" t="s">
        <v>2766</v>
      </c>
      <c r="B290" s="10" t="s">
        <v>576</v>
      </c>
      <c r="C290" s="9" t="s">
        <v>14026</v>
      </c>
      <c r="D290" s="19">
        <v>7999</v>
      </c>
      <c r="E290" s="23">
        <v>15999</v>
      </c>
      <c r="F290" s="26">
        <v>0.5</v>
      </c>
      <c r="G290" s="15">
        <v>3.8</v>
      </c>
      <c r="H290" s="23">
        <v>3022</v>
      </c>
    </row>
    <row r="291" spans="1:8" x14ac:dyDescent="0.55000000000000004">
      <c r="A291" s="9" t="s">
        <v>2776</v>
      </c>
      <c r="B291" s="10" t="s">
        <v>18</v>
      </c>
      <c r="C291" s="9" t="s">
        <v>13981</v>
      </c>
      <c r="D291" s="19">
        <v>649</v>
      </c>
      <c r="E291" s="23">
        <v>1600</v>
      </c>
      <c r="F291" s="26">
        <v>0.59</v>
      </c>
      <c r="G291" s="15">
        <v>4.3</v>
      </c>
      <c r="H291" s="23">
        <v>5451</v>
      </c>
    </row>
    <row r="292" spans="1:8" x14ac:dyDescent="0.55000000000000004">
      <c r="A292" s="9" t="s">
        <v>2781</v>
      </c>
      <c r="B292" s="10" t="s">
        <v>525</v>
      </c>
      <c r="C292" s="9" t="s">
        <v>14025</v>
      </c>
      <c r="D292" s="19">
        <v>1289</v>
      </c>
      <c r="E292" s="23">
        <v>2499</v>
      </c>
      <c r="F292" s="26">
        <v>0.48</v>
      </c>
      <c r="G292" s="15">
        <v>3.3</v>
      </c>
      <c r="H292" s="23">
        <v>73</v>
      </c>
    </row>
    <row r="293" spans="1:8" x14ac:dyDescent="0.55000000000000004">
      <c r="A293" s="9" t="s">
        <v>2791</v>
      </c>
      <c r="B293" s="10" t="s">
        <v>148</v>
      </c>
      <c r="C293" s="9" t="s">
        <v>13956</v>
      </c>
      <c r="D293" s="19">
        <v>609</v>
      </c>
      <c r="E293" s="23">
        <v>1500</v>
      </c>
      <c r="F293" s="26">
        <v>0.59</v>
      </c>
      <c r="G293" s="15">
        <v>4.5</v>
      </c>
      <c r="H293" s="23">
        <v>1029</v>
      </c>
    </row>
    <row r="294" spans="1:8" x14ac:dyDescent="0.55000000000000004">
      <c r="A294" s="9" t="s">
        <v>2802</v>
      </c>
      <c r="B294" s="10" t="s">
        <v>194</v>
      </c>
      <c r="C294" s="9" t="s">
        <v>14024</v>
      </c>
      <c r="D294" s="19">
        <v>32990</v>
      </c>
      <c r="E294" s="23">
        <v>54990</v>
      </c>
      <c r="F294" s="26">
        <v>0.4</v>
      </c>
      <c r="G294" s="15">
        <v>4.0999999999999996</v>
      </c>
      <c r="H294" s="23">
        <v>1555</v>
      </c>
    </row>
    <row r="295" spans="1:8" x14ac:dyDescent="0.55000000000000004">
      <c r="A295" s="9" t="s">
        <v>2812</v>
      </c>
      <c r="B295" s="10" t="s">
        <v>148</v>
      </c>
      <c r="C295" s="9" t="s">
        <v>13956</v>
      </c>
      <c r="D295" s="19">
        <v>599</v>
      </c>
      <c r="E295" s="23">
        <v>1999</v>
      </c>
      <c r="F295" s="26">
        <v>0.7</v>
      </c>
      <c r="G295" s="15">
        <v>4.2</v>
      </c>
      <c r="H295" s="23">
        <v>47</v>
      </c>
    </row>
    <row r="296" spans="1:8" x14ac:dyDescent="0.55000000000000004">
      <c r="A296" s="9" t="s">
        <v>2822</v>
      </c>
      <c r="B296" s="10" t="s">
        <v>18</v>
      </c>
      <c r="C296" s="9" t="s">
        <v>13981</v>
      </c>
      <c r="D296" s="19">
        <v>349</v>
      </c>
      <c r="E296" s="23">
        <v>899</v>
      </c>
      <c r="F296" s="26">
        <v>0.61</v>
      </c>
      <c r="G296" s="15">
        <v>4.0999999999999996</v>
      </c>
      <c r="H296" s="23">
        <v>14896</v>
      </c>
    </row>
    <row r="297" spans="1:8" x14ac:dyDescent="0.55000000000000004">
      <c r="A297" s="9" t="s">
        <v>2832</v>
      </c>
      <c r="B297" s="10" t="s">
        <v>194</v>
      </c>
      <c r="C297" s="9" t="s">
        <v>14024</v>
      </c>
      <c r="D297" s="19">
        <v>29999</v>
      </c>
      <c r="E297" s="23">
        <v>50999</v>
      </c>
      <c r="F297" s="26">
        <v>0.41</v>
      </c>
      <c r="G297" s="15">
        <v>4.4000000000000004</v>
      </c>
      <c r="H297" s="23">
        <v>1712</v>
      </c>
    </row>
    <row r="298" spans="1:8" x14ac:dyDescent="0.55000000000000004">
      <c r="A298" s="9" t="s">
        <v>2843</v>
      </c>
      <c r="B298" s="10" t="s">
        <v>525</v>
      </c>
      <c r="C298" s="9" t="s">
        <v>14025</v>
      </c>
      <c r="D298" s="19">
        <v>199</v>
      </c>
      <c r="E298" s="23">
        <v>399</v>
      </c>
      <c r="F298" s="26">
        <v>0.5</v>
      </c>
      <c r="G298" s="15">
        <v>4.2</v>
      </c>
      <c r="H298" s="23">
        <v>1335</v>
      </c>
    </row>
    <row r="299" spans="1:8" x14ac:dyDescent="0.55000000000000004">
      <c r="A299" s="9" t="s">
        <v>2845</v>
      </c>
      <c r="B299" s="10" t="s">
        <v>525</v>
      </c>
      <c r="C299" s="9" t="s">
        <v>14025</v>
      </c>
      <c r="D299" s="19">
        <v>349</v>
      </c>
      <c r="E299" s="23">
        <v>699</v>
      </c>
      <c r="F299" s="26">
        <v>0.5</v>
      </c>
      <c r="G299" s="15">
        <v>3.9</v>
      </c>
      <c r="H299" s="23">
        <v>214</v>
      </c>
    </row>
    <row r="300" spans="1:8" x14ac:dyDescent="0.55000000000000004">
      <c r="A300" s="9" t="s">
        <v>2855</v>
      </c>
      <c r="B300" s="10" t="s">
        <v>729</v>
      </c>
      <c r="C300" s="9" t="s">
        <v>13983</v>
      </c>
      <c r="D300" s="19">
        <v>1850</v>
      </c>
      <c r="E300" s="23">
        <v>4500</v>
      </c>
      <c r="F300" s="26">
        <v>0.59</v>
      </c>
      <c r="G300" s="15">
        <v>4</v>
      </c>
      <c r="H300" s="23">
        <v>184</v>
      </c>
    </row>
    <row r="301" spans="1:8" x14ac:dyDescent="0.55000000000000004">
      <c r="A301" s="9" t="s">
        <v>2867</v>
      </c>
      <c r="B301" s="10" t="s">
        <v>1556</v>
      </c>
      <c r="C301" s="9" t="s">
        <v>14023</v>
      </c>
      <c r="D301" s="19">
        <v>13990</v>
      </c>
      <c r="E301" s="23">
        <v>28900</v>
      </c>
      <c r="F301" s="26">
        <v>0.52</v>
      </c>
      <c r="G301" s="15">
        <v>4.5</v>
      </c>
      <c r="H301" s="23">
        <v>7</v>
      </c>
    </row>
    <row r="302" spans="1:8" x14ac:dyDescent="0.55000000000000004">
      <c r="A302" s="9" t="s">
        <v>2879</v>
      </c>
      <c r="B302" s="10" t="s">
        <v>18</v>
      </c>
      <c r="C302" s="9" t="s">
        <v>13981</v>
      </c>
      <c r="D302" s="19">
        <v>129</v>
      </c>
      <c r="E302" s="23">
        <v>449</v>
      </c>
      <c r="F302" s="26">
        <v>0.71</v>
      </c>
      <c r="G302" s="15">
        <v>3.7</v>
      </c>
      <c r="H302" s="23">
        <v>41</v>
      </c>
    </row>
    <row r="303" spans="1:8" x14ac:dyDescent="0.55000000000000004">
      <c r="A303" s="9" t="s">
        <v>2889</v>
      </c>
      <c r="B303" s="10" t="s">
        <v>148</v>
      </c>
      <c r="C303" s="9" t="s">
        <v>13956</v>
      </c>
      <c r="D303" s="19">
        <v>379</v>
      </c>
      <c r="E303" s="23">
        <v>999</v>
      </c>
      <c r="F303" s="26">
        <v>0.62</v>
      </c>
      <c r="G303" s="15">
        <v>4.2</v>
      </c>
      <c r="H303" s="23">
        <v>12153</v>
      </c>
    </row>
    <row r="304" spans="1:8" x14ac:dyDescent="0.55000000000000004">
      <c r="A304" s="9" t="s">
        <v>2894</v>
      </c>
      <c r="B304" s="10" t="s">
        <v>148</v>
      </c>
      <c r="C304" s="9" t="s">
        <v>13956</v>
      </c>
      <c r="D304" s="19">
        <v>185</v>
      </c>
      <c r="E304" s="23">
        <v>499</v>
      </c>
      <c r="F304" s="26">
        <v>0.63</v>
      </c>
      <c r="G304" s="15">
        <v>4.2</v>
      </c>
      <c r="H304" s="23">
        <v>25</v>
      </c>
    </row>
    <row r="305" spans="1:8" x14ac:dyDescent="0.55000000000000004">
      <c r="A305" s="9" t="s">
        <v>2905</v>
      </c>
      <c r="B305" s="10" t="s">
        <v>113</v>
      </c>
      <c r="C305" s="9" t="s">
        <v>13972</v>
      </c>
      <c r="D305" s="19">
        <v>218</v>
      </c>
      <c r="E305" s="23">
        <v>999</v>
      </c>
      <c r="F305" s="26">
        <v>0.78</v>
      </c>
      <c r="G305" s="15">
        <v>4.2</v>
      </c>
      <c r="H305" s="23">
        <v>163</v>
      </c>
    </row>
    <row r="306" spans="1:8" x14ac:dyDescent="0.55000000000000004">
      <c r="A306" s="9" t="s">
        <v>2916</v>
      </c>
      <c r="B306" s="10" t="s">
        <v>18</v>
      </c>
      <c r="C306" s="9" t="s">
        <v>13981</v>
      </c>
      <c r="D306" s="19">
        <v>199</v>
      </c>
      <c r="E306" s="23">
        <v>999</v>
      </c>
      <c r="F306" s="26">
        <v>0.8</v>
      </c>
      <c r="G306" s="15">
        <v>4.3</v>
      </c>
      <c r="H306" s="23">
        <v>87</v>
      </c>
    </row>
    <row r="307" spans="1:8" x14ac:dyDescent="0.55000000000000004">
      <c r="A307" s="9" t="s">
        <v>2926</v>
      </c>
      <c r="B307" s="10" t="s">
        <v>148</v>
      </c>
      <c r="C307" s="9" t="s">
        <v>13956</v>
      </c>
      <c r="D307" s="19">
        <v>499</v>
      </c>
      <c r="E307" s="23">
        <v>900</v>
      </c>
      <c r="F307" s="26">
        <v>0.45</v>
      </c>
      <c r="G307" s="15">
        <v>4.4000000000000004</v>
      </c>
      <c r="H307" s="23">
        <v>2165</v>
      </c>
    </row>
    <row r="308" spans="1:8" x14ac:dyDescent="0.55000000000000004">
      <c r="A308" s="9" t="s">
        <v>2936</v>
      </c>
      <c r="B308" s="10" t="s">
        <v>194</v>
      </c>
      <c r="C308" s="9" t="s">
        <v>14024</v>
      </c>
      <c r="D308" s="19">
        <v>26999</v>
      </c>
      <c r="E308" s="23">
        <v>42999</v>
      </c>
      <c r="F308" s="26">
        <v>0.37</v>
      </c>
      <c r="G308" s="15">
        <v>4.2</v>
      </c>
      <c r="H308" s="23">
        <v>1510</v>
      </c>
    </row>
    <row r="309" spans="1:8" x14ac:dyDescent="0.55000000000000004">
      <c r="A309" s="9" t="s">
        <v>2946</v>
      </c>
      <c r="B309" s="10" t="s">
        <v>729</v>
      </c>
      <c r="C309" s="9" t="s">
        <v>13983</v>
      </c>
      <c r="D309" s="19">
        <v>893</v>
      </c>
      <c r="E309" s="23">
        <v>1052</v>
      </c>
      <c r="F309" s="26">
        <v>0.15</v>
      </c>
      <c r="G309" s="15">
        <v>4.3</v>
      </c>
      <c r="H309" s="23">
        <v>106</v>
      </c>
    </row>
    <row r="310" spans="1:8" x14ac:dyDescent="0.55000000000000004">
      <c r="A310" s="9" t="s">
        <v>2958</v>
      </c>
      <c r="B310" s="10" t="s">
        <v>194</v>
      </c>
      <c r="C310" s="9" t="s">
        <v>14024</v>
      </c>
      <c r="D310" s="19">
        <v>10990</v>
      </c>
      <c r="E310" s="23">
        <v>19990</v>
      </c>
      <c r="F310" s="26">
        <v>0.45</v>
      </c>
      <c r="G310" s="15">
        <v>3.7</v>
      </c>
      <c r="H310" s="23">
        <v>129</v>
      </c>
    </row>
    <row r="311" spans="1:8" x14ac:dyDescent="0.55000000000000004">
      <c r="A311" s="9" t="s">
        <v>2969</v>
      </c>
      <c r="B311" s="10" t="s">
        <v>18</v>
      </c>
      <c r="C311" s="9" t="s">
        <v>13981</v>
      </c>
      <c r="D311" s="19">
        <v>379</v>
      </c>
      <c r="E311" s="23">
        <v>1099</v>
      </c>
      <c r="F311" s="26">
        <v>0.66</v>
      </c>
      <c r="G311" s="15">
        <v>4.3</v>
      </c>
      <c r="H311" s="23">
        <v>3049</v>
      </c>
    </row>
    <row r="312" spans="1:8" x14ac:dyDescent="0.55000000000000004">
      <c r="A312" s="9" t="s">
        <v>2979</v>
      </c>
      <c r="B312" s="10" t="s">
        <v>194</v>
      </c>
      <c r="C312" s="9" t="s">
        <v>14024</v>
      </c>
      <c r="D312" s="19">
        <v>16999</v>
      </c>
      <c r="E312" s="23">
        <v>25999</v>
      </c>
      <c r="F312" s="26">
        <v>0.35</v>
      </c>
      <c r="G312" s="15">
        <v>4.2</v>
      </c>
      <c r="H312" s="23">
        <v>32840</v>
      </c>
    </row>
    <row r="313" spans="1:8" x14ac:dyDescent="0.55000000000000004">
      <c r="A313" s="9" t="s">
        <v>2986</v>
      </c>
      <c r="B313" s="10" t="s">
        <v>148</v>
      </c>
      <c r="C313" s="9" t="s">
        <v>13956</v>
      </c>
      <c r="D313" s="19">
        <v>699</v>
      </c>
      <c r="E313" s="23">
        <v>1899</v>
      </c>
      <c r="F313" s="26">
        <v>0.63</v>
      </c>
      <c r="G313" s="15">
        <v>4.4000000000000004</v>
      </c>
      <c r="H313" s="23">
        <v>390</v>
      </c>
    </row>
    <row r="314" spans="1:8" x14ac:dyDescent="0.55000000000000004">
      <c r="A314" s="9" t="s">
        <v>2996</v>
      </c>
      <c r="B314" s="10" t="s">
        <v>2998</v>
      </c>
      <c r="C314" s="9" t="s">
        <v>14028</v>
      </c>
      <c r="D314" s="19">
        <v>2699</v>
      </c>
      <c r="E314" s="23">
        <v>3500</v>
      </c>
      <c r="F314" s="26">
        <v>0.23</v>
      </c>
      <c r="G314" s="15">
        <v>3.5</v>
      </c>
      <c r="H314" s="23">
        <v>621</v>
      </c>
    </row>
    <row r="315" spans="1:8" x14ac:dyDescent="0.55000000000000004">
      <c r="A315" s="9" t="s">
        <v>3009</v>
      </c>
      <c r="B315" s="10" t="s">
        <v>18</v>
      </c>
      <c r="C315" s="9" t="s">
        <v>13981</v>
      </c>
      <c r="D315" s="19">
        <v>129</v>
      </c>
      <c r="E315" s="23">
        <v>599</v>
      </c>
      <c r="F315" s="26">
        <v>0.78</v>
      </c>
      <c r="G315" s="15">
        <v>4.0999999999999996</v>
      </c>
      <c r="H315" s="23">
        <v>265</v>
      </c>
    </row>
    <row r="316" spans="1:8" x14ac:dyDescent="0.55000000000000004">
      <c r="A316" s="9" t="s">
        <v>3019</v>
      </c>
      <c r="B316" s="10" t="s">
        <v>18</v>
      </c>
      <c r="C316" s="9" t="s">
        <v>13981</v>
      </c>
      <c r="D316" s="19">
        <v>389</v>
      </c>
      <c r="E316" s="23">
        <v>999</v>
      </c>
      <c r="F316" s="26">
        <v>0.61</v>
      </c>
      <c r="G316" s="15">
        <v>4.3</v>
      </c>
      <c r="H316" s="23">
        <v>838</v>
      </c>
    </row>
    <row r="317" spans="1:8" x14ac:dyDescent="0.55000000000000004">
      <c r="A317" s="9" t="s">
        <v>3029</v>
      </c>
      <c r="B317" s="10" t="s">
        <v>525</v>
      </c>
      <c r="C317" s="9" t="s">
        <v>14025</v>
      </c>
      <c r="D317" s="19">
        <v>246</v>
      </c>
      <c r="E317" s="23">
        <v>600</v>
      </c>
      <c r="F317" s="26">
        <v>0.59</v>
      </c>
      <c r="G317" s="15">
        <v>4.2</v>
      </c>
      <c r="H317" s="23">
        <v>143</v>
      </c>
    </row>
    <row r="318" spans="1:8" x14ac:dyDescent="0.55000000000000004">
      <c r="A318" s="9" t="s">
        <v>3040</v>
      </c>
      <c r="B318" s="10" t="s">
        <v>18</v>
      </c>
      <c r="C318" s="9" t="s">
        <v>13981</v>
      </c>
      <c r="D318" s="19">
        <v>299</v>
      </c>
      <c r="E318" s="23">
        <v>799</v>
      </c>
      <c r="F318" s="26">
        <v>0.63</v>
      </c>
      <c r="G318" s="15">
        <v>4</v>
      </c>
      <c r="H318" s="23">
        <v>151</v>
      </c>
    </row>
    <row r="319" spans="1:8" x14ac:dyDescent="0.55000000000000004">
      <c r="A319" s="9" t="s">
        <v>3050</v>
      </c>
      <c r="B319" s="10" t="s">
        <v>525</v>
      </c>
      <c r="C319" s="9" t="s">
        <v>14025</v>
      </c>
      <c r="D319" s="19">
        <v>247</v>
      </c>
      <c r="E319" s="23">
        <v>399</v>
      </c>
      <c r="F319" s="26">
        <v>0.38</v>
      </c>
      <c r="G319" s="15">
        <v>3.9</v>
      </c>
      <c r="H319" s="23">
        <v>200</v>
      </c>
    </row>
    <row r="320" spans="1:8" x14ac:dyDescent="0.55000000000000004">
      <c r="A320" s="9" t="s">
        <v>3061</v>
      </c>
      <c r="B320" s="10" t="s">
        <v>525</v>
      </c>
      <c r="C320" s="9" t="s">
        <v>14025</v>
      </c>
      <c r="D320" s="19">
        <v>1369</v>
      </c>
      <c r="E320" s="23">
        <v>2999</v>
      </c>
      <c r="F320" s="26">
        <v>0.54</v>
      </c>
      <c r="G320" s="15">
        <v>3.3</v>
      </c>
      <c r="H320" s="23">
        <v>227</v>
      </c>
    </row>
    <row r="321" spans="1:8" x14ac:dyDescent="0.55000000000000004">
      <c r="A321" s="9" t="s">
        <v>3072</v>
      </c>
      <c r="B321" s="10" t="s">
        <v>525</v>
      </c>
      <c r="C321" s="9" t="s">
        <v>14025</v>
      </c>
      <c r="D321" s="19">
        <v>199</v>
      </c>
      <c r="E321" s="23">
        <v>499</v>
      </c>
      <c r="F321" s="26">
        <v>0.6</v>
      </c>
      <c r="G321" s="15">
        <v>3.8</v>
      </c>
      <c r="H321" s="23">
        <v>538</v>
      </c>
    </row>
    <row r="322" spans="1:8" x14ac:dyDescent="0.55000000000000004">
      <c r="A322" s="9" t="s">
        <v>3082</v>
      </c>
      <c r="B322" s="10" t="s">
        <v>148</v>
      </c>
      <c r="C322" s="9" t="s">
        <v>13956</v>
      </c>
      <c r="D322" s="19">
        <v>299</v>
      </c>
      <c r="E322" s="23">
        <v>599</v>
      </c>
      <c r="F322" s="26">
        <v>0.5</v>
      </c>
      <c r="G322" s="15">
        <v>4</v>
      </c>
      <c r="H322" s="23">
        <v>171</v>
      </c>
    </row>
    <row r="323" spans="1:8" x14ac:dyDescent="0.55000000000000004">
      <c r="A323" s="9" t="s">
        <v>3092</v>
      </c>
      <c r="B323" s="10" t="s">
        <v>194</v>
      </c>
      <c r="C323" s="9" t="s">
        <v>14024</v>
      </c>
      <c r="D323" s="19">
        <v>14999</v>
      </c>
      <c r="E323" s="23">
        <v>14999</v>
      </c>
      <c r="F323" s="26">
        <v>0</v>
      </c>
      <c r="G323" s="15">
        <v>4.3</v>
      </c>
      <c r="H323" s="23">
        <v>27508</v>
      </c>
    </row>
    <row r="324" spans="1:8" x14ac:dyDescent="0.55000000000000004">
      <c r="A324" s="9" t="s">
        <v>3102</v>
      </c>
      <c r="B324" s="10" t="s">
        <v>18</v>
      </c>
      <c r="C324" s="9" t="s">
        <v>13981</v>
      </c>
      <c r="D324" s="19">
        <v>299</v>
      </c>
      <c r="E324" s="23">
        <v>699</v>
      </c>
      <c r="F324" s="26">
        <v>0.56999999999999995</v>
      </c>
      <c r="G324" s="15">
        <v>3.9</v>
      </c>
      <c r="H324" s="23">
        <v>1454</v>
      </c>
    </row>
    <row r="325" spans="1:8" x14ac:dyDescent="0.55000000000000004">
      <c r="A325" s="9" t="s">
        <v>3112</v>
      </c>
      <c r="B325" s="10" t="s">
        <v>194</v>
      </c>
      <c r="C325" s="9" t="s">
        <v>14024</v>
      </c>
      <c r="D325" s="19">
        <v>24990</v>
      </c>
      <c r="E325" s="23">
        <v>51990</v>
      </c>
      <c r="F325" s="26">
        <v>0.52</v>
      </c>
      <c r="G325" s="15">
        <v>4.2</v>
      </c>
      <c r="H325" s="23">
        <v>2951</v>
      </c>
    </row>
    <row r="326" spans="1:8" x14ac:dyDescent="0.55000000000000004">
      <c r="A326" s="9" t="s">
        <v>3123</v>
      </c>
      <c r="B326" s="10" t="s">
        <v>18</v>
      </c>
      <c r="C326" s="9" t="s">
        <v>13981</v>
      </c>
      <c r="D326" s="19">
        <v>249</v>
      </c>
      <c r="E326" s="23">
        <v>999</v>
      </c>
      <c r="F326" s="26">
        <v>0.75</v>
      </c>
      <c r="G326" s="15">
        <v>5</v>
      </c>
      <c r="H326" s="23"/>
    </row>
    <row r="327" spans="1:8" x14ac:dyDescent="0.55000000000000004">
      <c r="A327" s="9" t="s">
        <v>3133</v>
      </c>
      <c r="B327" s="10" t="s">
        <v>194</v>
      </c>
      <c r="C327" s="9" t="s">
        <v>14024</v>
      </c>
      <c r="D327" s="19">
        <v>61999</v>
      </c>
      <c r="E327" s="23">
        <v>69999</v>
      </c>
      <c r="F327" s="26">
        <v>0.11</v>
      </c>
      <c r="G327" s="15">
        <v>4.0999999999999996</v>
      </c>
      <c r="H327" s="23">
        <v>6753</v>
      </c>
    </row>
    <row r="328" spans="1:8" x14ac:dyDescent="0.55000000000000004">
      <c r="A328" s="9" t="s">
        <v>3140</v>
      </c>
      <c r="B328" s="10" t="s">
        <v>194</v>
      </c>
      <c r="C328" s="9" t="s">
        <v>14024</v>
      </c>
      <c r="D328" s="19">
        <v>24499</v>
      </c>
      <c r="E328" s="23">
        <v>50000</v>
      </c>
      <c r="F328" s="26">
        <v>0.51</v>
      </c>
      <c r="G328" s="15">
        <v>3.9</v>
      </c>
      <c r="H328" s="23">
        <v>3518</v>
      </c>
    </row>
    <row r="329" spans="1:8" x14ac:dyDescent="0.55000000000000004">
      <c r="A329" s="9" t="s">
        <v>3152</v>
      </c>
      <c r="B329" s="10" t="s">
        <v>194</v>
      </c>
      <c r="C329" s="9" t="s">
        <v>14024</v>
      </c>
      <c r="D329" s="19">
        <v>10499</v>
      </c>
      <c r="E329" s="23">
        <v>19499</v>
      </c>
      <c r="F329" s="26">
        <v>0.46</v>
      </c>
      <c r="G329" s="15">
        <v>4.2</v>
      </c>
      <c r="H329" s="23">
        <v>1510</v>
      </c>
    </row>
    <row r="330" spans="1:8" x14ac:dyDescent="0.55000000000000004">
      <c r="A330" s="9" t="s">
        <v>3159</v>
      </c>
      <c r="B330" s="10" t="s">
        <v>18</v>
      </c>
      <c r="C330" s="9" t="s">
        <v>13981</v>
      </c>
      <c r="D330" s="19">
        <v>349</v>
      </c>
      <c r="E330" s="23">
        <v>999</v>
      </c>
      <c r="F330" s="26">
        <v>0.65</v>
      </c>
      <c r="G330" s="15">
        <v>4.3</v>
      </c>
      <c r="H330" s="23">
        <v>838</v>
      </c>
    </row>
    <row r="331" spans="1:8" x14ac:dyDescent="0.55000000000000004">
      <c r="A331" s="9" t="s">
        <v>3164</v>
      </c>
      <c r="B331" s="10" t="s">
        <v>525</v>
      </c>
      <c r="C331" s="9" t="s">
        <v>14025</v>
      </c>
      <c r="D331" s="19">
        <v>197</v>
      </c>
      <c r="E331" s="23">
        <v>499</v>
      </c>
      <c r="F331" s="26">
        <v>0.61</v>
      </c>
      <c r="G331" s="15">
        <v>3.8</v>
      </c>
      <c r="H331" s="23">
        <v>136</v>
      </c>
    </row>
    <row r="332" spans="1:8" x14ac:dyDescent="0.55000000000000004">
      <c r="A332" s="9" t="s">
        <v>3175</v>
      </c>
      <c r="B332" s="10" t="s">
        <v>2185</v>
      </c>
      <c r="C332" s="9" t="s">
        <v>14027</v>
      </c>
      <c r="D332" s="19">
        <v>1299</v>
      </c>
      <c r="E332" s="23">
        <v>2499</v>
      </c>
      <c r="F332" s="26">
        <v>0.48</v>
      </c>
      <c r="G332" s="15">
        <v>4.3</v>
      </c>
      <c r="H332" s="23">
        <v>301</v>
      </c>
    </row>
    <row r="333" spans="1:8" x14ac:dyDescent="0.55000000000000004">
      <c r="A333" s="9" t="s">
        <v>3185</v>
      </c>
      <c r="B333" s="10" t="s">
        <v>18</v>
      </c>
      <c r="C333" s="9" t="s">
        <v>13981</v>
      </c>
      <c r="D333" s="19">
        <v>1519</v>
      </c>
      <c r="E333" s="23">
        <v>1899</v>
      </c>
      <c r="F333" s="26">
        <v>0.2</v>
      </c>
      <c r="G333" s="15">
        <v>4.4000000000000004</v>
      </c>
      <c r="H333" s="23">
        <v>19763</v>
      </c>
    </row>
    <row r="334" spans="1:8" x14ac:dyDescent="0.55000000000000004">
      <c r="A334" s="9" t="s">
        <v>3196</v>
      </c>
      <c r="B334" s="10" t="s">
        <v>194</v>
      </c>
      <c r="C334" s="9" t="s">
        <v>14024</v>
      </c>
      <c r="D334" s="19">
        <v>46999</v>
      </c>
      <c r="E334" s="23">
        <v>69999</v>
      </c>
      <c r="F334" s="26">
        <v>0.33</v>
      </c>
      <c r="G334" s="15">
        <v>4.3</v>
      </c>
      <c r="H334" s="23">
        <v>21252</v>
      </c>
    </row>
    <row r="335" spans="1:8" x14ac:dyDescent="0.55000000000000004">
      <c r="A335" s="9" t="s">
        <v>3207</v>
      </c>
      <c r="B335" s="10" t="s">
        <v>18</v>
      </c>
      <c r="C335" s="9" t="s">
        <v>13981</v>
      </c>
      <c r="D335" s="19">
        <v>299</v>
      </c>
      <c r="E335" s="23">
        <v>799</v>
      </c>
      <c r="F335" s="26">
        <v>0.63</v>
      </c>
      <c r="G335" s="15">
        <v>4.3</v>
      </c>
      <c r="H335" s="23">
        <v>1902</v>
      </c>
    </row>
    <row r="336" spans="1:8" x14ac:dyDescent="0.55000000000000004">
      <c r="A336" s="9" t="s">
        <v>3217</v>
      </c>
      <c r="B336" s="10" t="s">
        <v>3219</v>
      </c>
      <c r="C336" s="9" t="s">
        <v>13939</v>
      </c>
      <c r="D336" s="19">
        <v>1799</v>
      </c>
      <c r="E336" s="23">
        <v>19999</v>
      </c>
      <c r="F336" s="26">
        <v>0.91</v>
      </c>
      <c r="G336" s="15">
        <v>4.2</v>
      </c>
      <c r="H336" s="23">
        <v>13937</v>
      </c>
    </row>
    <row r="337" spans="1:8" x14ac:dyDescent="0.55000000000000004">
      <c r="A337" s="9" t="s">
        <v>3228</v>
      </c>
      <c r="B337" s="10" t="s">
        <v>3219</v>
      </c>
      <c r="C337" s="9" t="s">
        <v>13939</v>
      </c>
      <c r="D337" s="19">
        <v>1998</v>
      </c>
      <c r="E337" s="23">
        <v>9999</v>
      </c>
      <c r="F337" s="26">
        <v>0.8</v>
      </c>
      <c r="G337" s="15">
        <v>4.3</v>
      </c>
      <c r="H337" s="23">
        <v>27696</v>
      </c>
    </row>
    <row r="338" spans="1:8" x14ac:dyDescent="0.55000000000000004">
      <c r="A338" s="9" t="s">
        <v>3239</v>
      </c>
      <c r="B338" s="10" t="s">
        <v>3219</v>
      </c>
      <c r="C338" s="9" t="s">
        <v>13939</v>
      </c>
      <c r="D338" s="19">
        <v>1999</v>
      </c>
      <c r="E338" s="23">
        <v>7990</v>
      </c>
      <c r="F338" s="26">
        <v>0.75</v>
      </c>
      <c r="G338" s="15">
        <v>3.8</v>
      </c>
      <c r="H338" s="23">
        <v>17831</v>
      </c>
    </row>
    <row r="339" spans="1:8" x14ac:dyDescent="0.55000000000000004">
      <c r="A339" s="9" t="s">
        <v>3250</v>
      </c>
      <c r="B339" s="10" t="s">
        <v>3252</v>
      </c>
      <c r="C339" s="9" t="s">
        <v>13990</v>
      </c>
      <c r="D339" s="19">
        <v>2049</v>
      </c>
      <c r="E339" s="23">
        <v>2199</v>
      </c>
      <c r="F339" s="26">
        <v>7.0000000000000007E-2</v>
      </c>
      <c r="G339" s="15">
        <v>4.3</v>
      </c>
      <c r="H339" s="23" t="s">
        <v>3254</v>
      </c>
    </row>
    <row r="340" spans="1:8" x14ac:dyDescent="0.55000000000000004">
      <c r="A340" s="9" t="s">
        <v>3263</v>
      </c>
      <c r="B340" s="10" t="s">
        <v>3265</v>
      </c>
      <c r="C340" s="9" t="s">
        <v>14029</v>
      </c>
      <c r="D340" s="19">
        <v>6499</v>
      </c>
      <c r="E340" s="23">
        <v>8999</v>
      </c>
      <c r="F340" s="26">
        <v>0.28000000000000003</v>
      </c>
      <c r="G340" s="15">
        <v>4</v>
      </c>
      <c r="H340" s="23">
        <v>7807</v>
      </c>
    </row>
    <row r="341" spans="1:8" x14ac:dyDescent="0.55000000000000004">
      <c r="A341" s="9" t="s">
        <v>3275</v>
      </c>
      <c r="B341" s="10" t="s">
        <v>3265</v>
      </c>
      <c r="C341" s="9" t="s">
        <v>14029</v>
      </c>
      <c r="D341" s="19">
        <v>28999</v>
      </c>
      <c r="E341" s="23">
        <v>28999</v>
      </c>
      <c r="F341" s="26">
        <v>0</v>
      </c>
      <c r="G341" s="15">
        <v>4.3</v>
      </c>
      <c r="H341" s="23">
        <v>17415</v>
      </c>
    </row>
    <row r="342" spans="1:8" x14ac:dyDescent="0.55000000000000004">
      <c r="A342" s="9" t="s">
        <v>3286</v>
      </c>
      <c r="B342" s="10" t="s">
        <v>3265</v>
      </c>
      <c r="C342" s="9" t="s">
        <v>14029</v>
      </c>
      <c r="D342" s="19">
        <v>28999</v>
      </c>
      <c r="E342" s="23">
        <v>28999</v>
      </c>
      <c r="F342" s="26">
        <v>0</v>
      </c>
      <c r="G342" s="15">
        <v>4.3</v>
      </c>
      <c r="H342" s="23">
        <v>17415</v>
      </c>
    </row>
    <row r="343" spans="1:8" x14ac:dyDescent="0.55000000000000004">
      <c r="A343" s="9" t="s">
        <v>3291</v>
      </c>
      <c r="B343" s="10" t="s">
        <v>3265</v>
      </c>
      <c r="C343" s="9" t="s">
        <v>14029</v>
      </c>
      <c r="D343" s="19">
        <v>6499</v>
      </c>
      <c r="E343" s="23">
        <v>8999</v>
      </c>
      <c r="F343" s="26">
        <v>0.28000000000000003</v>
      </c>
      <c r="G343" s="15">
        <v>4</v>
      </c>
      <c r="H343" s="23">
        <v>7807</v>
      </c>
    </row>
    <row r="344" spans="1:8" x14ac:dyDescent="0.55000000000000004">
      <c r="A344" s="9" t="s">
        <v>3295</v>
      </c>
      <c r="B344" s="10" t="s">
        <v>3265</v>
      </c>
      <c r="C344" s="9" t="s">
        <v>14029</v>
      </c>
      <c r="D344" s="19">
        <v>6499</v>
      </c>
      <c r="E344" s="23">
        <v>8999</v>
      </c>
      <c r="F344" s="26">
        <v>0.28000000000000003</v>
      </c>
      <c r="G344" s="15">
        <v>4</v>
      </c>
      <c r="H344" s="23">
        <v>7807</v>
      </c>
    </row>
    <row r="345" spans="1:8" x14ac:dyDescent="0.55000000000000004">
      <c r="A345" s="9" t="s">
        <v>3299</v>
      </c>
      <c r="B345" s="10" t="s">
        <v>3301</v>
      </c>
      <c r="C345" s="9" t="s">
        <v>13936</v>
      </c>
      <c r="D345" s="19">
        <v>569</v>
      </c>
      <c r="E345" s="23">
        <v>1000</v>
      </c>
      <c r="F345" s="26">
        <v>0.43</v>
      </c>
      <c r="G345" s="15">
        <v>4.4000000000000004</v>
      </c>
      <c r="H345" s="23">
        <v>67259</v>
      </c>
    </row>
    <row r="346" spans="1:8" x14ac:dyDescent="0.55000000000000004">
      <c r="A346" s="9" t="s">
        <v>3311</v>
      </c>
      <c r="B346" s="10" t="s">
        <v>3219</v>
      </c>
      <c r="C346" s="9" t="s">
        <v>13939</v>
      </c>
      <c r="D346" s="19">
        <v>1898</v>
      </c>
      <c r="E346" s="23">
        <v>4999</v>
      </c>
      <c r="F346" s="26">
        <v>0.62</v>
      </c>
      <c r="G346" s="15">
        <v>4.0999999999999996</v>
      </c>
      <c r="H346" s="23">
        <v>10689</v>
      </c>
    </row>
    <row r="347" spans="1:8" x14ac:dyDescent="0.55000000000000004">
      <c r="A347" s="9" t="s">
        <v>3322</v>
      </c>
      <c r="B347" s="10" t="s">
        <v>3324</v>
      </c>
      <c r="C347" s="9" t="s">
        <v>14030</v>
      </c>
      <c r="D347" s="19">
        <v>1299</v>
      </c>
      <c r="E347" s="23">
        <v>1599</v>
      </c>
      <c r="F347" s="26">
        <v>0.19</v>
      </c>
      <c r="G347" s="15">
        <v>4</v>
      </c>
      <c r="H347" s="23" t="s">
        <v>3325</v>
      </c>
    </row>
    <row r="348" spans="1:8" x14ac:dyDescent="0.55000000000000004">
      <c r="A348" s="9" t="s">
        <v>3334</v>
      </c>
      <c r="B348" s="10" t="s">
        <v>3219</v>
      </c>
      <c r="C348" s="9" t="s">
        <v>13939</v>
      </c>
      <c r="D348" s="19">
        <v>1499</v>
      </c>
      <c r="E348" s="23">
        <v>6990</v>
      </c>
      <c r="F348" s="26">
        <v>0.79</v>
      </c>
      <c r="G348" s="15">
        <v>3.9</v>
      </c>
      <c r="H348" s="23">
        <v>21796</v>
      </c>
    </row>
    <row r="349" spans="1:8" x14ac:dyDescent="0.55000000000000004">
      <c r="A349" s="9" t="s">
        <v>3345</v>
      </c>
      <c r="B349" s="10" t="s">
        <v>3347</v>
      </c>
      <c r="C349" s="9" t="s">
        <v>14031</v>
      </c>
      <c r="D349" s="19">
        <v>599</v>
      </c>
      <c r="E349" s="23">
        <v>999</v>
      </c>
      <c r="F349" s="26">
        <v>0.4</v>
      </c>
      <c r="G349" s="15">
        <v>4.0999999999999996</v>
      </c>
      <c r="H349" s="23" t="s">
        <v>3348</v>
      </c>
    </row>
    <row r="350" spans="1:8" x14ac:dyDescent="0.55000000000000004">
      <c r="A350" s="9" t="s">
        <v>3357</v>
      </c>
      <c r="B350" s="10" t="s">
        <v>3265</v>
      </c>
      <c r="C350" s="9" t="s">
        <v>14029</v>
      </c>
      <c r="D350" s="19">
        <v>9499</v>
      </c>
      <c r="E350" s="23">
        <v>11999</v>
      </c>
      <c r="F350" s="26">
        <v>0.21</v>
      </c>
      <c r="G350" s="15">
        <v>4.2</v>
      </c>
      <c r="H350" s="23">
        <v>284</v>
      </c>
    </row>
    <row r="351" spans="1:8" x14ac:dyDescent="0.55000000000000004">
      <c r="A351" s="9" t="s">
        <v>3369</v>
      </c>
      <c r="B351" s="10" t="s">
        <v>3347</v>
      </c>
      <c r="C351" s="9" t="s">
        <v>14031</v>
      </c>
      <c r="D351" s="19">
        <v>599</v>
      </c>
      <c r="E351" s="23">
        <v>2499</v>
      </c>
      <c r="F351" s="26">
        <v>0.76</v>
      </c>
      <c r="G351" s="15">
        <v>3.9</v>
      </c>
      <c r="H351" s="23">
        <v>58162</v>
      </c>
    </row>
    <row r="352" spans="1:8" x14ac:dyDescent="0.55000000000000004">
      <c r="A352" s="9" t="s">
        <v>3379</v>
      </c>
      <c r="B352" s="10" t="s">
        <v>3265</v>
      </c>
      <c r="C352" s="9" t="s">
        <v>14029</v>
      </c>
      <c r="D352" s="19">
        <v>8999</v>
      </c>
      <c r="E352" s="23">
        <v>11999</v>
      </c>
      <c r="F352" s="26">
        <v>0.25</v>
      </c>
      <c r="G352" s="15">
        <v>4</v>
      </c>
      <c r="H352" s="23">
        <v>12796</v>
      </c>
    </row>
    <row r="353" spans="1:8" x14ac:dyDescent="0.55000000000000004">
      <c r="A353" s="9" t="s">
        <v>3389</v>
      </c>
      <c r="B353" s="10" t="s">
        <v>3391</v>
      </c>
      <c r="C353" s="9" t="s">
        <v>13991</v>
      </c>
      <c r="D353" s="19">
        <v>349</v>
      </c>
      <c r="E353" s="23">
        <v>1299</v>
      </c>
      <c r="F353" s="26">
        <v>0.73</v>
      </c>
      <c r="G353" s="15">
        <v>4</v>
      </c>
      <c r="H353" s="23">
        <v>14282</v>
      </c>
    </row>
    <row r="354" spans="1:8" x14ac:dyDescent="0.55000000000000004">
      <c r="A354" s="9" t="s">
        <v>3400</v>
      </c>
      <c r="B354" s="10" t="s">
        <v>3347</v>
      </c>
      <c r="C354" s="9" t="s">
        <v>14031</v>
      </c>
      <c r="D354" s="19">
        <v>349</v>
      </c>
      <c r="E354" s="23">
        <v>999</v>
      </c>
      <c r="F354" s="26">
        <v>0.65</v>
      </c>
      <c r="G354" s="15">
        <v>4.0999999999999996</v>
      </c>
      <c r="H354" s="23" t="s">
        <v>3402</v>
      </c>
    </row>
    <row r="355" spans="1:8" x14ac:dyDescent="0.55000000000000004">
      <c r="A355" s="9" t="s">
        <v>3411</v>
      </c>
      <c r="B355" s="10" t="s">
        <v>3301</v>
      </c>
      <c r="C355" s="9" t="s">
        <v>13936</v>
      </c>
      <c r="D355" s="19">
        <v>959</v>
      </c>
      <c r="E355" s="23">
        <v>1800</v>
      </c>
      <c r="F355" s="26">
        <v>0.47</v>
      </c>
      <c r="G355" s="15">
        <v>4.4000000000000004</v>
      </c>
      <c r="H355" s="23">
        <v>67259</v>
      </c>
    </row>
    <row r="356" spans="1:8" x14ac:dyDescent="0.55000000000000004">
      <c r="A356" s="9" t="s">
        <v>3417</v>
      </c>
      <c r="B356" s="10" t="s">
        <v>3265</v>
      </c>
      <c r="C356" s="9" t="s">
        <v>14029</v>
      </c>
      <c r="D356" s="19">
        <v>9499</v>
      </c>
      <c r="E356" s="23">
        <v>11999</v>
      </c>
      <c r="F356" s="26">
        <v>0.21</v>
      </c>
      <c r="G356" s="15">
        <v>4.2</v>
      </c>
      <c r="H356" s="23">
        <v>284</v>
      </c>
    </row>
    <row r="357" spans="1:8" x14ac:dyDescent="0.55000000000000004">
      <c r="A357" s="9" t="s">
        <v>3421</v>
      </c>
      <c r="B357" s="10" t="s">
        <v>3252</v>
      </c>
      <c r="C357" s="9" t="s">
        <v>13990</v>
      </c>
      <c r="D357" s="19">
        <v>1499</v>
      </c>
      <c r="E357" s="23">
        <v>2499</v>
      </c>
      <c r="F357" s="26">
        <v>0.4</v>
      </c>
      <c r="G357" s="15">
        <v>4.3</v>
      </c>
      <c r="H357" s="23">
        <v>15970</v>
      </c>
    </row>
    <row r="358" spans="1:8" x14ac:dyDescent="0.55000000000000004">
      <c r="A358" s="9" t="s">
        <v>3431</v>
      </c>
      <c r="B358" s="10" t="s">
        <v>3252</v>
      </c>
      <c r="C358" s="9" t="s">
        <v>13990</v>
      </c>
      <c r="D358" s="19">
        <v>1149</v>
      </c>
      <c r="E358" s="23">
        <v>2199</v>
      </c>
      <c r="F358" s="26">
        <v>0.48</v>
      </c>
      <c r="G358" s="15">
        <v>4.3</v>
      </c>
      <c r="H358" s="23" t="s">
        <v>3254</v>
      </c>
    </row>
    <row r="359" spans="1:8" x14ac:dyDescent="0.55000000000000004">
      <c r="A359" s="9" t="s">
        <v>3437</v>
      </c>
      <c r="B359" s="10" t="s">
        <v>3439</v>
      </c>
      <c r="C359" s="9" t="s">
        <v>13937</v>
      </c>
      <c r="D359" s="19">
        <v>349</v>
      </c>
      <c r="E359" s="23">
        <v>999</v>
      </c>
      <c r="F359" s="26">
        <v>0.65</v>
      </c>
      <c r="G359" s="15">
        <v>3.9</v>
      </c>
      <c r="H359" s="23">
        <v>46399</v>
      </c>
    </row>
    <row r="360" spans="1:8" x14ac:dyDescent="0.55000000000000004">
      <c r="A360" s="9" t="s">
        <v>3448</v>
      </c>
      <c r="B360" s="10" t="s">
        <v>3450</v>
      </c>
      <c r="C360" s="9" t="s">
        <v>13992</v>
      </c>
      <c r="D360" s="19">
        <v>1219</v>
      </c>
      <c r="E360" s="23">
        <v>1699</v>
      </c>
      <c r="F360" s="26">
        <v>0.28000000000000003</v>
      </c>
      <c r="G360" s="15">
        <v>4.4000000000000004</v>
      </c>
      <c r="H360" s="23">
        <v>8891</v>
      </c>
    </row>
    <row r="361" spans="1:8" x14ac:dyDescent="0.55000000000000004">
      <c r="A361" s="9" t="s">
        <v>3460</v>
      </c>
      <c r="B361" s="10" t="s">
        <v>3219</v>
      </c>
      <c r="C361" s="9" t="s">
        <v>13939</v>
      </c>
      <c r="D361" s="19">
        <v>1599</v>
      </c>
      <c r="E361" s="23">
        <v>3999</v>
      </c>
      <c r="F361" s="26">
        <v>0.6</v>
      </c>
      <c r="G361" s="15">
        <v>4</v>
      </c>
      <c r="H361" s="23">
        <v>30254</v>
      </c>
    </row>
    <row r="362" spans="1:8" x14ac:dyDescent="0.55000000000000004">
      <c r="A362" s="9" t="s">
        <v>3470</v>
      </c>
      <c r="B362" s="10" t="s">
        <v>3219</v>
      </c>
      <c r="C362" s="9" t="s">
        <v>13939</v>
      </c>
      <c r="D362" s="19">
        <v>1499</v>
      </c>
      <c r="E362" s="23">
        <v>7999</v>
      </c>
      <c r="F362" s="26">
        <v>0.81</v>
      </c>
      <c r="G362" s="15">
        <v>4.2</v>
      </c>
      <c r="H362" s="23">
        <v>22636</v>
      </c>
    </row>
    <row r="363" spans="1:8" x14ac:dyDescent="0.55000000000000004">
      <c r="A363" s="9" t="s">
        <v>3480</v>
      </c>
      <c r="B363" s="10" t="s">
        <v>3265</v>
      </c>
      <c r="C363" s="9" t="s">
        <v>14029</v>
      </c>
      <c r="D363" s="19">
        <v>18499</v>
      </c>
      <c r="E363" s="23">
        <v>25999</v>
      </c>
      <c r="F363" s="26">
        <v>0.28999999999999998</v>
      </c>
      <c r="G363" s="15">
        <v>4.0999999999999996</v>
      </c>
      <c r="H363" s="23">
        <v>22318</v>
      </c>
    </row>
    <row r="364" spans="1:8" x14ac:dyDescent="0.55000000000000004">
      <c r="A364" s="9" t="s">
        <v>3491</v>
      </c>
      <c r="B364" s="10" t="s">
        <v>3301</v>
      </c>
      <c r="C364" s="9" t="s">
        <v>13936</v>
      </c>
      <c r="D364" s="19">
        <v>369</v>
      </c>
      <c r="E364" s="23">
        <v>700</v>
      </c>
      <c r="F364" s="26">
        <v>0.47</v>
      </c>
      <c r="G364" s="15">
        <v>4.4000000000000004</v>
      </c>
      <c r="H364" s="23">
        <v>67259</v>
      </c>
    </row>
    <row r="365" spans="1:8" x14ac:dyDescent="0.55000000000000004">
      <c r="A365" s="9" t="s">
        <v>3497</v>
      </c>
      <c r="B365" s="10" t="s">
        <v>3265</v>
      </c>
      <c r="C365" s="9" t="s">
        <v>14029</v>
      </c>
      <c r="D365" s="19">
        <v>12999</v>
      </c>
      <c r="E365" s="23">
        <v>17999</v>
      </c>
      <c r="F365" s="26">
        <v>0.28000000000000003</v>
      </c>
      <c r="G365" s="15">
        <v>4.0999999999999996</v>
      </c>
      <c r="H365" s="23">
        <v>18998</v>
      </c>
    </row>
    <row r="366" spans="1:8" x14ac:dyDescent="0.55000000000000004">
      <c r="A366" s="9" t="s">
        <v>3508</v>
      </c>
      <c r="B366" s="10" t="s">
        <v>3219</v>
      </c>
      <c r="C366" s="9" t="s">
        <v>13939</v>
      </c>
      <c r="D366" s="19">
        <v>1799</v>
      </c>
      <c r="E366" s="23">
        <v>19999</v>
      </c>
      <c r="F366" s="26">
        <v>0.91</v>
      </c>
      <c r="G366" s="15">
        <v>4.2</v>
      </c>
      <c r="H366" s="23">
        <v>13937</v>
      </c>
    </row>
    <row r="367" spans="1:8" x14ac:dyDescent="0.55000000000000004">
      <c r="A367" s="9" t="s">
        <v>3512</v>
      </c>
      <c r="B367" s="10" t="s">
        <v>3219</v>
      </c>
      <c r="C367" s="9" t="s">
        <v>13939</v>
      </c>
      <c r="D367" s="19">
        <v>2199</v>
      </c>
      <c r="E367" s="23">
        <v>9999</v>
      </c>
      <c r="F367" s="26">
        <v>0.78</v>
      </c>
      <c r="G367" s="15">
        <v>4.2</v>
      </c>
      <c r="H367" s="23">
        <v>29471</v>
      </c>
    </row>
    <row r="368" spans="1:8" x14ac:dyDescent="0.55000000000000004">
      <c r="A368" s="9" t="s">
        <v>3522</v>
      </c>
      <c r="B368" s="10" t="s">
        <v>3265</v>
      </c>
      <c r="C368" s="9" t="s">
        <v>14029</v>
      </c>
      <c r="D368" s="19">
        <v>16999</v>
      </c>
      <c r="E368" s="23">
        <v>24999</v>
      </c>
      <c r="F368" s="26">
        <v>0.32</v>
      </c>
      <c r="G368" s="15">
        <v>4.0999999999999996</v>
      </c>
      <c r="H368" s="23">
        <v>22318</v>
      </c>
    </row>
    <row r="369" spans="1:8" x14ac:dyDescent="0.55000000000000004">
      <c r="A369" s="9" t="s">
        <v>3527</v>
      </c>
      <c r="B369" s="10" t="s">
        <v>3265</v>
      </c>
      <c r="C369" s="9" t="s">
        <v>14029</v>
      </c>
      <c r="D369" s="19">
        <v>16499</v>
      </c>
      <c r="E369" s="23">
        <v>20999</v>
      </c>
      <c r="F369" s="26">
        <v>0.21</v>
      </c>
      <c r="G369" s="15">
        <v>4</v>
      </c>
      <c r="H369" s="23">
        <v>21350</v>
      </c>
    </row>
    <row r="370" spans="1:8" x14ac:dyDescent="0.55000000000000004">
      <c r="A370" s="9" t="s">
        <v>3539</v>
      </c>
      <c r="B370" s="10" t="s">
        <v>3219</v>
      </c>
      <c r="C370" s="9" t="s">
        <v>13939</v>
      </c>
      <c r="D370" s="19">
        <v>1799</v>
      </c>
      <c r="E370" s="23">
        <v>19999</v>
      </c>
      <c r="F370" s="26">
        <v>0.91</v>
      </c>
      <c r="G370" s="15">
        <v>4.2</v>
      </c>
      <c r="H370" s="23">
        <v>13937</v>
      </c>
    </row>
    <row r="371" spans="1:8" x14ac:dyDescent="0.55000000000000004">
      <c r="A371" s="9" t="s">
        <v>16</v>
      </c>
      <c r="B371" s="10" t="s">
        <v>18</v>
      </c>
      <c r="C371" s="9" t="s">
        <v>13981</v>
      </c>
      <c r="D371" s="19">
        <v>399</v>
      </c>
      <c r="E371" s="23">
        <v>1099</v>
      </c>
      <c r="F371" s="26">
        <v>0.64</v>
      </c>
      <c r="G371" s="15">
        <v>4.2</v>
      </c>
      <c r="H371" s="23">
        <v>24270</v>
      </c>
    </row>
    <row r="372" spans="1:8" x14ac:dyDescent="0.55000000000000004">
      <c r="A372" s="9" t="s">
        <v>3544</v>
      </c>
      <c r="B372" s="10" t="s">
        <v>3265</v>
      </c>
      <c r="C372" s="9" t="s">
        <v>14029</v>
      </c>
      <c r="D372" s="19">
        <v>8499</v>
      </c>
      <c r="E372" s="23">
        <v>10999</v>
      </c>
      <c r="F372" s="26">
        <v>0.23</v>
      </c>
      <c r="G372" s="15">
        <v>4.0999999999999996</v>
      </c>
      <c r="H372" s="23" t="s">
        <v>3547</v>
      </c>
    </row>
    <row r="373" spans="1:8" x14ac:dyDescent="0.55000000000000004">
      <c r="A373" s="9" t="s">
        <v>3556</v>
      </c>
      <c r="B373" s="10" t="s">
        <v>3265</v>
      </c>
      <c r="C373" s="9" t="s">
        <v>14029</v>
      </c>
      <c r="D373" s="19">
        <v>6499</v>
      </c>
      <c r="E373" s="23">
        <v>8499</v>
      </c>
      <c r="F373" s="26">
        <v>0.24</v>
      </c>
      <c r="G373" s="15">
        <v>4.0999999999999996</v>
      </c>
      <c r="H373" s="23" t="s">
        <v>3547</v>
      </c>
    </row>
    <row r="374" spans="1:8" x14ac:dyDescent="0.55000000000000004">
      <c r="A374" s="9" t="s">
        <v>3561</v>
      </c>
      <c r="B374" s="10" t="s">
        <v>3219</v>
      </c>
      <c r="C374" s="9" t="s">
        <v>13939</v>
      </c>
      <c r="D374" s="19">
        <v>1799</v>
      </c>
      <c r="E374" s="23">
        <v>19999</v>
      </c>
      <c r="F374" s="26">
        <v>0.91</v>
      </c>
      <c r="G374" s="15">
        <v>4.2</v>
      </c>
      <c r="H374" s="23">
        <v>13937</v>
      </c>
    </row>
    <row r="375" spans="1:8" x14ac:dyDescent="0.55000000000000004">
      <c r="A375" s="9" t="s">
        <v>3565</v>
      </c>
      <c r="B375" s="10" t="s">
        <v>3265</v>
      </c>
      <c r="C375" s="9" t="s">
        <v>14029</v>
      </c>
      <c r="D375" s="19">
        <v>8999</v>
      </c>
      <c r="E375" s="23">
        <v>11999</v>
      </c>
      <c r="F375" s="26">
        <v>0.25</v>
      </c>
      <c r="G375" s="15">
        <v>4</v>
      </c>
      <c r="H375" s="23">
        <v>12796</v>
      </c>
    </row>
    <row r="376" spans="1:8" x14ac:dyDescent="0.55000000000000004">
      <c r="A376" s="9" t="s">
        <v>3569</v>
      </c>
      <c r="B376" s="10" t="s">
        <v>3571</v>
      </c>
      <c r="C376" s="9" t="s">
        <v>13938</v>
      </c>
      <c r="D376" s="19">
        <v>139</v>
      </c>
      <c r="E376" s="23">
        <v>495</v>
      </c>
      <c r="F376" s="26">
        <v>0.72</v>
      </c>
      <c r="G376" s="15">
        <v>4.3</v>
      </c>
      <c r="H376" s="23">
        <v>14185</v>
      </c>
    </row>
    <row r="377" spans="1:8" x14ac:dyDescent="0.55000000000000004">
      <c r="A377" s="9" t="s">
        <v>3577</v>
      </c>
      <c r="B377" s="10" t="s">
        <v>3219</v>
      </c>
      <c r="C377" s="9" t="s">
        <v>13939</v>
      </c>
      <c r="D377" s="19">
        <v>3999</v>
      </c>
      <c r="E377" s="23">
        <v>16999</v>
      </c>
      <c r="F377" s="26">
        <v>0.76</v>
      </c>
      <c r="G377" s="15">
        <v>4.3</v>
      </c>
      <c r="H377" s="23">
        <v>17159</v>
      </c>
    </row>
    <row r="378" spans="1:8" x14ac:dyDescent="0.55000000000000004">
      <c r="A378" s="9" t="s">
        <v>3587</v>
      </c>
      <c r="B378" s="10" t="s">
        <v>3219</v>
      </c>
      <c r="C378" s="9" t="s">
        <v>13939</v>
      </c>
      <c r="D378" s="19">
        <v>2998</v>
      </c>
      <c r="E378" s="23">
        <v>5999</v>
      </c>
      <c r="F378" s="26">
        <v>0.5</v>
      </c>
      <c r="G378" s="15">
        <v>4.0999999999999996</v>
      </c>
      <c r="H378" s="23">
        <v>5179</v>
      </c>
    </row>
    <row r="379" spans="1:8" x14ac:dyDescent="0.55000000000000004">
      <c r="A379" s="9" t="s">
        <v>29</v>
      </c>
      <c r="B379" s="10" t="s">
        <v>18</v>
      </c>
      <c r="C379" s="9" t="s">
        <v>13981</v>
      </c>
      <c r="D379" s="19">
        <v>199</v>
      </c>
      <c r="E379" s="23">
        <v>349</v>
      </c>
      <c r="F379" s="26">
        <v>0.43</v>
      </c>
      <c r="G379" s="15">
        <v>4</v>
      </c>
      <c r="H379" s="23">
        <v>43993</v>
      </c>
    </row>
    <row r="380" spans="1:8" x14ac:dyDescent="0.55000000000000004">
      <c r="A380" s="9" t="s">
        <v>3601</v>
      </c>
      <c r="B380" s="10" t="s">
        <v>3265</v>
      </c>
      <c r="C380" s="9" t="s">
        <v>14029</v>
      </c>
      <c r="D380" s="19">
        <v>15499</v>
      </c>
      <c r="E380" s="23">
        <v>18999</v>
      </c>
      <c r="F380" s="26">
        <v>0.18</v>
      </c>
      <c r="G380" s="15">
        <v>4.0999999999999996</v>
      </c>
      <c r="H380" s="23">
        <v>19252</v>
      </c>
    </row>
    <row r="381" spans="1:8" x14ac:dyDescent="0.55000000000000004">
      <c r="A381" s="9" t="s">
        <v>41</v>
      </c>
      <c r="B381" s="10" t="s">
        <v>18</v>
      </c>
      <c r="C381" s="9" t="s">
        <v>13981</v>
      </c>
      <c r="D381" s="19">
        <v>199</v>
      </c>
      <c r="E381" s="23">
        <v>999</v>
      </c>
      <c r="F381" s="26">
        <v>0.8</v>
      </c>
      <c r="G381" s="15">
        <v>3.9</v>
      </c>
      <c r="H381" s="23">
        <v>7928</v>
      </c>
    </row>
    <row r="382" spans="1:8" x14ac:dyDescent="0.55000000000000004">
      <c r="A382" s="9" t="s">
        <v>3616</v>
      </c>
      <c r="B382" s="10" t="s">
        <v>3219</v>
      </c>
      <c r="C382" s="9" t="s">
        <v>13939</v>
      </c>
      <c r="D382" s="19">
        <v>1799</v>
      </c>
      <c r="E382" s="23">
        <v>19999</v>
      </c>
      <c r="F382" s="26">
        <v>0.91</v>
      </c>
      <c r="G382" s="15">
        <v>4.2</v>
      </c>
      <c r="H382" s="23">
        <v>13937</v>
      </c>
    </row>
    <row r="383" spans="1:8" x14ac:dyDescent="0.55000000000000004">
      <c r="A383" s="9" t="s">
        <v>3619</v>
      </c>
      <c r="B383" s="10" t="s">
        <v>3265</v>
      </c>
      <c r="C383" s="9" t="s">
        <v>14029</v>
      </c>
      <c r="D383" s="19">
        <v>8999</v>
      </c>
      <c r="E383" s="23">
        <v>11999</v>
      </c>
      <c r="F383" s="26">
        <v>0.25</v>
      </c>
      <c r="G383" s="15">
        <v>4</v>
      </c>
      <c r="H383" s="23">
        <v>12796</v>
      </c>
    </row>
    <row r="384" spans="1:8" x14ac:dyDescent="0.55000000000000004">
      <c r="A384" s="9" t="s">
        <v>3623</v>
      </c>
      <c r="B384" s="10" t="s">
        <v>3391</v>
      </c>
      <c r="C384" s="9" t="s">
        <v>13991</v>
      </c>
      <c r="D384" s="19">
        <v>873</v>
      </c>
      <c r="E384" s="23">
        <v>1699</v>
      </c>
      <c r="F384" s="26">
        <v>0.49</v>
      </c>
      <c r="G384" s="15">
        <v>4.4000000000000004</v>
      </c>
      <c r="H384" s="23">
        <v>1680</v>
      </c>
    </row>
    <row r="385" spans="1:8" x14ac:dyDescent="0.55000000000000004">
      <c r="A385" s="9" t="s">
        <v>3634</v>
      </c>
      <c r="B385" s="10" t="s">
        <v>3265</v>
      </c>
      <c r="C385" s="9" t="s">
        <v>14029</v>
      </c>
      <c r="D385" s="19">
        <v>12999</v>
      </c>
      <c r="E385" s="23">
        <v>15999</v>
      </c>
      <c r="F385" s="26">
        <v>0.19</v>
      </c>
      <c r="G385" s="15">
        <v>4.2</v>
      </c>
      <c r="H385" s="23">
        <v>13246</v>
      </c>
    </row>
    <row r="386" spans="1:8" x14ac:dyDescent="0.55000000000000004">
      <c r="A386" s="9" t="s">
        <v>3644</v>
      </c>
      <c r="B386" s="10" t="s">
        <v>3646</v>
      </c>
      <c r="C386" s="9" t="s">
        <v>13942</v>
      </c>
      <c r="D386" s="19">
        <v>539</v>
      </c>
      <c r="E386" s="23">
        <v>1599</v>
      </c>
      <c r="F386" s="26">
        <v>0.66</v>
      </c>
      <c r="G386" s="15">
        <v>3.8</v>
      </c>
      <c r="H386" s="23">
        <v>14648</v>
      </c>
    </row>
    <row r="387" spans="1:8" x14ac:dyDescent="0.55000000000000004">
      <c r="A387" s="9" t="s">
        <v>3656</v>
      </c>
      <c r="B387" s="10" t="s">
        <v>3219</v>
      </c>
      <c r="C387" s="9" t="s">
        <v>13939</v>
      </c>
      <c r="D387" s="19">
        <v>1999</v>
      </c>
      <c r="E387" s="23">
        <v>9999</v>
      </c>
      <c r="F387" s="26">
        <v>0.8</v>
      </c>
      <c r="G387" s="15">
        <v>4.3</v>
      </c>
      <c r="H387" s="23">
        <v>27696</v>
      </c>
    </row>
    <row r="388" spans="1:8" x14ac:dyDescent="0.55000000000000004">
      <c r="A388" s="9" t="s">
        <v>3660</v>
      </c>
      <c r="B388" s="10" t="s">
        <v>3265</v>
      </c>
      <c r="C388" s="9" t="s">
        <v>14029</v>
      </c>
      <c r="D388" s="19">
        <v>15490</v>
      </c>
      <c r="E388" s="23">
        <v>20990</v>
      </c>
      <c r="F388" s="26">
        <v>0.26</v>
      </c>
      <c r="G388" s="15">
        <v>4.2</v>
      </c>
      <c r="H388" s="23">
        <v>32916</v>
      </c>
    </row>
    <row r="389" spans="1:8" x14ac:dyDescent="0.55000000000000004">
      <c r="A389" s="9" t="s">
        <v>3670</v>
      </c>
      <c r="B389" s="10" t="s">
        <v>3265</v>
      </c>
      <c r="C389" s="9" t="s">
        <v>14029</v>
      </c>
      <c r="D389" s="19">
        <v>19999</v>
      </c>
      <c r="E389" s="23">
        <v>24999</v>
      </c>
      <c r="F389" s="26">
        <v>0.2</v>
      </c>
      <c r="G389" s="15">
        <v>3.9</v>
      </c>
      <c r="H389" s="23">
        <v>25824</v>
      </c>
    </row>
    <row r="390" spans="1:8" x14ac:dyDescent="0.55000000000000004">
      <c r="A390" s="9" t="s">
        <v>3680</v>
      </c>
      <c r="B390" s="10" t="s">
        <v>3450</v>
      </c>
      <c r="C390" s="9" t="s">
        <v>13992</v>
      </c>
      <c r="D390" s="19">
        <v>1075</v>
      </c>
      <c r="E390" s="23">
        <v>1699</v>
      </c>
      <c r="F390" s="26">
        <v>0.37</v>
      </c>
      <c r="G390" s="15">
        <v>4.4000000000000004</v>
      </c>
      <c r="H390" s="23">
        <v>7462</v>
      </c>
    </row>
    <row r="391" spans="1:8" x14ac:dyDescent="0.55000000000000004">
      <c r="A391" s="9" t="s">
        <v>3691</v>
      </c>
      <c r="B391" s="10" t="s">
        <v>3347</v>
      </c>
      <c r="C391" s="9" t="s">
        <v>14031</v>
      </c>
      <c r="D391" s="19">
        <v>399</v>
      </c>
      <c r="E391" s="23">
        <v>699</v>
      </c>
      <c r="F391" s="26">
        <v>0.43</v>
      </c>
      <c r="G391" s="15">
        <v>4</v>
      </c>
      <c r="H391" s="23">
        <v>37817</v>
      </c>
    </row>
    <row r="392" spans="1:8" x14ac:dyDescent="0.55000000000000004">
      <c r="A392" s="9" t="s">
        <v>3701</v>
      </c>
      <c r="B392" s="10" t="s">
        <v>3219</v>
      </c>
      <c r="C392" s="9" t="s">
        <v>13939</v>
      </c>
      <c r="D392" s="19">
        <v>1999</v>
      </c>
      <c r="E392" s="23">
        <v>3990</v>
      </c>
      <c r="F392" s="26">
        <v>0.5</v>
      </c>
      <c r="G392" s="15">
        <v>4</v>
      </c>
      <c r="H392" s="23">
        <v>30254</v>
      </c>
    </row>
    <row r="393" spans="1:8" x14ac:dyDescent="0.55000000000000004">
      <c r="A393" s="9" t="s">
        <v>3707</v>
      </c>
      <c r="B393" s="10" t="s">
        <v>3219</v>
      </c>
      <c r="C393" s="9" t="s">
        <v>13939</v>
      </c>
      <c r="D393" s="19">
        <v>1999</v>
      </c>
      <c r="E393" s="23">
        <v>7990</v>
      </c>
      <c r="F393" s="26">
        <v>0.75</v>
      </c>
      <c r="G393" s="15">
        <v>3.8</v>
      </c>
      <c r="H393" s="23">
        <v>17831</v>
      </c>
    </row>
    <row r="394" spans="1:8" x14ac:dyDescent="0.55000000000000004">
      <c r="A394" s="9" t="s">
        <v>52</v>
      </c>
      <c r="B394" s="10" t="s">
        <v>18</v>
      </c>
      <c r="C394" s="9" t="s">
        <v>13981</v>
      </c>
      <c r="D394" s="19">
        <v>329</v>
      </c>
      <c r="E394" s="23">
        <v>699</v>
      </c>
      <c r="F394" s="26">
        <v>0.53</v>
      </c>
      <c r="G394" s="15">
        <v>4.2</v>
      </c>
      <c r="H394" s="23">
        <v>94364</v>
      </c>
    </row>
    <row r="395" spans="1:8" x14ac:dyDescent="0.55000000000000004">
      <c r="A395" s="9" t="s">
        <v>64</v>
      </c>
      <c r="B395" s="10" t="s">
        <v>18</v>
      </c>
      <c r="C395" s="9" t="s">
        <v>13981</v>
      </c>
      <c r="D395" s="19">
        <v>154</v>
      </c>
      <c r="E395" s="23">
        <v>399</v>
      </c>
      <c r="F395" s="26">
        <v>0.61</v>
      </c>
      <c r="G395" s="15">
        <v>4.2</v>
      </c>
      <c r="H395" s="23">
        <v>16905</v>
      </c>
    </row>
    <row r="396" spans="1:8" x14ac:dyDescent="0.55000000000000004">
      <c r="A396" s="9" t="s">
        <v>3715</v>
      </c>
      <c r="B396" s="10" t="s">
        <v>3265</v>
      </c>
      <c r="C396" s="9" t="s">
        <v>14029</v>
      </c>
      <c r="D396" s="19">
        <v>28999</v>
      </c>
      <c r="E396" s="23">
        <v>34999</v>
      </c>
      <c r="F396" s="26">
        <v>0.17</v>
      </c>
      <c r="G396" s="15">
        <v>4.4000000000000004</v>
      </c>
      <c r="H396" s="23">
        <v>20311</v>
      </c>
    </row>
    <row r="397" spans="1:8" x14ac:dyDescent="0.55000000000000004">
      <c r="A397" s="9" t="s">
        <v>3725</v>
      </c>
      <c r="B397" s="10" t="s">
        <v>3219</v>
      </c>
      <c r="C397" s="9" t="s">
        <v>13939</v>
      </c>
      <c r="D397" s="19">
        <v>2299</v>
      </c>
      <c r="E397" s="23">
        <v>7990</v>
      </c>
      <c r="F397" s="26">
        <v>0.71</v>
      </c>
      <c r="G397" s="15">
        <v>4.2</v>
      </c>
      <c r="H397" s="23">
        <v>69622</v>
      </c>
    </row>
    <row r="398" spans="1:8" x14ac:dyDescent="0.55000000000000004">
      <c r="A398" s="9" t="s">
        <v>3735</v>
      </c>
      <c r="B398" s="10" t="s">
        <v>3737</v>
      </c>
      <c r="C398" s="9" t="s">
        <v>13943</v>
      </c>
      <c r="D398" s="19">
        <v>399</v>
      </c>
      <c r="E398" s="23">
        <v>1999</v>
      </c>
      <c r="F398" s="26">
        <v>0.8</v>
      </c>
      <c r="G398" s="15">
        <v>4</v>
      </c>
      <c r="H398" s="23">
        <v>3382</v>
      </c>
    </row>
    <row r="399" spans="1:8" x14ac:dyDescent="0.55000000000000004">
      <c r="A399" s="9" t="s">
        <v>3746</v>
      </c>
      <c r="B399" s="10" t="s">
        <v>3301</v>
      </c>
      <c r="C399" s="9" t="s">
        <v>13936</v>
      </c>
      <c r="D399" s="19">
        <v>1149</v>
      </c>
      <c r="E399" s="23">
        <v>3999</v>
      </c>
      <c r="F399" s="26">
        <v>0.71</v>
      </c>
      <c r="G399" s="15">
        <v>4.3</v>
      </c>
      <c r="H399" s="23" t="s">
        <v>3748</v>
      </c>
    </row>
    <row r="400" spans="1:8" x14ac:dyDescent="0.55000000000000004">
      <c r="A400" s="9" t="s">
        <v>3757</v>
      </c>
      <c r="B400" s="10" t="s">
        <v>3450</v>
      </c>
      <c r="C400" s="9" t="s">
        <v>13992</v>
      </c>
      <c r="D400" s="19">
        <v>529</v>
      </c>
      <c r="E400" s="23">
        <v>1499</v>
      </c>
      <c r="F400" s="26">
        <v>0.65</v>
      </c>
      <c r="G400" s="15">
        <v>4.0999999999999996</v>
      </c>
      <c r="H400" s="23">
        <v>8599</v>
      </c>
    </row>
    <row r="401" spans="1:8" x14ac:dyDescent="0.55000000000000004">
      <c r="A401" s="9" t="s">
        <v>3768</v>
      </c>
      <c r="B401" s="10" t="s">
        <v>3265</v>
      </c>
      <c r="C401" s="9" t="s">
        <v>14029</v>
      </c>
      <c r="D401" s="19">
        <v>13999</v>
      </c>
      <c r="E401" s="23">
        <v>19499</v>
      </c>
      <c r="F401" s="26">
        <v>0.28000000000000003</v>
      </c>
      <c r="G401" s="15">
        <v>4.0999999999999996</v>
      </c>
      <c r="H401" s="23">
        <v>18998</v>
      </c>
    </row>
    <row r="402" spans="1:8" x14ac:dyDescent="0.55000000000000004">
      <c r="A402" s="9" t="s">
        <v>3773</v>
      </c>
      <c r="B402" s="10" t="s">
        <v>3347</v>
      </c>
      <c r="C402" s="9" t="s">
        <v>14031</v>
      </c>
      <c r="D402" s="19">
        <v>379</v>
      </c>
      <c r="E402" s="23">
        <v>999</v>
      </c>
      <c r="F402" s="26">
        <v>0.62</v>
      </c>
      <c r="G402" s="15">
        <v>4.0999999999999996</v>
      </c>
      <c r="H402" s="23" t="s">
        <v>3402</v>
      </c>
    </row>
    <row r="403" spans="1:8" x14ac:dyDescent="0.55000000000000004">
      <c r="A403" s="9" t="s">
        <v>3778</v>
      </c>
      <c r="B403" s="10" t="s">
        <v>3265</v>
      </c>
      <c r="C403" s="9" t="s">
        <v>14029</v>
      </c>
      <c r="D403" s="19">
        <v>13999</v>
      </c>
      <c r="E403" s="23">
        <v>19999</v>
      </c>
      <c r="F403" s="26">
        <v>0.3</v>
      </c>
      <c r="G403" s="15">
        <v>4.0999999999999996</v>
      </c>
      <c r="H403" s="23">
        <v>19252</v>
      </c>
    </row>
    <row r="404" spans="1:8" x14ac:dyDescent="0.55000000000000004">
      <c r="A404" s="9" t="s">
        <v>3783</v>
      </c>
      <c r="B404" s="10" t="s">
        <v>3219</v>
      </c>
      <c r="C404" s="9" t="s">
        <v>13939</v>
      </c>
      <c r="D404" s="19">
        <v>3999</v>
      </c>
      <c r="E404" s="23">
        <v>9999</v>
      </c>
      <c r="F404" s="26">
        <v>0.6</v>
      </c>
      <c r="G404" s="15">
        <v>4.4000000000000004</v>
      </c>
      <c r="H404" s="23">
        <v>73</v>
      </c>
    </row>
    <row r="405" spans="1:8" x14ac:dyDescent="0.55000000000000004">
      <c r="A405" s="9" t="s">
        <v>75</v>
      </c>
      <c r="B405" s="10" t="s">
        <v>18</v>
      </c>
      <c r="C405" s="9" t="s">
        <v>13981</v>
      </c>
      <c r="D405" s="19">
        <v>149</v>
      </c>
      <c r="E405" s="23">
        <v>1000</v>
      </c>
      <c r="F405" s="26">
        <v>0.85</v>
      </c>
      <c r="G405" s="15">
        <v>3.9</v>
      </c>
      <c r="H405" s="23">
        <v>24870</v>
      </c>
    </row>
    <row r="406" spans="1:8" x14ac:dyDescent="0.55000000000000004">
      <c r="A406" s="9" t="s">
        <v>3800</v>
      </c>
      <c r="B406" s="10" t="s">
        <v>3802</v>
      </c>
      <c r="C406" s="9" t="s">
        <v>14032</v>
      </c>
      <c r="D406" s="19">
        <v>99</v>
      </c>
      <c r="E406" s="23">
        <v>499</v>
      </c>
      <c r="F406" s="26">
        <v>0.8</v>
      </c>
      <c r="G406" s="15">
        <v>4.3</v>
      </c>
      <c r="H406" s="23">
        <v>42641</v>
      </c>
    </row>
    <row r="407" spans="1:8" x14ac:dyDescent="0.55000000000000004">
      <c r="A407" s="9" t="s">
        <v>3811</v>
      </c>
      <c r="B407" s="10" t="s">
        <v>3347</v>
      </c>
      <c r="C407" s="9" t="s">
        <v>14031</v>
      </c>
      <c r="D407" s="19">
        <v>4790</v>
      </c>
      <c r="E407" s="23">
        <v>15990</v>
      </c>
      <c r="F407" s="26">
        <v>0.7</v>
      </c>
      <c r="G407" s="15">
        <v>4</v>
      </c>
      <c r="H407" s="23">
        <v>4390</v>
      </c>
    </row>
    <row r="408" spans="1:8" x14ac:dyDescent="0.55000000000000004">
      <c r="A408" s="9" t="s">
        <v>3822</v>
      </c>
      <c r="B408" s="10" t="s">
        <v>3265</v>
      </c>
      <c r="C408" s="9" t="s">
        <v>14029</v>
      </c>
      <c r="D408" s="19">
        <v>33999</v>
      </c>
      <c r="E408" s="23">
        <v>33999</v>
      </c>
      <c r="F408" s="26">
        <v>0</v>
      </c>
      <c r="G408" s="15">
        <v>4.3</v>
      </c>
      <c r="H408" s="23">
        <v>17415</v>
      </c>
    </row>
    <row r="409" spans="1:8" x14ac:dyDescent="0.55000000000000004">
      <c r="A409" s="9" t="s">
        <v>3827</v>
      </c>
      <c r="B409" s="10" t="s">
        <v>3829</v>
      </c>
      <c r="C409" s="9" t="s">
        <v>14033</v>
      </c>
      <c r="D409" s="19">
        <v>99</v>
      </c>
      <c r="E409" s="23">
        <v>999</v>
      </c>
      <c r="F409" s="26">
        <v>0.9</v>
      </c>
      <c r="G409" s="15">
        <v>4</v>
      </c>
      <c r="H409" s="23">
        <v>1396</v>
      </c>
    </row>
    <row r="410" spans="1:8" x14ac:dyDescent="0.55000000000000004">
      <c r="A410" s="9" t="s">
        <v>3838</v>
      </c>
      <c r="B410" s="10" t="s">
        <v>3347</v>
      </c>
      <c r="C410" s="9" t="s">
        <v>14031</v>
      </c>
      <c r="D410" s="19">
        <v>299</v>
      </c>
      <c r="E410" s="23">
        <v>1900</v>
      </c>
      <c r="F410" s="26">
        <v>0.84</v>
      </c>
      <c r="G410" s="15">
        <v>3.6</v>
      </c>
      <c r="H410" s="23">
        <v>18202</v>
      </c>
    </row>
    <row r="411" spans="1:8" x14ac:dyDescent="0.55000000000000004">
      <c r="A411" s="9" t="s">
        <v>3848</v>
      </c>
      <c r="B411" s="10" t="s">
        <v>3265</v>
      </c>
      <c r="C411" s="9" t="s">
        <v>14029</v>
      </c>
      <c r="D411" s="19">
        <v>10999</v>
      </c>
      <c r="E411" s="23">
        <v>14999</v>
      </c>
      <c r="F411" s="26">
        <v>0.27</v>
      </c>
      <c r="G411" s="15">
        <v>4.0999999999999996</v>
      </c>
      <c r="H411" s="23">
        <v>18998</v>
      </c>
    </row>
    <row r="412" spans="1:8" x14ac:dyDescent="0.55000000000000004">
      <c r="A412" s="9" t="s">
        <v>3852</v>
      </c>
      <c r="B412" s="10" t="s">
        <v>3265</v>
      </c>
      <c r="C412" s="9" t="s">
        <v>14029</v>
      </c>
      <c r="D412" s="19">
        <v>34999</v>
      </c>
      <c r="E412" s="23">
        <v>38999</v>
      </c>
      <c r="F412" s="26">
        <v>0.1</v>
      </c>
      <c r="G412" s="15">
        <v>4.2</v>
      </c>
      <c r="H412" s="23">
        <v>11029</v>
      </c>
    </row>
    <row r="413" spans="1:8" x14ac:dyDescent="0.55000000000000004">
      <c r="A413" s="9" t="s">
        <v>3863</v>
      </c>
      <c r="B413" s="10" t="s">
        <v>3265</v>
      </c>
      <c r="C413" s="9" t="s">
        <v>14029</v>
      </c>
      <c r="D413" s="19">
        <v>16999</v>
      </c>
      <c r="E413" s="23">
        <v>24999</v>
      </c>
      <c r="F413" s="26">
        <v>0.32</v>
      </c>
      <c r="G413" s="15">
        <v>4.0999999999999996</v>
      </c>
      <c r="H413" s="23">
        <v>22318</v>
      </c>
    </row>
    <row r="414" spans="1:8" x14ac:dyDescent="0.55000000000000004">
      <c r="A414" s="9" t="s">
        <v>3865</v>
      </c>
      <c r="B414" s="10" t="s">
        <v>3802</v>
      </c>
      <c r="C414" s="9" t="s">
        <v>14032</v>
      </c>
      <c r="D414" s="19">
        <v>199</v>
      </c>
      <c r="E414" s="23">
        <v>499</v>
      </c>
      <c r="F414" s="26">
        <v>0.6</v>
      </c>
      <c r="G414" s="15">
        <v>4.0999999999999996</v>
      </c>
      <c r="H414" s="23">
        <v>1786</v>
      </c>
    </row>
    <row r="415" spans="1:8" x14ac:dyDescent="0.55000000000000004">
      <c r="A415" s="9" t="s">
        <v>3875</v>
      </c>
      <c r="B415" s="10" t="s">
        <v>3252</v>
      </c>
      <c r="C415" s="9" t="s">
        <v>13990</v>
      </c>
      <c r="D415" s="19">
        <v>999</v>
      </c>
      <c r="E415" s="23">
        <v>1599</v>
      </c>
      <c r="F415" s="26">
        <v>0.38</v>
      </c>
      <c r="G415" s="15">
        <v>4</v>
      </c>
      <c r="H415" s="23">
        <v>7222</v>
      </c>
    </row>
    <row r="416" spans="1:8" x14ac:dyDescent="0.55000000000000004">
      <c r="A416" s="9" t="s">
        <v>3885</v>
      </c>
      <c r="B416" s="10" t="s">
        <v>3324</v>
      </c>
      <c r="C416" s="9" t="s">
        <v>14030</v>
      </c>
      <c r="D416" s="19">
        <v>1299</v>
      </c>
      <c r="E416" s="23">
        <v>1599</v>
      </c>
      <c r="F416" s="26">
        <v>0.19</v>
      </c>
      <c r="G416" s="15">
        <v>4</v>
      </c>
      <c r="H416" s="23" t="s">
        <v>3325</v>
      </c>
    </row>
    <row r="417" spans="1:8" x14ac:dyDescent="0.55000000000000004">
      <c r="A417" s="9" t="s">
        <v>3889</v>
      </c>
      <c r="B417" s="10" t="s">
        <v>3347</v>
      </c>
      <c r="C417" s="9" t="s">
        <v>14031</v>
      </c>
      <c r="D417" s="19">
        <v>599</v>
      </c>
      <c r="E417" s="23">
        <v>1800</v>
      </c>
      <c r="F417" s="26">
        <v>0.67</v>
      </c>
      <c r="G417" s="15">
        <v>3.5</v>
      </c>
      <c r="H417" s="23">
        <v>83996</v>
      </c>
    </row>
    <row r="418" spans="1:8" x14ac:dyDescent="0.55000000000000004">
      <c r="A418" s="9" t="s">
        <v>3899</v>
      </c>
      <c r="B418" s="10" t="s">
        <v>3301</v>
      </c>
      <c r="C418" s="9" t="s">
        <v>13936</v>
      </c>
      <c r="D418" s="19">
        <v>599</v>
      </c>
      <c r="E418" s="23">
        <v>1899</v>
      </c>
      <c r="F418" s="26">
        <v>0.68</v>
      </c>
      <c r="G418" s="15">
        <v>4.3</v>
      </c>
      <c r="H418" s="23" t="s">
        <v>3748</v>
      </c>
    </row>
    <row r="419" spans="1:8" x14ac:dyDescent="0.55000000000000004">
      <c r="A419" s="9" t="s">
        <v>3903</v>
      </c>
      <c r="B419" s="10" t="s">
        <v>3252</v>
      </c>
      <c r="C419" s="9" t="s">
        <v>13990</v>
      </c>
      <c r="D419" s="19">
        <v>1799</v>
      </c>
      <c r="E419" s="23">
        <v>2499</v>
      </c>
      <c r="F419" s="26">
        <v>0.28000000000000003</v>
      </c>
      <c r="G419" s="15">
        <v>4.0999999999999996</v>
      </c>
      <c r="H419" s="23">
        <v>18678</v>
      </c>
    </row>
    <row r="420" spans="1:8" x14ac:dyDescent="0.55000000000000004">
      <c r="A420" s="9" t="s">
        <v>87</v>
      </c>
      <c r="B420" s="10" t="s">
        <v>18</v>
      </c>
      <c r="C420" s="9" t="s">
        <v>13981</v>
      </c>
      <c r="D420" s="19">
        <v>176.63</v>
      </c>
      <c r="E420" s="23">
        <v>499</v>
      </c>
      <c r="F420" s="26">
        <v>0.65</v>
      </c>
      <c r="G420" s="15">
        <v>4.0999999999999996</v>
      </c>
      <c r="H420" s="23">
        <v>15189</v>
      </c>
    </row>
    <row r="421" spans="1:8" x14ac:dyDescent="0.55000000000000004">
      <c r="A421" s="9" t="s">
        <v>3915</v>
      </c>
      <c r="B421" s="10" t="s">
        <v>3265</v>
      </c>
      <c r="C421" s="9" t="s">
        <v>14029</v>
      </c>
      <c r="D421" s="19">
        <v>10999</v>
      </c>
      <c r="E421" s="23">
        <v>14999</v>
      </c>
      <c r="F421" s="26">
        <v>0.27</v>
      </c>
      <c r="G421" s="15">
        <v>4.0999999999999996</v>
      </c>
      <c r="H421" s="23">
        <v>18998</v>
      </c>
    </row>
    <row r="422" spans="1:8" x14ac:dyDescent="0.55000000000000004">
      <c r="A422" s="9" t="s">
        <v>3919</v>
      </c>
      <c r="B422" s="10" t="s">
        <v>3219</v>
      </c>
      <c r="C422" s="9" t="s">
        <v>13939</v>
      </c>
      <c r="D422" s="19">
        <v>2999</v>
      </c>
      <c r="E422" s="23">
        <v>7990</v>
      </c>
      <c r="F422" s="26">
        <v>0.62</v>
      </c>
      <c r="G422" s="15">
        <v>4.0999999999999996</v>
      </c>
      <c r="H422" s="23">
        <v>48449</v>
      </c>
    </row>
    <row r="423" spans="1:8" x14ac:dyDescent="0.55000000000000004">
      <c r="A423" s="9" t="s">
        <v>3928</v>
      </c>
      <c r="B423" s="10" t="s">
        <v>3219</v>
      </c>
      <c r="C423" s="9" t="s">
        <v>13939</v>
      </c>
      <c r="D423" s="19">
        <v>1999</v>
      </c>
      <c r="E423" s="23">
        <v>7990</v>
      </c>
      <c r="F423" s="26">
        <v>0.75</v>
      </c>
      <c r="G423" s="15">
        <v>3.8</v>
      </c>
      <c r="H423" s="23">
        <v>17831</v>
      </c>
    </row>
    <row r="424" spans="1:8" x14ac:dyDescent="0.55000000000000004">
      <c r="A424" s="9" t="s">
        <v>99</v>
      </c>
      <c r="B424" s="10" t="s">
        <v>18</v>
      </c>
      <c r="C424" s="9" t="s">
        <v>13981</v>
      </c>
      <c r="D424" s="19">
        <v>229</v>
      </c>
      <c r="E424" s="23">
        <v>299</v>
      </c>
      <c r="F424" s="26">
        <v>0.23</v>
      </c>
      <c r="G424" s="15">
        <v>4.3</v>
      </c>
      <c r="H424" s="23">
        <v>30411</v>
      </c>
    </row>
    <row r="425" spans="1:8" x14ac:dyDescent="0.55000000000000004">
      <c r="A425" s="9" t="s">
        <v>124</v>
      </c>
      <c r="B425" s="10" t="s">
        <v>18</v>
      </c>
      <c r="C425" s="9" t="s">
        <v>13981</v>
      </c>
      <c r="D425" s="19">
        <v>199</v>
      </c>
      <c r="E425" s="23">
        <v>299</v>
      </c>
      <c r="F425" s="26">
        <v>0.33</v>
      </c>
      <c r="G425" s="15">
        <v>4</v>
      </c>
      <c r="H425" s="23">
        <v>43994</v>
      </c>
    </row>
    <row r="426" spans="1:8" x14ac:dyDescent="0.55000000000000004">
      <c r="A426" s="9" t="s">
        <v>3936</v>
      </c>
      <c r="B426" s="10" t="s">
        <v>3450</v>
      </c>
      <c r="C426" s="9" t="s">
        <v>13992</v>
      </c>
      <c r="D426" s="19">
        <v>649</v>
      </c>
      <c r="E426" s="23">
        <v>999</v>
      </c>
      <c r="F426" s="26">
        <v>0.35</v>
      </c>
      <c r="G426" s="15">
        <v>4.2</v>
      </c>
      <c r="H426" s="23">
        <v>1315</v>
      </c>
    </row>
    <row r="427" spans="1:8" x14ac:dyDescent="0.55000000000000004">
      <c r="A427" s="9" t="s">
        <v>3946</v>
      </c>
      <c r="B427" s="10" t="s">
        <v>3265</v>
      </c>
      <c r="C427" s="9" t="s">
        <v>14029</v>
      </c>
      <c r="D427" s="19">
        <v>13999</v>
      </c>
      <c r="E427" s="23">
        <v>19499</v>
      </c>
      <c r="F427" s="26">
        <v>0.28000000000000003</v>
      </c>
      <c r="G427" s="15">
        <v>4.0999999999999996</v>
      </c>
      <c r="H427" s="23">
        <v>18998</v>
      </c>
    </row>
    <row r="428" spans="1:8" x14ac:dyDescent="0.55000000000000004">
      <c r="A428" s="9" t="s">
        <v>3948</v>
      </c>
      <c r="B428" s="10" t="s">
        <v>3950</v>
      </c>
      <c r="C428" s="9" t="s">
        <v>14034</v>
      </c>
      <c r="D428" s="19">
        <v>119</v>
      </c>
      <c r="E428" s="23">
        <v>299</v>
      </c>
      <c r="F428" s="26">
        <v>0.6</v>
      </c>
      <c r="G428" s="15">
        <v>4.0999999999999996</v>
      </c>
      <c r="H428" s="23">
        <v>5999</v>
      </c>
    </row>
    <row r="429" spans="1:8" x14ac:dyDescent="0.55000000000000004">
      <c r="A429" s="9" t="s">
        <v>3959</v>
      </c>
      <c r="B429" s="10" t="s">
        <v>3265</v>
      </c>
      <c r="C429" s="9" t="s">
        <v>14029</v>
      </c>
      <c r="D429" s="19">
        <v>12999</v>
      </c>
      <c r="E429" s="23">
        <v>17999</v>
      </c>
      <c r="F429" s="26">
        <v>0.28000000000000003</v>
      </c>
      <c r="G429" s="15">
        <v>4.0999999999999996</v>
      </c>
      <c r="H429" s="23">
        <v>50772</v>
      </c>
    </row>
    <row r="430" spans="1:8" x14ac:dyDescent="0.55000000000000004">
      <c r="A430" s="9" t="s">
        <v>129</v>
      </c>
      <c r="B430" s="10" t="s">
        <v>18</v>
      </c>
      <c r="C430" s="9" t="s">
        <v>13981</v>
      </c>
      <c r="D430" s="19">
        <v>154</v>
      </c>
      <c r="E430" s="23">
        <v>339</v>
      </c>
      <c r="F430" s="26">
        <v>0.55000000000000004</v>
      </c>
      <c r="G430" s="15">
        <v>4.3</v>
      </c>
      <c r="H430" s="23">
        <v>13391</v>
      </c>
    </row>
    <row r="431" spans="1:8" x14ac:dyDescent="0.55000000000000004">
      <c r="A431" s="9" t="s">
        <v>3970</v>
      </c>
      <c r="B431" s="10" t="s">
        <v>3265</v>
      </c>
      <c r="C431" s="9" t="s">
        <v>14029</v>
      </c>
      <c r="D431" s="19">
        <v>20999</v>
      </c>
      <c r="E431" s="23">
        <v>26999</v>
      </c>
      <c r="F431" s="26">
        <v>0.22</v>
      </c>
      <c r="G431" s="15">
        <v>3.9</v>
      </c>
      <c r="H431" s="23">
        <v>25824</v>
      </c>
    </row>
    <row r="432" spans="1:8" x14ac:dyDescent="0.55000000000000004">
      <c r="A432" s="9" t="s">
        <v>3975</v>
      </c>
      <c r="B432" s="10" t="s">
        <v>3450</v>
      </c>
      <c r="C432" s="9" t="s">
        <v>13992</v>
      </c>
      <c r="D432" s="19">
        <v>249</v>
      </c>
      <c r="E432" s="23">
        <v>649</v>
      </c>
      <c r="F432" s="26">
        <v>0.62</v>
      </c>
      <c r="G432" s="15">
        <v>4</v>
      </c>
      <c r="H432" s="23">
        <v>14404</v>
      </c>
    </row>
    <row r="433" spans="1:8" x14ac:dyDescent="0.55000000000000004">
      <c r="A433" s="9" t="s">
        <v>3985</v>
      </c>
      <c r="B433" s="10" t="s">
        <v>3450</v>
      </c>
      <c r="C433" s="9" t="s">
        <v>13992</v>
      </c>
      <c r="D433" s="19">
        <v>99</v>
      </c>
      <c r="E433" s="23">
        <v>171</v>
      </c>
      <c r="F433" s="26">
        <v>0.42</v>
      </c>
      <c r="G433" s="15">
        <v>4.5</v>
      </c>
      <c r="H433" s="23">
        <v>11339</v>
      </c>
    </row>
    <row r="434" spans="1:8" x14ac:dyDescent="0.55000000000000004">
      <c r="A434" s="9" t="s">
        <v>3996</v>
      </c>
      <c r="B434" s="10" t="s">
        <v>3439</v>
      </c>
      <c r="C434" s="9" t="s">
        <v>13937</v>
      </c>
      <c r="D434" s="19">
        <v>489</v>
      </c>
      <c r="E434" s="23">
        <v>1999</v>
      </c>
      <c r="F434" s="26">
        <v>0.76</v>
      </c>
      <c r="G434" s="15">
        <v>4</v>
      </c>
      <c r="H434" s="23">
        <v>3626</v>
      </c>
    </row>
    <row r="435" spans="1:8" x14ac:dyDescent="0.55000000000000004">
      <c r="A435" s="9" t="s">
        <v>4006</v>
      </c>
      <c r="B435" s="10" t="s">
        <v>3301</v>
      </c>
      <c r="C435" s="9" t="s">
        <v>13936</v>
      </c>
      <c r="D435" s="19">
        <v>369</v>
      </c>
      <c r="E435" s="23">
        <v>1600</v>
      </c>
      <c r="F435" s="26">
        <v>0.77</v>
      </c>
      <c r="G435" s="15">
        <v>4</v>
      </c>
      <c r="H435" s="23">
        <v>32625</v>
      </c>
    </row>
    <row r="436" spans="1:8" x14ac:dyDescent="0.55000000000000004">
      <c r="A436" s="9" t="s">
        <v>4016</v>
      </c>
      <c r="B436" s="10" t="s">
        <v>3265</v>
      </c>
      <c r="C436" s="9" t="s">
        <v>14029</v>
      </c>
      <c r="D436" s="19">
        <v>15499</v>
      </c>
      <c r="E436" s="23">
        <v>20999</v>
      </c>
      <c r="F436" s="26">
        <v>0.26</v>
      </c>
      <c r="G436" s="15">
        <v>4.0999999999999996</v>
      </c>
      <c r="H436" s="23">
        <v>19252</v>
      </c>
    </row>
    <row r="437" spans="1:8" x14ac:dyDescent="0.55000000000000004">
      <c r="A437" s="9" t="s">
        <v>4020</v>
      </c>
      <c r="B437" s="10" t="s">
        <v>3265</v>
      </c>
      <c r="C437" s="9" t="s">
        <v>14029</v>
      </c>
      <c r="D437" s="19">
        <v>15499</v>
      </c>
      <c r="E437" s="23">
        <v>18999</v>
      </c>
      <c r="F437" s="26">
        <v>0.18</v>
      </c>
      <c r="G437" s="15">
        <v>4.0999999999999996</v>
      </c>
      <c r="H437" s="23">
        <v>19252</v>
      </c>
    </row>
    <row r="438" spans="1:8" x14ac:dyDescent="0.55000000000000004">
      <c r="A438" s="9" t="s">
        <v>4024</v>
      </c>
      <c r="B438" s="10" t="s">
        <v>3265</v>
      </c>
      <c r="C438" s="9" t="s">
        <v>14029</v>
      </c>
      <c r="D438" s="19">
        <v>22999</v>
      </c>
      <c r="E438" s="23">
        <v>28999</v>
      </c>
      <c r="F438" s="26">
        <v>0.21</v>
      </c>
      <c r="G438" s="15">
        <v>3.9</v>
      </c>
      <c r="H438" s="23">
        <v>25824</v>
      </c>
    </row>
    <row r="439" spans="1:8" x14ac:dyDescent="0.55000000000000004">
      <c r="A439" s="9" t="s">
        <v>4029</v>
      </c>
      <c r="B439" s="10" t="s">
        <v>3347</v>
      </c>
      <c r="C439" s="9" t="s">
        <v>14031</v>
      </c>
      <c r="D439" s="19">
        <v>599</v>
      </c>
      <c r="E439" s="23">
        <v>1490</v>
      </c>
      <c r="F439" s="26">
        <v>0.6</v>
      </c>
      <c r="G439" s="15">
        <v>4.0999999999999996</v>
      </c>
      <c r="H439" s="23" t="s">
        <v>4031</v>
      </c>
    </row>
    <row r="440" spans="1:8" x14ac:dyDescent="0.55000000000000004">
      <c r="A440" s="9" t="s">
        <v>4040</v>
      </c>
      <c r="B440" s="10" t="s">
        <v>3802</v>
      </c>
      <c r="C440" s="9" t="s">
        <v>14032</v>
      </c>
      <c r="D440" s="19">
        <v>134</v>
      </c>
      <c r="E440" s="23">
        <v>699</v>
      </c>
      <c r="F440" s="26">
        <v>0.81</v>
      </c>
      <c r="G440" s="15">
        <v>4.0999999999999996</v>
      </c>
      <c r="H440" s="23">
        <v>16685</v>
      </c>
    </row>
    <row r="441" spans="1:8" x14ac:dyDescent="0.55000000000000004">
      <c r="A441" s="9" t="s">
        <v>4051</v>
      </c>
      <c r="B441" s="10" t="s">
        <v>3265</v>
      </c>
      <c r="C441" s="9" t="s">
        <v>14029</v>
      </c>
      <c r="D441" s="19">
        <v>7499</v>
      </c>
      <c r="E441" s="23">
        <v>7999</v>
      </c>
      <c r="F441" s="26">
        <v>0.06</v>
      </c>
      <c r="G441" s="15">
        <v>4</v>
      </c>
      <c r="H441" s="23">
        <v>30907</v>
      </c>
    </row>
    <row r="442" spans="1:8" x14ac:dyDescent="0.55000000000000004">
      <c r="A442" s="9" t="s">
        <v>4062</v>
      </c>
      <c r="B442" s="10" t="s">
        <v>3252</v>
      </c>
      <c r="C442" s="9" t="s">
        <v>13990</v>
      </c>
      <c r="D442" s="19">
        <v>1149</v>
      </c>
      <c r="E442" s="23">
        <v>2199</v>
      </c>
      <c r="F442" s="26">
        <v>0.48</v>
      </c>
      <c r="G442" s="15">
        <v>4.3</v>
      </c>
      <c r="H442" s="23" t="s">
        <v>3254</v>
      </c>
    </row>
    <row r="443" spans="1:8" x14ac:dyDescent="0.55000000000000004">
      <c r="A443" s="9" t="s">
        <v>4067</v>
      </c>
      <c r="B443" s="10" t="s">
        <v>3324</v>
      </c>
      <c r="C443" s="9" t="s">
        <v>14030</v>
      </c>
      <c r="D443" s="19">
        <v>1324</v>
      </c>
      <c r="E443" s="23">
        <v>1699</v>
      </c>
      <c r="F443" s="26">
        <v>0.22</v>
      </c>
      <c r="G443" s="15">
        <v>4</v>
      </c>
      <c r="H443" s="23" t="s">
        <v>3325</v>
      </c>
    </row>
    <row r="444" spans="1:8" x14ac:dyDescent="0.55000000000000004">
      <c r="A444" s="9" t="s">
        <v>4073</v>
      </c>
      <c r="B444" s="10" t="s">
        <v>3265</v>
      </c>
      <c r="C444" s="9" t="s">
        <v>14029</v>
      </c>
      <c r="D444" s="19">
        <v>13999</v>
      </c>
      <c r="E444" s="23">
        <v>19999</v>
      </c>
      <c r="F444" s="26">
        <v>0.3</v>
      </c>
      <c r="G444" s="15">
        <v>4.0999999999999996</v>
      </c>
      <c r="H444" s="23">
        <v>19252</v>
      </c>
    </row>
    <row r="445" spans="1:8" x14ac:dyDescent="0.55000000000000004">
      <c r="A445" s="9" t="s">
        <v>140</v>
      </c>
      <c r="B445" s="10" t="s">
        <v>18</v>
      </c>
      <c r="C445" s="9" t="s">
        <v>13981</v>
      </c>
      <c r="D445" s="19">
        <v>299</v>
      </c>
      <c r="E445" s="23">
        <v>799</v>
      </c>
      <c r="F445" s="26">
        <v>0.63</v>
      </c>
      <c r="G445" s="15">
        <v>4.2</v>
      </c>
      <c r="H445" s="23">
        <v>94364</v>
      </c>
    </row>
    <row r="446" spans="1:8" x14ac:dyDescent="0.55000000000000004">
      <c r="A446" s="9" t="s">
        <v>4079</v>
      </c>
      <c r="B446" s="10" t="s">
        <v>3252</v>
      </c>
      <c r="C446" s="9" t="s">
        <v>13990</v>
      </c>
      <c r="D446" s="19">
        <v>999</v>
      </c>
      <c r="E446" s="23">
        <v>1599</v>
      </c>
      <c r="F446" s="26">
        <v>0.38</v>
      </c>
      <c r="G446" s="15">
        <v>4</v>
      </c>
      <c r="H446" s="23">
        <v>7222</v>
      </c>
    </row>
    <row r="447" spans="1:8" x14ac:dyDescent="0.55000000000000004">
      <c r="A447" s="9" t="s">
        <v>4084</v>
      </c>
      <c r="B447" s="10" t="s">
        <v>3265</v>
      </c>
      <c r="C447" s="9" t="s">
        <v>14029</v>
      </c>
      <c r="D447" s="19">
        <v>12999</v>
      </c>
      <c r="E447" s="23">
        <v>17999</v>
      </c>
      <c r="F447" s="26">
        <v>0.28000000000000003</v>
      </c>
      <c r="G447" s="15">
        <v>4.0999999999999996</v>
      </c>
      <c r="H447" s="23">
        <v>18998</v>
      </c>
    </row>
    <row r="448" spans="1:8" x14ac:dyDescent="0.55000000000000004">
      <c r="A448" s="9" t="s">
        <v>4088</v>
      </c>
      <c r="B448" s="10" t="s">
        <v>3265</v>
      </c>
      <c r="C448" s="9" t="s">
        <v>14029</v>
      </c>
      <c r="D448" s="19">
        <v>15490</v>
      </c>
      <c r="E448" s="23">
        <v>20990</v>
      </c>
      <c r="F448" s="26">
        <v>0.26</v>
      </c>
      <c r="G448" s="15">
        <v>4.2</v>
      </c>
      <c r="H448" s="23">
        <v>32916</v>
      </c>
    </row>
    <row r="449" spans="1:8" x14ac:dyDescent="0.55000000000000004">
      <c r="A449" s="9" t="s">
        <v>4093</v>
      </c>
      <c r="B449" s="10" t="s">
        <v>4095</v>
      </c>
      <c r="C449" s="9" t="s">
        <v>13944</v>
      </c>
      <c r="D449" s="19">
        <v>999</v>
      </c>
      <c r="E449" s="23">
        <v>2899</v>
      </c>
      <c r="F449" s="26">
        <v>0.66</v>
      </c>
      <c r="G449" s="15">
        <v>4.5999999999999996</v>
      </c>
      <c r="H449" s="23">
        <v>26603</v>
      </c>
    </row>
    <row r="450" spans="1:8" x14ac:dyDescent="0.55000000000000004">
      <c r="A450" s="9" t="s">
        <v>4105</v>
      </c>
      <c r="B450" s="10" t="s">
        <v>3219</v>
      </c>
      <c r="C450" s="9" t="s">
        <v>13939</v>
      </c>
      <c r="D450" s="19">
        <v>1599</v>
      </c>
      <c r="E450" s="23">
        <v>4999</v>
      </c>
      <c r="F450" s="26">
        <v>0.68</v>
      </c>
      <c r="G450" s="15">
        <v>4</v>
      </c>
      <c r="H450" s="23">
        <v>67950</v>
      </c>
    </row>
    <row r="451" spans="1:8" x14ac:dyDescent="0.55000000000000004">
      <c r="A451" s="9" t="s">
        <v>4115</v>
      </c>
      <c r="B451" s="10" t="s">
        <v>3324</v>
      </c>
      <c r="C451" s="9" t="s">
        <v>14030</v>
      </c>
      <c r="D451" s="19">
        <v>1324</v>
      </c>
      <c r="E451" s="23">
        <v>1699</v>
      </c>
      <c r="F451" s="26">
        <v>0.22</v>
      </c>
      <c r="G451" s="15">
        <v>4</v>
      </c>
      <c r="H451" s="23" t="s">
        <v>3325</v>
      </c>
    </row>
    <row r="452" spans="1:8" x14ac:dyDescent="0.55000000000000004">
      <c r="A452" s="9" t="s">
        <v>4118</v>
      </c>
      <c r="B452" s="10" t="s">
        <v>3265</v>
      </c>
      <c r="C452" s="9" t="s">
        <v>14029</v>
      </c>
      <c r="D452" s="19">
        <v>20999</v>
      </c>
      <c r="E452" s="23">
        <v>29990</v>
      </c>
      <c r="F452" s="26">
        <v>0.3</v>
      </c>
      <c r="G452" s="15">
        <v>4.3</v>
      </c>
      <c r="H452" s="23">
        <v>9499</v>
      </c>
    </row>
    <row r="453" spans="1:8" x14ac:dyDescent="0.55000000000000004">
      <c r="A453" s="9" t="s">
        <v>4128</v>
      </c>
      <c r="B453" s="10" t="s">
        <v>3450</v>
      </c>
      <c r="C453" s="9" t="s">
        <v>13992</v>
      </c>
      <c r="D453" s="19">
        <v>999</v>
      </c>
      <c r="E453" s="23">
        <v>1999</v>
      </c>
      <c r="F453" s="26">
        <v>0.5</v>
      </c>
      <c r="G453" s="15">
        <v>4.3</v>
      </c>
      <c r="H453" s="23">
        <v>1777</v>
      </c>
    </row>
    <row r="454" spans="1:8" x14ac:dyDescent="0.55000000000000004">
      <c r="A454" s="9" t="s">
        <v>4138</v>
      </c>
      <c r="B454" s="10" t="s">
        <v>3265</v>
      </c>
      <c r="C454" s="9" t="s">
        <v>14029</v>
      </c>
      <c r="D454" s="19">
        <v>12490</v>
      </c>
      <c r="E454" s="23">
        <v>15990</v>
      </c>
      <c r="F454" s="26">
        <v>0.22</v>
      </c>
      <c r="G454" s="15">
        <v>4.2</v>
      </c>
      <c r="H454" s="23">
        <v>58506</v>
      </c>
    </row>
    <row r="455" spans="1:8" x14ac:dyDescent="0.55000000000000004">
      <c r="A455" s="9" t="s">
        <v>4149</v>
      </c>
      <c r="B455" s="10" t="s">
        <v>3265</v>
      </c>
      <c r="C455" s="9" t="s">
        <v>14029</v>
      </c>
      <c r="D455" s="19">
        <v>17999</v>
      </c>
      <c r="E455" s="23">
        <v>21990</v>
      </c>
      <c r="F455" s="26">
        <v>0.18</v>
      </c>
      <c r="G455" s="15">
        <v>4</v>
      </c>
      <c r="H455" s="23">
        <v>21350</v>
      </c>
    </row>
    <row r="456" spans="1:8" x14ac:dyDescent="0.55000000000000004">
      <c r="A456" s="9" t="s">
        <v>160</v>
      </c>
      <c r="B456" s="10" t="s">
        <v>18</v>
      </c>
      <c r="C456" s="9" t="s">
        <v>13981</v>
      </c>
      <c r="D456" s="19">
        <v>350</v>
      </c>
      <c r="E456" s="23">
        <v>899</v>
      </c>
      <c r="F456" s="26">
        <v>0.61</v>
      </c>
      <c r="G456" s="15">
        <v>4.2</v>
      </c>
      <c r="H456" s="23">
        <v>2263</v>
      </c>
    </row>
    <row r="457" spans="1:8" x14ac:dyDescent="0.55000000000000004">
      <c r="A457" s="9" t="s">
        <v>4155</v>
      </c>
      <c r="B457" s="10" t="s">
        <v>3324</v>
      </c>
      <c r="C457" s="9" t="s">
        <v>14030</v>
      </c>
      <c r="D457" s="19">
        <v>1399</v>
      </c>
      <c r="E457" s="23">
        <v>1630</v>
      </c>
      <c r="F457" s="26">
        <v>0.14000000000000001</v>
      </c>
      <c r="G457" s="15">
        <v>4</v>
      </c>
      <c r="H457" s="23">
        <v>9378</v>
      </c>
    </row>
    <row r="458" spans="1:8" x14ac:dyDescent="0.55000000000000004">
      <c r="A458" s="9" t="s">
        <v>172</v>
      </c>
      <c r="B458" s="10" t="s">
        <v>18</v>
      </c>
      <c r="C458" s="9" t="s">
        <v>13981</v>
      </c>
      <c r="D458" s="19">
        <v>159</v>
      </c>
      <c r="E458" s="23">
        <v>399</v>
      </c>
      <c r="F458" s="26">
        <v>0.6</v>
      </c>
      <c r="G458" s="15">
        <v>4.0999999999999996</v>
      </c>
      <c r="H458" s="23">
        <v>4768</v>
      </c>
    </row>
    <row r="459" spans="1:8" x14ac:dyDescent="0.55000000000000004">
      <c r="A459" s="9" t="s">
        <v>4168</v>
      </c>
      <c r="B459" s="10" t="s">
        <v>3219</v>
      </c>
      <c r="C459" s="9" t="s">
        <v>13939</v>
      </c>
      <c r="D459" s="19">
        <v>1499</v>
      </c>
      <c r="E459" s="23">
        <v>6990</v>
      </c>
      <c r="F459" s="26">
        <v>0.79</v>
      </c>
      <c r="G459" s="15">
        <v>3.9</v>
      </c>
      <c r="H459" s="23">
        <v>21796</v>
      </c>
    </row>
    <row r="460" spans="1:8" x14ac:dyDescent="0.55000000000000004">
      <c r="A460" s="9" t="s">
        <v>4172</v>
      </c>
      <c r="B460" s="10" t="s">
        <v>3219</v>
      </c>
      <c r="C460" s="9" t="s">
        <v>13939</v>
      </c>
      <c r="D460" s="19">
        <v>1999</v>
      </c>
      <c r="E460" s="23">
        <v>7990</v>
      </c>
      <c r="F460" s="26">
        <v>0.75</v>
      </c>
      <c r="G460" s="15">
        <v>3.8</v>
      </c>
      <c r="H460" s="23">
        <v>17833</v>
      </c>
    </row>
    <row r="461" spans="1:8" x14ac:dyDescent="0.55000000000000004">
      <c r="A461" s="9" t="s">
        <v>4176</v>
      </c>
      <c r="B461" s="10" t="s">
        <v>4095</v>
      </c>
      <c r="C461" s="9" t="s">
        <v>13944</v>
      </c>
      <c r="D461" s="19">
        <v>999</v>
      </c>
      <c r="E461" s="23">
        <v>2899</v>
      </c>
      <c r="F461" s="26">
        <v>0.66</v>
      </c>
      <c r="G461" s="15">
        <v>4.7</v>
      </c>
      <c r="H461" s="23">
        <v>7779</v>
      </c>
    </row>
    <row r="462" spans="1:8" x14ac:dyDescent="0.55000000000000004">
      <c r="A462" s="9" t="s">
        <v>4186</v>
      </c>
      <c r="B462" s="10" t="s">
        <v>4188</v>
      </c>
      <c r="C462" s="9" t="s">
        <v>14035</v>
      </c>
      <c r="D462" s="19">
        <v>2099</v>
      </c>
      <c r="E462" s="23">
        <v>5999</v>
      </c>
      <c r="F462" s="26">
        <v>0.65</v>
      </c>
      <c r="G462" s="15">
        <v>4.3</v>
      </c>
      <c r="H462" s="23">
        <v>17129</v>
      </c>
    </row>
    <row r="463" spans="1:8" x14ac:dyDescent="0.55000000000000004">
      <c r="A463" s="9" t="s">
        <v>4198</v>
      </c>
      <c r="B463" s="10" t="s">
        <v>3391</v>
      </c>
      <c r="C463" s="9" t="s">
        <v>13991</v>
      </c>
      <c r="D463" s="19">
        <v>337</v>
      </c>
      <c r="E463" s="23">
        <v>699</v>
      </c>
      <c r="F463" s="26">
        <v>0.52</v>
      </c>
      <c r="G463" s="15">
        <v>4.2</v>
      </c>
      <c r="H463" s="23">
        <v>4969</v>
      </c>
    </row>
    <row r="464" spans="1:8" x14ac:dyDescent="0.55000000000000004">
      <c r="A464" s="9" t="s">
        <v>4209</v>
      </c>
      <c r="B464" s="10" t="s">
        <v>3219</v>
      </c>
      <c r="C464" s="9" t="s">
        <v>13939</v>
      </c>
      <c r="D464" s="19">
        <v>2999</v>
      </c>
      <c r="E464" s="23">
        <v>7990</v>
      </c>
      <c r="F464" s="26">
        <v>0.62</v>
      </c>
      <c r="G464" s="15">
        <v>4.0999999999999996</v>
      </c>
      <c r="H464" s="23">
        <v>154</v>
      </c>
    </row>
    <row r="465" spans="1:8" x14ac:dyDescent="0.55000000000000004">
      <c r="A465" s="9" t="s">
        <v>4219</v>
      </c>
      <c r="B465" s="10" t="s">
        <v>3219</v>
      </c>
      <c r="C465" s="9" t="s">
        <v>13939</v>
      </c>
      <c r="D465" s="19">
        <v>1299</v>
      </c>
      <c r="E465" s="23">
        <v>5999</v>
      </c>
      <c r="F465" s="26">
        <v>0.78</v>
      </c>
      <c r="G465" s="15">
        <v>3.3</v>
      </c>
      <c r="H465" s="23">
        <v>4415</v>
      </c>
    </row>
    <row r="466" spans="1:8" x14ac:dyDescent="0.55000000000000004">
      <c r="A466" s="9" t="s">
        <v>182</v>
      </c>
      <c r="B466" s="10" t="s">
        <v>18</v>
      </c>
      <c r="C466" s="9" t="s">
        <v>13981</v>
      </c>
      <c r="D466" s="19">
        <v>349</v>
      </c>
      <c r="E466" s="23">
        <v>399</v>
      </c>
      <c r="F466" s="26">
        <v>0.13</v>
      </c>
      <c r="G466" s="15">
        <v>4.4000000000000004</v>
      </c>
      <c r="H466" s="23">
        <v>18757</v>
      </c>
    </row>
    <row r="467" spans="1:8" x14ac:dyDescent="0.55000000000000004">
      <c r="A467" s="9" t="s">
        <v>4232</v>
      </c>
      <c r="B467" s="10" t="s">
        <v>3265</v>
      </c>
      <c r="C467" s="9" t="s">
        <v>14029</v>
      </c>
      <c r="D467" s="19">
        <v>16499</v>
      </c>
      <c r="E467" s="23">
        <v>20990</v>
      </c>
      <c r="F467" s="26">
        <v>0.21</v>
      </c>
      <c r="G467" s="15">
        <v>4</v>
      </c>
      <c r="H467" s="23">
        <v>21350</v>
      </c>
    </row>
    <row r="468" spans="1:8" x14ac:dyDescent="0.55000000000000004">
      <c r="A468" s="9" t="s">
        <v>4236</v>
      </c>
      <c r="B468" s="10" t="s">
        <v>3347</v>
      </c>
      <c r="C468" s="9" t="s">
        <v>14031</v>
      </c>
      <c r="D468" s="19">
        <v>499</v>
      </c>
      <c r="E468" s="23">
        <v>499</v>
      </c>
      <c r="F468" s="26">
        <v>0</v>
      </c>
      <c r="G468" s="15">
        <v>4.2</v>
      </c>
      <c r="H468" s="23">
        <v>31539</v>
      </c>
    </row>
    <row r="469" spans="1:8" x14ac:dyDescent="0.55000000000000004">
      <c r="A469" s="9" t="s">
        <v>233</v>
      </c>
      <c r="B469" s="10" t="s">
        <v>18</v>
      </c>
      <c r="C469" s="9" t="s">
        <v>13981</v>
      </c>
      <c r="D469" s="19">
        <v>970</v>
      </c>
      <c r="E469" s="23">
        <v>1799</v>
      </c>
      <c r="F469" s="26">
        <v>0.46</v>
      </c>
      <c r="G469" s="15">
        <v>4.5</v>
      </c>
      <c r="H469" s="23">
        <v>815</v>
      </c>
    </row>
    <row r="470" spans="1:8" x14ac:dyDescent="0.55000000000000004">
      <c r="A470" s="9" t="s">
        <v>4248</v>
      </c>
      <c r="B470" s="10" t="s">
        <v>4095</v>
      </c>
      <c r="C470" s="9" t="s">
        <v>13944</v>
      </c>
      <c r="D470" s="19">
        <v>999</v>
      </c>
      <c r="E470" s="23">
        <v>2899</v>
      </c>
      <c r="F470" s="26">
        <v>0.66</v>
      </c>
      <c r="G470" s="15">
        <v>4.5999999999999996</v>
      </c>
      <c r="H470" s="23">
        <v>6129</v>
      </c>
    </row>
    <row r="471" spans="1:8" x14ac:dyDescent="0.55000000000000004">
      <c r="A471" s="9" t="s">
        <v>4258</v>
      </c>
      <c r="B471" s="10" t="s">
        <v>3265</v>
      </c>
      <c r="C471" s="9" t="s">
        <v>14029</v>
      </c>
      <c r="D471" s="19">
        <v>10499</v>
      </c>
      <c r="E471" s="23">
        <v>13499</v>
      </c>
      <c r="F471" s="26">
        <v>0.22</v>
      </c>
      <c r="G471" s="15">
        <v>4.2</v>
      </c>
      <c r="H471" s="23">
        <v>284</v>
      </c>
    </row>
    <row r="472" spans="1:8" x14ac:dyDescent="0.55000000000000004">
      <c r="A472" s="9" t="s">
        <v>205</v>
      </c>
      <c r="B472" s="10" t="s">
        <v>18</v>
      </c>
      <c r="C472" s="9" t="s">
        <v>13981</v>
      </c>
      <c r="D472" s="19">
        <v>249</v>
      </c>
      <c r="E472" s="23">
        <v>399</v>
      </c>
      <c r="F472" s="26">
        <v>0.38</v>
      </c>
      <c r="G472" s="15">
        <v>4</v>
      </c>
      <c r="H472" s="23">
        <v>43994</v>
      </c>
    </row>
    <row r="473" spans="1:8" x14ac:dyDescent="0.55000000000000004">
      <c r="A473" s="9" t="s">
        <v>4264</v>
      </c>
      <c r="B473" s="10" t="s">
        <v>4266</v>
      </c>
      <c r="C473" s="9" t="s">
        <v>13945</v>
      </c>
      <c r="D473" s="19">
        <v>251</v>
      </c>
      <c r="E473" s="23">
        <v>999</v>
      </c>
      <c r="F473" s="26">
        <v>0.75</v>
      </c>
      <c r="G473" s="15">
        <v>3.7</v>
      </c>
      <c r="H473" s="23">
        <v>3234</v>
      </c>
    </row>
    <row r="474" spans="1:8" x14ac:dyDescent="0.55000000000000004">
      <c r="A474" s="9" t="s">
        <v>211</v>
      </c>
      <c r="B474" s="10" t="s">
        <v>18</v>
      </c>
      <c r="C474" s="9" t="s">
        <v>13981</v>
      </c>
      <c r="D474" s="19">
        <v>199</v>
      </c>
      <c r="E474" s="23">
        <v>499</v>
      </c>
      <c r="F474" s="26">
        <v>0.6</v>
      </c>
      <c r="G474" s="15">
        <v>4.0999999999999996</v>
      </c>
      <c r="H474" s="23">
        <v>13045</v>
      </c>
    </row>
    <row r="475" spans="1:8" x14ac:dyDescent="0.55000000000000004">
      <c r="A475" s="9" t="s">
        <v>4283</v>
      </c>
      <c r="B475" s="10" t="s">
        <v>3265</v>
      </c>
      <c r="C475" s="9" t="s">
        <v>14029</v>
      </c>
      <c r="D475" s="19">
        <v>6499</v>
      </c>
      <c r="E475" s="23">
        <v>7999</v>
      </c>
      <c r="F475" s="26">
        <v>0.19</v>
      </c>
      <c r="G475" s="15">
        <v>4.0999999999999996</v>
      </c>
      <c r="H475" s="23" t="s">
        <v>4285</v>
      </c>
    </row>
    <row r="476" spans="1:8" x14ac:dyDescent="0.55000000000000004">
      <c r="A476" s="9" t="s">
        <v>4289</v>
      </c>
      <c r="B476" s="10" t="s">
        <v>3219</v>
      </c>
      <c r="C476" s="9" t="s">
        <v>13939</v>
      </c>
      <c r="D476" s="19">
        <v>2999</v>
      </c>
      <c r="E476" s="23">
        <v>9999</v>
      </c>
      <c r="F476" s="26">
        <v>0.7</v>
      </c>
      <c r="G476" s="15">
        <v>4.2</v>
      </c>
      <c r="H476" s="23">
        <v>20879</v>
      </c>
    </row>
    <row r="477" spans="1:8" x14ac:dyDescent="0.55000000000000004">
      <c r="A477" s="9" t="s">
        <v>4299</v>
      </c>
      <c r="B477" s="10" t="s">
        <v>4301</v>
      </c>
      <c r="C477" s="9" t="s">
        <v>13946</v>
      </c>
      <c r="D477" s="19">
        <v>279</v>
      </c>
      <c r="E477" s="23">
        <v>1499</v>
      </c>
      <c r="F477" s="26">
        <v>0.81</v>
      </c>
      <c r="G477" s="15">
        <v>4.2</v>
      </c>
      <c r="H477" s="23">
        <v>2646</v>
      </c>
    </row>
    <row r="478" spans="1:8" x14ac:dyDescent="0.55000000000000004">
      <c r="A478" s="9" t="s">
        <v>4310</v>
      </c>
      <c r="B478" s="10" t="s">
        <v>3802</v>
      </c>
      <c r="C478" s="9" t="s">
        <v>14032</v>
      </c>
      <c r="D478" s="19">
        <v>269</v>
      </c>
      <c r="E478" s="23">
        <v>1499</v>
      </c>
      <c r="F478" s="26">
        <v>0.82</v>
      </c>
      <c r="G478" s="15">
        <v>4.5</v>
      </c>
      <c r="H478" s="23">
        <v>28978</v>
      </c>
    </row>
    <row r="479" spans="1:8" x14ac:dyDescent="0.55000000000000004">
      <c r="A479" s="9" t="s">
        <v>4320</v>
      </c>
      <c r="B479" s="10" t="s">
        <v>3265</v>
      </c>
      <c r="C479" s="9" t="s">
        <v>14029</v>
      </c>
      <c r="D479" s="19">
        <v>8999</v>
      </c>
      <c r="E479" s="23">
        <v>13499</v>
      </c>
      <c r="F479" s="26">
        <v>0.33</v>
      </c>
      <c r="G479" s="15">
        <v>3.8</v>
      </c>
      <c r="H479" s="23">
        <v>3145</v>
      </c>
    </row>
    <row r="480" spans="1:8" x14ac:dyDescent="0.55000000000000004">
      <c r="A480" s="9" t="s">
        <v>267</v>
      </c>
      <c r="B480" s="10" t="s">
        <v>18</v>
      </c>
      <c r="C480" s="9" t="s">
        <v>13981</v>
      </c>
      <c r="D480" s="19">
        <v>59</v>
      </c>
      <c r="E480" s="23">
        <v>199</v>
      </c>
      <c r="F480" s="26">
        <v>0.7</v>
      </c>
      <c r="G480" s="15">
        <v>4</v>
      </c>
      <c r="H480" s="23">
        <v>9377</v>
      </c>
    </row>
    <row r="481" spans="1:8" x14ac:dyDescent="0.55000000000000004">
      <c r="A481" s="9" t="s">
        <v>4332</v>
      </c>
      <c r="B481" s="10" t="s">
        <v>3347</v>
      </c>
      <c r="C481" s="9" t="s">
        <v>14031</v>
      </c>
      <c r="D481" s="19">
        <v>599</v>
      </c>
      <c r="E481" s="23">
        <v>1299</v>
      </c>
      <c r="F481" s="26">
        <v>0.54</v>
      </c>
      <c r="G481" s="15">
        <v>4.0999999999999996</v>
      </c>
      <c r="H481" s="23" t="s">
        <v>4334</v>
      </c>
    </row>
    <row r="482" spans="1:8" x14ac:dyDescent="0.55000000000000004">
      <c r="A482" s="9" t="s">
        <v>4338</v>
      </c>
      <c r="B482" s="10" t="s">
        <v>4188</v>
      </c>
      <c r="C482" s="9" t="s">
        <v>14035</v>
      </c>
      <c r="D482" s="19">
        <v>349</v>
      </c>
      <c r="E482" s="23">
        <v>999</v>
      </c>
      <c r="F482" s="26">
        <v>0.65</v>
      </c>
      <c r="G482" s="15">
        <v>3.8</v>
      </c>
      <c r="H482" s="23">
        <v>16557</v>
      </c>
    </row>
    <row r="483" spans="1:8" x14ac:dyDescent="0.55000000000000004">
      <c r="A483" s="9" t="s">
        <v>4348</v>
      </c>
      <c r="B483" s="10" t="s">
        <v>3265</v>
      </c>
      <c r="C483" s="9" t="s">
        <v>14029</v>
      </c>
      <c r="D483" s="19">
        <v>13999</v>
      </c>
      <c r="E483" s="23">
        <v>19499</v>
      </c>
      <c r="F483" s="26">
        <v>0.28000000000000003</v>
      </c>
      <c r="G483" s="15">
        <v>4.0999999999999996</v>
      </c>
      <c r="H483" s="23">
        <v>18998</v>
      </c>
    </row>
    <row r="484" spans="1:8" x14ac:dyDescent="0.55000000000000004">
      <c r="A484" s="9" t="s">
        <v>4350</v>
      </c>
      <c r="B484" s="10" t="s">
        <v>4188</v>
      </c>
      <c r="C484" s="9" t="s">
        <v>14035</v>
      </c>
      <c r="D484" s="19">
        <v>349</v>
      </c>
      <c r="E484" s="23">
        <v>999</v>
      </c>
      <c r="F484" s="26">
        <v>0.65</v>
      </c>
      <c r="G484" s="15">
        <v>3.8</v>
      </c>
      <c r="H484" s="23">
        <v>16557</v>
      </c>
    </row>
    <row r="485" spans="1:8" x14ac:dyDescent="0.55000000000000004">
      <c r="A485" s="9" t="s">
        <v>4355</v>
      </c>
      <c r="B485" s="10" t="s">
        <v>3450</v>
      </c>
      <c r="C485" s="9" t="s">
        <v>13992</v>
      </c>
      <c r="D485" s="19">
        <v>499</v>
      </c>
      <c r="E485" s="23">
        <v>599</v>
      </c>
      <c r="F485" s="26">
        <v>0.17</v>
      </c>
      <c r="G485" s="15">
        <v>4.2</v>
      </c>
      <c r="H485" s="23">
        <v>21916</v>
      </c>
    </row>
    <row r="486" spans="1:8" x14ac:dyDescent="0.55000000000000004">
      <c r="A486" s="9" t="s">
        <v>4365</v>
      </c>
      <c r="B486" s="10" t="s">
        <v>3219</v>
      </c>
      <c r="C486" s="9" t="s">
        <v>13939</v>
      </c>
      <c r="D486" s="19">
        <v>2199</v>
      </c>
      <c r="E486" s="23">
        <v>9999</v>
      </c>
      <c r="F486" s="26">
        <v>0.78</v>
      </c>
      <c r="G486" s="15">
        <v>4.2</v>
      </c>
      <c r="H486" s="23">
        <v>29472</v>
      </c>
    </row>
    <row r="487" spans="1:8" x14ac:dyDescent="0.55000000000000004">
      <c r="A487" s="9" t="s">
        <v>4369</v>
      </c>
      <c r="B487" s="10" t="s">
        <v>3950</v>
      </c>
      <c r="C487" s="9" t="s">
        <v>14034</v>
      </c>
      <c r="D487" s="19">
        <v>95</v>
      </c>
      <c r="E487" s="23">
        <v>499</v>
      </c>
      <c r="F487" s="26">
        <v>0.81</v>
      </c>
      <c r="G487" s="15">
        <v>4.2</v>
      </c>
      <c r="H487" s="23">
        <v>1949</v>
      </c>
    </row>
    <row r="488" spans="1:8" x14ac:dyDescent="0.55000000000000004">
      <c r="A488" s="9" t="s">
        <v>4380</v>
      </c>
      <c r="B488" s="10" t="s">
        <v>18</v>
      </c>
      <c r="C488" s="9" t="s">
        <v>13981</v>
      </c>
      <c r="D488" s="19">
        <v>139</v>
      </c>
      <c r="E488" s="23">
        <v>249</v>
      </c>
      <c r="F488" s="26">
        <v>0.44</v>
      </c>
      <c r="G488" s="15">
        <v>4</v>
      </c>
      <c r="H488" s="23">
        <v>9377</v>
      </c>
    </row>
    <row r="489" spans="1:8" x14ac:dyDescent="0.55000000000000004">
      <c r="A489" s="9" t="s">
        <v>4384</v>
      </c>
      <c r="B489" s="10" t="s">
        <v>3219</v>
      </c>
      <c r="C489" s="9" t="s">
        <v>13939</v>
      </c>
      <c r="D489" s="19">
        <v>4499</v>
      </c>
      <c r="E489" s="23">
        <v>7999</v>
      </c>
      <c r="F489" s="26">
        <v>0.44</v>
      </c>
      <c r="G489" s="15">
        <v>3.5</v>
      </c>
      <c r="H489" s="23">
        <v>37</v>
      </c>
    </row>
    <row r="490" spans="1:8" x14ac:dyDescent="0.55000000000000004">
      <c r="A490" s="9" t="s">
        <v>4395</v>
      </c>
      <c r="B490" s="10" t="s">
        <v>3802</v>
      </c>
      <c r="C490" s="9" t="s">
        <v>14032</v>
      </c>
      <c r="D490" s="19">
        <v>89</v>
      </c>
      <c r="E490" s="23">
        <v>599</v>
      </c>
      <c r="F490" s="26">
        <v>0.85</v>
      </c>
      <c r="G490" s="15">
        <v>4.3</v>
      </c>
      <c r="H490" s="23">
        <v>2351</v>
      </c>
    </row>
    <row r="491" spans="1:8" x14ac:dyDescent="0.55000000000000004">
      <c r="A491" s="9" t="s">
        <v>4405</v>
      </c>
      <c r="B491" s="10" t="s">
        <v>3265</v>
      </c>
      <c r="C491" s="9" t="s">
        <v>14029</v>
      </c>
      <c r="D491" s="19">
        <v>15499</v>
      </c>
      <c r="E491" s="23">
        <v>20999</v>
      </c>
      <c r="F491" s="26">
        <v>0.26</v>
      </c>
      <c r="G491" s="15">
        <v>4.0999999999999996</v>
      </c>
      <c r="H491" s="23">
        <v>19253</v>
      </c>
    </row>
    <row r="492" spans="1:8" x14ac:dyDescent="0.55000000000000004">
      <c r="A492" s="9" t="s">
        <v>4408</v>
      </c>
      <c r="B492" s="10" t="s">
        <v>3265</v>
      </c>
      <c r="C492" s="9" t="s">
        <v>14029</v>
      </c>
      <c r="D492" s="19">
        <v>13999</v>
      </c>
      <c r="E492" s="23">
        <v>15999</v>
      </c>
      <c r="F492" s="26">
        <v>0.13</v>
      </c>
      <c r="G492" s="15">
        <v>3.9</v>
      </c>
      <c r="H492" s="23">
        <v>2180</v>
      </c>
    </row>
    <row r="493" spans="1:8" x14ac:dyDescent="0.55000000000000004">
      <c r="A493" s="9" t="s">
        <v>4418</v>
      </c>
      <c r="B493" s="10" t="s">
        <v>3219</v>
      </c>
      <c r="C493" s="9" t="s">
        <v>13939</v>
      </c>
      <c r="D493" s="19">
        <v>1999</v>
      </c>
      <c r="E493" s="23">
        <v>4999</v>
      </c>
      <c r="F493" s="26">
        <v>0.6</v>
      </c>
      <c r="G493" s="15">
        <v>3.9</v>
      </c>
      <c r="H493" s="23">
        <v>7571</v>
      </c>
    </row>
    <row r="494" spans="1:8" x14ac:dyDescent="0.55000000000000004">
      <c r="A494" s="9" t="s">
        <v>4428</v>
      </c>
      <c r="B494" s="10" t="s">
        <v>3219</v>
      </c>
      <c r="C494" s="9" t="s">
        <v>13939</v>
      </c>
      <c r="D494" s="19">
        <v>1399</v>
      </c>
      <c r="E494" s="23">
        <v>5999</v>
      </c>
      <c r="F494" s="26">
        <v>0.77</v>
      </c>
      <c r="G494" s="15">
        <v>3.3</v>
      </c>
      <c r="H494" s="23">
        <v>4415</v>
      </c>
    </row>
    <row r="495" spans="1:8" x14ac:dyDescent="0.55000000000000004">
      <c r="A495" s="9" t="s">
        <v>4433</v>
      </c>
      <c r="B495" s="10" t="s">
        <v>3439</v>
      </c>
      <c r="C495" s="9" t="s">
        <v>13937</v>
      </c>
      <c r="D495" s="19">
        <v>599</v>
      </c>
      <c r="E495" s="23">
        <v>999</v>
      </c>
      <c r="F495" s="26">
        <v>0.4</v>
      </c>
      <c r="G495" s="15">
        <v>4</v>
      </c>
      <c r="H495" s="23">
        <v>18654</v>
      </c>
    </row>
    <row r="496" spans="1:8" x14ac:dyDescent="0.55000000000000004">
      <c r="A496" s="9" t="s">
        <v>4443</v>
      </c>
      <c r="B496" s="10" t="s">
        <v>3450</v>
      </c>
      <c r="C496" s="9" t="s">
        <v>13992</v>
      </c>
      <c r="D496" s="19">
        <v>199</v>
      </c>
      <c r="E496" s="23">
        <v>1099</v>
      </c>
      <c r="F496" s="26">
        <v>0.82</v>
      </c>
      <c r="G496" s="15">
        <v>4</v>
      </c>
      <c r="H496" s="23">
        <v>3197</v>
      </c>
    </row>
    <row r="497" spans="1:8" x14ac:dyDescent="0.55000000000000004">
      <c r="A497" s="9" t="s">
        <v>4453</v>
      </c>
      <c r="B497" s="10" t="s">
        <v>3219</v>
      </c>
      <c r="C497" s="9" t="s">
        <v>13939</v>
      </c>
      <c r="D497" s="19">
        <v>1799</v>
      </c>
      <c r="E497" s="23">
        <v>6990</v>
      </c>
      <c r="F497" s="26">
        <v>0.74</v>
      </c>
      <c r="G497" s="15">
        <v>4</v>
      </c>
      <c r="H497" s="23">
        <v>26880</v>
      </c>
    </row>
    <row r="498" spans="1:8" x14ac:dyDescent="0.55000000000000004">
      <c r="A498" s="9" t="s">
        <v>4463</v>
      </c>
      <c r="B498" s="10" t="s">
        <v>3219</v>
      </c>
      <c r="C498" s="9" t="s">
        <v>13939</v>
      </c>
      <c r="D498" s="19">
        <v>1499</v>
      </c>
      <c r="E498" s="23">
        <v>6990</v>
      </c>
      <c r="F498" s="26">
        <v>0.79</v>
      </c>
      <c r="G498" s="15">
        <v>3.9</v>
      </c>
      <c r="H498" s="23">
        <v>21796</v>
      </c>
    </row>
    <row r="499" spans="1:8" x14ac:dyDescent="0.55000000000000004">
      <c r="A499" s="9" t="s">
        <v>4467</v>
      </c>
      <c r="B499" s="10" t="s">
        <v>3265</v>
      </c>
      <c r="C499" s="9" t="s">
        <v>14029</v>
      </c>
      <c r="D499" s="19">
        <v>20999</v>
      </c>
      <c r="E499" s="23">
        <v>29990</v>
      </c>
      <c r="F499" s="26">
        <v>0.3</v>
      </c>
      <c r="G499" s="15">
        <v>4.3</v>
      </c>
      <c r="H499" s="23">
        <v>9499</v>
      </c>
    </row>
    <row r="500" spans="1:8" x14ac:dyDescent="0.55000000000000004">
      <c r="A500" s="9" t="s">
        <v>4471</v>
      </c>
      <c r="B500" s="10" t="s">
        <v>3265</v>
      </c>
      <c r="C500" s="9" t="s">
        <v>14029</v>
      </c>
      <c r="D500" s="19">
        <v>12999</v>
      </c>
      <c r="E500" s="23">
        <v>13499</v>
      </c>
      <c r="F500" s="26">
        <v>0.04</v>
      </c>
      <c r="G500" s="15">
        <v>4.0999999999999996</v>
      </c>
      <c r="H500" s="23">
        <v>56098</v>
      </c>
    </row>
    <row r="501" spans="1:8" x14ac:dyDescent="0.55000000000000004">
      <c r="A501" s="9" t="s">
        <v>4481</v>
      </c>
      <c r="B501" s="10" t="s">
        <v>3265</v>
      </c>
      <c r="C501" s="9" t="s">
        <v>14029</v>
      </c>
      <c r="D501" s="19">
        <v>16999</v>
      </c>
      <c r="E501" s="23">
        <v>20999</v>
      </c>
      <c r="F501" s="26">
        <v>0.19</v>
      </c>
      <c r="G501" s="15">
        <v>4.0999999999999996</v>
      </c>
      <c r="H501" s="23">
        <v>31822</v>
      </c>
    </row>
    <row r="502" spans="1:8" x14ac:dyDescent="0.55000000000000004">
      <c r="A502" s="9" t="s">
        <v>4491</v>
      </c>
      <c r="B502" s="10" t="s">
        <v>3265</v>
      </c>
      <c r="C502" s="9" t="s">
        <v>14029</v>
      </c>
      <c r="D502" s="19">
        <v>19999</v>
      </c>
      <c r="E502" s="23">
        <v>27990</v>
      </c>
      <c r="F502" s="26">
        <v>0.28999999999999998</v>
      </c>
      <c r="G502" s="15">
        <v>4.3</v>
      </c>
      <c r="H502" s="23">
        <v>9499</v>
      </c>
    </row>
    <row r="503" spans="1:8" x14ac:dyDescent="0.55000000000000004">
      <c r="A503" s="9" t="s">
        <v>4495</v>
      </c>
      <c r="B503" s="10" t="s">
        <v>3265</v>
      </c>
      <c r="C503" s="9" t="s">
        <v>14029</v>
      </c>
      <c r="D503" s="19">
        <v>12999</v>
      </c>
      <c r="E503" s="23">
        <v>18999</v>
      </c>
      <c r="F503" s="26">
        <v>0.32</v>
      </c>
      <c r="G503" s="15">
        <v>4.0999999999999996</v>
      </c>
      <c r="H503" s="23">
        <v>50772</v>
      </c>
    </row>
    <row r="504" spans="1:8" x14ac:dyDescent="0.55000000000000004">
      <c r="A504" s="9" t="s">
        <v>4500</v>
      </c>
      <c r="B504" s="10" t="s">
        <v>3219</v>
      </c>
      <c r="C504" s="9" t="s">
        <v>13939</v>
      </c>
      <c r="D504" s="19">
        <v>2999</v>
      </c>
      <c r="E504" s="23">
        <v>5999</v>
      </c>
      <c r="F504" s="26">
        <v>0.5</v>
      </c>
      <c r="G504" s="15">
        <v>4.0999999999999996</v>
      </c>
      <c r="H504" s="23">
        <v>7148</v>
      </c>
    </row>
    <row r="505" spans="1:8" x14ac:dyDescent="0.55000000000000004">
      <c r="A505" s="9" t="s">
        <v>333</v>
      </c>
      <c r="B505" s="10" t="s">
        <v>18</v>
      </c>
      <c r="C505" s="9" t="s">
        <v>13981</v>
      </c>
      <c r="D505" s="19">
        <v>299</v>
      </c>
      <c r="E505" s="23">
        <v>999</v>
      </c>
      <c r="F505" s="26">
        <v>0.7</v>
      </c>
      <c r="G505" s="15">
        <v>4.3</v>
      </c>
      <c r="H505" s="23">
        <v>20850</v>
      </c>
    </row>
    <row r="506" spans="1:8" x14ac:dyDescent="0.55000000000000004">
      <c r="A506" s="9" t="s">
        <v>322</v>
      </c>
      <c r="B506" s="10" t="s">
        <v>18</v>
      </c>
      <c r="C506" s="9" t="s">
        <v>13981</v>
      </c>
      <c r="D506" s="19">
        <v>970</v>
      </c>
      <c r="E506" s="23">
        <v>1999</v>
      </c>
      <c r="F506" s="26">
        <v>0.51</v>
      </c>
      <c r="G506" s="15">
        <v>4.4000000000000004</v>
      </c>
      <c r="H506" s="23">
        <v>184</v>
      </c>
    </row>
    <row r="507" spans="1:8" x14ac:dyDescent="0.55000000000000004">
      <c r="A507" s="9" t="s">
        <v>4519</v>
      </c>
      <c r="B507" s="10" t="s">
        <v>3450</v>
      </c>
      <c r="C507" s="9" t="s">
        <v>13992</v>
      </c>
      <c r="D507" s="19">
        <v>329</v>
      </c>
      <c r="E507" s="23">
        <v>999</v>
      </c>
      <c r="F507" s="26">
        <v>0.67</v>
      </c>
      <c r="G507" s="15">
        <v>4.2</v>
      </c>
      <c r="H507" s="23">
        <v>3492</v>
      </c>
    </row>
    <row r="508" spans="1:8" x14ac:dyDescent="0.55000000000000004">
      <c r="A508" s="9" t="s">
        <v>4529</v>
      </c>
      <c r="B508" s="10" t="s">
        <v>3219</v>
      </c>
      <c r="C508" s="9" t="s">
        <v>13939</v>
      </c>
      <c r="D508" s="19">
        <v>1299</v>
      </c>
      <c r="E508" s="23">
        <v>5999</v>
      </c>
      <c r="F508" s="26">
        <v>0.78</v>
      </c>
      <c r="G508" s="15">
        <v>3.3</v>
      </c>
      <c r="H508" s="23">
        <v>4415</v>
      </c>
    </row>
    <row r="509" spans="1:8" x14ac:dyDescent="0.55000000000000004">
      <c r="A509" s="9" t="s">
        <v>4534</v>
      </c>
      <c r="B509" s="10" t="s">
        <v>3301</v>
      </c>
      <c r="C509" s="9" t="s">
        <v>13936</v>
      </c>
      <c r="D509" s="19">
        <v>1989</v>
      </c>
      <c r="E509" s="23">
        <v>3500</v>
      </c>
      <c r="F509" s="26">
        <v>0.43</v>
      </c>
      <c r="G509" s="15">
        <v>4.4000000000000004</v>
      </c>
      <c r="H509" s="23">
        <v>67260</v>
      </c>
    </row>
    <row r="510" spans="1:8" x14ac:dyDescent="0.55000000000000004">
      <c r="A510" s="9" t="s">
        <v>4540</v>
      </c>
      <c r="B510" s="10" t="s">
        <v>3219</v>
      </c>
      <c r="C510" s="9" t="s">
        <v>13939</v>
      </c>
      <c r="D510" s="19">
        <v>1999</v>
      </c>
      <c r="E510" s="23">
        <v>9999</v>
      </c>
      <c r="F510" s="26">
        <v>0.8</v>
      </c>
      <c r="G510" s="15">
        <v>4.3</v>
      </c>
      <c r="H510" s="23">
        <v>27704</v>
      </c>
    </row>
    <row r="511" spans="1:8" x14ac:dyDescent="0.55000000000000004">
      <c r="A511" s="9" t="s">
        <v>4543</v>
      </c>
      <c r="B511" s="10" t="s">
        <v>3265</v>
      </c>
      <c r="C511" s="9" t="s">
        <v>14029</v>
      </c>
      <c r="D511" s="19">
        <v>12999</v>
      </c>
      <c r="E511" s="23">
        <v>18999</v>
      </c>
      <c r="F511" s="26">
        <v>0.32</v>
      </c>
      <c r="G511" s="15">
        <v>4.0999999999999996</v>
      </c>
      <c r="H511" s="23">
        <v>50772</v>
      </c>
    </row>
    <row r="512" spans="1:8" x14ac:dyDescent="0.55000000000000004">
      <c r="A512" s="9" t="s">
        <v>4546</v>
      </c>
      <c r="B512" s="10" t="s">
        <v>3219</v>
      </c>
      <c r="C512" s="9" t="s">
        <v>13939</v>
      </c>
      <c r="D512" s="19">
        <v>1499</v>
      </c>
      <c r="E512" s="23">
        <v>4999</v>
      </c>
      <c r="F512" s="26">
        <v>0.7</v>
      </c>
      <c r="G512" s="15">
        <v>4</v>
      </c>
      <c r="H512" s="23">
        <v>92588</v>
      </c>
    </row>
    <row r="513" spans="1:8" x14ac:dyDescent="0.55000000000000004">
      <c r="A513" s="9" t="s">
        <v>4556</v>
      </c>
      <c r="B513" s="10" t="s">
        <v>3265</v>
      </c>
      <c r="C513" s="9" t="s">
        <v>14029</v>
      </c>
      <c r="D513" s="19">
        <v>16999</v>
      </c>
      <c r="E513" s="23">
        <v>20999</v>
      </c>
      <c r="F513" s="26">
        <v>0.19</v>
      </c>
      <c r="G513" s="15">
        <v>4.0999999999999996</v>
      </c>
      <c r="H513" s="23">
        <v>31822</v>
      </c>
    </row>
    <row r="514" spans="1:8" x14ac:dyDescent="0.55000000000000004">
      <c r="A514" s="9" t="s">
        <v>4561</v>
      </c>
      <c r="B514" s="10" t="s">
        <v>3219</v>
      </c>
      <c r="C514" s="9" t="s">
        <v>13939</v>
      </c>
      <c r="D514" s="19">
        <v>1999</v>
      </c>
      <c r="E514" s="23">
        <v>8499</v>
      </c>
      <c r="F514" s="26">
        <v>0.76</v>
      </c>
      <c r="G514" s="15">
        <v>4.3</v>
      </c>
      <c r="H514" s="23">
        <v>240</v>
      </c>
    </row>
    <row r="515" spans="1:8" x14ac:dyDescent="0.55000000000000004">
      <c r="A515" s="9" t="s">
        <v>4571</v>
      </c>
      <c r="B515" s="10" t="s">
        <v>3219</v>
      </c>
      <c r="C515" s="9" t="s">
        <v>13939</v>
      </c>
      <c r="D515" s="19">
        <v>4999</v>
      </c>
      <c r="E515" s="23">
        <v>6999</v>
      </c>
      <c r="F515" s="26">
        <v>0.28999999999999998</v>
      </c>
      <c r="G515" s="15">
        <v>3.8</v>
      </c>
      <c r="H515" s="23">
        <v>758</v>
      </c>
    </row>
    <row r="516" spans="1:8" x14ac:dyDescent="0.55000000000000004">
      <c r="A516" s="9" t="s">
        <v>397</v>
      </c>
      <c r="B516" s="10" t="s">
        <v>18</v>
      </c>
      <c r="C516" s="9" t="s">
        <v>13981</v>
      </c>
      <c r="D516" s="19">
        <v>99</v>
      </c>
      <c r="E516" s="23">
        <v>666.66</v>
      </c>
      <c r="F516" s="26">
        <v>0.85</v>
      </c>
      <c r="G516" s="15">
        <v>3.9</v>
      </c>
      <c r="H516" s="23">
        <v>24870</v>
      </c>
    </row>
    <row r="517" spans="1:8" x14ac:dyDescent="0.55000000000000004">
      <c r="A517" s="9" t="s">
        <v>4583</v>
      </c>
      <c r="B517" s="10" t="s">
        <v>3219</v>
      </c>
      <c r="C517" s="9" t="s">
        <v>13939</v>
      </c>
      <c r="D517" s="19">
        <v>2499</v>
      </c>
      <c r="E517" s="23">
        <v>5999</v>
      </c>
      <c r="F517" s="26">
        <v>0.57999999999999996</v>
      </c>
      <c r="G517" s="15">
        <v>3.7</v>
      </c>
      <c r="H517" s="23">
        <v>828</v>
      </c>
    </row>
    <row r="518" spans="1:8" x14ac:dyDescent="0.55000000000000004">
      <c r="A518" s="9" t="s">
        <v>4593</v>
      </c>
      <c r="B518" s="10" t="s">
        <v>3324</v>
      </c>
      <c r="C518" s="9" t="s">
        <v>14030</v>
      </c>
      <c r="D518" s="19">
        <v>1399</v>
      </c>
      <c r="E518" s="23">
        <v>1630</v>
      </c>
      <c r="F518" s="26">
        <v>0.14000000000000001</v>
      </c>
      <c r="G518" s="15">
        <v>4</v>
      </c>
      <c r="H518" s="23">
        <v>9378</v>
      </c>
    </row>
    <row r="519" spans="1:8" x14ac:dyDescent="0.55000000000000004">
      <c r="A519" s="9" t="s">
        <v>4598</v>
      </c>
      <c r="B519" s="10" t="s">
        <v>3219</v>
      </c>
      <c r="C519" s="9" t="s">
        <v>13939</v>
      </c>
      <c r="D519" s="19">
        <v>1499</v>
      </c>
      <c r="E519" s="23">
        <v>9999</v>
      </c>
      <c r="F519" s="26">
        <v>0.85</v>
      </c>
      <c r="G519" s="15">
        <v>4.2</v>
      </c>
      <c r="H519" s="23">
        <v>22638</v>
      </c>
    </row>
    <row r="520" spans="1:8" x14ac:dyDescent="0.55000000000000004">
      <c r="A520" s="9" t="s">
        <v>405</v>
      </c>
      <c r="B520" s="10" t="s">
        <v>18</v>
      </c>
      <c r="C520" s="9" t="s">
        <v>13981</v>
      </c>
      <c r="D520" s="19">
        <v>899</v>
      </c>
      <c r="E520" s="23">
        <v>1900</v>
      </c>
      <c r="F520" s="26">
        <v>0.53</v>
      </c>
      <c r="G520" s="15">
        <v>4.4000000000000004</v>
      </c>
      <c r="H520" s="23">
        <v>13552</v>
      </c>
    </row>
    <row r="521" spans="1:8" x14ac:dyDescent="0.55000000000000004">
      <c r="A521" s="9" t="s">
        <v>4605</v>
      </c>
      <c r="B521" s="10" t="s">
        <v>3450</v>
      </c>
      <c r="C521" s="9" t="s">
        <v>13992</v>
      </c>
      <c r="D521" s="19">
        <v>249</v>
      </c>
      <c r="E521" s="23">
        <v>599</v>
      </c>
      <c r="F521" s="26">
        <v>0.57999999999999996</v>
      </c>
      <c r="G521" s="15">
        <v>3.9</v>
      </c>
      <c r="H521" s="23">
        <v>2147</v>
      </c>
    </row>
    <row r="522" spans="1:8" x14ac:dyDescent="0.55000000000000004">
      <c r="A522" s="9" t="s">
        <v>4615</v>
      </c>
      <c r="B522" s="10" t="s">
        <v>4095</v>
      </c>
      <c r="C522" s="9" t="s">
        <v>13944</v>
      </c>
      <c r="D522" s="19">
        <v>299</v>
      </c>
      <c r="E522" s="23">
        <v>1199</v>
      </c>
      <c r="F522" s="26">
        <v>0.75</v>
      </c>
      <c r="G522" s="15">
        <v>4.5</v>
      </c>
      <c r="H522" s="23">
        <v>596</v>
      </c>
    </row>
    <row r="523" spans="1:8" x14ac:dyDescent="0.55000000000000004">
      <c r="A523" s="9" t="s">
        <v>4625</v>
      </c>
      <c r="B523" s="10" t="s">
        <v>3950</v>
      </c>
      <c r="C523" s="9" t="s">
        <v>14034</v>
      </c>
      <c r="D523" s="19">
        <v>79</v>
      </c>
      <c r="E523" s="23">
        <v>499</v>
      </c>
      <c r="F523" s="26">
        <v>0.84</v>
      </c>
      <c r="G523" s="15">
        <v>4.2</v>
      </c>
      <c r="H523" s="23">
        <v>1949</v>
      </c>
    </row>
    <row r="524" spans="1:8" x14ac:dyDescent="0.55000000000000004">
      <c r="A524" s="9" t="s">
        <v>4631</v>
      </c>
      <c r="B524" s="10" t="s">
        <v>3265</v>
      </c>
      <c r="C524" s="9" t="s">
        <v>14029</v>
      </c>
      <c r="D524" s="19">
        <v>13999</v>
      </c>
      <c r="E524" s="23">
        <v>15999</v>
      </c>
      <c r="F524" s="26">
        <v>0.13</v>
      </c>
      <c r="G524" s="15">
        <v>3.9</v>
      </c>
      <c r="H524" s="23">
        <v>2180</v>
      </c>
    </row>
    <row r="525" spans="1:8" x14ac:dyDescent="0.55000000000000004">
      <c r="A525" s="9" t="s">
        <v>4640</v>
      </c>
      <c r="B525" s="10" t="s">
        <v>3347</v>
      </c>
      <c r="C525" s="9" t="s">
        <v>14031</v>
      </c>
      <c r="D525" s="19">
        <v>949</v>
      </c>
      <c r="E525" s="23">
        <v>999</v>
      </c>
      <c r="F525" s="26">
        <v>0.05</v>
      </c>
      <c r="G525" s="15">
        <v>4.2</v>
      </c>
      <c r="H525" s="23">
        <v>31539</v>
      </c>
    </row>
    <row r="526" spans="1:8" x14ac:dyDescent="0.55000000000000004">
      <c r="A526" s="9" t="s">
        <v>4645</v>
      </c>
      <c r="B526" s="10" t="s">
        <v>3802</v>
      </c>
      <c r="C526" s="9" t="s">
        <v>14032</v>
      </c>
      <c r="D526" s="19">
        <v>99</v>
      </c>
      <c r="E526" s="23">
        <v>499</v>
      </c>
      <c r="F526" s="26">
        <v>0.8</v>
      </c>
      <c r="G526" s="15">
        <v>4.0999999999999996</v>
      </c>
      <c r="H526" s="23">
        <v>2451</v>
      </c>
    </row>
    <row r="527" spans="1:8" x14ac:dyDescent="0.55000000000000004">
      <c r="A527" s="9" t="s">
        <v>4655</v>
      </c>
      <c r="B527" s="10" t="s">
        <v>3219</v>
      </c>
      <c r="C527" s="9" t="s">
        <v>13939</v>
      </c>
      <c r="D527" s="19">
        <v>2499</v>
      </c>
      <c r="E527" s="23">
        <v>7990</v>
      </c>
      <c r="F527" s="26">
        <v>0.69</v>
      </c>
      <c r="G527" s="15">
        <v>4.0999999999999996</v>
      </c>
      <c r="H527" s="23">
        <v>154</v>
      </c>
    </row>
    <row r="528" spans="1:8" x14ac:dyDescent="0.55000000000000004">
      <c r="A528" s="9" t="s">
        <v>4660</v>
      </c>
      <c r="B528" s="10" t="s">
        <v>4662</v>
      </c>
      <c r="C528" s="9" t="s">
        <v>13993</v>
      </c>
      <c r="D528" s="19">
        <v>689</v>
      </c>
      <c r="E528" s="23">
        <v>1999</v>
      </c>
      <c r="F528" s="26">
        <v>0.66</v>
      </c>
      <c r="G528" s="15">
        <v>4.3</v>
      </c>
      <c r="H528" s="23">
        <v>1193</v>
      </c>
    </row>
    <row r="529" spans="1:8" x14ac:dyDescent="0.55000000000000004">
      <c r="A529" s="9" t="s">
        <v>4671</v>
      </c>
      <c r="B529" s="10" t="s">
        <v>4266</v>
      </c>
      <c r="C529" s="9" t="s">
        <v>13945</v>
      </c>
      <c r="D529" s="19">
        <v>499</v>
      </c>
      <c r="E529" s="23">
        <v>1899</v>
      </c>
      <c r="F529" s="26">
        <v>0.74</v>
      </c>
      <c r="G529" s="15">
        <v>4.0999999999999996</v>
      </c>
      <c r="H529" s="23">
        <v>1475</v>
      </c>
    </row>
    <row r="530" spans="1:8" x14ac:dyDescent="0.55000000000000004">
      <c r="A530" s="9" t="s">
        <v>4681</v>
      </c>
      <c r="B530" s="10" t="s">
        <v>4095</v>
      </c>
      <c r="C530" s="9" t="s">
        <v>13944</v>
      </c>
      <c r="D530" s="19">
        <v>299</v>
      </c>
      <c r="E530" s="23">
        <v>999</v>
      </c>
      <c r="F530" s="26">
        <v>0.7</v>
      </c>
      <c r="G530" s="15">
        <v>4.3</v>
      </c>
      <c r="H530" s="23">
        <v>8891</v>
      </c>
    </row>
    <row r="531" spans="1:8" x14ac:dyDescent="0.55000000000000004">
      <c r="A531" s="9" t="s">
        <v>4691</v>
      </c>
      <c r="B531" s="10" t="s">
        <v>3802</v>
      </c>
      <c r="C531" s="9" t="s">
        <v>14032</v>
      </c>
      <c r="D531" s="19">
        <v>209</v>
      </c>
      <c r="E531" s="23">
        <v>499</v>
      </c>
      <c r="F531" s="26">
        <v>0.57999999999999996</v>
      </c>
      <c r="G531" s="15">
        <v>3.6</v>
      </c>
      <c r="H531" s="23">
        <v>104</v>
      </c>
    </row>
    <row r="532" spans="1:8" x14ac:dyDescent="0.55000000000000004">
      <c r="A532" s="9" t="s">
        <v>4701</v>
      </c>
      <c r="B532" s="10" t="s">
        <v>3265</v>
      </c>
      <c r="C532" s="9" t="s">
        <v>14029</v>
      </c>
      <c r="D532" s="19">
        <v>8499</v>
      </c>
      <c r="E532" s="23">
        <v>12999</v>
      </c>
      <c r="F532" s="26">
        <v>0.35</v>
      </c>
      <c r="G532" s="15">
        <v>4.0999999999999996</v>
      </c>
      <c r="H532" s="23">
        <v>6662</v>
      </c>
    </row>
    <row r="533" spans="1:8" x14ac:dyDescent="0.55000000000000004">
      <c r="A533" s="9" t="s">
        <v>4711</v>
      </c>
      <c r="B533" s="10" t="s">
        <v>3252</v>
      </c>
      <c r="C533" s="9" t="s">
        <v>13990</v>
      </c>
      <c r="D533" s="19">
        <v>2179</v>
      </c>
      <c r="E533" s="23">
        <v>3999</v>
      </c>
      <c r="F533" s="26">
        <v>0.46</v>
      </c>
      <c r="G533" s="15">
        <v>4</v>
      </c>
      <c r="H533" s="23">
        <v>8380</v>
      </c>
    </row>
    <row r="534" spans="1:8" x14ac:dyDescent="0.55000000000000004">
      <c r="A534" s="9" t="s">
        <v>4722</v>
      </c>
      <c r="B534" s="10" t="s">
        <v>3265</v>
      </c>
      <c r="C534" s="9" t="s">
        <v>14029</v>
      </c>
      <c r="D534" s="19">
        <v>16999</v>
      </c>
      <c r="E534" s="23">
        <v>20999</v>
      </c>
      <c r="F534" s="26">
        <v>0.19</v>
      </c>
      <c r="G534" s="15">
        <v>4.0999999999999996</v>
      </c>
      <c r="H534" s="23">
        <v>31822</v>
      </c>
    </row>
    <row r="535" spans="1:8" x14ac:dyDescent="0.55000000000000004">
      <c r="A535" s="9" t="s">
        <v>4727</v>
      </c>
      <c r="B535" s="10" t="s">
        <v>3265</v>
      </c>
      <c r="C535" s="9" t="s">
        <v>14029</v>
      </c>
      <c r="D535" s="19">
        <v>44999</v>
      </c>
      <c r="E535" s="23">
        <v>49999</v>
      </c>
      <c r="F535" s="26">
        <v>0.1</v>
      </c>
      <c r="G535" s="15">
        <v>4.3</v>
      </c>
      <c r="H535" s="23">
        <v>3075</v>
      </c>
    </row>
    <row r="536" spans="1:8" x14ac:dyDescent="0.55000000000000004">
      <c r="A536" s="9" t="s">
        <v>4737</v>
      </c>
      <c r="B536" s="10" t="s">
        <v>3324</v>
      </c>
      <c r="C536" s="9" t="s">
        <v>14030</v>
      </c>
      <c r="D536" s="19">
        <v>2599</v>
      </c>
      <c r="E536" s="23">
        <v>2999</v>
      </c>
      <c r="F536" s="26">
        <v>0.13</v>
      </c>
      <c r="G536" s="15">
        <v>3.9</v>
      </c>
      <c r="H536" s="23">
        <v>14266</v>
      </c>
    </row>
    <row r="537" spans="1:8" x14ac:dyDescent="0.55000000000000004">
      <c r="A537" s="9" t="s">
        <v>4748</v>
      </c>
      <c r="B537" s="10" t="s">
        <v>3219</v>
      </c>
      <c r="C537" s="9" t="s">
        <v>13939</v>
      </c>
      <c r="D537" s="19">
        <v>2799</v>
      </c>
      <c r="E537" s="23">
        <v>6499</v>
      </c>
      <c r="F537" s="26">
        <v>0.56999999999999995</v>
      </c>
      <c r="G537" s="15">
        <v>4.0999999999999996</v>
      </c>
      <c r="H537" s="23">
        <v>38879</v>
      </c>
    </row>
    <row r="538" spans="1:8" x14ac:dyDescent="0.55000000000000004">
      <c r="A538" s="9" t="s">
        <v>4759</v>
      </c>
      <c r="B538" s="10" t="s">
        <v>4761</v>
      </c>
      <c r="C538" s="9" t="s">
        <v>14036</v>
      </c>
      <c r="D538" s="19">
        <v>1399</v>
      </c>
      <c r="E538" s="23">
        <v>2990</v>
      </c>
      <c r="F538" s="26">
        <v>0.53</v>
      </c>
      <c r="G538" s="15">
        <v>4.0999999999999996</v>
      </c>
      <c r="H538" s="23">
        <v>97175</v>
      </c>
    </row>
    <row r="539" spans="1:8" x14ac:dyDescent="0.55000000000000004">
      <c r="A539" s="9" t="s">
        <v>4771</v>
      </c>
      <c r="B539" s="10" t="s">
        <v>3301</v>
      </c>
      <c r="C539" s="9" t="s">
        <v>13936</v>
      </c>
      <c r="D539" s="19">
        <v>649</v>
      </c>
      <c r="E539" s="23">
        <v>2400</v>
      </c>
      <c r="F539" s="26">
        <v>0.73</v>
      </c>
      <c r="G539" s="15">
        <v>4.4000000000000004</v>
      </c>
      <c r="H539" s="23">
        <v>67260</v>
      </c>
    </row>
    <row r="540" spans="1:8" x14ac:dyDescent="0.55000000000000004">
      <c r="A540" s="9" t="s">
        <v>4776</v>
      </c>
      <c r="B540" s="10" t="s">
        <v>3450</v>
      </c>
      <c r="C540" s="9" t="s">
        <v>13992</v>
      </c>
      <c r="D540" s="19">
        <v>799</v>
      </c>
      <c r="E540" s="23">
        <v>3990</v>
      </c>
      <c r="F540" s="26">
        <v>0.8</v>
      </c>
      <c r="G540" s="15">
        <v>3.8</v>
      </c>
      <c r="H540" s="23">
        <v>119</v>
      </c>
    </row>
    <row r="541" spans="1:8" x14ac:dyDescent="0.55000000000000004">
      <c r="A541" s="9" t="s">
        <v>4786</v>
      </c>
      <c r="B541" s="10" t="s">
        <v>4788</v>
      </c>
      <c r="C541" s="9" t="s">
        <v>14037</v>
      </c>
      <c r="D541" s="19">
        <v>149</v>
      </c>
      <c r="E541" s="23">
        <v>149</v>
      </c>
      <c r="F541" s="26">
        <v>0</v>
      </c>
      <c r="G541" s="15">
        <v>4.3</v>
      </c>
      <c r="H541" s="23">
        <v>10833</v>
      </c>
    </row>
    <row r="542" spans="1:8" x14ac:dyDescent="0.55000000000000004">
      <c r="A542" s="9" t="s">
        <v>563</v>
      </c>
      <c r="B542" s="10" t="s">
        <v>18</v>
      </c>
      <c r="C542" s="9" t="s">
        <v>13981</v>
      </c>
      <c r="D542" s="19">
        <v>799</v>
      </c>
      <c r="E542" s="23">
        <v>2100</v>
      </c>
      <c r="F542" s="26">
        <v>0.62</v>
      </c>
      <c r="G542" s="15">
        <v>4.3</v>
      </c>
      <c r="H542" s="23">
        <v>8188</v>
      </c>
    </row>
    <row r="543" spans="1:8" x14ac:dyDescent="0.55000000000000004">
      <c r="A543" s="9" t="s">
        <v>4799</v>
      </c>
      <c r="B543" s="10" t="s">
        <v>3324</v>
      </c>
      <c r="C543" s="9" t="s">
        <v>14030</v>
      </c>
      <c r="D543" s="19">
        <v>3799</v>
      </c>
      <c r="E543" s="23">
        <v>5299</v>
      </c>
      <c r="F543" s="26">
        <v>0.28000000000000003</v>
      </c>
      <c r="G543" s="15">
        <v>3.5</v>
      </c>
      <c r="H543" s="23">
        <v>1641</v>
      </c>
    </row>
    <row r="544" spans="1:8" x14ac:dyDescent="0.55000000000000004">
      <c r="A544" s="9" t="s">
        <v>4811</v>
      </c>
      <c r="B544" s="10" t="s">
        <v>4301</v>
      </c>
      <c r="C544" s="9" t="s">
        <v>13946</v>
      </c>
      <c r="D544" s="19">
        <v>199</v>
      </c>
      <c r="E544" s="23">
        <v>1899</v>
      </c>
      <c r="F544" s="26">
        <v>0.9</v>
      </c>
      <c r="G544" s="15">
        <v>4</v>
      </c>
      <c r="H544" s="23">
        <v>4740</v>
      </c>
    </row>
    <row r="545" spans="1:8" x14ac:dyDescent="0.55000000000000004">
      <c r="A545" s="9" t="s">
        <v>4821</v>
      </c>
      <c r="B545" s="10" t="s">
        <v>3265</v>
      </c>
      <c r="C545" s="9" t="s">
        <v>14029</v>
      </c>
      <c r="D545" s="19">
        <v>23999</v>
      </c>
      <c r="E545" s="23">
        <v>32999</v>
      </c>
      <c r="F545" s="26">
        <v>0.27</v>
      </c>
      <c r="G545" s="15">
        <v>3.9</v>
      </c>
      <c r="H545" s="23">
        <v>8866</v>
      </c>
    </row>
    <row r="546" spans="1:8" x14ac:dyDescent="0.55000000000000004">
      <c r="A546" s="9" t="s">
        <v>4831</v>
      </c>
      <c r="B546" s="10" t="s">
        <v>3265</v>
      </c>
      <c r="C546" s="9" t="s">
        <v>14029</v>
      </c>
      <c r="D546" s="19">
        <v>29990</v>
      </c>
      <c r="E546" s="23">
        <v>39990</v>
      </c>
      <c r="F546" s="26">
        <v>0.25</v>
      </c>
      <c r="G546" s="15">
        <v>4.3</v>
      </c>
      <c r="H546" s="23">
        <v>8399</v>
      </c>
    </row>
    <row r="547" spans="1:8" x14ac:dyDescent="0.55000000000000004">
      <c r="A547" s="9" t="s">
        <v>4842</v>
      </c>
      <c r="B547" s="10" t="s">
        <v>3219</v>
      </c>
      <c r="C547" s="9" t="s">
        <v>13939</v>
      </c>
      <c r="D547" s="19">
        <v>281</v>
      </c>
      <c r="E547" s="23">
        <v>1999</v>
      </c>
      <c r="F547" s="26">
        <v>0.86</v>
      </c>
      <c r="G547" s="15">
        <v>2.8</v>
      </c>
      <c r="H547" s="23">
        <v>87</v>
      </c>
    </row>
    <row r="548" spans="1:8" x14ac:dyDescent="0.55000000000000004">
      <c r="A548" s="9" t="s">
        <v>4853</v>
      </c>
      <c r="B548" s="10" t="s">
        <v>3265</v>
      </c>
      <c r="C548" s="9" t="s">
        <v>14029</v>
      </c>
      <c r="D548" s="19">
        <v>7998</v>
      </c>
      <c r="E548" s="23">
        <v>11999</v>
      </c>
      <c r="F548" s="26">
        <v>0.33</v>
      </c>
      <c r="G548" s="15">
        <v>3.8</v>
      </c>
      <c r="H548" s="23">
        <v>125</v>
      </c>
    </row>
    <row r="549" spans="1:8" x14ac:dyDescent="0.55000000000000004">
      <c r="A549" s="9" t="s">
        <v>4864</v>
      </c>
      <c r="B549" s="10" t="s">
        <v>3219</v>
      </c>
      <c r="C549" s="9" t="s">
        <v>13939</v>
      </c>
      <c r="D549" s="19">
        <v>249</v>
      </c>
      <c r="E549" s="23">
        <v>999</v>
      </c>
      <c r="F549" s="26">
        <v>0.75</v>
      </c>
      <c r="G549" s="15">
        <v>4.5</v>
      </c>
      <c r="H549" s="23">
        <v>38</v>
      </c>
    </row>
    <row r="550" spans="1:8" x14ac:dyDescent="0.55000000000000004">
      <c r="A550" s="9" t="s">
        <v>4874</v>
      </c>
      <c r="B550" s="10" t="s">
        <v>4095</v>
      </c>
      <c r="C550" s="9" t="s">
        <v>13944</v>
      </c>
      <c r="D550" s="19">
        <v>299</v>
      </c>
      <c r="E550" s="23">
        <v>599</v>
      </c>
      <c r="F550" s="26">
        <v>0.5</v>
      </c>
      <c r="G550" s="15">
        <v>4.3</v>
      </c>
      <c r="H550" s="23">
        <v>4674</v>
      </c>
    </row>
    <row r="551" spans="1:8" x14ac:dyDescent="0.55000000000000004">
      <c r="A551" s="9" t="s">
        <v>4884</v>
      </c>
      <c r="B551" s="10" t="s">
        <v>3219</v>
      </c>
      <c r="C551" s="9" t="s">
        <v>13939</v>
      </c>
      <c r="D551" s="19">
        <v>499</v>
      </c>
      <c r="E551" s="23">
        <v>1899</v>
      </c>
      <c r="F551" s="26">
        <v>0.74</v>
      </c>
      <c r="G551" s="15">
        <v>4.0999999999999996</v>
      </c>
      <c r="H551" s="23">
        <v>412</v>
      </c>
    </row>
    <row r="552" spans="1:8" x14ac:dyDescent="0.55000000000000004">
      <c r="A552" s="9" t="s">
        <v>4894</v>
      </c>
      <c r="B552" s="10" t="s">
        <v>3219</v>
      </c>
      <c r="C552" s="9" t="s">
        <v>13939</v>
      </c>
      <c r="D552" s="19">
        <v>899</v>
      </c>
      <c r="E552" s="23">
        <v>3499</v>
      </c>
      <c r="F552" s="26">
        <v>0.74</v>
      </c>
      <c r="G552" s="15">
        <v>3</v>
      </c>
      <c r="H552" s="23">
        <v>681</v>
      </c>
    </row>
    <row r="553" spans="1:8" x14ac:dyDescent="0.55000000000000004">
      <c r="A553" s="9" t="s">
        <v>4905</v>
      </c>
      <c r="B553" s="10" t="s">
        <v>3252</v>
      </c>
      <c r="C553" s="9" t="s">
        <v>13990</v>
      </c>
      <c r="D553" s="19">
        <v>1599</v>
      </c>
      <c r="E553" s="23">
        <v>3499</v>
      </c>
      <c r="F553" s="26">
        <v>0.54</v>
      </c>
      <c r="G553" s="15">
        <v>4</v>
      </c>
      <c r="H553" s="23">
        <v>36384</v>
      </c>
    </row>
    <row r="554" spans="1:8" x14ac:dyDescent="0.55000000000000004">
      <c r="A554" s="9" t="s">
        <v>4915</v>
      </c>
      <c r="B554" s="10" t="s">
        <v>4917</v>
      </c>
      <c r="C554" s="9" t="s">
        <v>14023</v>
      </c>
      <c r="D554" s="19">
        <v>120</v>
      </c>
      <c r="E554" s="23">
        <v>999</v>
      </c>
      <c r="F554" s="26">
        <v>0.88</v>
      </c>
      <c r="G554" s="15">
        <v>3.9</v>
      </c>
      <c r="H554" s="23">
        <v>6491</v>
      </c>
    </row>
    <row r="555" spans="1:8" x14ac:dyDescent="0.55000000000000004">
      <c r="A555" s="9" t="s">
        <v>4927</v>
      </c>
      <c r="B555" s="10" t="s">
        <v>3219</v>
      </c>
      <c r="C555" s="9" t="s">
        <v>13939</v>
      </c>
      <c r="D555" s="19">
        <v>3999</v>
      </c>
      <c r="E555" s="23">
        <v>6999</v>
      </c>
      <c r="F555" s="26">
        <v>0.43</v>
      </c>
      <c r="G555" s="15">
        <v>4.0999999999999996</v>
      </c>
      <c r="H555" s="23">
        <v>10229</v>
      </c>
    </row>
    <row r="556" spans="1:8" x14ac:dyDescent="0.55000000000000004">
      <c r="A556" s="9" t="s">
        <v>4937</v>
      </c>
      <c r="B556" s="10" t="s">
        <v>3265</v>
      </c>
      <c r="C556" s="9" t="s">
        <v>14029</v>
      </c>
      <c r="D556" s="19">
        <v>12999</v>
      </c>
      <c r="E556" s="23">
        <v>18999</v>
      </c>
      <c r="F556" s="26">
        <v>0.32</v>
      </c>
      <c r="G556" s="15">
        <v>4.0999999999999996</v>
      </c>
      <c r="H556" s="23">
        <v>50772</v>
      </c>
    </row>
    <row r="557" spans="1:8" x14ac:dyDescent="0.55000000000000004">
      <c r="A557" s="9" t="s">
        <v>4939</v>
      </c>
      <c r="B557" s="10" t="s">
        <v>4301</v>
      </c>
      <c r="C557" s="9" t="s">
        <v>13946</v>
      </c>
      <c r="D557" s="19">
        <v>1599</v>
      </c>
      <c r="E557" s="23">
        <v>2599</v>
      </c>
      <c r="F557" s="26">
        <v>0.38</v>
      </c>
      <c r="G557" s="15">
        <v>4.3</v>
      </c>
      <c r="H557" s="23">
        <v>1801</v>
      </c>
    </row>
    <row r="558" spans="1:8" x14ac:dyDescent="0.55000000000000004">
      <c r="A558" s="9" t="s">
        <v>4949</v>
      </c>
      <c r="B558" s="10" t="s">
        <v>3450</v>
      </c>
      <c r="C558" s="9" t="s">
        <v>13992</v>
      </c>
      <c r="D558" s="19">
        <v>699</v>
      </c>
      <c r="E558" s="23">
        <v>1199</v>
      </c>
      <c r="F558" s="26">
        <v>0.42</v>
      </c>
      <c r="G558" s="15">
        <v>4</v>
      </c>
      <c r="H558" s="23">
        <v>14404</v>
      </c>
    </row>
    <row r="559" spans="1:8" x14ac:dyDescent="0.55000000000000004">
      <c r="A559" s="9" t="s">
        <v>4954</v>
      </c>
      <c r="B559" s="10" t="s">
        <v>4956</v>
      </c>
      <c r="C559" s="9" t="s">
        <v>13994</v>
      </c>
      <c r="D559" s="19">
        <v>99</v>
      </c>
      <c r="E559" s="23">
        <v>999</v>
      </c>
      <c r="F559" s="26">
        <v>0.9</v>
      </c>
      <c r="G559" s="15">
        <v>4.4000000000000004</v>
      </c>
      <c r="H559" s="23">
        <v>305</v>
      </c>
    </row>
    <row r="560" spans="1:8" x14ac:dyDescent="0.55000000000000004">
      <c r="A560" s="9" t="s">
        <v>4965</v>
      </c>
      <c r="B560" s="10" t="s">
        <v>3265</v>
      </c>
      <c r="C560" s="9" t="s">
        <v>14029</v>
      </c>
      <c r="D560" s="19">
        <v>7915</v>
      </c>
      <c r="E560" s="23">
        <v>9999</v>
      </c>
      <c r="F560" s="26">
        <v>0.21</v>
      </c>
      <c r="G560" s="15">
        <v>4.3</v>
      </c>
      <c r="H560" s="23">
        <v>1376</v>
      </c>
    </row>
    <row r="561" spans="1:8" x14ac:dyDescent="0.55000000000000004">
      <c r="A561" s="9" t="s">
        <v>4976</v>
      </c>
      <c r="B561" s="10" t="s">
        <v>3219</v>
      </c>
      <c r="C561" s="9" t="s">
        <v>13939</v>
      </c>
      <c r="D561" s="19">
        <v>1499</v>
      </c>
      <c r="E561" s="23">
        <v>7999</v>
      </c>
      <c r="F561" s="26">
        <v>0.81</v>
      </c>
      <c r="G561" s="15">
        <v>4.2</v>
      </c>
      <c r="H561" s="23">
        <v>22638</v>
      </c>
    </row>
    <row r="562" spans="1:8" x14ac:dyDescent="0.55000000000000004">
      <c r="A562" s="9" t="s">
        <v>4981</v>
      </c>
      <c r="B562" s="10" t="s">
        <v>3324</v>
      </c>
      <c r="C562" s="9" t="s">
        <v>14030</v>
      </c>
      <c r="D562" s="19">
        <v>1055</v>
      </c>
      <c r="E562" s="23">
        <v>1249</v>
      </c>
      <c r="F562" s="26">
        <v>0.16</v>
      </c>
      <c r="G562" s="15">
        <v>3.8</v>
      </c>
      <c r="H562" s="23">
        <v>2352</v>
      </c>
    </row>
    <row r="563" spans="1:8" x14ac:dyDescent="0.55000000000000004">
      <c r="A563" s="9" t="s">
        <v>4992</v>
      </c>
      <c r="B563" s="10" t="s">
        <v>4095</v>
      </c>
      <c r="C563" s="9" t="s">
        <v>13944</v>
      </c>
      <c r="D563" s="19">
        <v>150</v>
      </c>
      <c r="E563" s="23">
        <v>599</v>
      </c>
      <c r="F563" s="26">
        <v>0.75</v>
      </c>
      <c r="G563" s="15">
        <v>4.3</v>
      </c>
      <c r="H563" s="23">
        <v>714</v>
      </c>
    </row>
    <row r="564" spans="1:8" x14ac:dyDescent="0.55000000000000004">
      <c r="A564" s="9" t="s">
        <v>739</v>
      </c>
      <c r="B564" s="10" t="s">
        <v>18</v>
      </c>
      <c r="C564" s="9" t="s">
        <v>13981</v>
      </c>
      <c r="D564" s="19">
        <v>219</v>
      </c>
      <c r="E564" s="23">
        <v>700</v>
      </c>
      <c r="F564" s="26">
        <v>0.69</v>
      </c>
      <c r="G564" s="15">
        <v>4.3</v>
      </c>
      <c r="H564" s="23">
        <v>20052</v>
      </c>
    </row>
    <row r="565" spans="1:8" x14ac:dyDescent="0.55000000000000004">
      <c r="A565" s="9" t="s">
        <v>5005</v>
      </c>
      <c r="B565" s="10" t="s">
        <v>4301</v>
      </c>
      <c r="C565" s="9" t="s">
        <v>13946</v>
      </c>
      <c r="D565" s="19">
        <v>474</v>
      </c>
      <c r="E565" s="23">
        <v>1799</v>
      </c>
      <c r="F565" s="26">
        <v>0.74</v>
      </c>
      <c r="G565" s="15">
        <v>4.3</v>
      </c>
      <c r="H565" s="23">
        <v>1454</v>
      </c>
    </row>
    <row r="566" spans="1:8" x14ac:dyDescent="0.55000000000000004">
      <c r="A566" s="9" t="s">
        <v>776</v>
      </c>
      <c r="B566" s="10" t="s">
        <v>18</v>
      </c>
      <c r="C566" s="9" t="s">
        <v>13981</v>
      </c>
      <c r="D566" s="19">
        <v>115</v>
      </c>
      <c r="E566" s="23">
        <v>499</v>
      </c>
      <c r="F566" s="26">
        <v>0.77</v>
      </c>
      <c r="G566" s="15">
        <v>4</v>
      </c>
      <c r="H566" s="23">
        <v>7732</v>
      </c>
    </row>
    <row r="567" spans="1:8" x14ac:dyDescent="0.55000000000000004">
      <c r="A567" s="9" t="s">
        <v>5018</v>
      </c>
      <c r="B567" s="10" t="s">
        <v>3450</v>
      </c>
      <c r="C567" s="9" t="s">
        <v>13992</v>
      </c>
      <c r="D567" s="19">
        <v>239</v>
      </c>
      <c r="E567" s="23">
        <v>599</v>
      </c>
      <c r="F567" s="26">
        <v>0.6</v>
      </c>
      <c r="G567" s="15">
        <v>3.9</v>
      </c>
      <c r="H567" s="23">
        <v>2147</v>
      </c>
    </row>
    <row r="568" spans="1:8" x14ac:dyDescent="0.55000000000000004">
      <c r="A568" s="9" t="s">
        <v>5023</v>
      </c>
      <c r="B568" s="10" t="s">
        <v>3265</v>
      </c>
      <c r="C568" s="9" t="s">
        <v>14029</v>
      </c>
      <c r="D568" s="19">
        <v>7499</v>
      </c>
      <c r="E568" s="23">
        <v>9499</v>
      </c>
      <c r="F568" s="26">
        <v>0.21</v>
      </c>
      <c r="G568" s="15">
        <v>4.0999999999999996</v>
      </c>
      <c r="H568" s="23" t="s">
        <v>4285</v>
      </c>
    </row>
    <row r="569" spans="1:8" x14ac:dyDescent="0.55000000000000004">
      <c r="A569" s="9" t="s">
        <v>5027</v>
      </c>
      <c r="B569" s="10" t="s">
        <v>3219</v>
      </c>
      <c r="C569" s="9" t="s">
        <v>13939</v>
      </c>
      <c r="D569" s="19">
        <v>265</v>
      </c>
      <c r="E569" s="23">
        <v>999</v>
      </c>
      <c r="F569" s="26">
        <v>0.73</v>
      </c>
      <c r="G569" s="15">
        <v>3.7</v>
      </c>
      <c r="H569" s="23">
        <v>465</v>
      </c>
    </row>
    <row r="570" spans="1:8" x14ac:dyDescent="0.55000000000000004">
      <c r="A570" s="9" t="s">
        <v>5038</v>
      </c>
      <c r="B570" s="10" t="s">
        <v>3265</v>
      </c>
      <c r="C570" s="9" t="s">
        <v>14029</v>
      </c>
      <c r="D570" s="19">
        <v>37990</v>
      </c>
      <c r="E570" s="23">
        <v>74999</v>
      </c>
      <c r="F570" s="26">
        <v>0.49</v>
      </c>
      <c r="G570" s="15">
        <v>4.2</v>
      </c>
      <c r="H570" s="23">
        <v>27790</v>
      </c>
    </row>
    <row r="571" spans="1:8" x14ac:dyDescent="0.55000000000000004">
      <c r="A571" s="9" t="s">
        <v>797</v>
      </c>
      <c r="B571" s="10" t="s">
        <v>18</v>
      </c>
      <c r="C571" s="9" t="s">
        <v>13981</v>
      </c>
      <c r="D571" s="19">
        <v>199</v>
      </c>
      <c r="E571" s="23">
        <v>499</v>
      </c>
      <c r="F571" s="26">
        <v>0.6</v>
      </c>
      <c r="G571" s="15">
        <v>4.0999999999999996</v>
      </c>
      <c r="H571" s="23">
        <v>602</v>
      </c>
    </row>
    <row r="572" spans="1:8" x14ac:dyDescent="0.55000000000000004">
      <c r="A572" s="9" t="s">
        <v>807</v>
      </c>
      <c r="B572" s="10" t="s">
        <v>18</v>
      </c>
      <c r="C572" s="9" t="s">
        <v>13981</v>
      </c>
      <c r="D572" s="19">
        <v>179</v>
      </c>
      <c r="E572" s="23">
        <v>399</v>
      </c>
      <c r="F572" s="26">
        <v>0.55000000000000004</v>
      </c>
      <c r="G572" s="15">
        <v>4</v>
      </c>
      <c r="H572" s="23">
        <v>1423</v>
      </c>
    </row>
    <row r="573" spans="1:8" x14ac:dyDescent="0.55000000000000004">
      <c r="A573" s="9" t="s">
        <v>5054</v>
      </c>
      <c r="B573" s="10" t="s">
        <v>3737</v>
      </c>
      <c r="C573" s="9" t="s">
        <v>13943</v>
      </c>
      <c r="D573" s="19">
        <v>1799</v>
      </c>
      <c r="E573" s="23">
        <v>3999</v>
      </c>
      <c r="F573" s="26">
        <v>0.55000000000000004</v>
      </c>
      <c r="G573" s="15">
        <v>4.5999999999999996</v>
      </c>
      <c r="H573" s="23">
        <v>245</v>
      </c>
    </row>
    <row r="574" spans="1:8" x14ac:dyDescent="0.55000000000000004">
      <c r="A574" s="9" t="s">
        <v>5064</v>
      </c>
      <c r="B574" s="10" t="s">
        <v>3265</v>
      </c>
      <c r="C574" s="9" t="s">
        <v>14029</v>
      </c>
      <c r="D574" s="19">
        <v>8499</v>
      </c>
      <c r="E574" s="23">
        <v>11999</v>
      </c>
      <c r="F574" s="26">
        <v>0.28999999999999998</v>
      </c>
      <c r="G574" s="15">
        <v>3.9</v>
      </c>
      <c r="H574" s="23">
        <v>276</v>
      </c>
    </row>
    <row r="575" spans="1:8" x14ac:dyDescent="0.55000000000000004">
      <c r="A575" s="9" t="s">
        <v>5074</v>
      </c>
      <c r="B575" s="10" t="s">
        <v>3219</v>
      </c>
      <c r="C575" s="9" t="s">
        <v>13939</v>
      </c>
      <c r="D575" s="19">
        <v>1999</v>
      </c>
      <c r="E575" s="23">
        <v>3999</v>
      </c>
      <c r="F575" s="26">
        <v>0.5</v>
      </c>
      <c r="G575" s="15">
        <v>4</v>
      </c>
      <c r="H575" s="23">
        <v>30254</v>
      </c>
    </row>
    <row r="576" spans="1:8" x14ac:dyDescent="0.55000000000000004">
      <c r="A576" s="9" t="s">
        <v>5084</v>
      </c>
      <c r="B576" s="10" t="s">
        <v>3219</v>
      </c>
      <c r="C576" s="9" t="s">
        <v>13939</v>
      </c>
      <c r="D576" s="19">
        <v>3999</v>
      </c>
      <c r="E576" s="23">
        <v>17999</v>
      </c>
      <c r="F576" s="26">
        <v>0.78</v>
      </c>
      <c r="G576" s="15">
        <v>4.3</v>
      </c>
      <c r="H576" s="23">
        <v>17161</v>
      </c>
    </row>
    <row r="577" spans="1:8" x14ac:dyDescent="0.55000000000000004">
      <c r="A577" s="9" t="s">
        <v>5088</v>
      </c>
      <c r="B577" s="10" t="s">
        <v>3450</v>
      </c>
      <c r="C577" s="9" t="s">
        <v>13992</v>
      </c>
      <c r="D577" s="19">
        <v>219</v>
      </c>
      <c r="E577" s="23">
        <v>499</v>
      </c>
      <c r="F577" s="26">
        <v>0.56000000000000005</v>
      </c>
      <c r="G577" s="15">
        <v>4.4000000000000004</v>
      </c>
      <c r="H577" s="23">
        <v>14</v>
      </c>
    </row>
    <row r="578" spans="1:8" x14ac:dyDescent="0.55000000000000004">
      <c r="A578" s="9" t="s">
        <v>5098</v>
      </c>
      <c r="B578" s="10" t="s">
        <v>3737</v>
      </c>
      <c r="C578" s="9" t="s">
        <v>13943</v>
      </c>
      <c r="D578" s="19">
        <v>599</v>
      </c>
      <c r="E578" s="23">
        <v>1399</v>
      </c>
      <c r="F578" s="26">
        <v>0.56999999999999995</v>
      </c>
      <c r="G578" s="15">
        <v>4.0999999999999996</v>
      </c>
      <c r="H578" s="23">
        <v>14560</v>
      </c>
    </row>
    <row r="579" spans="1:8" x14ac:dyDescent="0.55000000000000004">
      <c r="A579" s="9" t="s">
        <v>5108</v>
      </c>
      <c r="B579" s="10" t="s">
        <v>3252</v>
      </c>
      <c r="C579" s="9" t="s">
        <v>13990</v>
      </c>
      <c r="D579" s="19">
        <v>2499</v>
      </c>
      <c r="E579" s="23">
        <v>2999</v>
      </c>
      <c r="F579" s="26">
        <v>0.17</v>
      </c>
      <c r="G579" s="15">
        <v>4.0999999999999996</v>
      </c>
      <c r="H579" s="23">
        <v>3156</v>
      </c>
    </row>
    <row r="580" spans="1:8" x14ac:dyDescent="0.55000000000000004">
      <c r="A580" s="9" t="s">
        <v>5118</v>
      </c>
      <c r="B580" s="10" t="s">
        <v>5120</v>
      </c>
      <c r="C580" s="9" t="s">
        <v>13947</v>
      </c>
      <c r="D580" s="19">
        <v>89</v>
      </c>
      <c r="E580" s="23">
        <v>499</v>
      </c>
      <c r="F580" s="26">
        <v>0.82</v>
      </c>
      <c r="G580" s="15">
        <v>4.0999999999999996</v>
      </c>
      <c r="H580" s="23">
        <v>9340</v>
      </c>
    </row>
    <row r="581" spans="1:8" x14ac:dyDescent="0.55000000000000004">
      <c r="A581" s="9" t="s">
        <v>5129</v>
      </c>
      <c r="B581" s="10" t="s">
        <v>3219</v>
      </c>
      <c r="C581" s="9" t="s">
        <v>13939</v>
      </c>
      <c r="D581" s="19">
        <v>2999</v>
      </c>
      <c r="E581" s="23">
        <v>11999</v>
      </c>
      <c r="F581" s="26">
        <v>0.75</v>
      </c>
      <c r="G581" s="15">
        <v>4.4000000000000004</v>
      </c>
      <c r="H581" s="23">
        <v>768</v>
      </c>
    </row>
    <row r="582" spans="1:8" x14ac:dyDescent="0.55000000000000004">
      <c r="A582" s="9" t="s">
        <v>5139</v>
      </c>
      <c r="B582" s="10" t="s">
        <v>3802</v>
      </c>
      <c r="C582" s="9" t="s">
        <v>14032</v>
      </c>
      <c r="D582" s="19">
        <v>314</v>
      </c>
      <c r="E582" s="23">
        <v>1499</v>
      </c>
      <c r="F582" s="26">
        <v>0.79</v>
      </c>
      <c r="G582" s="15">
        <v>4.5</v>
      </c>
      <c r="H582" s="23">
        <v>28978</v>
      </c>
    </row>
    <row r="583" spans="1:8" x14ac:dyDescent="0.55000000000000004">
      <c r="A583" s="9" t="s">
        <v>5145</v>
      </c>
      <c r="B583" s="10" t="s">
        <v>3265</v>
      </c>
      <c r="C583" s="9" t="s">
        <v>14029</v>
      </c>
      <c r="D583" s="19">
        <v>13999</v>
      </c>
      <c r="E583" s="23">
        <v>19499</v>
      </c>
      <c r="F583" s="26">
        <v>0.28000000000000003</v>
      </c>
      <c r="G583" s="15">
        <v>4.0999999999999996</v>
      </c>
      <c r="H583" s="23">
        <v>18998</v>
      </c>
    </row>
    <row r="584" spans="1:8" x14ac:dyDescent="0.55000000000000004">
      <c r="A584" s="9" t="s">
        <v>5149</v>
      </c>
      <c r="B584" s="10" t="s">
        <v>3571</v>
      </c>
      <c r="C584" s="9" t="s">
        <v>13938</v>
      </c>
      <c r="D584" s="19">
        <v>139</v>
      </c>
      <c r="E584" s="23">
        <v>499</v>
      </c>
      <c r="F584" s="26">
        <v>0.72</v>
      </c>
      <c r="G584" s="15">
        <v>4.2</v>
      </c>
      <c r="H584" s="23">
        <v>4971</v>
      </c>
    </row>
    <row r="585" spans="1:8" x14ac:dyDescent="0.55000000000000004">
      <c r="A585" s="9" t="s">
        <v>5159</v>
      </c>
      <c r="B585" s="10" t="s">
        <v>4188</v>
      </c>
      <c r="C585" s="9" t="s">
        <v>14035</v>
      </c>
      <c r="D585" s="19">
        <v>2599</v>
      </c>
      <c r="E585" s="23">
        <v>6999</v>
      </c>
      <c r="F585" s="26">
        <v>0.63</v>
      </c>
      <c r="G585" s="15">
        <v>4.5</v>
      </c>
      <c r="H585" s="23">
        <v>1526</v>
      </c>
    </row>
    <row r="586" spans="1:8" x14ac:dyDescent="0.55000000000000004">
      <c r="A586" s="9" t="s">
        <v>5169</v>
      </c>
      <c r="B586" s="10" t="s">
        <v>3347</v>
      </c>
      <c r="C586" s="9" t="s">
        <v>14031</v>
      </c>
      <c r="D586" s="19">
        <v>365</v>
      </c>
      <c r="E586" s="23">
        <v>999</v>
      </c>
      <c r="F586" s="26">
        <v>0.63</v>
      </c>
      <c r="G586" s="15">
        <v>4.0999999999999996</v>
      </c>
      <c r="H586" s="23" t="s">
        <v>5172</v>
      </c>
    </row>
    <row r="587" spans="1:8" x14ac:dyDescent="0.55000000000000004">
      <c r="A587" s="9" t="s">
        <v>5175</v>
      </c>
      <c r="B587" s="10" t="s">
        <v>3347</v>
      </c>
      <c r="C587" s="9" t="s">
        <v>14031</v>
      </c>
      <c r="D587" s="19">
        <v>1499</v>
      </c>
      <c r="E587" s="23">
        <v>4490</v>
      </c>
      <c r="F587" s="26">
        <v>0.67</v>
      </c>
      <c r="G587" s="15">
        <v>3.9</v>
      </c>
      <c r="H587" s="23" t="s">
        <v>5178</v>
      </c>
    </row>
    <row r="588" spans="1:8" x14ac:dyDescent="0.55000000000000004">
      <c r="A588" s="9" t="s">
        <v>3228</v>
      </c>
      <c r="B588" s="10" t="s">
        <v>3219</v>
      </c>
      <c r="C588" s="9" t="s">
        <v>13939</v>
      </c>
      <c r="D588" s="19">
        <v>1998</v>
      </c>
      <c r="E588" s="23">
        <v>9999</v>
      </c>
      <c r="F588" s="26">
        <v>0.8</v>
      </c>
      <c r="G588" s="15">
        <v>4.3</v>
      </c>
      <c r="H588" s="23">
        <v>27709</v>
      </c>
    </row>
    <row r="589" spans="1:8" x14ac:dyDescent="0.55000000000000004">
      <c r="A589" s="9" t="s">
        <v>3239</v>
      </c>
      <c r="B589" s="10" t="s">
        <v>3219</v>
      </c>
      <c r="C589" s="9" t="s">
        <v>13939</v>
      </c>
      <c r="D589" s="19">
        <v>1799</v>
      </c>
      <c r="E589" s="23">
        <v>7990</v>
      </c>
      <c r="F589" s="26">
        <v>0.77</v>
      </c>
      <c r="G589" s="15">
        <v>3.8</v>
      </c>
      <c r="H589" s="23">
        <v>17833</v>
      </c>
    </row>
    <row r="590" spans="1:8" x14ac:dyDescent="0.55000000000000004">
      <c r="A590" s="9" t="s">
        <v>5191</v>
      </c>
      <c r="B590" s="10" t="s">
        <v>5193</v>
      </c>
      <c r="C590" s="9" t="s">
        <v>14023</v>
      </c>
      <c r="D590" s="19">
        <v>289</v>
      </c>
      <c r="E590" s="23">
        <v>650</v>
      </c>
      <c r="F590" s="26">
        <v>0.56000000000000005</v>
      </c>
      <c r="G590" s="15">
        <v>4.3</v>
      </c>
      <c r="H590" s="23" t="s">
        <v>5195</v>
      </c>
    </row>
    <row r="591" spans="1:8" x14ac:dyDescent="0.55000000000000004">
      <c r="A591" s="9" t="s">
        <v>5204</v>
      </c>
      <c r="B591" s="10" t="s">
        <v>5206</v>
      </c>
      <c r="C591" s="9" t="s">
        <v>14038</v>
      </c>
      <c r="D591" s="19">
        <v>599</v>
      </c>
      <c r="E591" s="23">
        <v>895</v>
      </c>
      <c r="F591" s="26">
        <v>0.33</v>
      </c>
      <c r="G591" s="15">
        <v>4.4000000000000004</v>
      </c>
      <c r="H591" s="23">
        <v>61314</v>
      </c>
    </row>
    <row r="592" spans="1:8" x14ac:dyDescent="0.55000000000000004">
      <c r="A592" s="9" t="s">
        <v>5216</v>
      </c>
      <c r="B592" s="10" t="s">
        <v>5218</v>
      </c>
      <c r="C592" s="9" t="s">
        <v>14039</v>
      </c>
      <c r="D592" s="19">
        <v>217</v>
      </c>
      <c r="E592" s="23">
        <v>237</v>
      </c>
      <c r="F592" s="26">
        <v>0.08</v>
      </c>
      <c r="G592" s="15">
        <v>3.8</v>
      </c>
      <c r="H592" s="23">
        <v>7354</v>
      </c>
    </row>
    <row r="593" spans="1:8" x14ac:dyDescent="0.55000000000000004">
      <c r="A593" s="9" t="s">
        <v>5229</v>
      </c>
      <c r="B593" s="10" t="s">
        <v>3347</v>
      </c>
      <c r="C593" s="9" t="s">
        <v>14031</v>
      </c>
      <c r="D593" s="19">
        <v>1299</v>
      </c>
      <c r="E593" s="23">
        <v>2990</v>
      </c>
      <c r="F593" s="26">
        <v>0.56999999999999995</v>
      </c>
      <c r="G593" s="15">
        <v>3.8</v>
      </c>
      <c r="H593" s="23" t="s">
        <v>5231</v>
      </c>
    </row>
    <row r="594" spans="1:8" x14ac:dyDescent="0.55000000000000004">
      <c r="A594" s="9" t="s">
        <v>5240</v>
      </c>
      <c r="B594" s="10" t="s">
        <v>5242</v>
      </c>
      <c r="C594" s="9" t="s">
        <v>14040</v>
      </c>
      <c r="D594" s="19">
        <v>263</v>
      </c>
      <c r="E594" s="23">
        <v>699</v>
      </c>
      <c r="F594" s="26">
        <v>0.62</v>
      </c>
      <c r="G594" s="15">
        <v>3.5</v>
      </c>
      <c r="H594" s="23">
        <v>690</v>
      </c>
    </row>
    <row r="595" spans="1:8" x14ac:dyDescent="0.55000000000000004">
      <c r="A595" s="9" t="s">
        <v>3299</v>
      </c>
      <c r="B595" s="10" t="s">
        <v>3301</v>
      </c>
      <c r="C595" s="9" t="s">
        <v>13936</v>
      </c>
      <c r="D595" s="19">
        <v>569</v>
      </c>
      <c r="E595" s="23">
        <v>1000</v>
      </c>
      <c r="F595" s="26">
        <v>0.43</v>
      </c>
      <c r="G595" s="15">
        <v>4.4000000000000004</v>
      </c>
      <c r="H595" s="23">
        <v>67262</v>
      </c>
    </row>
    <row r="596" spans="1:8" x14ac:dyDescent="0.55000000000000004">
      <c r="A596" s="9" t="s">
        <v>3311</v>
      </c>
      <c r="B596" s="10" t="s">
        <v>3219</v>
      </c>
      <c r="C596" s="9" t="s">
        <v>13939</v>
      </c>
      <c r="D596" s="19">
        <v>1999</v>
      </c>
      <c r="E596" s="23">
        <v>4999</v>
      </c>
      <c r="F596" s="26">
        <v>0.6</v>
      </c>
      <c r="G596" s="15">
        <v>4.0999999999999996</v>
      </c>
      <c r="H596" s="23">
        <v>10689</v>
      </c>
    </row>
    <row r="597" spans="1:8" x14ac:dyDescent="0.55000000000000004">
      <c r="A597" s="9" t="s">
        <v>5255</v>
      </c>
      <c r="B597" s="10" t="s">
        <v>3347</v>
      </c>
      <c r="C597" s="9" t="s">
        <v>14031</v>
      </c>
      <c r="D597" s="19">
        <v>1399</v>
      </c>
      <c r="E597" s="23">
        <v>3990</v>
      </c>
      <c r="F597" s="26">
        <v>0.65</v>
      </c>
      <c r="G597" s="15">
        <v>4.0999999999999996</v>
      </c>
      <c r="H597" s="23" t="s">
        <v>5257</v>
      </c>
    </row>
    <row r="598" spans="1:8" x14ac:dyDescent="0.55000000000000004">
      <c r="A598" s="9" t="s">
        <v>5266</v>
      </c>
      <c r="B598" s="10" t="s">
        <v>5268</v>
      </c>
      <c r="C598" s="9" t="s">
        <v>14041</v>
      </c>
      <c r="D598" s="19">
        <v>349</v>
      </c>
      <c r="E598" s="23">
        <v>1499</v>
      </c>
      <c r="F598" s="26">
        <v>0.77</v>
      </c>
      <c r="G598" s="15">
        <v>4.3</v>
      </c>
      <c r="H598" s="23">
        <v>24791</v>
      </c>
    </row>
    <row r="599" spans="1:8" x14ac:dyDescent="0.55000000000000004">
      <c r="A599" s="9" t="s">
        <v>5277</v>
      </c>
      <c r="B599" s="10" t="s">
        <v>3347</v>
      </c>
      <c r="C599" s="9" t="s">
        <v>14031</v>
      </c>
      <c r="D599" s="19">
        <v>149</v>
      </c>
      <c r="E599" s="23">
        <v>399</v>
      </c>
      <c r="F599" s="26">
        <v>0.63</v>
      </c>
      <c r="G599" s="15">
        <v>3.5</v>
      </c>
      <c r="H599" s="23">
        <v>21764</v>
      </c>
    </row>
    <row r="600" spans="1:8" x14ac:dyDescent="0.55000000000000004">
      <c r="A600" s="9" t="s">
        <v>3345</v>
      </c>
      <c r="B600" s="10" t="s">
        <v>3347</v>
      </c>
      <c r="C600" s="9" t="s">
        <v>14031</v>
      </c>
      <c r="D600" s="19">
        <v>599</v>
      </c>
      <c r="E600" s="23">
        <v>999</v>
      </c>
      <c r="F600" s="26">
        <v>0.4</v>
      </c>
      <c r="G600" s="15">
        <v>4.0999999999999996</v>
      </c>
      <c r="H600" s="23" t="s">
        <v>5287</v>
      </c>
    </row>
    <row r="601" spans="1:8" x14ac:dyDescent="0.55000000000000004">
      <c r="A601" s="9" t="s">
        <v>5290</v>
      </c>
      <c r="B601" s="10" t="s">
        <v>4761</v>
      </c>
      <c r="C601" s="9" t="s">
        <v>14036</v>
      </c>
      <c r="D601" s="19">
        <v>1220</v>
      </c>
      <c r="E601" s="23">
        <v>3990</v>
      </c>
      <c r="F601" s="26">
        <v>0.69</v>
      </c>
      <c r="G601" s="15">
        <v>4.0999999999999996</v>
      </c>
      <c r="H601" s="23" t="s">
        <v>5293</v>
      </c>
    </row>
    <row r="602" spans="1:8" x14ac:dyDescent="0.55000000000000004">
      <c r="A602" s="9" t="s">
        <v>3334</v>
      </c>
      <c r="B602" s="10" t="s">
        <v>3219</v>
      </c>
      <c r="C602" s="9" t="s">
        <v>13939</v>
      </c>
      <c r="D602" s="19">
        <v>1499</v>
      </c>
      <c r="E602" s="23">
        <v>6990</v>
      </c>
      <c r="F602" s="26">
        <v>0.79</v>
      </c>
      <c r="G602" s="15">
        <v>3.9</v>
      </c>
      <c r="H602" s="23">
        <v>21797</v>
      </c>
    </row>
    <row r="603" spans="1:8" x14ac:dyDescent="0.55000000000000004">
      <c r="A603" s="9" t="s">
        <v>5309</v>
      </c>
      <c r="B603" s="10" t="s">
        <v>3347</v>
      </c>
      <c r="C603" s="9" t="s">
        <v>14031</v>
      </c>
      <c r="D603" s="19">
        <v>499</v>
      </c>
      <c r="E603" s="23">
        <v>999</v>
      </c>
      <c r="F603" s="26">
        <v>0.5</v>
      </c>
      <c r="G603" s="15">
        <v>3.9</v>
      </c>
      <c r="H603" s="23">
        <v>92995</v>
      </c>
    </row>
    <row r="604" spans="1:8" x14ac:dyDescent="0.55000000000000004">
      <c r="A604" s="9" t="s">
        <v>5319</v>
      </c>
      <c r="B604" s="10" t="s">
        <v>3829</v>
      </c>
      <c r="C604" s="9" t="s">
        <v>14033</v>
      </c>
      <c r="D604" s="19">
        <v>99</v>
      </c>
      <c r="E604" s="23">
        <v>999</v>
      </c>
      <c r="F604" s="26">
        <v>0.9</v>
      </c>
      <c r="G604" s="15">
        <v>4.0999999999999996</v>
      </c>
      <c r="H604" s="23">
        <v>8751</v>
      </c>
    </row>
    <row r="605" spans="1:8" x14ac:dyDescent="0.55000000000000004">
      <c r="A605" s="9" t="s">
        <v>3389</v>
      </c>
      <c r="B605" s="10" t="s">
        <v>3391</v>
      </c>
      <c r="C605" s="9" t="s">
        <v>13991</v>
      </c>
      <c r="D605" s="19">
        <v>349</v>
      </c>
      <c r="E605" s="23">
        <v>1299</v>
      </c>
      <c r="F605" s="26">
        <v>0.73</v>
      </c>
      <c r="G605" s="15">
        <v>4</v>
      </c>
      <c r="H605" s="23">
        <v>14283</v>
      </c>
    </row>
    <row r="606" spans="1:8" x14ac:dyDescent="0.55000000000000004">
      <c r="A606" s="9" t="s">
        <v>5330</v>
      </c>
      <c r="B606" s="10" t="s">
        <v>5193</v>
      </c>
      <c r="C606" s="9" t="s">
        <v>14023</v>
      </c>
      <c r="D606" s="19">
        <v>475</v>
      </c>
      <c r="E606" s="23">
        <v>1500</v>
      </c>
      <c r="F606" s="26">
        <v>0.68</v>
      </c>
      <c r="G606" s="15">
        <v>4.2</v>
      </c>
      <c r="H606" s="23">
        <v>64273</v>
      </c>
    </row>
    <row r="607" spans="1:8" x14ac:dyDescent="0.55000000000000004">
      <c r="A607" s="9" t="s">
        <v>5340</v>
      </c>
      <c r="B607" s="10" t="s">
        <v>5206</v>
      </c>
      <c r="C607" s="9" t="s">
        <v>14038</v>
      </c>
      <c r="D607" s="19">
        <v>269</v>
      </c>
      <c r="E607" s="23">
        <v>649</v>
      </c>
      <c r="F607" s="26">
        <v>0.59</v>
      </c>
      <c r="G607" s="15">
        <v>4.3</v>
      </c>
      <c r="H607" s="23">
        <v>54315</v>
      </c>
    </row>
    <row r="608" spans="1:8" x14ac:dyDescent="0.55000000000000004">
      <c r="A608" s="9" t="s">
        <v>5350</v>
      </c>
      <c r="B608" s="10" t="s">
        <v>5206</v>
      </c>
      <c r="C608" s="9" t="s">
        <v>14038</v>
      </c>
      <c r="D608" s="19">
        <v>299</v>
      </c>
      <c r="E608" s="23">
        <v>599</v>
      </c>
      <c r="F608" s="26">
        <v>0.5</v>
      </c>
      <c r="G608" s="15">
        <v>4.0999999999999996</v>
      </c>
      <c r="H608" s="23">
        <v>1597</v>
      </c>
    </row>
    <row r="609" spans="1:8" x14ac:dyDescent="0.55000000000000004">
      <c r="A609" s="9" t="s">
        <v>3460</v>
      </c>
      <c r="B609" s="10" t="s">
        <v>3219</v>
      </c>
      <c r="C609" s="9" t="s">
        <v>13939</v>
      </c>
      <c r="D609" s="19">
        <v>1599</v>
      </c>
      <c r="E609" s="23">
        <v>3999</v>
      </c>
      <c r="F609" s="26">
        <v>0.6</v>
      </c>
      <c r="G609" s="15">
        <v>4</v>
      </c>
      <c r="H609" s="23">
        <v>30254</v>
      </c>
    </row>
    <row r="610" spans="1:8" x14ac:dyDescent="0.55000000000000004">
      <c r="A610" s="9" t="s">
        <v>3470</v>
      </c>
      <c r="B610" s="10" t="s">
        <v>3219</v>
      </c>
      <c r="C610" s="9" t="s">
        <v>13939</v>
      </c>
      <c r="D610" s="19">
        <v>1499</v>
      </c>
      <c r="E610" s="23">
        <v>7999</v>
      </c>
      <c r="F610" s="26">
        <v>0.81</v>
      </c>
      <c r="G610" s="15">
        <v>4.2</v>
      </c>
      <c r="H610" s="23">
        <v>22638</v>
      </c>
    </row>
    <row r="611" spans="1:8" x14ac:dyDescent="0.55000000000000004">
      <c r="A611" s="9" t="s">
        <v>5364</v>
      </c>
      <c r="B611" s="10" t="s">
        <v>3347</v>
      </c>
      <c r="C611" s="9" t="s">
        <v>14031</v>
      </c>
      <c r="D611" s="19">
        <v>329</v>
      </c>
      <c r="E611" s="23">
        <v>999</v>
      </c>
      <c r="F611" s="26">
        <v>0.67</v>
      </c>
      <c r="G611" s="15">
        <v>3.9</v>
      </c>
      <c r="H611" s="23">
        <v>77027</v>
      </c>
    </row>
    <row r="612" spans="1:8" x14ac:dyDescent="0.55000000000000004">
      <c r="A612" s="9" t="s">
        <v>5374</v>
      </c>
      <c r="B612" s="10" t="s">
        <v>5376</v>
      </c>
      <c r="C612" s="9" t="s">
        <v>14042</v>
      </c>
      <c r="D612" s="19">
        <v>549</v>
      </c>
      <c r="E612" s="23">
        <v>1799</v>
      </c>
      <c r="F612" s="26">
        <v>0.69</v>
      </c>
      <c r="G612" s="15">
        <v>4.3</v>
      </c>
      <c r="H612" s="23">
        <v>28829</v>
      </c>
    </row>
    <row r="613" spans="1:8" x14ac:dyDescent="0.55000000000000004">
      <c r="A613" s="9" t="s">
        <v>3512</v>
      </c>
      <c r="B613" s="10" t="s">
        <v>3219</v>
      </c>
      <c r="C613" s="9" t="s">
        <v>13939</v>
      </c>
      <c r="D613" s="19">
        <v>2199</v>
      </c>
      <c r="E613" s="23">
        <v>9999</v>
      </c>
      <c r="F613" s="26">
        <v>0.78</v>
      </c>
      <c r="G613" s="15">
        <v>4.2</v>
      </c>
      <c r="H613" s="23">
        <v>29478</v>
      </c>
    </row>
    <row r="614" spans="1:8" x14ac:dyDescent="0.55000000000000004">
      <c r="A614" s="9" t="s">
        <v>5392</v>
      </c>
      <c r="B614" s="10" t="s">
        <v>5206</v>
      </c>
      <c r="C614" s="9" t="s">
        <v>14038</v>
      </c>
      <c r="D614" s="19">
        <v>299</v>
      </c>
      <c r="E614" s="23">
        <v>650</v>
      </c>
      <c r="F614" s="26">
        <v>0.54</v>
      </c>
      <c r="G614" s="15">
        <v>4.5</v>
      </c>
      <c r="H614" s="23">
        <v>33176</v>
      </c>
    </row>
    <row r="615" spans="1:8" x14ac:dyDescent="0.55000000000000004">
      <c r="A615" s="9" t="s">
        <v>5402</v>
      </c>
      <c r="B615" s="10" t="s">
        <v>5404</v>
      </c>
      <c r="C615" s="9" t="s">
        <v>13976</v>
      </c>
      <c r="D615" s="19">
        <v>798</v>
      </c>
      <c r="E615" s="23">
        <v>1995</v>
      </c>
      <c r="F615" s="26">
        <v>0.6</v>
      </c>
      <c r="G615" s="15">
        <v>4</v>
      </c>
      <c r="H615" s="23">
        <v>68664</v>
      </c>
    </row>
    <row r="616" spans="1:8" x14ac:dyDescent="0.55000000000000004">
      <c r="A616" s="9" t="s">
        <v>16</v>
      </c>
      <c r="B616" s="10" t="s">
        <v>18</v>
      </c>
      <c r="C616" s="9" t="s">
        <v>13981</v>
      </c>
      <c r="D616" s="19">
        <v>399</v>
      </c>
      <c r="E616" s="23">
        <v>1099</v>
      </c>
      <c r="F616" s="26">
        <v>0.64</v>
      </c>
      <c r="G616" s="15">
        <v>4.2</v>
      </c>
      <c r="H616" s="23">
        <v>24269</v>
      </c>
    </row>
    <row r="617" spans="1:8" x14ac:dyDescent="0.55000000000000004">
      <c r="A617" s="9" t="s">
        <v>5416</v>
      </c>
      <c r="B617" s="10" t="s">
        <v>5418</v>
      </c>
      <c r="C617" s="9" t="s">
        <v>14023</v>
      </c>
      <c r="D617" s="19">
        <v>266</v>
      </c>
      <c r="E617" s="23">
        <v>315</v>
      </c>
      <c r="F617" s="26">
        <v>0.16</v>
      </c>
      <c r="G617" s="15">
        <v>4.5</v>
      </c>
      <c r="H617" s="23">
        <v>28030</v>
      </c>
    </row>
    <row r="618" spans="1:8" x14ac:dyDescent="0.55000000000000004">
      <c r="A618" s="9" t="s">
        <v>5429</v>
      </c>
      <c r="B618" s="10" t="s">
        <v>5431</v>
      </c>
      <c r="C618" s="9" t="s">
        <v>13995</v>
      </c>
      <c r="D618" s="19">
        <v>50</v>
      </c>
      <c r="E618" s="23">
        <v>50</v>
      </c>
      <c r="F618" s="26">
        <v>0</v>
      </c>
      <c r="G618" s="15">
        <v>4.3</v>
      </c>
      <c r="H618" s="23">
        <v>5792</v>
      </c>
    </row>
    <row r="619" spans="1:8" x14ac:dyDescent="0.55000000000000004">
      <c r="A619" s="9" t="s">
        <v>5441</v>
      </c>
      <c r="B619" s="10" t="s">
        <v>5443</v>
      </c>
      <c r="C619" s="9" t="s">
        <v>13963</v>
      </c>
      <c r="D619" s="19">
        <v>130</v>
      </c>
      <c r="E619" s="23">
        <v>165</v>
      </c>
      <c r="F619" s="26">
        <v>0.21</v>
      </c>
      <c r="G619" s="15">
        <v>3.9</v>
      </c>
      <c r="H619" s="23">
        <v>14778</v>
      </c>
    </row>
    <row r="620" spans="1:8" x14ac:dyDescent="0.55000000000000004">
      <c r="A620" s="9" t="s">
        <v>5454</v>
      </c>
      <c r="B620" s="10" t="s">
        <v>3347</v>
      </c>
      <c r="C620" s="9" t="s">
        <v>14031</v>
      </c>
      <c r="D620" s="19">
        <v>449</v>
      </c>
      <c r="E620" s="23">
        <v>1290</v>
      </c>
      <c r="F620" s="26">
        <v>0.65</v>
      </c>
      <c r="G620" s="15">
        <v>4.0999999999999996</v>
      </c>
      <c r="H620" s="23">
        <v>91770</v>
      </c>
    </row>
    <row r="621" spans="1:8" x14ac:dyDescent="0.55000000000000004">
      <c r="A621" s="9" t="s">
        <v>3577</v>
      </c>
      <c r="B621" s="10" t="s">
        <v>3219</v>
      </c>
      <c r="C621" s="9" t="s">
        <v>13939</v>
      </c>
      <c r="D621" s="19">
        <v>3999</v>
      </c>
      <c r="E621" s="23">
        <v>16999</v>
      </c>
      <c r="F621" s="26">
        <v>0.76</v>
      </c>
      <c r="G621" s="15">
        <v>4.3</v>
      </c>
      <c r="H621" s="23">
        <v>17162</v>
      </c>
    </row>
    <row r="622" spans="1:8" x14ac:dyDescent="0.55000000000000004">
      <c r="A622" s="9" t="s">
        <v>5467</v>
      </c>
      <c r="B622" s="10" t="s">
        <v>3347</v>
      </c>
      <c r="C622" s="9" t="s">
        <v>14031</v>
      </c>
      <c r="D622" s="19">
        <v>399</v>
      </c>
      <c r="E622" s="23">
        <v>1290</v>
      </c>
      <c r="F622" s="26">
        <v>0.69</v>
      </c>
      <c r="G622" s="15">
        <v>4.2</v>
      </c>
      <c r="H622" s="23">
        <v>206</v>
      </c>
    </row>
    <row r="623" spans="1:8" x14ac:dyDescent="0.55000000000000004">
      <c r="A623" s="9" t="s">
        <v>5477</v>
      </c>
      <c r="B623" s="10" t="s">
        <v>5479</v>
      </c>
      <c r="C623" s="9" t="s">
        <v>14043</v>
      </c>
      <c r="D623" s="19">
        <v>1399</v>
      </c>
      <c r="E623" s="23">
        <v>2498</v>
      </c>
      <c r="F623" s="26">
        <v>0.44</v>
      </c>
      <c r="G623" s="15">
        <v>4.2</v>
      </c>
      <c r="H623" s="23">
        <v>33717</v>
      </c>
    </row>
    <row r="624" spans="1:8" x14ac:dyDescent="0.55000000000000004">
      <c r="A624" s="9" t="s">
        <v>29</v>
      </c>
      <c r="B624" s="10" t="s">
        <v>18</v>
      </c>
      <c r="C624" s="9" t="s">
        <v>13981</v>
      </c>
      <c r="D624" s="19">
        <v>199</v>
      </c>
      <c r="E624" s="23">
        <v>349</v>
      </c>
      <c r="F624" s="26">
        <v>0.43</v>
      </c>
      <c r="G624" s="15">
        <v>4</v>
      </c>
      <c r="H624" s="23">
        <v>43994</v>
      </c>
    </row>
    <row r="625" spans="1:8" x14ac:dyDescent="0.55000000000000004">
      <c r="A625" s="9" t="s">
        <v>41</v>
      </c>
      <c r="B625" s="10" t="s">
        <v>18</v>
      </c>
      <c r="C625" s="9" t="s">
        <v>13981</v>
      </c>
      <c r="D625" s="19">
        <v>199</v>
      </c>
      <c r="E625" s="23">
        <v>999</v>
      </c>
      <c r="F625" s="26">
        <v>0.8</v>
      </c>
      <c r="G625" s="15">
        <v>3.9</v>
      </c>
      <c r="H625" s="23">
        <v>7928</v>
      </c>
    </row>
    <row r="626" spans="1:8" x14ac:dyDescent="0.55000000000000004">
      <c r="A626" s="9" t="s">
        <v>3587</v>
      </c>
      <c r="B626" s="10" t="s">
        <v>3219</v>
      </c>
      <c r="C626" s="9" t="s">
        <v>13939</v>
      </c>
      <c r="D626" s="19">
        <v>2998</v>
      </c>
      <c r="E626" s="23">
        <v>5999</v>
      </c>
      <c r="F626" s="26">
        <v>0.5</v>
      </c>
      <c r="G626" s="15">
        <v>4.0999999999999996</v>
      </c>
      <c r="H626" s="23">
        <v>5179</v>
      </c>
    </row>
    <row r="627" spans="1:8" x14ac:dyDescent="0.55000000000000004">
      <c r="A627" s="9" t="s">
        <v>5498</v>
      </c>
      <c r="B627" s="10" t="s">
        <v>5500</v>
      </c>
      <c r="C627" s="9" t="s">
        <v>14023</v>
      </c>
      <c r="D627" s="19">
        <v>4098</v>
      </c>
      <c r="E627" s="23">
        <v>4999</v>
      </c>
      <c r="F627" s="26">
        <v>0.18</v>
      </c>
      <c r="G627" s="15">
        <v>4.5</v>
      </c>
      <c r="H627" s="23">
        <v>50810</v>
      </c>
    </row>
    <row r="628" spans="1:8" x14ac:dyDescent="0.55000000000000004">
      <c r="A628" s="9" t="s">
        <v>5510</v>
      </c>
      <c r="B628" s="10" t="s">
        <v>5512</v>
      </c>
      <c r="C628" s="9" t="s">
        <v>14023</v>
      </c>
      <c r="D628" s="19">
        <v>499</v>
      </c>
      <c r="E628" s="23">
        <v>1999</v>
      </c>
      <c r="F628" s="26">
        <v>0.75</v>
      </c>
      <c r="G628" s="15">
        <v>3.7</v>
      </c>
      <c r="H628" s="23">
        <v>3369</v>
      </c>
    </row>
    <row r="629" spans="1:8" x14ac:dyDescent="0.55000000000000004">
      <c r="A629" s="9" t="s">
        <v>5521</v>
      </c>
      <c r="B629" s="10" t="s">
        <v>5206</v>
      </c>
      <c r="C629" s="9" t="s">
        <v>14038</v>
      </c>
      <c r="D629" s="19">
        <v>299</v>
      </c>
      <c r="E629" s="23">
        <v>449</v>
      </c>
      <c r="F629" s="26">
        <v>0.33</v>
      </c>
      <c r="G629" s="15">
        <v>3.5</v>
      </c>
      <c r="H629" s="23">
        <v>11827</v>
      </c>
    </row>
    <row r="630" spans="1:8" x14ac:dyDescent="0.55000000000000004">
      <c r="A630" s="9" t="s">
        <v>52</v>
      </c>
      <c r="B630" s="10" t="s">
        <v>18</v>
      </c>
      <c r="C630" s="9" t="s">
        <v>13981</v>
      </c>
      <c r="D630" s="19">
        <v>329</v>
      </c>
      <c r="E630" s="23">
        <v>699</v>
      </c>
      <c r="F630" s="26">
        <v>0.53</v>
      </c>
      <c r="G630" s="15">
        <v>4.2</v>
      </c>
      <c r="H630" s="23">
        <v>94364</v>
      </c>
    </row>
    <row r="631" spans="1:8" x14ac:dyDescent="0.55000000000000004">
      <c r="A631" s="9" t="s">
        <v>5533</v>
      </c>
      <c r="B631" s="10" t="s">
        <v>5479</v>
      </c>
      <c r="C631" s="9" t="s">
        <v>14043</v>
      </c>
      <c r="D631" s="19">
        <v>699</v>
      </c>
      <c r="E631" s="23">
        <v>999</v>
      </c>
      <c r="F631" s="26">
        <v>0.3</v>
      </c>
      <c r="G631" s="15">
        <v>3.5</v>
      </c>
      <c r="H631" s="23">
        <v>15295</v>
      </c>
    </row>
    <row r="632" spans="1:8" x14ac:dyDescent="0.55000000000000004">
      <c r="A632" s="9" t="s">
        <v>5543</v>
      </c>
      <c r="B632" s="10" t="s">
        <v>5545</v>
      </c>
      <c r="C632" s="9" t="s">
        <v>13996</v>
      </c>
      <c r="D632" s="19">
        <v>799</v>
      </c>
      <c r="E632" s="23">
        <v>3990</v>
      </c>
      <c r="F632" s="26">
        <v>0.8</v>
      </c>
      <c r="G632" s="15">
        <v>4.3</v>
      </c>
      <c r="H632" s="23">
        <v>27139</v>
      </c>
    </row>
    <row r="633" spans="1:8" x14ac:dyDescent="0.55000000000000004">
      <c r="A633" s="9" t="s">
        <v>5554</v>
      </c>
      <c r="B633" s="10" t="s">
        <v>3347</v>
      </c>
      <c r="C633" s="9" t="s">
        <v>14031</v>
      </c>
      <c r="D633" s="19">
        <v>1399</v>
      </c>
      <c r="E633" s="23">
        <v>5499</v>
      </c>
      <c r="F633" s="26">
        <v>0.75</v>
      </c>
      <c r="G633" s="15">
        <v>3.9</v>
      </c>
      <c r="H633" s="23">
        <v>9504</v>
      </c>
    </row>
    <row r="634" spans="1:8" x14ac:dyDescent="0.55000000000000004">
      <c r="A634" s="9" t="s">
        <v>64</v>
      </c>
      <c r="B634" s="10" t="s">
        <v>18</v>
      </c>
      <c r="C634" s="9" t="s">
        <v>13981</v>
      </c>
      <c r="D634" s="19">
        <v>154</v>
      </c>
      <c r="E634" s="23">
        <v>399</v>
      </c>
      <c r="F634" s="26">
        <v>0.61</v>
      </c>
      <c r="G634" s="15">
        <v>4.2</v>
      </c>
      <c r="H634" s="23">
        <v>16905</v>
      </c>
    </row>
    <row r="635" spans="1:8" x14ac:dyDescent="0.55000000000000004">
      <c r="A635" s="9" t="s">
        <v>5567</v>
      </c>
      <c r="B635" s="10" t="s">
        <v>5193</v>
      </c>
      <c r="C635" s="9" t="s">
        <v>14023</v>
      </c>
      <c r="D635" s="19">
        <v>519</v>
      </c>
      <c r="E635" s="23">
        <v>1350</v>
      </c>
      <c r="F635" s="26">
        <v>0.62</v>
      </c>
      <c r="G635" s="15">
        <v>4.3</v>
      </c>
      <c r="H635" s="23">
        <v>30058</v>
      </c>
    </row>
    <row r="636" spans="1:8" x14ac:dyDescent="0.55000000000000004">
      <c r="A636" s="9" t="s">
        <v>3725</v>
      </c>
      <c r="B636" s="10" t="s">
        <v>3219</v>
      </c>
      <c r="C636" s="9" t="s">
        <v>13939</v>
      </c>
      <c r="D636" s="19">
        <v>2299</v>
      </c>
      <c r="E636" s="23">
        <v>7990</v>
      </c>
      <c r="F636" s="26">
        <v>0.71</v>
      </c>
      <c r="G636" s="15">
        <v>4.2</v>
      </c>
      <c r="H636" s="23">
        <v>69619</v>
      </c>
    </row>
    <row r="637" spans="1:8" x14ac:dyDescent="0.55000000000000004">
      <c r="A637" s="9" t="s">
        <v>3735</v>
      </c>
      <c r="B637" s="10" t="s">
        <v>3737</v>
      </c>
      <c r="C637" s="9" t="s">
        <v>13943</v>
      </c>
      <c r="D637" s="19">
        <v>399</v>
      </c>
      <c r="E637" s="23">
        <v>1999</v>
      </c>
      <c r="F637" s="26">
        <v>0.8</v>
      </c>
      <c r="G637" s="15">
        <v>4</v>
      </c>
      <c r="H637" s="23">
        <v>3382</v>
      </c>
    </row>
    <row r="638" spans="1:8" x14ac:dyDescent="0.55000000000000004">
      <c r="A638" s="9" t="s">
        <v>5583</v>
      </c>
      <c r="B638" s="10" t="s">
        <v>3347</v>
      </c>
      <c r="C638" s="9" t="s">
        <v>14031</v>
      </c>
      <c r="D638" s="19">
        <v>1499</v>
      </c>
      <c r="E638" s="23">
        <v>3990</v>
      </c>
      <c r="F638" s="26">
        <v>0.62</v>
      </c>
      <c r="G638" s="15">
        <v>4.0999999999999996</v>
      </c>
      <c r="H638" s="23" t="s">
        <v>5585</v>
      </c>
    </row>
    <row r="639" spans="1:8" x14ac:dyDescent="0.55000000000000004">
      <c r="A639" s="9" t="s">
        <v>5594</v>
      </c>
      <c r="B639" s="10" t="s">
        <v>5596</v>
      </c>
      <c r="C639" s="9" t="s">
        <v>13964</v>
      </c>
      <c r="D639" s="19">
        <v>1295</v>
      </c>
      <c r="E639" s="23">
        <v>1295</v>
      </c>
      <c r="F639" s="26">
        <v>0</v>
      </c>
      <c r="G639" s="15">
        <v>4.5</v>
      </c>
      <c r="H639" s="23">
        <v>5760</v>
      </c>
    </row>
    <row r="640" spans="1:8" x14ac:dyDescent="0.55000000000000004">
      <c r="A640" s="9" t="s">
        <v>5606</v>
      </c>
      <c r="B640" s="10" t="s">
        <v>5608</v>
      </c>
      <c r="C640" s="9" t="s">
        <v>13997</v>
      </c>
      <c r="D640" s="19">
        <v>1889</v>
      </c>
      <c r="E640" s="23">
        <v>5499</v>
      </c>
      <c r="F640" s="26">
        <v>0.66</v>
      </c>
      <c r="G640" s="15">
        <v>4.2</v>
      </c>
      <c r="H640" s="23">
        <v>49551</v>
      </c>
    </row>
    <row r="641" spans="1:8" x14ac:dyDescent="0.55000000000000004">
      <c r="A641" s="9" t="s">
        <v>5618</v>
      </c>
      <c r="B641" s="10" t="s">
        <v>3347</v>
      </c>
      <c r="C641" s="9" t="s">
        <v>14031</v>
      </c>
      <c r="D641" s="19">
        <v>455</v>
      </c>
      <c r="E641" s="23">
        <v>1490</v>
      </c>
      <c r="F641" s="26">
        <v>0.69</v>
      </c>
      <c r="G641" s="15">
        <v>4.0999999999999996</v>
      </c>
      <c r="H641" s="23" t="s">
        <v>5621</v>
      </c>
    </row>
    <row r="642" spans="1:8" x14ac:dyDescent="0.55000000000000004">
      <c r="A642" s="9" t="s">
        <v>5630</v>
      </c>
      <c r="B642" s="10" t="s">
        <v>5632</v>
      </c>
      <c r="C642" s="9" t="s">
        <v>13954</v>
      </c>
      <c r="D642" s="19">
        <v>399</v>
      </c>
      <c r="E642" s="23">
        <v>995</v>
      </c>
      <c r="F642" s="26">
        <v>0.6</v>
      </c>
      <c r="G642" s="15">
        <v>3.9</v>
      </c>
      <c r="H642" s="23">
        <v>21372</v>
      </c>
    </row>
    <row r="643" spans="1:8" x14ac:dyDescent="0.55000000000000004">
      <c r="A643" s="9" t="s">
        <v>3746</v>
      </c>
      <c r="B643" s="10" t="s">
        <v>3301</v>
      </c>
      <c r="C643" s="9" t="s">
        <v>13936</v>
      </c>
      <c r="D643" s="19">
        <v>1059</v>
      </c>
      <c r="E643" s="23">
        <v>3999</v>
      </c>
      <c r="F643" s="26">
        <v>0.74</v>
      </c>
      <c r="G643" s="15">
        <v>4.3</v>
      </c>
      <c r="H643" s="23" t="s">
        <v>5642</v>
      </c>
    </row>
    <row r="644" spans="1:8" x14ac:dyDescent="0.55000000000000004">
      <c r="A644" s="9" t="s">
        <v>75</v>
      </c>
      <c r="B644" s="10" t="s">
        <v>18</v>
      </c>
      <c r="C644" s="9" t="s">
        <v>13981</v>
      </c>
      <c r="D644" s="19">
        <v>149</v>
      </c>
      <c r="E644" s="23">
        <v>1000</v>
      </c>
      <c r="F644" s="26">
        <v>0.85</v>
      </c>
      <c r="G644" s="15">
        <v>3.9</v>
      </c>
      <c r="H644" s="23">
        <v>24870</v>
      </c>
    </row>
    <row r="645" spans="1:8" x14ac:dyDescent="0.55000000000000004">
      <c r="A645" s="9" t="s">
        <v>5651</v>
      </c>
      <c r="B645" s="10" t="s">
        <v>5653</v>
      </c>
      <c r="C645" s="9" t="s">
        <v>14044</v>
      </c>
      <c r="D645" s="19">
        <v>717</v>
      </c>
      <c r="E645" s="23">
        <v>761</v>
      </c>
      <c r="F645" s="26">
        <v>0.06</v>
      </c>
      <c r="G645" s="15">
        <v>4</v>
      </c>
      <c r="H645" s="23">
        <v>7199</v>
      </c>
    </row>
    <row r="646" spans="1:8" x14ac:dyDescent="0.55000000000000004">
      <c r="A646" s="9" t="s">
        <v>3827</v>
      </c>
      <c r="B646" s="10" t="s">
        <v>3829</v>
      </c>
      <c r="C646" s="9" t="s">
        <v>14033</v>
      </c>
      <c r="D646" s="19">
        <v>99</v>
      </c>
      <c r="E646" s="23">
        <v>999</v>
      </c>
      <c r="F646" s="26">
        <v>0.9</v>
      </c>
      <c r="G646" s="15">
        <v>4</v>
      </c>
      <c r="H646" s="23">
        <v>1396</v>
      </c>
    </row>
    <row r="647" spans="1:8" x14ac:dyDescent="0.55000000000000004">
      <c r="A647" s="9" t="s">
        <v>5666</v>
      </c>
      <c r="B647" s="10" t="s">
        <v>5668</v>
      </c>
      <c r="C647" s="9" t="s">
        <v>13960</v>
      </c>
      <c r="D647" s="19">
        <v>39</v>
      </c>
      <c r="E647" s="23">
        <v>299</v>
      </c>
      <c r="F647" s="26">
        <v>0.87</v>
      </c>
      <c r="G647" s="15">
        <v>3.5</v>
      </c>
      <c r="H647" s="23">
        <v>15233</v>
      </c>
    </row>
    <row r="648" spans="1:8" x14ac:dyDescent="0.55000000000000004">
      <c r="A648" s="9" t="s">
        <v>5678</v>
      </c>
      <c r="B648" s="10" t="s">
        <v>5193</v>
      </c>
      <c r="C648" s="9" t="s">
        <v>14023</v>
      </c>
      <c r="D648" s="19">
        <v>889</v>
      </c>
      <c r="E648" s="23">
        <v>2500</v>
      </c>
      <c r="F648" s="26">
        <v>0.64</v>
      </c>
      <c r="G648" s="15">
        <v>4.3</v>
      </c>
      <c r="H648" s="23">
        <v>55747</v>
      </c>
    </row>
    <row r="649" spans="1:8" x14ac:dyDescent="0.55000000000000004">
      <c r="A649" s="9" t="s">
        <v>5690</v>
      </c>
      <c r="B649" s="10" t="s">
        <v>3347</v>
      </c>
      <c r="C649" s="9" t="s">
        <v>14031</v>
      </c>
      <c r="D649" s="19">
        <v>1199</v>
      </c>
      <c r="E649" s="23">
        <v>4999</v>
      </c>
      <c r="F649" s="26">
        <v>0.76</v>
      </c>
      <c r="G649" s="15">
        <v>3.8</v>
      </c>
      <c r="H649" s="23">
        <v>14961</v>
      </c>
    </row>
    <row r="650" spans="1:8" x14ac:dyDescent="0.55000000000000004">
      <c r="A650" s="9" t="s">
        <v>5700</v>
      </c>
      <c r="B650" s="10" t="s">
        <v>5206</v>
      </c>
      <c r="C650" s="9" t="s">
        <v>14038</v>
      </c>
      <c r="D650" s="19">
        <v>569</v>
      </c>
      <c r="E650" s="23">
        <v>1299</v>
      </c>
      <c r="F650" s="26">
        <v>0.56000000000000005</v>
      </c>
      <c r="G650" s="15">
        <v>4.4000000000000004</v>
      </c>
      <c r="H650" s="23">
        <v>9275</v>
      </c>
    </row>
    <row r="651" spans="1:8" x14ac:dyDescent="0.55000000000000004">
      <c r="A651" s="9" t="s">
        <v>5710</v>
      </c>
      <c r="B651" s="10" t="s">
        <v>3347</v>
      </c>
      <c r="C651" s="9" t="s">
        <v>14031</v>
      </c>
      <c r="D651" s="19">
        <v>1499</v>
      </c>
      <c r="E651" s="23">
        <v>8999</v>
      </c>
      <c r="F651" s="26">
        <v>0.83</v>
      </c>
      <c r="G651" s="15">
        <v>3.7</v>
      </c>
      <c r="H651" s="23">
        <v>28324</v>
      </c>
    </row>
    <row r="652" spans="1:8" x14ac:dyDescent="0.55000000000000004">
      <c r="A652" s="9" t="s">
        <v>5720</v>
      </c>
      <c r="B652" s="10" t="s">
        <v>5418</v>
      </c>
      <c r="C652" s="9" t="s">
        <v>14023</v>
      </c>
      <c r="D652" s="19">
        <v>149</v>
      </c>
      <c r="E652" s="23">
        <v>180</v>
      </c>
      <c r="F652" s="26">
        <v>0.17</v>
      </c>
      <c r="G652" s="15">
        <v>4.4000000000000004</v>
      </c>
      <c r="H652" s="23">
        <v>644</v>
      </c>
    </row>
    <row r="653" spans="1:8" x14ac:dyDescent="0.55000000000000004">
      <c r="A653" s="9" t="s">
        <v>5731</v>
      </c>
      <c r="B653" s="10" t="s">
        <v>5733</v>
      </c>
      <c r="C653" s="9" t="s">
        <v>14045</v>
      </c>
      <c r="D653" s="19">
        <v>399</v>
      </c>
      <c r="E653" s="23">
        <v>549</v>
      </c>
      <c r="F653" s="26">
        <v>0.27</v>
      </c>
      <c r="G653" s="15">
        <v>4.4000000000000004</v>
      </c>
      <c r="H653" s="23">
        <v>18139</v>
      </c>
    </row>
    <row r="654" spans="1:8" x14ac:dyDescent="0.55000000000000004">
      <c r="A654" s="9" t="s">
        <v>5742</v>
      </c>
      <c r="B654" s="10" t="s">
        <v>5744</v>
      </c>
      <c r="C654" s="9" t="s">
        <v>13965</v>
      </c>
      <c r="D654" s="19">
        <v>191</v>
      </c>
      <c r="E654" s="23">
        <v>225</v>
      </c>
      <c r="F654" s="26">
        <v>0.15</v>
      </c>
      <c r="G654" s="15">
        <v>4.4000000000000004</v>
      </c>
      <c r="H654" s="23">
        <v>7203</v>
      </c>
    </row>
    <row r="655" spans="1:8" x14ac:dyDescent="0.55000000000000004">
      <c r="A655" s="9" t="s">
        <v>5754</v>
      </c>
      <c r="B655" s="10" t="s">
        <v>5756</v>
      </c>
      <c r="C655" s="9" t="s">
        <v>13955</v>
      </c>
      <c r="D655" s="19">
        <v>129</v>
      </c>
      <c r="E655" s="23">
        <v>999</v>
      </c>
      <c r="F655" s="26">
        <v>0.87</v>
      </c>
      <c r="G655" s="15">
        <v>4.2</v>
      </c>
      <c r="H655" s="23">
        <v>491</v>
      </c>
    </row>
    <row r="656" spans="1:8" x14ac:dyDescent="0.55000000000000004">
      <c r="A656" s="9" t="s">
        <v>5765</v>
      </c>
      <c r="B656" s="10" t="s">
        <v>5767</v>
      </c>
      <c r="C656" s="9" t="s">
        <v>14023</v>
      </c>
      <c r="D656" s="19">
        <v>199</v>
      </c>
      <c r="E656" s="23">
        <v>599</v>
      </c>
      <c r="F656" s="26">
        <v>0.67</v>
      </c>
      <c r="G656" s="15">
        <v>4.5</v>
      </c>
      <c r="H656" s="23">
        <v>13568</v>
      </c>
    </row>
    <row r="657" spans="1:8" x14ac:dyDescent="0.55000000000000004">
      <c r="A657" s="9" t="s">
        <v>5776</v>
      </c>
      <c r="B657" s="10" t="s">
        <v>3347</v>
      </c>
      <c r="C657" s="9" t="s">
        <v>14031</v>
      </c>
      <c r="D657" s="19">
        <v>999</v>
      </c>
      <c r="E657" s="23">
        <v>4499</v>
      </c>
      <c r="F657" s="26">
        <v>0.78</v>
      </c>
      <c r="G657" s="15">
        <v>3.8</v>
      </c>
      <c r="H657" s="23">
        <v>3390</v>
      </c>
    </row>
    <row r="658" spans="1:8" x14ac:dyDescent="0.55000000000000004">
      <c r="A658" s="9" t="s">
        <v>5786</v>
      </c>
      <c r="B658" s="10" t="s">
        <v>3347</v>
      </c>
      <c r="C658" s="9" t="s">
        <v>14031</v>
      </c>
      <c r="D658" s="19">
        <v>899</v>
      </c>
      <c r="E658" s="23">
        <v>4499</v>
      </c>
      <c r="F658" s="26">
        <v>0.8</v>
      </c>
      <c r="G658" s="15">
        <v>3.8</v>
      </c>
      <c r="H658" s="23" t="s">
        <v>5788</v>
      </c>
    </row>
    <row r="659" spans="1:8" x14ac:dyDescent="0.55000000000000004">
      <c r="A659" s="9" t="s">
        <v>3903</v>
      </c>
      <c r="B659" s="10" t="s">
        <v>3252</v>
      </c>
      <c r="C659" s="9" t="s">
        <v>13990</v>
      </c>
      <c r="D659" s="19">
        <v>1799</v>
      </c>
      <c r="E659" s="23">
        <v>2499</v>
      </c>
      <c r="F659" s="26">
        <v>0.28000000000000003</v>
      </c>
      <c r="G659" s="15">
        <v>4.0999999999999996</v>
      </c>
      <c r="H659" s="23">
        <v>18678</v>
      </c>
    </row>
    <row r="660" spans="1:8" x14ac:dyDescent="0.55000000000000004">
      <c r="A660" s="9" t="s">
        <v>87</v>
      </c>
      <c r="B660" s="10" t="s">
        <v>18</v>
      </c>
      <c r="C660" s="9" t="s">
        <v>13981</v>
      </c>
      <c r="D660" s="19">
        <v>176.63</v>
      </c>
      <c r="E660" s="23">
        <v>499</v>
      </c>
      <c r="F660" s="26">
        <v>0.65</v>
      </c>
      <c r="G660" s="15">
        <v>4.0999999999999996</v>
      </c>
      <c r="H660" s="23">
        <v>15189</v>
      </c>
    </row>
    <row r="661" spans="1:8" x14ac:dyDescent="0.55000000000000004">
      <c r="A661" s="9" t="s">
        <v>5800</v>
      </c>
      <c r="B661" s="10" t="s">
        <v>5596</v>
      </c>
      <c r="C661" s="9" t="s">
        <v>13964</v>
      </c>
      <c r="D661" s="19">
        <v>522</v>
      </c>
      <c r="E661" s="23">
        <v>550</v>
      </c>
      <c r="F661" s="26">
        <v>0.05</v>
      </c>
      <c r="G661" s="15">
        <v>4.4000000000000004</v>
      </c>
      <c r="H661" s="23">
        <v>12179</v>
      </c>
    </row>
    <row r="662" spans="1:8" x14ac:dyDescent="0.55000000000000004">
      <c r="A662" s="9" t="s">
        <v>5812</v>
      </c>
      <c r="B662" s="10" t="s">
        <v>5814</v>
      </c>
      <c r="C662" s="9" t="s">
        <v>14046</v>
      </c>
      <c r="D662" s="19">
        <v>799</v>
      </c>
      <c r="E662" s="23">
        <v>1999</v>
      </c>
      <c r="F662" s="26">
        <v>0.6</v>
      </c>
      <c r="G662" s="15">
        <v>3.8</v>
      </c>
      <c r="H662" s="23">
        <v>12958</v>
      </c>
    </row>
    <row r="663" spans="1:8" x14ac:dyDescent="0.55000000000000004">
      <c r="A663" s="9" t="s">
        <v>5823</v>
      </c>
      <c r="B663" s="10" t="s">
        <v>5206</v>
      </c>
      <c r="C663" s="9" t="s">
        <v>14038</v>
      </c>
      <c r="D663" s="19">
        <v>681</v>
      </c>
      <c r="E663" s="23">
        <v>1199</v>
      </c>
      <c r="F663" s="26">
        <v>0.43</v>
      </c>
      <c r="G663" s="15">
        <v>4.2</v>
      </c>
      <c r="H663" s="23">
        <v>8258</v>
      </c>
    </row>
    <row r="664" spans="1:8" x14ac:dyDescent="0.55000000000000004">
      <c r="A664" s="9" t="s">
        <v>5834</v>
      </c>
      <c r="B664" s="10" t="s">
        <v>5836</v>
      </c>
      <c r="C664" s="9" t="s">
        <v>13982</v>
      </c>
      <c r="D664" s="19">
        <v>1199</v>
      </c>
      <c r="E664" s="23">
        <v>3490</v>
      </c>
      <c r="F664" s="26">
        <v>0.66</v>
      </c>
      <c r="G664" s="15">
        <v>4.0999999999999996</v>
      </c>
      <c r="H664" s="23">
        <v>11716</v>
      </c>
    </row>
    <row r="665" spans="1:8" x14ac:dyDescent="0.55000000000000004">
      <c r="A665" s="9" t="s">
        <v>5846</v>
      </c>
      <c r="B665" s="10" t="s">
        <v>5848</v>
      </c>
      <c r="C665" s="9" t="s">
        <v>13978</v>
      </c>
      <c r="D665" s="19">
        <v>2499</v>
      </c>
      <c r="E665" s="23">
        <v>4999</v>
      </c>
      <c r="F665" s="26">
        <v>0.5</v>
      </c>
      <c r="G665" s="15">
        <v>4.4000000000000004</v>
      </c>
      <c r="H665" s="23">
        <v>35024</v>
      </c>
    </row>
    <row r="666" spans="1:8" x14ac:dyDescent="0.55000000000000004">
      <c r="A666" s="9" t="s">
        <v>5857</v>
      </c>
      <c r="B666" s="10" t="s">
        <v>5859</v>
      </c>
      <c r="C666" s="9" t="s">
        <v>14047</v>
      </c>
      <c r="D666" s="19">
        <v>1799</v>
      </c>
      <c r="E666" s="23">
        <v>4999</v>
      </c>
      <c r="F666" s="26">
        <v>0.64</v>
      </c>
      <c r="G666" s="15">
        <v>4.0999999999999996</v>
      </c>
      <c r="H666" s="23">
        <v>55192</v>
      </c>
    </row>
    <row r="667" spans="1:8" x14ac:dyDescent="0.55000000000000004">
      <c r="A667" s="9" t="s">
        <v>5868</v>
      </c>
      <c r="B667" s="10" t="s">
        <v>3347</v>
      </c>
      <c r="C667" s="9" t="s">
        <v>14031</v>
      </c>
      <c r="D667" s="19">
        <v>429</v>
      </c>
      <c r="E667" s="23">
        <v>599</v>
      </c>
      <c r="F667" s="26">
        <v>0.28000000000000003</v>
      </c>
      <c r="G667" s="15">
        <v>4.0999999999999996</v>
      </c>
      <c r="H667" s="23" t="s">
        <v>5871</v>
      </c>
    </row>
    <row r="668" spans="1:8" x14ac:dyDescent="0.55000000000000004">
      <c r="A668" s="9" t="s">
        <v>5880</v>
      </c>
      <c r="B668" s="10" t="s">
        <v>5218</v>
      </c>
      <c r="C668" s="9" t="s">
        <v>14039</v>
      </c>
      <c r="D668" s="19">
        <v>100</v>
      </c>
      <c r="E668" s="23">
        <v>499</v>
      </c>
      <c r="F668" s="26">
        <v>0.8</v>
      </c>
      <c r="G668" s="15">
        <v>3.5</v>
      </c>
      <c r="H668" s="23">
        <v>9638</v>
      </c>
    </row>
    <row r="669" spans="1:8" x14ac:dyDescent="0.55000000000000004">
      <c r="A669" s="9" t="s">
        <v>5891</v>
      </c>
      <c r="B669" s="10" t="s">
        <v>5376</v>
      </c>
      <c r="C669" s="9" t="s">
        <v>14042</v>
      </c>
      <c r="D669" s="19">
        <v>329</v>
      </c>
      <c r="E669" s="23">
        <v>399</v>
      </c>
      <c r="F669" s="26">
        <v>0.18</v>
      </c>
      <c r="G669" s="15">
        <v>3.6</v>
      </c>
      <c r="H669" s="23">
        <v>33735</v>
      </c>
    </row>
    <row r="670" spans="1:8" x14ac:dyDescent="0.55000000000000004">
      <c r="A670" s="9" t="s">
        <v>99</v>
      </c>
      <c r="B670" s="10" t="s">
        <v>18</v>
      </c>
      <c r="C670" s="9" t="s">
        <v>13981</v>
      </c>
      <c r="D670" s="19">
        <v>229</v>
      </c>
      <c r="E670" s="23">
        <v>299</v>
      </c>
      <c r="F670" s="26">
        <v>0.23</v>
      </c>
      <c r="G670" s="15">
        <v>4.3</v>
      </c>
      <c r="H670" s="23">
        <v>30411</v>
      </c>
    </row>
    <row r="671" spans="1:8" x14ac:dyDescent="0.55000000000000004">
      <c r="A671" s="9" t="s">
        <v>5902</v>
      </c>
      <c r="B671" s="10" t="s">
        <v>5206</v>
      </c>
      <c r="C671" s="9" t="s">
        <v>14038</v>
      </c>
      <c r="D671" s="19">
        <v>139</v>
      </c>
      <c r="E671" s="23">
        <v>299</v>
      </c>
      <c r="F671" s="26">
        <v>0.54</v>
      </c>
      <c r="G671" s="15">
        <v>3.8</v>
      </c>
      <c r="H671" s="23">
        <v>3044</v>
      </c>
    </row>
    <row r="672" spans="1:8" x14ac:dyDescent="0.55000000000000004">
      <c r="A672" s="9" t="s">
        <v>5912</v>
      </c>
      <c r="B672" s="10" t="s">
        <v>4761</v>
      </c>
      <c r="C672" s="9" t="s">
        <v>14036</v>
      </c>
      <c r="D672" s="19">
        <v>1199</v>
      </c>
      <c r="E672" s="23">
        <v>2499</v>
      </c>
      <c r="F672" s="26">
        <v>0.52</v>
      </c>
      <c r="G672" s="15">
        <v>4</v>
      </c>
      <c r="H672" s="23">
        <v>33584</v>
      </c>
    </row>
    <row r="673" spans="1:8" x14ac:dyDescent="0.55000000000000004">
      <c r="A673" s="9" t="s">
        <v>5922</v>
      </c>
      <c r="B673" s="10" t="s">
        <v>5924</v>
      </c>
      <c r="C673" s="9" t="s">
        <v>13966</v>
      </c>
      <c r="D673" s="19">
        <v>1049</v>
      </c>
      <c r="E673" s="23">
        <v>2299</v>
      </c>
      <c r="F673" s="26">
        <v>0.54</v>
      </c>
      <c r="G673" s="15">
        <v>3.9</v>
      </c>
      <c r="H673" s="23">
        <v>1779</v>
      </c>
    </row>
    <row r="674" spans="1:8" x14ac:dyDescent="0.55000000000000004">
      <c r="A674" s="9" t="s">
        <v>3948</v>
      </c>
      <c r="B674" s="10" t="s">
        <v>3950</v>
      </c>
      <c r="C674" s="9" t="s">
        <v>14034</v>
      </c>
      <c r="D674" s="19">
        <v>119</v>
      </c>
      <c r="E674" s="23">
        <v>299</v>
      </c>
      <c r="F674" s="26">
        <v>0.6</v>
      </c>
      <c r="G674" s="15">
        <v>4.0999999999999996</v>
      </c>
      <c r="H674" s="23">
        <v>5999</v>
      </c>
    </row>
    <row r="675" spans="1:8" x14ac:dyDescent="0.55000000000000004">
      <c r="A675" s="9" t="s">
        <v>129</v>
      </c>
      <c r="B675" s="10" t="s">
        <v>18</v>
      </c>
      <c r="C675" s="9" t="s">
        <v>13981</v>
      </c>
      <c r="D675" s="19">
        <v>154</v>
      </c>
      <c r="E675" s="23">
        <v>339</v>
      </c>
      <c r="F675" s="26">
        <v>0.55000000000000004</v>
      </c>
      <c r="G675" s="15">
        <v>4.3</v>
      </c>
      <c r="H675" s="23">
        <v>13391</v>
      </c>
    </row>
    <row r="676" spans="1:8" x14ac:dyDescent="0.55000000000000004">
      <c r="A676" s="9" t="s">
        <v>5939</v>
      </c>
      <c r="B676" s="10" t="s">
        <v>5941</v>
      </c>
      <c r="C676" s="9" t="s">
        <v>14023</v>
      </c>
      <c r="D676" s="19">
        <v>225</v>
      </c>
      <c r="E676" s="23">
        <v>250</v>
      </c>
      <c r="F676" s="26">
        <v>0.1</v>
      </c>
      <c r="G676" s="15">
        <v>4.4000000000000004</v>
      </c>
      <c r="H676" s="23">
        <v>26556</v>
      </c>
    </row>
    <row r="677" spans="1:8" x14ac:dyDescent="0.55000000000000004">
      <c r="A677" s="9" t="s">
        <v>5951</v>
      </c>
      <c r="B677" s="10" t="s">
        <v>5242</v>
      </c>
      <c r="C677" s="9" t="s">
        <v>14040</v>
      </c>
      <c r="D677" s="19">
        <v>656</v>
      </c>
      <c r="E677" s="23">
        <v>1499</v>
      </c>
      <c r="F677" s="26">
        <v>0.56000000000000005</v>
      </c>
      <c r="G677" s="15">
        <v>4.3</v>
      </c>
      <c r="H677" s="23">
        <v>25903</v>
      </c>
    </row>
    <row r="678" spans="1:8" x14ac:dyDescent="0.55000000000000004">
      <c r="A678" s="9" t="s">
        <v>5962</v>
      </c>
      <c r="B678" s="10" t="s">
        <v>5193</v>
      </c>
      <c r="C678" s="9" t="s">
        <v>14023</v>
      </c>
      <c r="D678" s="19">
        <v>1109</v>
      </c>
      <c r="E678" s="23">
        <v>2800</v>
      </c>
      <c r="F678" s="26">
        <v>0.6</v>
      </c>
      <c r="G678" s="15">
        <v>4.3</v>
      </c>
      <c r="H678" s="23">
        <v>53464</v>
      </c>
    </row>
    <row r="679" spans="1:8" x14ac:dyDescent="0.55000000000000004">
      <c r="A679" s="9" t="s">
        <v>3919</v>
      </c>
      <c r="B679" s="10" t="s">
        <v>3219</v>
      </c>
      <c r="C679" s="13" t="s">
        <v>13939</v>
      </c>
      <c r="D679" s="19">
        <v>2999</v>
      </c>
      <c r="E679" s="23">
        <v>7990</v>
      </c>
      <c r="F679" s="26">
        <v>0.62</v>
      </c>
      <c r="G679" s="15">
        <v>4.0999999999999996</v>
      </c>
      <c r="H679" s="23">
        <v>48448</v>
      </c>
    </row>
    <row r="680" spans="1:8" x14ac:dyDescent="0.55000000000000004">
      <c r="A680" s="9" t="s">
        <v>5976</v>
      </c>
      <c r="B680" s="10" t="s">
        <v>5756</v>
      </c>
      <c r="C680" s="9" t="s">
        <v>13955</v>
      </c>
      <c r="D680" s="19">
        <v>169</v>
      </c>
      <c r="E680" s="23">
        <v>299</v>
      </c>
      <c r="F680" s="26">
        <v>0.43</v>
      </c>
      <c r="G680" s="15">
        <v>4.4000000000000004</v>
      </c>
      <c r="H680" s="23">
        <v>5176</v>
      </c>
    </row>
    <row r="681" spans="1:8" x14ac:dyDescent="0.55000000000000004">
      <c r="A681" s="9" t="s">
        <v>5987</v>
      </c>
      <c r="B681" s="10" t="s">
        <v>5653</v>
      </c>
      <c r="C681" s="9" t="s">
        <v>14044</v>
      </c>
      <c r="D681" s="19">
        <v>309</v>
      </c>
      <c r="E681" s="23">
        <v>404</v>
      </c>
      <c r="F681" s="26">
        <v>0.24</v>
      </c>
      <c r="G681" s="15">
        <v>4.4000000000000004</v>
      </c>
      <c r="H681" s="23">
        <v>8614</v>
      </c>
    </row>
    <row r="682" spans="1:8" x14ac:dyDescent="0.55000000000000004">
      <c r="A682" s="9" t="s">
        <v>5998</v>
      </c>
      <c r="B682" s="10" t="s">
        <v>4761</v>
      </c>
      <c r="C682" s="9" t="s">
        <v>14036</v>
      </c>
      <c r="D682" s="19">
        <v>599</v>
      </c>
      <c r="E682" s="23">
        <v>1399</v>
      </c>
      <c r="F682" s="26">
        <v>0.56999999999999995</v>
      </c>
      <c r="G682" s="15">
        <v>3.8</v>
      </c>
      <c r="H682" s="23">
        <v>60026</v>
      </c>
    </row>
    <row r="683" spans="1:8" x14ac:dyDescent="0.55000000000000004">
      <c r="A683" s="9" t="s">
        <v>6008</v>
      </c>
      <c r="B683" s="10" t="s">
        <v>5376</v>
      </c>
      <c r="C683" s="9" t="s">
        <v>14042</v>
      </c>
      <c r="D683" s="19">
        <v>299</v>
      </c>
      <c r="E683" s="23">
        <v>599</v>
      </c>
      <c r="F683" s="26">
        <v>0.5</v>
      </c>
      <c r="G683" s="15">
        <v>3.8</v>
      </c>
      <c r="H683" s="23">
        <v>3066</v>
      </c>
    </row>
    <row r="684" spans="1:8" x14ac:dyDescent="0.55000000000000004">
      <c r="A684" s="9" t="s">
        <v>6018</v>
      </c>
      <c r="B684" s="10" t="s">
        <v>5242</v>
      </c>
      <c r="C684" s="9" t="s">
        <v>14040</v>
      </c>
      <c r="D684" s="19">
        <v>449</v>
      </c>
      <c r="E684" s="23">
        <v>999</v>
      </c>
      <c r="F684" s="26">
        <v>0.55000000000000004</v>
      </c>
      <c r="G684" s="15">
        <v>4</v>
      </c>
      <c r="H684" s="23">
        <v>2102</v>
      </c>
    </row>
    <row r="685" spans="1:8" x14ac:dyDescent="0.55000000000000004">
      <c r="A685" s="9" t="s">
        <v>6028</v>
      </c>
      <c r="B685" s="10" t="s">
        <v>5206</v>
      </c>
      <c r="C685" s="9" t="s">
        <v>14038</v>
      </c>
      <c r="D685" s="19">
        <v>799</v>
      </c>
      <c r="E685" s="23">
        <v>1295</v>
      </c>
      <c r="F685" s="26">
        <v>0.38</v>
      </c>
      <c r="G685" s="15">
        <v>4.4000000000000004</v>
      </c>
      <c r="H685" s="23">
        <v>34852</v>
      </c>
    </row>
    <row r="686" spans="1:8" x14ac:dyDescent="0.55000000000000004">
      <c r="A686" s="9" t="s">
        <v>146</v>
      </c>
      <c r="B686" s="10" t="s">
        <v>148</v>
      </c>
      <c r="C686" s="9" t="s">
        <v>13956</v>
      </c>
      <c r="D686" s="19">
        <v>219</v>
      </c>
      <c r="E686" s="23">
        <v>700</v>
      </c>
      <c r="F686" s="26">
        <v>0.69</v>
      </c>
      <c r="G686" s="15">
        <v>4.4000000000000004</v>
      </c>
      <c r="H686" s="23" t="s">
        <v>6038</v>
      </c>
    </row>
    <row r="687" spans="1:8" x14ac:dyDescent="0.55000000000000004">
      <c r="A687" s="9" t="s">
        <v>6040</v>
      </c>
      <c r="B687" s="10" t="s">
        <v>6042</v>
      </c>
      <c r="C687" s="9" t="s">
        <v>13961</v>
      </c>
      <c r="D687" s="19">
        <v>157</v>
      </c>
      <c r="E687" s="23">
        <v>160</v>
      </c>
      <c r="F687" s="26">
        <v>0.02</v>
      </c>
      <c r="G687" s="15">
        <v>4.5</v>
      </c>
      <c r="H687" s="23">
        <v>8618</v>
      </c>
    </row>
    <row r="688" spans="1:8" x14ac:dyDescent="0.55000000000000004">
      <c r="A688" s="9" t="s">
        <v>4006</v>
      </c>
      <c r="B688" s="10" t="s">
        <v>3301</v>
      </c>
      <c r="C688" s="9" t="s">
        <v>13936</v>
      </c>
      <c r="D688" s="19">
        <v>369</v>
      </c>
      <c r="E688" s="23">
        <v>1600</v>
      </c>
      <c r="F688" s="26">
        <v>0.77</v>
      </c>
      <c r="G688" s="15">
        <v>4</v>
      </c>
      <c r="H688" s="23">
        <v>32625</v>
      </c>
    </row>
    <row r="689" spans="1:8" x14ac:dyDescent="0.55000000000000004">
      <c r="A689" s="9" t="s">
        <v>6056</v>
      </c>
      <c r="B689" s="10" t="s">
        <v>5206</v>
      </c>
      <c r="C689" s="9" t="s">
        <v>14038</v>
      </c>
      <c r="D689" s="19">
        <v>599</v>
      </c>
      <c r="E689" s="23">
        <v>899</v>
      </c>
      <c r="F689" s="26">
        <v>0.33</v>
      </c>
      <c r="G689" s="15">
        <v>4</v>
      </c>
      <c r="H689" s="23">
        <v>4018</v>
      </c>
    </row>
    <row r="690" spans="1:8" x14ac:dyDescent="0.55000000000000004">
      <c r="A690" s="9" t="s">
        <v>6066</v>
      </c>
      <c r="B690" s="10" t="s">
        <v>6068</v>
      </c>
      <c r="C690" s="9" t="s">
        <v>14023</v>
      </c>
      <c r="D690" s="19">
        <v>479</v>
      </c>
      <c r="E690" s="23">
        <v>599</v>
      </c>
      <c r="F690" s="26">
        <v>0.2</v>
      </c>
      <c r="G690" s="15">
        <v>4.3</v>
      </c>
      <c r="H690" s="23">
        <v>11687</v>
      </c>
    </row>
    <row r="691" spans="1:8" x14ac:dyDescent="0.55000000000000004">
      <c r="A691" s="9" t="s">
        <v>160</v>
      </c>
      <c r="B691" s="10" t="s">
        <v>18</v>
      </c>
      <c r="C691" s="9" t="s">
        <v>13981</v>
      </c>
      <c r="D691" s="19">
        <v>350</v>
      </c>
      <c r="E691" s="23">
        <v>899</v>
      </c>
      <c r="F691" s="26">
        <v>0.61</v>
      </c>
      <c r="G691" s="15">
        <v>4.2</v>
      </c>
      <c r="H691" s="23">
        <v>2262</v>
      </c>
    </row>
    <row r="692" spans="1:8" x14ac:dyDescent="0.55000000000000004">
      <c r="A692" s="9" t="s">
        <v>6079</v>
      </c>
      <c r="B692" s="10" t="s">
        <v>3347</v>
      </c>
      <c r="C692" s="9" t="s">
        <v>14031</v>
      </c>
      <c r="D692" s="19">
        <v>1598</v>
      </c>
      <c r="E692" s="23">
        <v>2990</v>
      </c>
      <c r="F692" s="26">
        <v>0.47</v>
      </c>
      <c r="G692" s="15">
        <v>3.8</v>
      </c>
      <c r="H692" s="23">
        <v>11015</v>
      </c>
    </row>
    <row r="693" spans="1:8" x14ac:dyDescent="0.55000000000000004">
      <c r="A693" s="9" t="s">
        <v>6090</v>
      </c>
      <c r="B693" s="10" t="s">
        <v>6092</v>
      </c>
      <c r="C693" s="9" t="s">
        <v>13967</v>
      </c>
      <c r="D693" s="19">
        <v>599</v>
      </c>
      <c r="E693" s="23">
        <v>899</v>
      </c>
      <c r="F693" s="26">
        <v>0.33</v>
      </c>
      <c r="G693" s="15">
        <v>4.3</v>
      </c>
      <c r="H693" s="23">
        <v>95116</v>
      </c>
    </row>
    <row r="694" spans="1:8" x14ac:dyDescent="0.55000000000000004">
      <c r="A694" s="9" t="s">
        <v>172</v>
      </c>
      <c r="B694" s="10" t="s">
        <v>18</v>
      </c>
      <c r="C694" s="9" t="s">
        <v>13981</v>
      </c>
      <c r="D694" s="19">
        <v>159</v>
      </c>
      <c r="E694" s="23">
        <v>399</v>
      </c>
      <c r="F694" s="26">
        <v>0.6</v>
      </c>
      <c r="G694" s="15">
        <v>4.0999999999999996</v>
      </c>
      <c r="H694" s="23">
        <v>4768</v>
      </c>
    </row>
    <row r="695" spans="1:8" x14ac:dyDescent="0.55000000000000004">
      <c r="A695" s="9" t="s">
        <v>6102</v>
      </c>
      <c r="B695" s="10" t="s">
        <v>5193</v>
      </c>
      <c r="C695" s="9" t="s">
        <v>14023</v>
      </c>
      <c r="D695" s="19">
        <v>1299</v>
      </c>
      <c r="E695" s="23">
        <v>3000</v>
      </c>
      <c r="F695" s="26">
        <v>0.56999999999999995</v>
      </c>
      <c r="G695" s="15">
        <v>4.3</v>
      </c>
      <c r="H695" s="23">
        <v>23022</v>
      </c>
    </row>
    <row r="696" spans="1:8" x14ac:dyDescent="0.55000000000000004">
      <c r="A696" s="9" t="s">
        <v>4105</v>
      </c>
      <c r="B696" s="10" t="s">
        <v>3219</v>
      </c>
      <c r="C696" s="9" t="s">
        <v>13939</v>
      </c>
      <c r="D696" s="19">
        <v>1599</v>
      </c>
      <c r="E696" s="23">
        <v>4999</v>
      </c>
      <c r="F696" s="26">
        <v>0.68</v>
      </c>
      <c r="G696" s="15">
        <v>4</v>
      </c>
      <c r="H696" s="23">
        <v>67951</v>
      </c>
    </row>
    <row r="697" spans="1:8" x14ac:dyDescent="0.55000000000000004">
      <c r="A697" s="9" t="s">
        <v>6120</v>
      </c>
      <c r="B697" s="10" t="s">
        <v>6122</v>
      </c>
      <c r="C697" s="9" t="s">
        <v>14048</v>
      </c>
      <c r="D697" s="19">
        <v>294</v>
      </c>
      <c r="E697" s="23">
        <v>4999</v>
      </c>
      <c r="F697" s="26">
        <v>0.94</v>
      </c>
      <c r="G697" s="15">
        <v>4.3</v>
      </c>
      <c r="H697" s="23">
        <v>4426</v>
      </c>
    </row>
    <row r="698" spans="1:8" x14ac:dyDescent="0.55000000000000004">
      <c r="A698" s="9" t="s">
        <v>6132</v>
      </c>
      <c r="B698" s="10" t="s">
        <v>5653</v>
      </c>
      <c r="C698" s="9" t="s">
        <v>14044</v>
      </c>
      <c r="D698" s="19">
        <v>828</v>
      </c>
      <c r="E698" s="23">
        <v>861</v>
      </c>
      <c r="F698" s="26">
        <v>0.04</v>
      </c>
      <c r="G698" s="15">
        <v>4.2</v>
      </c>
      <c r="H698" s="23">
        <v>4567</v>
      </c>
    </row>
    <row r="699" spans="1:8" x14ac:dyDescent="0.55000000000000004">
      <c r="A699" s="9" t="s">
        <v>6144</v>
      </c>
      <c r="B699" s="10" t="s">
        <v>4761</v>
      </c>
      <c r="C699" s="9" t="s">
        <v>14036</v>
      </c>
      <c r="D699" s="19">
        <v>745</v>
      </c>
      <c r="E699" s="23">
        <v>795</v>
      </c>
      <c r="F699" s="26">
        <v>0.06</v>
      </c>
      <c r="G699" s="15">
        <v>4</v>
      </c>
      <c r="H699" s="23">
        <v>13797</v>
      </c>
    </row>
    <row r="700" spans="1:8" x14ac:dyDescent="0.55000000000000004">
      <c r="A700" s="9" t="s">
        <v>6155</v>
      </c>
      <c r="B700" s="10" t="s">
        <v>6157</v>
      </c>
      <c r="C700" s="9" t="s">
        <v>13948</v>
      </c>
      <c r="D700" s="19">
        <v>1549</v>
      </c>
      <c r="E700" s="23">
        <v>2495</v>
      </c>
      <c r="F700" s="26">
        <v>0.38</v>
      </c>
      <c r="G700" s="15">
        <v>4.4000000000000004</v>
      </c>
      <c r="H700" s="23">
        <v>15137</v>
      </c>
    </row>
    <row r="701" spans="1:8" x14ac:dyDescent="0.55000000000000004">
      <c r="A701" s="9" t="s">
        <v>182</v>
      </c>
      <c r="B701" s="10" t="s">
        <v>18</v>
      </c>
      <c r="C701" s="9" t="s">
        <v>13981</v>
      </c>
      <c r="D701" s="19">
        <v>349</v>
      </c>
      <c r="E701" s="23">
        <v>399</v>
      </c>
      <c r="F701" s="26">
        <v>0.13</v>
      </c>
      <c r="G701" s="15">
        <v>4.4000000000000004</v>
      </c>
      <c r="H701" s="23">
        <v>18757</v>
      </c>
    </row>
    <row r="702" spans="1:8" x14ac:dyDescent="0.55000000000000004">
      <c r="A702" s="9" t="s">
        <v>233</v>
      </c>
      <c r="B702" s="10" t="s">
        <v>18</v>
      </c>
      <c r="C702" s="9" t="s">
        <v>13981</v>
      </c>
      <c r="D702" s="19">
        <v>970</v>
      </c>
      <c r="E702" s="23">
        <v>1799</v>
      </c>
      <c r="F702" s="26">
        <v>0.46</v>
      </c>
      <c r="G702" s="15">
        <v>4.5</v>
      </c>
      <c r="H702" s="23">
        <v>815</v>
      </c>
    </row>
    <row r="703" spans="1:8" x14ac:dyDescent="0.55000000000000004">
      <c r="A703" s="9" t="s">
        <v>6173</v>
      </c>
      <c r="B703" s="10" t="s">
        <v>5608</v>
      </c>
      <c r="C703" s="9" t="s">
        <v>13997</v>
      </c>
      <c r="D703" s="19">
        <v>1469</v>
      </c>
      <c r="E703" s="23">
        <v>2499</v>
      </c>
      <c r="F703" s="26">
        <v>0.41</v>
      </c>
      <c r="G703" s="15">
        <v>4.2</v>
      </c>
      <c r="H703" s="23" t="s">
        <v>6176</v>
      </c>
    </row>
    <row r="704" spans="1:8" x14ac:dyDescent="0.55000000000000004">
      <c r="A704" s="9" t="s">
        <v>6185</v>
      </c>
      <c r="B704" s="10" t="s">
        <v>6187</v>
      </c>
      <c r="C704" s="9" t="s">
        <v>13961</v>
      </c>
      <c r="D704" s="19">
        <v>198</v>
      </c>
      <c r="E704" s="23">
        <v>800</v>
      </c>
      <c r="F704" s="26">
        <v>0.75</v>
      </c>
      <c r="G704" s="15">
        <v>4.0999999999999996</v>
      </c>
      <c r="H704" s="23">
        <v>9344</v>
      </c>
    </row>
    <row r="705" spans="1:8" x14ac:dyDescent="0.55000000000000004">
      <c r="A705" s="9" t="s">
        <v>6197</v>
      </c>
      <c r="B705" s="10" t="s">
        <v>6199</v>
      </c>
      <c r="C705" s="9" t="s">
        <v>14049</v>
      </c>
      <c r="D705" s="19">
        <v>549</v>
      </c>
      <c r="E705" s="23">
        <v>549</v>
      </c>
      <c r="F705" s="26">
        <v>0</v>
      </c>
      <c r="G705" s="15">
        <v>4.5</v>
      </c>
      <c r="H705" s="23">
        <v>4875</v>
      </c>
    </row>
    <row r="706" spans="1:8" x14ac:dyDescent="0.55000000000000004">
      <c r="A706" s="9" t="s">
        <v>4289</v>
      </c>
      <c r="B706" s="10" t="s">
        <v>3219</v>
      </c>
      <c r="C706" s="9" t="s">
        <v>13939</v>
      </c>
      <c r="D706" s="19">
        <v>2999</v>
      </c>
      <c r="E706" s="23">
        <v>9999</v>
      </c>
      <c r="F706" s="26">
        <v>0.7</v>
      </c>
      <c r="G706" s="15">
        <v>4.2</v>
      </c>
      <c r="H706" s="23">
        <v>20881</v>
      </c>
    </row>
    <row r="707" spans="1:8" x14ac:dyDescent="0.55000000000000004">
      <c r="A707" s="9" t="s">
        <v>6210</v>
      </c>
      <c r="B707" s="10" t="s">
        <v>3219</v>
      </c>
      <c r="C707" s="9" t="s">
        <v>13939</v>
      </c>
      <c r="D707" s="19">
        <v>12000</v>
      </c>
      <c r="E707" s="23">
        <v>29999</v>
      </c>
      <c r="F707" s="26">
        <v>0.6</v>
      </c>
      <c r="G707" s="15">
        <v>4.3</v>
      </c>
      <c r="H707" s="23">
        <v>4744</v>
      </c>
    </row>
    <row r="708" spans="1:8" x14ac:dyDescent="0.55000000000000004">
      <c r="A708" s="9" t="s">
        <v>6221</v>
      </c>
      <c r="B708" s="10" t="s">
        <v>3347</v>
      </c>
      <c r="C708" s="9" t="s">
        <v>14031</v>
      </c>
      <c r="D708" s="19">
        <v>1299</v>
      </c>
      <c r="E708" s="23">
        <v>3499</v>
      </c>
      <c r="F708" s="26">
        <v>0.63</v>
      </c>
      <c r="G708" s="15">
        <v>3.9</v>
      </c>
      <c r="H708" s="23">
        <v>12452</v>
      </c>
    </row>
    <row r="709" spans="1:8" x14ac:dyDescent="0.55000000000000004">
      <c r="A709" s="9" t="s">
        <v>6231</v>
      </c>
      <c r="B709" s="10" t="s">
        <v>5418</v>
      </c>
      <c r="C709" s="9" t="s">
        <v>14023</v>
      </c>
      <c r="D709" s="19">
        <v>269</v>
      </c>
      <c r="E709" s="23">
        <v>315</v>
      </c>
      <c r="F709" s="26">
        <v>0.15</v>
      </c>
      <c r="G709" s="15">
        <v>4.5</v>
      </c>
      <c r="H709" s="23">
        <v>17810</v>
      </c>
    </row>
    <row r="710" spans="1:8" x14ac:dyDescent="0.55000000000000004">
      <c r="A710" s="9" t="s">
        <v>6241</v>
      </c>
      <c r="B710" s="10" t="s">
        <v>3347</v>
      </c>
      <c r="C710" s="9" t="s">
        <v>14031</v>
      </c>
      <c r="D710" s="19">
        <v>799</v>
      </c>
      <c r="E710" s="23">
        <v>1499</v>
      </c>
      <c r="F710" s="26">
        <v>0.47</v>
      </c>
      <c r="G710" s="15">
        <v>4.0999999999999996</v>
      </c>
      <c r="H710" s="23">
        <v>53648</v>
      </c>
    </row>
    <row r="711" spans="1:8" x14ac:dyDescent="0.55000000000000004">
      <c r="A711" s="9" t="s">
        <v>6251</v>
      </c>
      <c r="B711" s="10" t="s">
        <v>6253</v>
      </c>
      <c r="C711" s="9" t="s">
        <v>13977</v>
      </c>
      <c r="D711" s="19">
        <v>6299</v>
      </c>
      <c r="E711" s="23">
        <v>13750</v>
      </c>
      <c r="F711" s="26">
        <v>0.54</v>
      </c>
      <c r="G711" s="15">
        <v>4.2</v>
      </c>
      <c r="H711" s="23">
        <v>2014</v>
      </c>
    </row>
    <row r="712" spans="1:8" x14ac:dyDescent="0.55000000000000004">
      <c r="A712" s="9" t="s">
        <v>6264</v>
      </c>
      <c r="B712" s="10" t="s">
        <v>6266</v>
      </c>
      <c r="C712" s="9" t="s">
        <v>14050</v>
      </c>
      <c r="D712" s="19">
        <v>59</v>
      </c>
      <c r="E712" s="23">
        <v>59</v>
      </c>
      <c r="F712" s="26">
        <v>0</v>
      </c>
      <c r="G712" s="15">
        <v>3.8</v>
      </c>
      <c r="H712" s="23">
        <v>5958</v>
      </c>
    </row>
    <row r="713" spans="1:8" x14ac:dyDescent="0.55000000000000004">
      <c r="A713" s="9" t="s">
        <v>6275</v>
      </c>
      <c r="B713" s="10" t="s">
        <v>3391</v>
      </c>
      <c r="C713" s="9" t="s">
        <v>13991</v>
      </c>
      <c r="D713" s="19">
        <v>571</v>
      </c>
      <c r="E713" s="23">
        <v>999</v>
      </c>
      <c r="F713" s="26">
        <v>0.43</v>
      </c>
      <c r="G713" s="15">
        <v>4.3</v>
      </c>
      <c r="H713" s="23">
        <v>38221</v>
      </c>
    </row>
    <row r="714" spans="1:8" x14ac:dyDescent="0.55000000000000004">
      <c r="A714" s="9" t="s">
        <v>6286</v>
      </c>
      <c r="B714" s="10" t="s">
        <v>5924</v>
      </c>
      <c r="C714" s="9" t="s">
        <v>13966</v>
      </c>
      <c r="D714" s="19">
        <v>549</v>
      </c>
      <c r="E714" s="23">
        <v>999</v>
      </c>
      <c r="F714" s="26">
        <v>0.45</v>
      </c>
      <c r="G714" s="15">
        <v>3.9</v>
      </c>
      <c r="H714" s="23">
        <v>64705</v>
      </c>
    </row>
    <row r="715" spans="1:8" x14ac:dyDescent="0.55000000000000004">
      <c r="A715" s="9" t="s">
        <v>4186</v>
      </c>
      <c r="B715" s="10" t="s">
        <v>4188</v>
      </c>
      <c r="C715" s="9" t="s">
        <v>14035</v>
      </c>
      <c r="D715" s="19">
        <v>2099</v>
      </c>
      <c r="E715" s="23">
        <v>5999</v>
      </c>
      <c r="F715" s="26">
        <v>0.65</v>
      </c>
      <c r="G715" s="15">
        <v>4.3</v>
      </c>
      <c r="H715" s="23">
        <v>17129</v>
      </c>
    </row>
    <row r="716" spans="1:8" x14ac:dyDescent="0.55000000000000004">
      <c r="A716" s="9" t="s">
        <v>221</v>
      </c>
      <c r="B716" s="10" t="s">
        <v>194</v>
      </c>
      <c r="C716" s="9" t="s">
        <v>14024</v>
      </c>
      <c r="D716" s="19">
        <v>13490</v>
      </c>
      <c r="E716" s="23">
        <v>21990</v>
      </c>
      <c r="F716" s="26">
        <v>0.39</v>
      </c>
      <c r="G716" s="15">
        <v>4.3</v>
      </c>
      <c r="H716" s="23">
        <v>11976</v>
      </c>
    </row>
    <row r="717" spans="1:8" x14ac:dyDescent="0.55000000000000004">
      <c r="A717" s="9" t="s">
        <v>6299</v>
      </c>
      <c r="B717" s="10" t="s">
        <v>5479</v>
      </c>
      <c r="C717" s="9" t="s">
        <v>14043</v>
      </c>
      <c r="D717" s="19">
        <v>448</v>
      </c>
      <c r="E717" s="23">
        <v>699</v>
      </c>
      <c r="F717" s="26">
        <v>0.36</v>
      </c>
      <c r="G717" s="15">
        <v>3.9</v>
      </c>
      <c r="H717" s="23">
        <v>17348</v>
      </c>
    </row>
    <row r="718" spans="1:8" x14ac:dyDescent="0.55000000000000004">
      <c r="A718" s="9" t="s">
        <v>6310</v>
      </c>
      <c r="B718" s="10" t="s">
        <v>3347</v>
      </c>
      <c r="C718" s="9" t="s">
        <v>14031</v>
      </c>
      <c r="D718" s="19">
        <v>1499</v>
      </c>
      <c r="E718" s="23">
        <v>2999</v>
      </c>
      <c r="F718" s="26">
        <v>0.5</v>
      </c>
      <c r="G718" s="15">
        <v>3.7</v>
      </c>
      <c r="H718" s="23">
        <v>87798</v>
      </c>
    </row>
    <row r="719" spans="1:8" x14ac:dyDescent="0.55000000000000004">
      <c r="A719" s="9" t="s">
        <v>6320</v>
      </c>
      <c r="B719" s="10" t="s">
        <v>6322</v>
      </c>
      <c r="C719" s="9" t="s">
        <v>13999</v>
      </c>
      <c r="D719" s="19">
        <v>299</v>
      </c>
      <c r="E719" s="23">
        <v>499</v>
      </c>
      <c r="F719" s="26">
        <v>0.4</v>
      </c>
      <c r="G719" s="15">
        <v>4.2</v>
      </c>
      <c r="H719" s="23">
        <v>24432</v>
      </c>
    </row>
    <row r="720" spans="1:8" x14ac:dyDescent="0.55000000000000004">
      <c r="A720" s="9" t="s">
        <v>6331</v>
      </c>
      <c r="B720" s="10" t="s">
        <v>5193</v>
      </c>
      <c r="C720" s="9" t="s">
        <v>14023</v>
      </c>
      <c r="D720" s="19">
        <v>579</v>
      </c>
      <c r="E720" s="23">
        <v>1400</v>
      </c>
      <c r="F720" s="26">
        <v>0.59</v>
      </c>
      <c r="G720" s="15">
        <v>4.3</v>
      </c>
      <c r="H720" s="23" t="s">
        <v>6334</v>
      </c>
    </row>
    <row r="721" spans="1:8" x14ac:dyDescent="0.55000000000000004">
      <c r="A721" s="9" t="s">
        <v>6343</v>
      </c>
      <c r="B721" s="10" t="s">
        <v>6345</v>
      </c>
      <c r="C721" s="9" t="s">
        <v>14051</v>
      </c>
      <c r="D721" s="19">
        <v>2499</v>
      </c>
      <c r="E721" s="23">
        <v>3299</v>
      </c>
      <c r="F721" s="26">
        <v>0.24</v>
      </c>
      <c r="G721" s="15">
        <v>4.2</v>
      </c>
      <c r="H721" s="23">
        <v>93112</v>
      </c>
    </row>
    <row r="722" spans="1:8" x14ac:dyDescent="0.55000000000000004">
      <c r="A722" s="9" t="s">
        <v>6355</v>
      </c>
      <c r="B722" s="10" t="s">
        <v>3347</v>
      </c>
      <c r="C722" s="9" t="s">
        <v>14031</v>
      </c>
      <c r="D722" s="19">
        <v>1199</v>
      </c>
      <c r="E722" s="23">
        <v>5999</v>
      </c>
      <c r="F722" s="26">
        <v>0.8</v>
      </c>
      <c r="G722" s="15">
        <v>3.9</v>
      </c>
      <c r="H722" s="23">
        <v>47521</v>
      </c>
    </row>
    <row r="723" spans="1:8" x14ac:dyDescent="0.55000000000000004">
      <c r="A723" s="9" t="s">
        <v>6365</v>
      </c>
      <c r="B723" s="10" t="s">
        <v>6068</v>
      </c>
      <c r="C723" s="9" t="s">
        <v>14023</v>
      </c>
      <c r="D723" s="19">
        <v>399</v>
      </c>
      <c r="E723" s="23">
        <v>499</v>
      </c>
      <c r="F723" s="26">
        <v>0.2</v>
      </c>
      <c r="G723" s="15">
        <v>4.3</v>
      </c>
      <c r="H723" s="23">
        <v>27201</v>
      </c>
    </row>
    <row r="724" spans="1:8" x14ac:dyDescent="0.55000000000000004">
      <c r="A724" s="9" t="s">
        <v>245</v>
      </c>
      <c r="B724" s="10" t="s">
        <v>148</v>
      </c>
      <c r="C724" s="9" t="s">
        <v>13956</v>
      </c>
      <c r="D724" s="19">
        <v>279</v>
      </c>
      <c r="E724" s="23">
        <v>499</v>
      </c>
      <c r="F724" s="26">
        <v>0.44</v>
      </c>
      <c r="G724" s="15">
        <v>3.7</v>
      </c>
      <c r="H724" s="23">
        <v>10962</v>
      </c>
    </row>
    <row r="725" spans="1:8" x14ac:dyDescent="0.55000000000000004">
      <c r="A725" s="9" t="s">
        <v>256</v>
      </c>
      <c r="B725" s="10" t="s">
        <v>194</v>
      </c>
      <c r="C725" s="9" t="s">
        <v>14024</v>
      </c>
      <c r="D725" s="19">
        <v>13490</v>
      </c>
      <c r="E725" s="23">
        <v>22900</v>
      </c>
      <c r="F725" s="26">
        <v>0.41</v>
      </c>
      <c r="G725" s="15">
        <v>4.3</v>
      </c>
      <c r="H725" s="23">
        <v>16299</v>
      </c>
    </row>
    <row r="726" spans="1:8" x14ac:dyDescent="0.55000000000000004">
      <c r="A726" s="9" t="s">
        <v>6379</v>
      </c>
      <c r="B726" s="10" t="s">
        <v>5206</v>
      </c>
      <c r="C726" s="9" t="s">
        <v>14038</v>
      </c>
      <c r="D726" s="19">
        <v>279</v>
      </c>
      <c r="E726" s="23">
        <v>375</v>
      </c>
      <c r="F726" s="26">
        <v>0.26</v>
      </c>
      <c r="G726" s="15">
        <v>4.3</v>
      </c>
      <c r="H726" s="23">
        <v>31534</v>
      </c>
    </row>
    <row r="727" spans="1:8" x14ac:dyDescent="0.55000000000000004">
      <c r="A727" s="9" t="s">
        <v>6390</v>
      </c>
      <c r="B727" s="10" t="s">
        <v>3219</v>
      </c>
      <c r="C727" s="9" t="s">
        <v>13939</v>
      </c>
      <c r="D727" s="19">
        <v>2499</v>
      </c>
      <c r="E727" s="23">
        <v>4999</v>
      </c>
      <c r="F727" s="26">
        <v>0.5</v>
      </c>
      <c r="G727" s="15">
        <v>3.9</v>
      </c>
      <c r="H727" s="23">
        <v>7571</v>
      </c>
    </row>
    <row r="728" spans="1:8" x14ac:dyDescent="0.55000000000000004">
      <c r="A728" s="9" t="s">
        <v>6395</v>
      </c>
      <c r="B728" s="10" t="s">
        <v>6042</v>
      </c>
      <c r="C728" s="9" t="s">
        <v>13961</v>
      </c>
      <c r="D728" s="19">
        <v>137</v>
      </c>
      <c r="E728" s="23">
        <v>160</v>
      </c>
      <c r="F728" s="26">
        <v>0.14000000000000001</v>
      </c>
      <c r="G728" s="15">
        <v>4.4000000000000004</v>
      </c>
      <c r="H728" s="23">
        <v>6537</v>
      </c>
    </row>
    <row r="729" spans="1:8" x14ac:dyDescent="0.55000000000000004">
      <c r="A729" s="9" t="s">
        <v>267</v>
      </c>
      <c r="B729" s="10" t="s">
        <v>18</v>
      </c>
      <c r="C729" s="9" t="s">
        <v>13981</v>
      </c>
      <c r="D729" s="19">
        <v>59</v>
      </c>
      <c r="E729" s="23">
        <v>199</v>
      </c>
      <c r="F729" s="26">
        <v>0.7</v>
      </c>
      <c r="G729" s="15">
        <v>4</v>
      </c>
      <c r="H729" s="23">
        <v>9377</v>
      </c>
    </row>
    <row r="730" spans="1:8" x14ac:dyDescent="0.55000000000000004">
      <c r="A730" s="9" t="s">
        <v>6407</v>
      </c>
      <c r="B730" s="10" t="s">
        <v>5767</v>
      </c>
      <c r="C730" s="9" t="s">
        <v>14023</v>
      </c>
      <c r="D730" s="19">
        <v>299</v>
      </c>
      <c r="E730" s="23">
        <v>499</v>
      </c>
      <c r="F730" s="26">
        <v>0.4</v>
      </c>
      <c r="G730" s="15">
        <v>4.5</v>
      </c>
      <c r="H730" s="23">
        <v>21010</v>
      </c>
    </row>
    <row r="731" spans="1:8" x14ac:dyDescent="0.55000000000000004">
      <c r="A731" s="9" t="s">
        <v>6417</v>
      </c>
      <c r="B731" s="10" t="s">
        <v>3347</v>
      </c>
      <c r="C731" s="9" t="s">
        <v>14031</v>
      </c>
      <c r="D731" s="19">
        <v>1799</v>
      </c>
      <c r="E731" s="23">
        <v>3999</v>
      </c>
      <c r="F731" s="26">
        <v>0.55000000000000004</v>
      </c>
      <c r="G731" s="15">
        <v>3.9</v>
      </c>
      <c r="H731" s="23">
        <v>3517</v>
      </c>
    </row>
    <row r="732" spans="1:8" x14ac:dyDescent="0.55000000000000004">
      <c r="A732" s="9" t="s">
        <v>6427</v>
      </c>
      <c r="B732" s="10" t="s">
        <v>5924</v>
      </c>
      <c r="C732" s="9" t="s">
        <v>13966</v>
      </c>
      <c r="D732" s="19">
        <v>1999</v>
      </c>
      <c r="E732" s="23">
        <v>2999</v>
      </c>
      <c r="F732" s="26">
        <v>0.33</v>
      </c>
      <c r="G732" s="15">
        <v>4.3</v>
      </c>
      <c r="H732" s="23">
        <v>63899</v>
      </c>
    </row>
    <row r="733" spans="1:8" x14ac:dyDescent="0.55000000000000004">
      <c r="A733" s="9" t="s">
        <v>290</v>
      </c>
      <c r="B733" s="10" t="s">
        <v>148</v>
      </c>
      <c r="C733" s="9" t="s">
        <v>13956</v>
      </c>
      <c r="D733" s="19">
        <v>199</v>
      </c>
      <c r="E733" s="23">
        <v>699</v>
      </c>
      <c r="F733" s="26">
        <v>0.72</v>
      </c>
      <c r="G733" s="15">
        <v>4.2</v>
      </c>
      <c r="H733" s="23">
        <v>12153</v>
      </c>
    </row>
    <row r="734" spans="1:8" x14ac:dyDescent="0.55000000000000004">
      <c r="A734" s="9" t="s">
        <v>6438</v>
      </c>
      <c r="B734" s="10" t="s">
        <v>6440</v>
      </c>
      <c r="C734" s="9" t="s">
        <v>14052</v>
      </c>
      <c r="D734" s="19">
        <v>399</v>
      </c>
      <c r="E734" s="23">
        <v>1499</v>
      </c>
      <c r="F734" s="26">
        <v>0.73</v>
      </c>
      <c r="G734" s="15">
        <v>4.0999999999999996</v>
      </c>
      <c r="H734" s="23">
        <v>5730</v>
      </c>
    </row>
    <row r="735" spans="1:8" x14ac:dyDescent="0.55000000000000004">
      <c r="A735" s="9" t="s">
        <v>6449</v>
      </c>
      <c r="B735" s="10" t="s">
        <v>6451</v>
      </c>
      <c r="C735" s="9" t="s">
        <v>14053</v>
      </c>
      <c r="D735" s="19">
        <v>1699</v>
      </c>
      <c r="E735" s="23">
        <v>3999</v>
      </c>
      <c r="F735" s="26">
        <v>0.57999999999999996</v>
      </c>
      <c r="G735" s="15">
        <v>4.2</v>
      </c>
      <c r="H735" s="23">
        <v>25488</v>
      </c>
    </row>
    <row r="736" spans="1:8" x14ac:dyDescent="0.55000000000000004">
      <c r="A736" s="9" t="s">
        <v>6460</v>
      </c>
      <c r="B736" s="10" t="s">
        <v>5206</v>
      </c>
      <c r="C736" s="9" t="s">
        <v>14038</v>
      </c>
      <c r="D736" s="19">
        <v>699</v>
      </c>
      <c r="E736" s="23">
        <v>995</v>
      </c>
      <c r="F736" s="26">
        <v>0.3</v>
      </c>
      <c r="G736" s="15">
        <v>4.5</v>
      </c>
      <c r="H736" s="23">
        <v>54405</v>
      </c>
    </row>
    <row r="737" spans="1:8" x14ac:dyDescent="0.55000000000000004">
      <c r="A737" s="9" t="s">
        <v>4369</v>
      </c>
      <c r="B737" s="10" t="s">
        <v>3950</v>
      </c>
      <c r="C737" s="9" t="s">
        <v>14034</v>
      </c>
      <c r="D737" s="19">
        <v>95</v>
      </c>
      <c r="E737" s="23">
        <v>499</v>
      </c>
      <c r="F737" s="26">
        <v>0.81</v>
      </c>
      <c r="G737" s="15">
        <v>4.2</v>
      </c>
      <c r="H737" s="23">
        <v>1949</v>
      </c>
    </row>
    <row r="738" spans="1:8" x14ac:dyDescent="0.55000000000000004">
      <c r="A738" s="9" t="s">
        <v>6472</v>
      </c>
      <c r="B738" s="10" t="s">
        <v>5848</v>
      </c>
      <c r="C738" s="9" t="s">
        <v>13978</v>
      </c>
      <c r="D738" s="19">
        <v>1149</v>
      </c>
      <c r="E738" s="23">
        <v>1699</v>
      </c>
      <c r="F738" s="26">
        <v>0.32</v>
      </c>
      <c r="G738" s="15">
        <v>4.2</v>
      </c>
      <c r="H738" s="23" t="s">
        <v>6474</v>
      </c>
    </row>
    <row r="739" spans="1:8" x14ac:dyDescent="0.55000000000000004">
      <c r="A739" s="9" t="s">
        <v>6483</v>
      </c>
      <c r="B739" s="10" t="s">
        <v>5479</v>
      </c>
      <c r="C739" s="9" t="s">
        <v>14043</v>
      </c>
      <c r="D739" s="19">
        <v>1495</v>
      </c>
      <c r="E739" s="23">
        <v>1995</v>
      </c>
      <c r="F739" s="26">
        <v>0.25</v>
      </c>
      <c r="G739" s="15">
        <v>4.3</v>
      </c>
      <c r="H739" s="23">
        <v>7241</v>
      </c>
    </row>
    <row r="740" spans="1:8" x14ac:dyDescent="0.55000000000000004">
      <c r="A740" s="9" t="s">
        <v>6494</v>
      </c>
      <c r="B740" s="10" t="s">
        <v>5242</v>
      </c>
      <c r="C740" s="9" t="s">
        <v>14040</v>
      </c>
      <c r="D740" s="19">
        <v>849</v>
      </c>
      <c r="E740" s="23">
        <v>4999</v>
      </c>
      <c r="F740" s="26">
        <v>0.83</v>
      </c>
      <c r="G740" s="15">
        <v>4</v>
      </c>
      <c r="H740" s="23">
        <v>20457</v>
      </c>
    </row>
    <row r="741" spans="1:8" x14ac:dyDescent="0.55000000000000004">
      <c r="A741" s="9" t="s">
        <v>6504</v>
      </c>
      <c r="B741" s="10" t="s">
        <v>6506</v>
      </c>
      <c r="C741" s="9" t="s">
        <v>13968</v>
      </c>
      <c r="D741" s="19">
        <v>440</v>
      </c>
      <c r="E741" s="23">
        <v>440</v>
      </c>
      <c r="F741" s="26">
        <v>0</v>
      </c>
      <c r="G741" s="15">
        <v>4.5</v>
      </c>
      <c r="H741" s="23">
        <v>8610</v>
      </c>
    </row>
    <row r="742" spans="1:8" x14ac:dyDescent="0.55000000000000004">
      <c r="A742" s="9" t="s">
        <v>4338</v>
      </c>
      <c r="B742" s="10" t="s">
        <v>4188</v>
      </c>
      <c r="C742" s="9" t="s">
        <v>14035</v>
      </c>
      <c r="D742" s="19">
        <v>349</v>
      </c>
      <c r="E742" s="23">
        <v>999</v>
      </c>
      <c r="F742" s="26">
        <v>0.65</v>
      </c>
      <c r="G742" s="15">
        <v>3.8</v>
      </c>
      <c r="H742" s="23">
        <v>16557</v>
      </c>
    </row>
    <row r="743" spans="1:8" x14ac:dyDescent="0.55000000000000004">
      <c r="A743" s="9" t="s">
        <v>6518</v>
      </c>
      <c r="B743" s="10" t="s">
        <v>5242</v>
      </c>
      <c r="C743" s="9" t="s">
        <v>14040</v>
      </c>
      <c r="D743" s="19">
        <v>599</v>
      </c>
      <c r="E743" s="23">
        <v>3999</v>
      </c>
      <c r="F743" s="26">
        <v>0.85</v>
      </c>
      <c r="G743" s="15">
        <v>3.9</v>
      </c>
      <c r="H743" s="23">
        <v>1087</v>
      </c>
    </row>
    <row r="744" spans="1:8" x14ac:dyDescent="0.55000000000000004">
      <c r="A744" s="9" t="s">
        <v>6528</v>
      </c>
      <c r="B744" s="10" t="s">
        <v>6122</v>
      </c>
      <c r="C744" s="9" t="s">
        <v>14048</v>
      </c>
      <c r="D744" s="19">
        <v>149</v>
      </c>
      <c r="E744" s="23">
        <v>399</v>
      </c>
      <c r="F744" s="26">
        <v>0.63</v>
      </c>
      <c r="G744" s="15">
        <v>4</v>
      </c>
      <c r="H744" s="23">
        <v>1540</v>
      </c>
    </row>
    <row r="745" spans="1:8" x14ac:dyDescent="0.55000000000000004">
      <c r="A745" s="9" t="s">
        <v>6538</v>
      </c>
      <c r="B745" s="10" t="s">
        <v>5218</v>
      </c>
      <c r="C745" s="9" t="s">
        <v>14039</v>
      </c>
      <c r="D745" s="19">
        <v>289</v>
      </c>
      <c r="E745" s="23">
        <v>999</v>
      </c>
      <c r="F745" s="26">
        <v>0.71</v>
      </c>
      <c r="G745" s="15">
        <v>4.0999999999999996</v>
      </c>
      <c r="H745" s="23">
        <v>401</v>
      </c>
    </row>
    <row r="746" spans="1:8" x14ac:dyDescent="0.55000000000000004">
      <c r="A746" s="9" t="s">
        <v>6548</v>
      </c>
      <c r="B746" s="10" t="s">
        <v>6550</v>
      </c>
      <c r="C746" s="9" t="s">
        <v>14023</v>
      </c>
      <c r="D746" s="19">
        <v>179</v>
      </c>
      <c r="E746" s="23">
        <v>499</v>
      </c>
      <c r="F746" s="26">
        <v>0.64</v>
      </c>
      <c r="G746" s="15">
        <v>3.4</v>
      </c>
      <c r="H746" s="23">
        <v>9385</v>
      </c>
    </row>
    <row r="747" spans="1:8" x14ac:dyDescent="0.55000000000000004">
      <c r="A747" s="9" t="s">
        <v>6559</v>
      </c>
      <c r="B747" s="10" t="s">
        <v>3219</v>
      </c>
      <c r="C747" s="9" t="s">
        <v>13939</v>
      </c>
      <c r="D747" s="19">
        <v>1499</v>
      </c>
      <c r="E747" s="23">
        <v>4999</v>
      </c>
      <c r="F747" s="26">
        <v>0.7</v>
      </c>
      <c r="G747" s="15">
        <v>4</v>
      </c>
      <c r="H747" s="23">
        <v>92588</v>
      </c>
    </row>
    <row r="748" spans="1:8" x14ac:dyDescent="0.55000000000000004">
      <c r="A748" s="9" t="s">
        <v>6564</v>
      </c>
      <c r="B748" s="10" t="s">
        <v>3347</v>
      </c>
      <c r="C748" s="9" t="s">
        <v>14031</v>
      </c>
      <c r="D748" s="19">
        <v>399</v>
      </c>
      <c r="E748" s="23">
        <v>699</v>
      </c>
      <c r="F748" s="26">
        <v>0.43</v>
      </c>
      <c r="G748" s="15">
        <v>3.4</v>
      </c>
      <c r="H748" s="23">
        <v>3454</v>
      </c>
    </row>
    <row r="749" spans="1:8" x14ac:dyDescent="0.55000000000000004">
      <c r="A749" s="9" t="s">
        <v>6574</v>
      </c>
      <c r="B749" s="10" t="s">
        <v>5733</v>
      </c>
      <c r="C749" s="9" t="s">
        <v>14045</v>
      </c>
      <c r="D749" s="19">
        <v>599</v>
      </c>
      <c r="E749" s="23">
        <v>799</v>
      </c>
      <c r="F749" s="26">
        <v>0.25</v>
      </c>
      <c r="G749" s="15">
        <v>4.3</v>
      </c>
      <c r="H749" s="23">
        <v>15790</v>
      </c>
    </row>
    <row r="750" spans="1:8" x14ac:dyDescent="0.55000000000000004">
      <c r="A750" s="9" t="s">
        <v>6584</v>
      </c>
      <c r="B750" s="10" t="s">
        <v>6586</v>
      </c>
      <c r="C750" s="9" t="s">
        <v>14054</v>
      </c>
      <c r="D750" s="19">
        <v>949</v>
      </c>
      <c r="E750" s="23">
        <v>2000</v>
      </c>
      <c r="F750" s="26">
        <v>0.53</v>
      </c>
      <c r="G750" s="15">
        <v>3.9</v>
      </c>
      <c r="H750" s="23">
        <v>14969</v>
      </c>
    </row>
    <row r="751" spans="1:8" x14ac:dyDescent="0.55000000000000004">
      <c r="A751" s="9" t="s">
        <v>6596</v>
      </c>
      <c r="B751" s="10" t="s">
        <v>3219</v>
      </c>
      <c r="C751" s="9" t="s">
        <v>13939</v>
      </c>
      <c r="D751" s="19">
        <v>2499</v>
      </c>
      <c r="E751" s="23">
        <v>9999</v>
      </c>
      <c r="F751" s="26">
        <v>0.75</v>
      </c>
      <c r="G751" s="15">
        <v>4.0999999999999996</v>
      </c>
      <c r="H751" s="23">
        <v>42139</v>
      </c>
    </row>
    <row r="752" spans="1:8" x14ac:dyDescent="0.55000000000000004">
      <c r="A752" s="9" t="s">
        <v>6606</v>
      </c>
      <c r="B752" s="10" t="s">
        <v>5418</v>
      </c>
      <c r="C752" s="9" t="s">
        <v>14023</v>
      </c>
      <c r="D752" s="19">
        <v>159</v>
      </c>
      <c r="E752" s="23">
        <v>180</v>
      </c>
      <c r="F752" s="26">
        <v>0.12</v>
      </c>
      <c r="G752" s="15">
        <v>4.3</v>
      </c>
      <c r="H752" s="23">
        <v>989</v>
      </c>
    </row>
    <row r="753" spans="1:8" x14ac:dyDescent="0.55000000000000004">
      <c r="A753" s="9" t="s">
        <v>6616</v>
      </c>
      <c r="B753" s="10" t="s">
        <v>3301</v>
      </c>
      <c r="C753" s="9" t="s">
        <v>13936</v>
      </c>
      <c r="D753" s="19">
        <v>1329</v>
      </c>
      <c r="E753" s="23">
        <v>2900</v>
      </c>
      <c r="F753" s="26">
        <v>0.54</v>
      </c>
      <c r="G753" s="15">
        <v>4.5</v>
      </c>
      <c r="H753" s="23">
        <v>19624</v>
      </c>
    </row>
    <row r="754" spans="1:8" x14ac:dyDescent="0.55000000000000004">
      <c r="A754" s="9" t="s">
        <v>6628</v>
      </c>
      <c r="B754" s="10" t="s">
        <v>6550</v>
      </c>
      <c r="C754" s="9" t="s">
        <v>14023</v>
      </c>
      <c r="D754" s="19">
        <v>570</v>
      </c>
      <c r="E754" s="23">
        <v>999</v>
      </c>
      <c r="F754" s="26">
        <v>0.43</v>
      </c>
      <c r="G754" s="15">
        <v>4.2</v>
      </c>
      <c r="H754" s="23">
        <v>3201</v>
      </c>
    </row>
    <row r="755" spans="1:8" x14ac:dyDescent="0.55000000000000004">
      <c r="A755" s="9" t="s">
        <v>6639</v>
      </c>
      <c r="B755" s="10" t="s">
        <v>6641</v>
      </c>
      <c r="C755" s="9" t="s">
        <v>13969</v>
      </c>
      <c r="D755" s="19">
        <v>899</v>
      </c>
      <c r="E755" s="23">
        <v>1999</v>
      </c>
      <c r="F755" s="26">
        <v>0.55000000000000004</v>
      </c>
      <c r="G755" s="15">
        <v>4.0999999999999996</v>
      </c>
      <c r="H755" s="23">
        <v>30469</v>
      </c>
    </row>
    <row r="756" spans="1:8" x14ac:dyDescent="0.55000000000000004">
      <c r="A756" s="9" t="s">
        <v>6650</v>
      </c>
      <c r="B756" s="10" t="s">
        <v>6652</v>
      </c>
      <c r="C756" s="9" t="s">
        <v>14000</v>
      </c>
      <c r="D756" s="19">
        <v>449</v>
      </c>
      <c r="E756" s="23">
        <v>999</v>
      </c>
      <c r="F756" s="26">
        <v>0.55000000000000004</v>
      </c>
      <c r="G756" s="15">
        <v>4.4000000000000004</v>
      </c>
      <c r="H756" s="23">
        <v>9940</v>
      </c>
    </row>
    <row r="757" spans="1:8" x14ac:dyDescent="0.55000000000000004">
      <c r="A757" s="9" t="s">
        <v>6661</v>
      </c>
      <c r="B757" s="10" t="s">
        <v>6663</v>
      </c>
      <c r="C757" s="9" t="s">
        <v>14023</v>
      </c>
      <c r="D757" s="19">
        <v>549</v>
      </c>
      <c r="E757" s="23">
        <v>999</v>
      </c>
      <c r="F757" s="26">
        <v>0.45</v>
      </c>
      <c r="G757" s="15">
        <v>4.3</v>
      </c>
      <c r="H757" s="23">
        <v>7758</v>
      </c>
    </row>
    <row r="758" spans="1:8" x14ac:dyDescent="0.55000000000000004">
      <c r="A758" s="9" t="s">
        <v>6672</v>
      </c>
      <c r="B758" s="10" t="s">
        <v>5848</v>
      </c>
      <c r="C758" s="9" t="s">
        <v>13978</v>
      </c>
      <c r="D758" s="19">
        <v>1529</v>
      </c>
      <c r="E758" s="23">
        <v>2399</v>
      </c>
      <c r="F758" s="26">
        <v>0.36</v>
      </c>
      <c r="G758" s="15">
        <v>4.3</v>
      </c>
      <c r="H758" s="23">
        <v>68409</v>
      </c>
    </row>
    <row r="759" spans="1:8" x14ac:dyDescent="0.55000000000000004">
      <c r="A759" s="9" t="s">
        <v>6683</v>
      </c>
      <c r="B759" s="10" t="s">
        <v>6685</v>
      </c>
      <c r="C759" s="9" t="s">
        <v>13995</v>
      </c>
      <c r="D759" s="19">
        <v>100</v>
      </c>
      <c r="E759" s="23">
        <v>100</v>
      </c>
      <c r="F759" s="26">
        <v>0</v>
      </c>
      <c r="G759" s="15">
        <v>4.3</v>
      </c>
      <c r="H759" s="23">
        <v>3095</v>
      </c>
    </row>
    <row r="760" spans="1:8" x14ac:dyDescent="0.55000000000000004">
      <c r="A760" s="9" t="s">
        <v>6694</v>
      </c>
      <c r="B760" s="10" t="s">
        <v>5268</v>
      </c>
      <c r="C760" s="9" t="s">
        <v>14041</v>
      </c>
      <c r="D760" s="19">
        <v>299</v>
      </c>
      <c r="E760" s="23">
        <v>1499</v>
      </c>
      <c r="F760" s="26">
        <v>0.8</v>
      </c>
      <c r="G760" s="15">
        <v>4.2</v>
      </c>
      <c r="H760" s="23">
        <v>903</v>
      </c>
    </row>
    <row r="761" spans="1:8" x14ac:dyDescent="0.55000000000000004">
      <c r="A761" s="9" t="s">
        <v>6704</v>
      </c>
      <c r="B761" s="10" t="s">
        <v>5479</v>
      </c>
      <c r="C761" s="9" t="s">
        <v>14043</v>
      </c>
      <c r="D761" s="19">
        <v>1295</v>
      </c>
      <c r="E761" s="23">
        <v>1795</v>
      </c>
      <c r="F761" s="26">
        <v>0.28000000000000003</v>
      </c>
      <c r="G761" s="15">
        <v>4.0999999999999996</v>
      </c>
      <c r="H761" s="23">
        <v>25771</v>
      </c>
    </row>
    <row r="762" spans="1:8" x14ac:dyDescent="0.55000000000000004">
      <c r="A762" s="9" t="s">
        <v>6715</v>
      </c>
      <c r="B762" s="10" t="s">
        <v>3347</v>
      </c>
      <c r="C762" s="9" t="s">
        <v>14031</v>
      </c>
      <c r="D762" s="19">
        <v>699</v>
      </c>
      <c r="E762" s="23">
        <v>999</v>
      </c>
      <c r="F762" s="26">
        <v>0.3</v>
      </c>
      <c r="G762" s="15">
        <v>4.0999999999999996</v>
      </c>
      <c r="H762" s="23" t="s">
        <v>6717</v>
      </c>
    </row>
    <row r="763" spans="1:8" x14ac:dyDescent="0.55000000000000004">
      <c r="A763" s="9" t="s">
        <v>6726</v>
      </c>
      <c r="B763" s="10" t="s">
        <v>6728</v>
      </c>
      <c r="C763" s="9" t="s">
        <v>13961</v>
      </c>
      <c r="D763" s="19">
        <v>252</v>
      </c>
      <c r="E763" s="23">
        <v>315</v>
      </c>
      <c r="F763" s="26">
        <v>0.2</v>
      </c>
      <c r="G763" s="15">
        <v>4.5</v>
      </c>
      <c r="H763" s="23">
        <v>3785</v>
      </c>
    </row>
    <row r="764" spans="1:8" x14ac:dyDescent="0.55000000000000004">
      <c r="A764" s="9" t="s">
        <v>6737</v>
      </c>
      <c r="B764" s="10" t="s">
        <v>5418</v>
      </c>
      <c r="C764" s="9" t="s">
        <v>14023</v>
      </c>
      <c r="D764" s="19">
        <v>190</v>
      </c>
      <c r="E764" s="23">
        <v>220</v>
      </c>
      <c r="F764" s="26">
        <v>0.14000000000000001</v>
      </c>
      <c r="G764" s="15">
        <v>4.4000000000000004</v>
      </c>
      <c r="H764" s="23">
        <v>2866</v>
      </c>
    </row>
    <row r="765" spans="1:8" x14ac:dyDescent="0.55000000000000004">
      <c r="A765" s="9" t="s">
        <v>6749</v>
      </c>
      <c r="B765" s="10" t="s">
        <v>5479</v>
      </c>
      <c r="C765" s="9" t="s">
        <v>14043</v>
      </c>
      <c r="D765" s="19">
        <v>1299</v>
      </c>
      <c r="E765" s="23">
        <v>1599</v>
      </c>
      <c r="F765" s="26">
        <v>0.19</v>
      </c>
      <c r="G765" s="15">
        <v>4.3</v>
      </c>
      <c r="H765" s="23">
        <v>27223</v>
      </c>
    </row>
    <row r="766" spans="1:8" x14ac:dyDescent="0.55000000000000004">
      <c r="A766" s="9" t="s">
        <v>6759</v>
      </c>
      <c r="B766" s="10" t="s">
        <v>5193</v>
      </c>
      <c r="C766" s="9" t="s">
        <v>14023</v>
      </c>
      <c r="D766" s="19">
        <v>729</v>
      </c>
      <c r="E766" s="23">
        <v>1650</v>
      </c>
      <c r="F766" s="26">
        <v>0.56000000000000005</v>
      </c>
      <c r="G766" s="15">
        <v>4.3</v>
      </c>
      <c r="H766" s="23">
        <v>82356</v>
      </c>
    </row>
    <row r="767" spans="1:8" x14ac:dyDescent="0.55000000000000004">
      <c r="A767" s="9" t="s">
        <v>6771</v>
      </c>
      <c r="B767" s="10" t="s">
        <v>6773</v>
      </c>
      <c r="C767" s="9" t="s">
        <v>13995</v>
      </c>
      <c r="D767" s="19">
        <v>480</v>
      </c>
      <c r="E767" s="23">
        <v>600</v>
      </c>
      <c r="F767" s="26">
        <v>0.2</v>
      </c>
      <c r="G767" s="15">
        <v>4.3</v>
      </c>
      <c r="H767" s="23">
        <v>5719</v>
      </c>
    </row>
    <row r="768" spans="1:8" x14ac:dyDescent="0.55000000000000004">
      <c r="A768" s="9" t="s">
        <v>4453</v>
      </c>
      <c r="B768" s="10" t="s">
        <v>3219</v>
      </c>
      <c r="C768" s="9" t="s">
        <v>13939</v>
      </c>
      <c r="D768" s="19">
        <v>1799</v>
      </c>
      <c r="E768" s="23">
        <v>6990</v>
      </c>
      <c r="F768" s="26">
        <v>0.74</v>
      </c>
      <c r="G768" s="15">
        <v>4</v>
      </c>
      <c r="H768" s="23">
        <v>26880</v>
      </c>
    </row>
    <row r="769" spans="1:8" x14ac:dyDescent="0.55000000000000004">
      <c r="A769" s="9" t="s">
        <v>6786</v>
      </c>
      <c r="B769" s="10" t="s">
        <v>5242</v>
      </c>
      <c r="C769" s="9" t="s">
        <v>14040</v>
      </c>
      <c r="D769" s="19">
        <v>999</v>
      </c>
      <c r="E769" s="23">
        <v>2499</v>
      </c>
      <c r="F769" s="26">
        <v>0.6</v>
      </c>
      <c r="G769" s="15">
        <v>4.3</v>
      </c>
      <c r="H769" s="23">
        <v>1690</v>
      </c>
    </row>
    <row r="770" spans="1:8" x14ac:dyDescent="0.55000000000000004">
      <c r="A770" s="9" t="s">
        <v>312</v>
      </c>
      <c r="B770" s="10" t="s">
        <v>18</v>
      </c>
      <c r="C770" s="9" t="s">
        <v>13981</v>
      </c>
      <c r="D770" s="19">
        <v>299</v>
      </c>
      <c r="E770" s="23">
        <v>399</v>
      </c>
      <c r="F770" s="26">
        <v>0.25</v>
      </c>
      <c r="G770" s="15">
        <v>4</v>
      </c>
      <c r="H770" s="23">
        <v>2766</v>
      </c>
    </row>
    <row r="771" spans="1:8" x14ac:dyDescent="0.55000000000000004">
      <c r="A771" s="9" t="s">
        <v>6798</v>
      </c>
      <c r="B771" s="10" t="s">
        <v>6800</v>
      </c>
      <c r="C771" s="9" t="s">
        <v>14001</v>
      </c>
      <c r="D771" s="19">
        <v>238</v>
      </c>
      <c r="E771" s="23">
        <v>699</v>
      </c>
      <c r="F771" s="26">
        <v>0.66</v>
      </c>
      <c r="G771" s="15">
        <v>4.4000000000000004</v>
      </c>
      <c r="H771" s="23">
        <v>8372</v>
      </c>
    </row>
    <row r="772" spans="1:8" x14ac:dyDescent="0.55000000000000004">
      <c r="A772" s="9" t="s">
        <v>6810</v>
      </c>
      <c r="B772" s="10" t="s">
        <v>5479</v>
      </c>
      <c r="C772" s="9" t="s">
        <v>14043</v>
      </c>
      <c r="D772" s="19">
        <v>1349</v>
      </c>
      <c r="E772" s="23">
        <v>2198</v>
      </c>
      <c r="F772" s="26">
        <v>0.39</v>
      </c>
      <c r="G772" s="15">
        <v>4</v>
      </c>
      <c r="H772" s="23">
        <v>7113</v>
      </c>
    </row>
    <row r="773" spans="1:8" x14ac:dyDescent="0.55000000000000004">
      <c r="A773" s="9" t="s">
        <v>333</v>
      </c>
      <c r="B773" s="10" t="s">
        <v>18</v>
      </c>
      <c r="C773" s="9" t="s">
        <v>13981</v>
      </c>
      <c r="D773" s="19">
        <v>299</v>
      </c>
      <c r="E773" s="23">
        <v>999</v>
      </c>
      <c r="F773" s="26">
        <v>0.7</v>
      </c>
      <c r="G773" s="15">
        <v>4.3</v>
      </c>
      <c r="H773" s="23">
        <v>20850</v>
      </c>
    </row>
    <row r="774" spans="1:8" x14ac:dyDescent="0.55000000000000004">
      <c r="A774" s="9" t="s">
        <v>6823</v>
      </c>
      <c r="B774" s="10" t="s">
        <v>6586</v>
      </c>
      <c r="C774" s="9" t="s">
        <v>14054</v>
      </c>
      <c r="D774" s="19">
        <v>199</v>
      </c>
      <c r="E774" s="23">
        <v>499</v>
      </c>
      <c r="F774" s="26">
        <v>0.6</v>
      </c>
      <c r="G774" s="15">
        <v>3.3</v>
      </c>
      <c r="H774" s="23">
        <v>2804</v>
      </c>
    </row>
    <row r="775" spans="1:8" x14ac:dyDescent="0.55000000000000004">
      <c r="A775" s="9" t="s">
        <v>6833</v>
      </c>
      <c r="B775" s="10" t="s">
        <v>3347</v>
      </c>
      <c r="C775" s="9" t="s">
        <v>14031</v>
      </c>
      <c r="D775" s="19">
        <v>1999</v>
      </c>
      <c r="E775" s="23">
        <v>9999</v>
      </c>
      <c r="F775" s="26">
        <v>0.8</v>
      </c>
      <c r="G775" s="15">
        <v>3.7</v>
      </c>
      <c r="H775" s="23">
        <v>1986</v>
      </c>
    </row>
    <row r="776" spans="1:8" x14ac:dyDescent="0.55000000000000004">
      <c r="A776" s="9" t="s">
        <v>6842</v>
      </c>
      <c r="B776" s="10" t="s">
        <v>3802</v>
      </c>
      <c r="C776" s="9" t="s">
        <v>14032</v>
      </c>
      <c r="D776" s="19">
        <v>99</v>
      </c>
      <c r="E776" s="23">
        <v>499</v>
      </c>
      <c r="F776" s="26">
        <v>0.8</v>
      </c>
      <c r="G776" s="15">
        <v>4.0999999999999996</v>
      </c>
      <c r="H776" s="23">
        <v>2451</v>
      </c>
    </row>
    <row r="777" spans="1:8" x14ac:dyDescent="0.55000000000000004">
      <c r="A777" s="9" t="s">
        <v>6851</v>
      </c>
      <c r="B777" s="10" t="s">
        <v>5206</v>
      </c>
      <c r="C777" s="9" t="s">
        <v>14038</v>
      </c>
      <c r="D777" s="19">
        <v>499</v>
      </c>
      <c r="E777" s="23">
        <v>1000</v>
      </c>
      <c r="F777" s="26">
        <v>0.5</v>
      </c>
      <c r="G777" s="15">
        <v>5</v>
      </c>
      <c r="H777" s="23">
        <v>23</v>
      </c>
    </row>
    <row r="778" spans="1:8" x14ac:dyDescent="0.55000000000000004">
      <c r="A778" s="9" t="s">
        <v>6861</v>
      </c>
      <c r="B778" s="10" t="s">
        <v>6863</v>
      </c>
      <c r="C778" s="9" t="s">
        <v>13979</v>
      </c>
      <c r="D778" s="19">
        <v>1792</v>
      </c>
      <c r="E778" s="23">
        <v>3500</v>
      </c>
      <c r="F778" s="26">
        <v>0.49</v>
      </c>
      <c r="G778" s="15">
        <v>4.5</v>
      </c>
      <c r="H778" s="23">
        <v>26194</v>
      </c>
    </row>
    <row r="779" spans="1:8" x14ac:dyDescent="0.55000000000000004">
      <c r="A779" s="9" t="s">
        <v>6873</v>
      </c>
      <c r="B779" s="10" t="s">
        <v>6875</v>
      </c>
      <c r="C779" s="9" t="s">
        <v>14023</v>
      </c>
      <c r="D779" s="19">
        <v>3299</v>
      </c>
      <c r="E779" s="23">
        <v>4100</v>
      </c>
      <c r="F779" s="26">
        <v>0.2</v>
      </c>
      <c r="G779" s="15">
        <v>3.9</v>
      </c>
      <c r="H779" s="23">
        <v>15783</v>
      </c>
    </row>
    <row r="780" spans="1:8" x14ac:dyDescent="0.55000000000000004">
      <c r="A780" s="9" t="s">
        <v>6885</v>
      </c>
      <c r="B780" s="10" t="s">
        <v>6728</v>
      </c>
      <c r="C780" s="9" t="s">
        <v>13961</v>
      </c>
      <c r="D780" s="19">
        <v>125</v>
      </c>
      <c r="E780" s="23">
        <v>180</v>
      </c>
      <c r="F780" s="26">
        <v>0.31</v>
      </c>
      <c r="G780" s="15">
        <v>4.4000000000000004</v>
      </c>
      <c r="H780" s="23">
        <v>8053</v>
      </c>
    </row>
    <row r="781" spans="1:8" x14ac:dyDescent="0.55000000000000004">
      <c r="A781" s="9" t="s">
        <v>6896</v>
      </c>
      <c r="B781" s="10" t="s">
        <v>5206</v>
      </c>
      <c r="C781" s="9" t="s">
        <v>14038</v>
      </c>
      <c r="D781" s="19">
        <v>399</v>
      </c>
      <c r="E781" s="23">
        <v>1190</v>
      </c>
      <c r="F781" s="26">
        <v>0.66</v>
      </c>
      <c r="G781" s="15">
        <v>4.0999999999999996</v>
      </c>
      <c r="H781" s="23">
        <v>2809</v>
      </c>
    </row>
    <row r="782" spans="1:8" x14ac:dyDescent="0.55000000000000004">
      <c r="A782" s="9" t="s">
        <v>6907</v>
      </c>
      <c r="B782" s="10" t="s">
        <v>3347</v>
      </c>
      <c r="C782" s="9" t="s">
        <v>14031</v>
      </c>
      <c r="D782" s="19">
        <v>1199</v>
      </c>
      <c r="E782" s="23">
        <v>7999</v>
      </c>
      <c r="F782" s="26">
        <v>0.85</v>
      </c>
      <c r="G782" s="15">
        <v>3.6</v>
      </c>
      <c r="H782" s="23">
        <v>25910</v>
      </c>
    </row>
    <row r="783" spans="1:8" x14ac:dyDescent="0.55000000000000004">
      <c r="A783" s="9" t="s">
        <v>6917</v>
      </c>
      <c r="B783" s="10" t="s">
        <v>5218</v>
      </c>
      <c r="C783" s="9" t="s">
        <v>14039</v>
      </c>
      <c r="D783" s="19">
        <v>235</v>
      </c>
      <c r="E783" s="23">
        <v>1599</v>
      </c>
      <c r="F783" s="26">
        <v>0.85</v>
      </c>
      <c r="G783" s="15">
        <v>3.8</v>
      </c>
      <c r="H783" s="23">
        <v>1173</v>
      </c>
    </row>
    <row r="784" spans="1:8" x14ac:dyDescent="0.55000000000000004">
      <c r="A784" s="9" t="s">
        <v>6927</v>
      </c>
      <c r="B784" s="10" t="s">
        <v>5242</v>
      </c>
      <c r="C784" s="9" t="s">
        <v>14040</v>
      </c>
      <c r="D784" s="19">
        <v>549</v>
      </c>
      <c r="E784" s="23">
        <v>1999</v>
      </c>
      <c r="F784" s="26">
        <v>0.73</v>
      </c>
      <c r="G784" s="15">
        <v>3.6</v>
      </c>
      <c r="H784" s="23">
        <v>6422</v>
      </c>
    </row>
    <row r="785" spans="1:8" x14ac:dyDescent="0.55000000000000004">
      <c r="A785" s="9" t="s">
        <v>6937</v>
      </c>
      <c r="B785" s="10" t="s">
        <v>6266</v>
      </c>
      <c r="C785" s="9" t="s">
        <v>14050</v>
      </c>
      <c r="D785" s="19">
        <v>89</v>
      </c>
      <c r="E785" s="23">
        <v>99</v>
      </c>
      <c r="F785" s="26">
        <v>0.1</v>
      </c>
      <c r="G785" s="15">
        <v>4.2</v>
      </c>
      <c r="H785" s="23">
        <v>241</v>
      </c>
    </row>
    <row r="786" spans="1:8" x14ac:dyDescent="0.55000000000000004">
      <c r="A786" s="9" t="s">
        <v>322</v>
      </c>
      <c r="B786" s="10" t="s">
        <v>18</v>
      </c>
      <c r="C786" s="9" t="s">
        <v>13981</v>
      </c>
      <c r="D786" s="19">
        <v>970</v>
      </c>
      <c r="E786" s="23">
        <v>1999</v>
      </c>
      <c r="F786" s="26">
        <v>0.51</v>
      </c>
      <c r="G786" s="15">
        <v>4.4000000000000004</v>
      </c>
      <c r="H786" s="23">
        <v>184</v>
      </c>
    </row>
    <row r="787" spans="1:8" x14ac:dyDescent="0.55000000000000004">
      <c r="A787" s="9" t="s">
        <v>6949</v>
      </c>
      <c r="B787" s="10" t="s">
        <v>3347</v>
      </c>
      <c r="C787" s="9" t="s">
        <v>14031</v>
      </c>
      <c r="D787" s="19">
        <v>1299</v>
      </c>
      <c r="E787" s="23">
        <v>2999</v>
      </c>
      <c r="F787" s="26">
        <v>0.56999999999999995</v>
      </c>
      <c r="G787" s="15">
        <v>3.8</v>
      </c>
      <c r="H787" s="23">
        <v>14629</v>
      </c>
    </row>
    <row r="788" spans="1:8" x14ac:dyDescent="0.55000000000000004">
      <c r="A788" s="9" t="s">
        <v>6959</v>
      </c>
      <c r="B788" s="10" t="s">
        <v>5756</v>
      </c>
      <c r="C788" s="9" t="s">
        <v>13955</v>
      </c>
      <c r="D788" s="19">
        <v>230</v>
      </c>
      <c r="E788" s="23">
        <v>999</v>
      </c>
      <c r="F788" s="26">
        <v>0.77</v>
      </c>
      <c r="G788" s="15">
        <v>4.2</v>
      </c>
      <c r="H788" s="23">
        <v>1528</v>
      </c>
    </row>
    <row r="789" spans="1:8" x14ac:dyDescent="0.55000000000000004">
      <c r="A789" s="9" t="s">
        <v>6969</v>
      </c>
      <c r="B789" s="10" t="s">
        <v>6971</v>
      </c>
      <c r="C789" s="9" t="s">
        <v>14023</v>
      </c>
      <c r="D789" s="19">
        <v>119</v>
      </c>
      <c r="E789" s="23">
        <v>499</v>
      </c>
      <c r="F789" s="26">
        <v>0.76</v>
      </c>
      <c r="G789" s="15">
        <v>4.3</v>
      </c>
      <c r="H789" s="23">
        <v>15032</v>
      </c>
    </row>
    <row r="790" spans="1:8" x14ac:dyDescent="0.55000000000000004">
      <c r="A790" s="9" t="s">
        <v>6980</v>
      </c>
      <c r="B790" s="10" t="s">
        <v>6982</v>
      </c>
      <c r="C790" s="9" t="s">
        <v>13970</v>
      </c>
      <c r="D790" s="19">
        <v>449</v>
      </c>
      <c r="E790" s="23">
        <v>800</v>
      </c>
      <c r="F790" s="26">
        <v>0.44</v>
      </c>
      <c r="G790" s="15">
        <v>4.4000000000000004</v>
      </c>
      <c r="H790" s="23">
        <v>69585</v>
      </c>
    </row>
    <row r="791" spans="1:8" x14ac:dyDescent="0.55000000000000004">
      <c r="A791" s="9" t="s">
        <v>6991</v>
      </c>
      <c r="B791" s="10" t="s">
        <v>6993</v>
      </c>
      <c r="C791" s="9" t="s">
        <v>14002</v>
      </c>
      <c r="D791" s="19">
        <v>1699</v>
      </c>
      <c r="E791" s="23">
        <v>3495</v>
      </c>
      <c r="F791" s="26">
        <v>0.51</v>
      </c>
      <c r="G791" s="15">
        <v>4.0999999999999996</v>
      </c>
      <c r="H791" s="23">
        <v>14371</v>
      </c>
    </row>
    <row r="792" spans="1:8" x14ac:dyDescent="0.55000000000000004">
      <c r="A792" s="9" t="s">
        <v>7003</v>
      </c>
      <c r="B792" s="10" t="s">
        <v>6728</v>
      </c>
      <c r="C792" s="9" t="s">
        <v>13961</v>
      </c>
      <c r="D792" s="19">
        <v>561</v>
      </c>
      <c r="E792" s="23">
        <v>720</v>
      </c>
      <c r="F792" s="26">
        <v>0.22</v>
      </c>
      <c r="G792" s="15">
        <v>4.4000000000000004</v>
      </c>
      <c r="H792" s="23">
        <v>3182</v>
      </c>
    </row>
    <row r="793" spans="1:8" x14ac:dyDescent="0.55000000000000004">
      <c r="A793" s="9" t="s">
        <v>7015</v>
      </c>
      <c r="B793" s="10" t="s">
        <v>5206</v>
      </c>
      <c r="C793" s="9" t="s">
        <v>14038</v>
      </c>
      <c r="D793" s="19">
        <v>289</v>
      </c>
      <c r="E793" s="23">
        <v>590</v>
      </c>
      <c r="F793" s="26">
        <v>0.51</v>
      </c>
      <c r="G793" s="15">
        <v>4.4000000000000004</v>
      </c>
      <c r="H793" s="23">
        <v>25886</v>
      </c>
    </row>
    <row r="794" spans="1:8" x14ac:dyDescent="0.55000000000000004">
      <c r="A794" s="9" t="s">
        <v>7026</v>
      </c>
      <c r="B794" s="10" t="s">
        <v>5268</v>
      </c>
      <c r="C794" s="9" t="s">
        <v>14041</v>
      </c>
      <c r="D794" s="19">
        <v>599</v>
      </c>
      <c r="E794" s="23">
        <v>1999</v>
      </c>
      <c r="F794" s="26">
        <v>0.7</v>
      </c>
      <c r="G794" s="15">
        <v>4.4000000000000004</v>
      </c>
      <c r="H794" s="23">
        <v>4736</v>
      </c>
    </row>
    <row r="795" spans="1:8" x14ac:dyDescent="0.55000000000000004">
      <c r="A795" s="9" t="s">
        <v>7036</v>
      </c>
      <c r="B795" s="10" t="s">
        <v>5500</v>
      </c>
      <c r="C795" s="9" t="s">
        <v>14023</v>
      </c>
      <c r="D795" s="19">
        <v>5599</v>
      </c>
      <c r="E795" s="23">
        <v>7350</v>
      </c>
      <c r="F795" s="26">
        <v>0.24</v>
      </c>
      <c r="G795" s="15">
        <v>4.4000000000000004</v>
      </c>
      <c r="H795" s="23">
        <v>73005</v>
      </c>
    </row>
    <row r="796" spans="1:8" x14ac:dyDescent="0.55000000000000004">
      <c r="A796" s="9" t="s">
        <v>7048</v>
      </c>
      <c r="B796" s="10" t="s">
        <v>7050</v>
      </c>
      <c r="C796" s="9" t="s">
        <v>13980</v>
      </c>
      <c r="D796" s="19">
        <v>1990</v>
      </c>
      <c r="E796" s="23">
        <v>2595</v>
      </c>
      <c r="F796" s="26">
        <v>0.23</v>
      </c>
      <c r="G796" s="15">
        <v>4.3</v>
      </c>
      <c r="H796" s="23">
        <v>20398</v>
      </c>
    </row>
    <row r="797" spans="1:8" x14ac:dyDescent="0.55000000000000004">
      <c r="A797" s="9" t="s">
        <v>7060</v>
      </c>
      <c r="B797" s="10" t="s">
        <v>6550</v>
      </c>
      <c r="C797" s="9" t="s">
        <v>14023</v>
      </c>
      <c r="D797" s="19">
        <v>499</v>
      </c>
      <c r="E797" s="23">
        <v>799</v>
      </c>
      <c r="F797" s="26">
        <v>0.38</v>
      </c>
      <c r="G797" s="15">
        <v>4.3</v>
      </c>
      <c r="H797" s="23">
        <v>2125</v>
      </c>
    </row>
    <row r="798" spans="1:8" x14ac:dyDescent="0.55000000000000004">
      <c r="A798" s="9" t="s">
        <v>7070</v>
      </c>
      <c r="B798" s="10" t="s">
        <v>6652</v>
      </c>
      <c r="C798" s="9" t="s">
        <v>14000</v>
      </c>
      <c r="D798" s="19">
        <v>449</v>
      </c>
      <c r="E798" s="23">
        <v>999</v>
      </c>
      <c r="F798" s="26">
        <v>0.55000000000000004</v>
      </c>
      <c r="G798" s="15">
        <v>4.3</v>
      </c>
      <c r="H798" s="23">
        <v>11330</v>
      </c>
    </row>
    <row r="799" spans="1:8" x14ac:dyDescent="0.55000000000000004">
      <c r="A799" s="9" t="s">
        <v>7079</v>
      </c>
      <c r="B799" s="10" t="s">
        <v>7081</v>
      </c>
      <c r="C799" s="9" t="s">
        <v>14055</v>
      </c>
      <c r="D799" s="19">
        <v>999</v>
      </c>
      <c r="E799" s="23">
        <v>1999</v>
      </c>
      <c r="F799" s="26">
        <v>0.5</v>
      </c>
      <c r="G799" s="15">
        <v>4.2</v>
      </c>
      <c r="H799" s="23">
        <v>27441</v>
      </c>
    </row>
    <row r="800" spans="1:8" x14ac:dyDescent="0.55000000000000004">
      <c r="A800" s="9" t="s">
        <v>7090</v>
      </c>
      <c r="B800" s="10" t="s">
        <v>4788</v>
      </c>
      <c r="C800" s="9" t="s">
        <v>14037</v>
      </c>
      <c r="D800" s="19">
        <v>69</v>
      </c>
      <c r="E800" s="23">
        <v>299</v>
      </c>
      <c r="F800" s="26">
        <v>0.77</v>
      </c>
      <c r="G800" s="15">
        <v>4.3</v>
      </c>
      <c r="H800" s="23">
        <v>255</v>
      </c>
    </row>
    <row r="801" spans="1:8" x14ac:dyDescent="0.55000000000000004">
      <c r="A801" s="9" t="s">
        <v>7101</v>
      </c>
      <c r="B801" s="10" t="s">
        <v>5206</v>
      </c>
      <c r="C801" s="9" t="s">
        <v>14038</v>
      </c>
      <c r="D801" s="19">
        <v>899</v>
      </c>
      <c r="E801" s="23">
        <v>1499</v>
      </c>
      <c r="F801" s="26">
        <v>0.4</v>
      </c>
      <c r="G801" s="15">
        <v>4.2</v>
      </c>
      <c r="H801" s="23">
        <v>23174</v>
      </c>
    </row>
    <row r="802" spans="1:8" x14ac:dyDescent="0.55000000000000004">
      <c r="A802" s="9" t="s">
        <v>7111</v>
      </c>
      <c r="B802" s="10" t="s">
        <v>5404</v>
      </c>
      <c r="C802" s="9" t="s">
        <v>13976</v>
      </c>
      <c r="D802" s="19">
        <v>478</v>
      </c>
      <c r="E802" s="23">
        <v>699</v>
      </c>
      <c r="F802" s="26">
        <v>0.32</v>
      </c>
      <c r="G802" s="15">
        <v>3.8</v>
      </c>
      <c r="H802" s="23">
        <v>20218</v>
      </c>
    </row>
    <row r="803" spans="1:8" x14ac:dyDescent="0.55000000000000004">
      <c r="A803" s="9" t="s">
        <v>7122</v>
      </c>
      <c r="B803" s="10" t="s">
        <v>7124</v>
      </c>
      <c r="C803" s="9" t="s">
        <v>14023</v>
      </c>
      <c r="D803" s="19">
        <v>1399</v>
      </c>
      <c r="E803" s="23">
        <v>2490</v>
      </c>
      <c r="F803" s="26">
        <v>0.44</v>
      </c>
      <c r="G803" s="15">
        <v>4.3</v>
      </c>
      <c r="H803" s="23">
        <v>11074</v>
      </c>
    </row>
    <row r="804" spans="1:8" x14ac:dyDescent="0.55000000000000004">
      <c r="A804" s="9" t="s">
        <v>343</v>
      </c>
      <c r="B804" s="10" t="s">
        <v>18</v>
      </c>
      <c r="C804" s="9" t="s">
        <v>13981</v>
      </c>
      <c r="D804" s="19">
        <v>199</v>
      </c>
      <c r="E804" s="23">
        <v>750</v>
      </c>
      <c r="F804" s="26">
        <v>0.73</v>
      </c>
      <c r="G804" s="15">
        <v>4.5</v>
      </c>
      <c r="H804" s="23">
        <v>74976</v>
      </c>
    </row>
    <row r="805" spans="1:8" x14ac:dyDescent="0.55000000000000004">
      <c r="A805" s="9" t="s">
        <v>7136</v>
      </c>
      <c r="B805" s="10" t="s">
        <v>7138</v>
      </c>
      <c r="C805" s="9" t="s">
        <v>14032</v>
      </c>
      <c r="D805" s="19">
        <v>149</v>
      </c>
      <c r="E805" s="23">
        <v>499</v>
      </c>
      <c r="F805" s="26">
        <v>0.7</v>
      </c>
      <c r="G805" s="15">
        <v>4.0999999999999996</v>
      </c>
      <c r="H805" s="23">
        <v>25607</v>
      </c>
    </row>
    <row r="806" spans="1:8" x14ac:dyDescent="0.55000000000000004">
      <c r="A806" s="9" t="s">
        <v>7147</v>
      </c>
      <c r="B806" s="10" t="s">
        <v>5924</v>
      </c>
      <c r="C806" s="9" t="s">
        <v>13966</v>
      </c>
      <c r="D806" s="19">
        <v>1799</v>
      </c>
      <c r="E806" s="23">
        <v>4990</v>
      </c>
      <c r="F806" s="26">
        <v>0.64</v>
      </c>
      <c r="G806" s="15">
        <v>4.2</v>
      </c>
      <c r="H806" s="23">
        <v>41226</v>
      </c>
    </row>
    <row r="807" spans="1:8" x14ac:dyDescent="0.55000000000000004">
      <c r="A807" s="9" t="s">
        <v>7158</v>
      </c>
      <c r="B807" s="10" t="s">
        <v>7160</v>
      </c>
      <c r="C807" s="9" t="s">
        <v>14003</v>
      </c>
      <c r="D807" s="19">
        <v>425</v>
      </c>
      <c r="E807" s="23">
        <v>999</v>
      </c>
      <c r="F807" s="26">
        <v>0.56999999999999995</v>
      </c>
      <c r="G807" s="15">
        <v>4</v>
      </c>
      <c r="H807" s="23">
        <v>2581</v>
      </c>
    </row>
    <row r="808" spans="1:8" x14ac:dyDescent="0.55000000000000004">
      <c r="A808" s="9" t="s">
        <v>7170</v>
      </c>
      <c r="B808" s="10" t="s">
        <v>6641</v>
      </c>
      <c r="C808" s="9" t="s">
        <v>13969</v>
      </c>
      <c r="D808" s="19">
        <v>999</v>
      </c>
      <c r="E808" s="23">
        <v>2490</v>
      </c>
      <c r="F808" s="26">
        <v>0.6</v>
      </c>
      <c r="G808" s="15">
        <v>4.0999999999999996</v>
      </c>
      <c r="H808" s="23">
        <v>18331</v>
      </c>
    </row>
    <row r="809" spans="1:8" x14ac:dyDescent="0.55000000000000004">
      <c r="A809" s="9" t="s">
        <v>7180</v>
      </c>
      <c r="B809" s="10" t="s">
        <v>5218</v>
      </c>
      <c r="C809" s="9" t="s">
        <v>14039</v>
      </c>
      <c r="D809" s="19">
        <v>378</v>
      </c>
      <c r="E809" s="23">
        <v>999</v>
      </c>
      <c r="F809" s="26">
        <v>0.62</v>
      </c>
      <c r="G809" s="15">
        <v>4.0999999999999996</v>
      </c>
      <c r="H809" s="23">
        <v>1779</v>
      </c>
    </row>
    <row r="810" spans="1:8" x14ac:dyDescent="0.55000000000000004">
      <c r="A810" s="9" t="s">
        <v>7191</v>
      </c>
      <c r="B810" s="10" t="s">
        <v>7193</v>
      </c>
      <c r="C810" s="9" t="s">
        <v>14004</v>
      </c>
      <c r="D810" s="19">
        <v>99</v>
      </c>
      <c r="E810" s="23">
        <v>99</v>
      </c>
      <c r="F810" s="26">
        <v>0</v>
      </c>
      <c r="G810" s="15">
        <v>4.3</v>
      </c>
      <c r="H810" s="23">
        <v>388</v>
      </c>
    </row>
    <row r="811" spans="1:8" x14ac:dyDescent="0.55000000000000004">
      <c r="A811" s="9" t="s">
        <v>7202</v>
      </c>
      <c r="B811" s="10" t="s">
        <v>5848</v>
      </c>
      <c r="C811" s="9" t="s">
        <v>13978</v>
      </c>
      <c r="D811" s="19">
        <v>1499</v>
      </c>
      <c r="E811" s="23">
        <v>2999</v>
      </c>
      <c r="F811" s="26">
        <v>0.5</v>
      </c>
      <c r="G811" s="15">
        <v>4.5</v>
      </c>
      <c r="H811" s="23">
        <v>8656</v>
      </c>
    </row>
    <row r="812" spans="1:8" x14ac:dyDescent="0.55000000000000004">
      <c r="A812" s="9" t="s">
        <v>7212</v>
      </c>
      <c r="B812" s="10" t="s">
        <v>7214</v>
      </c>
      <c r="C812" s="9" t="s">
        <v>14005</v>
      </c>
      <c r="D812" s="19">
        <v>1815</v>
      </c>
      <c r="E812" s="23">
        <v>3100</v>
      </c>
      <c r="F812" s="26">
        <v>0.41</v>
      </c>
      <c r="G812" s="15">
        <v>4.5</v>
      </c>
      <c r="H812" s="23">
        <v>92925</v>
      </c>
    </row>
    <row r="813" spans="1:8" x14ac:dyDescent="0.55000000000000004">
      <c r="A813" s="9" t="s">
        <v>7224</v>
      </c>
      <c r="B813" s="10" t="s">
        <v>6728</v>
      </c>
      <c r="C813" s="9" t="s">
        <v>13961</v>
      </c>
      <c r="D813" s="19">
        <v>67</v>
      </c>
      <c r="E813" s="23">
        <v>75</v>
      </c>
      <c r="F813" s="26">
        <v>0.11</v>
      </c>
      <c r="G813" s="15">
        <v>4.0999999999999996</v>
      </c>
      <c r="H813" s="23">
        <v>1269</v>
      </c>
    </row>
    <row r="814" spans="1:8" x14ac:dyDescent="0.55000000000000004">
      <c r="A814" s="9" t="s">
        <v>7236</v>
      </c>
      <c r="B814" s="10" t="s">
        <v>5242</v>
      </c>
      <c r="C814" s="9" t="s">
        <v>14040</v>
      </c>
      <c r="D814" s="19">
        <v>1889</v>
      </c>
      <c r="E814" s="23">
        <v>2699</v>
      </c>
      <c r="F814" s="26">
        <v>0.3</v>
      </c>
      <c r="G814" s="15">
        <v>4.3</v>
      </c>
      <c r="H814" s="23">
        <v>17394</v>
      </c>
    </row>
    <row r="815" spans="1:8" x14ac:dyDescent="0.55000000000000004">
      <c r="A815" s="9" t="s">
        <v>7246</v>
      </c>
      <c r="B815" s="10" t="s">
        <v>3347</v>
      </c>
      <c r="C815" s="9" t="s">
        <v>14031</v>
      </c>
      <c r="D815" s="19">
        <v>499</v>
      </c>
      <c r="E815" s="23">
        <v>1499</v>
      </c>
      <c r="F815" s="26">
        <v>0.67</v>
      </c>
      <c r="G815" s="15">
        <v>3.6</v>
      </c>
      <c r="H815" s="23">
        <v>9169</v>
      </c>
    </row>
    <row r="816" spans="1:8" x14ac:dyDescent="0.55000000000000004">
      <c r="A816" s="9" t="s">
        <v>7256</v>
      </c>
      <c r="B816" s="10" t="s">
        <v>5756</v>
      </c>
      <c r="C816" s="9" t="s">
        <v>13955</v>
      </c>
      <c r="D816" s="19">
        <v>499</v>
      </c>
      <c r="E816" s="23">
        <v>999</v>
      </c>
      <c r="F816" s="26">
        <v>0.5</v>
      </c>
      <c r="G816" s="15">
        <v>4.4000000000000004</v>
      </c>
      <c r="H816" s="23">
        <v>1030</v>
      </c>
    </row>
    <row r="817" spans="1:8" x14ac:dyDescent="0.55000000000000004">
      <c r="A817" s="9" t="s">
        <v>7266</v>
      </c>
      <c r="B817" s="10" t="s">
        <v>5500</v>
      </c>
      <c r="C817" s="9" t="s">
        <v>14023</v>
      </c>
      <c r="D817" s="19">
        <v>5799</v>
      </c>
      <c r="E817" s="23">
        <v>7999</v>
      </c>
      <c r="F817" s="26">
        <v>0.28000000000000003</v>
      </c>
      <c r="G817" s="15">
        <v>4.5</v>
      </c>
      <c r="H817" s="23">
        <v>50273</v>
      </c>
    </row>
    <row r="818" spans="1:8" x14ac:dyDescent="0.55000000000000004">
      <c r="A818" s="9" t="s">
        <v>7277</v>
      </c>
      <c r="B818" s="10" t="s">
        <v>7279</v>
      </c>
      <c r="C818" s="9" t="s">
        <v>13971</v>
      </c>
      <c r="D818" s="19">
        <v>499</v>
      </c>
      <c r="E818" s="23">
        <v>799</v>
      </c>
      <c r="F818" s="26">
        <v>0.38</v>
      </c>
      <c r="G818" s="15">
        <v>3.9</v>
      </c>
      <c r="H818" s="23">
        <v>6742</v>
      </c>
    </row>
    <row r="819" spans="1:8" x14ac:dyDescent="0.55000000000000004">
      <c r="A819" s="9" t="s">
        <v>7288</v>
      </c>
      <c r="B819" s="10" t="s">
        <v>5218</v>
      </c>
      <c r="C819" s="9" t="s">
        <v>14039</v>
      </c>
      <c r="D819" s="19">
        <v>249</v>
      </c>
      <c r="E819" s="23">
        <v>600</v>
      </c>
      <c r="F819" s="26">
        <v>0.59</v>
      </c>
      <c r="G819" s="15">
        <v>4</v>
      </c>
      <c r="H819" s="23">
        <v>1208</v>
      </c>
    </row>
    <row r="820" spans="1:8" x14ac:dyDescent="0.55000000000000004">
      <c r="A820" s="9" t="s">
        <v>354</v>
      </c>
      <c r="B820" s="10" t="s">
        <v>18</v>
      </c>
      <c r="C820" s="9" t="s">
        <v>13981</v>
      </c>
      <c r="D820" s="19">
        <v>179</v>
      </c>
      <c r="E820" s="23">
        <v>499</v>
      </c>
      <c r="F820" s="26">
        <v>0.64</v>
      </c>
      <c r="G820" s="15">
        <v>4</v>
      </c>
      <c r="H820" s="23">
        <v>1933</v>
      </c>
    </row>
    <row r="821" spans="1:8" x14ac:dyDescent="0.55000000000000004">
      <c r="A821" s="9" t="s">
        <v>7299</v>
      </c>
      <c r="B821" s="10" t="s">
        <v>5500</v>
      </c>
      <c r="C821" s="9" t="s">
        <v>14023</v>
      </c>
      <c r="D821" s="19">
        <v>4449</v>
      </c>
      <c r="E821" s="23">
        <v>5734</v>
      </c>
      <c r="F821" s="26">
        <v>0.22</v>
      </c>
      <c r="G821" s="15">
        <v>4.4000000000000004</v>
      </c>
      <c r="H821" s="23">
        <v>25006</v>
      </c>
    </row>
    <row r="822" spans="1:8" x14ac:dyDescent="0.55000000000000004">
      <c r="A822" s="9" t="s">
        <v>7311</v>
      </c>
      <c r="B822" s="10" t="s">
        <v>6451</v>
      </c>
      <c r="C822" s="9" t="s">
        <v>14053</v>
      </c>
      <c r="D822" s="19">
        <v>299</v>
      </c>
      <c r="E822" s="23">
        <v>550</v>
      </c>
      <c r="F822" s="26">
        <v>0.46</v>
      </c>
      <c r="G822" s="15">
        <v>4.5999999999999996</v>
      </c>
      <c r="H822" s="23">
        <v>33434</v>
      </c>
    </row>
    <row r="823" spans="1:8" x14ac:dyDescent="0.55000000000000004">
      <c r="A823" s="9" t="s">
        <v>7321</v>
      </c>
      <c r="B823" s="10" t="s">
        <v>5206</v>
      </c>
      <c r="C823" s="9" t="s">
        <v>14038</v>
      </c>
      <c r="D823" s="19">
        <v>629</v>
      </c>
      <c r="E823" s="23">
        <v>1390</v>
      </c>
      <c r="F823" s="26">
        <v>0.55000000000000004</v>
      </c>
      <c r="G823" s="15">
        <v>4.4000000000000004</v>
      </c>
      <c r="H823" s="23">
        <v>6301</v>
      </c>
    </row>
    <row r="824" spans="1:8" x14ac:dyDescent="0.55000000000000004">
      <c r="A824" s="9" t="s">
        <v>7333</v>
      </c>
      <c r="B824" s="10" t="s">
        <v>5376</v>
      </c>
      <c r="C824" s="9" t="s">
        <v>14042</v>
      </c>
      <c r="D824" s="19">
        <v>2595</v>
      </c>
      <c r="E824" s="23">
        <v>3295</v>
      </c>
      <c r="F824" s="26">
        <v>0.21</v>
      </c>
      <c r="G824" s="15">
        <v>4.4000000000000004</v>
      </c>
      <c r="H824" s="23">
        <v>22618</v>
      </c>
    </row>
    <row r="825" spans="1:8" x14ac:dyDescent="0.55000000000000004">
      <c r="A825" s="9" t="s">
        <v>365</v>
      </c>
      <c r="B825" s="10" t="s">
        <v>18</v>
      </c>
      <c r="C825" s="9" t="s">
        <v>13981</v>
      </c>
      <c r="D825" s="19">
        <v>389</v>
      </c>
      <c r="E825" s="23">
        <v>1099</v>
      </c>
      <c r="F825" s="26">
        <v>0.65</v>
      </c>
      <c r="G825" s="15">
        <v>4.3</v>
      </c>
      <c r="H825" s="23">
        <v>974</v>
      </c>
    </row>
    <row r="826" spans="1:8" x14ac:dyDescent="0.55000000000000004">
      <c r="A826" s="9" t="s">
        <v>7346</v>
      </c>
      <c r="B826" s="10" t="s">
        <v>5848</v>
      </c>
      <c r="C826" s="9" t="s">
        <v>13978</v>
      </c>
      <c r="D826" s="19">
        <v>1799</v>
      </c>
      <c r="E826" s="23">
        <v>2911</v>
      </c>
      <c r="F826" s="26">
        <v>0.38</v>
      </c>
      <c r="G826" s="15">
        <v>4.3</v>
      </c>
      <c r="H826" s="23">
        <v>20342</v>
      </c>
    </row>
    <row r="827" spans="1:8" x14ac:dyDescent="0.55000000000000004">
      <c r="A827" s="9" t="s">
        <v>7357</v>
      </c>
      <c r="B827" s="10" t="s">
        <v>6187</v>
      </c>
      <c r="C827" s="9" t="s">
        <v>13961</v>
      </c>
      <c r="D827" s="19">
        <v>90</v>
      </c>
      <c r="E827" s="23">
        <v>175</v>
      </c>
      <c r="F827" s="26">
        <v>0.49</v>
      </c>
      <c r="G827" s="15">
        <v>4.4000000000000004</v>
      </c>
      <c r="H827" s="23">
        <v>7429</v>
      </c>
    </row>
    <row r="828" spans="1:8" x14ac:dyDescent="0.55000000000000004">
      <c r="A828" s="9" t="s">
        <v>7369</v>
      </c>
      <c r="B828" s="10" t="s">
        <v>5242</v>
      </c>
      <c r="C828" s="9" t="s">
        <v>14040</v>
      </c>
      <c r="D828" s="19">
        <v>599</v>
      </c>
      <c r="E828" s="23">
        <v>599</v>
      </c>
      <c r="F828" s="26">
        <v>0</v>
      </c>
      <c r="G828" s="15">
        <v>4</v>
      </c>
      <c r="H828" s="23">
        <v>26423</v>
      </c>
    </row>
    <row r="829" spans="1:8" x14ac:dyDescent="0.55000000000000004">
      <c r="A829" s="9" t="s">
        <v>7379</v>
      </c>
      <c r="B829" s="10" t="s">
        <v>3219</v>
      </c>
      <c r="C829" s="9" t="s">
        <v>13939</v>
      </c>
      <c r="D829" s="19">
        <v>1999</v>
      </c>
      <c r="E829" s="23">
        <v>7999</v>
      </c>
      <c r="F829" s="26">
        <v>0.75</v>
      </c>
      <c r="G829" s="15">
        <v>4.2</v>
      </c>
      <c r="H829" s="23">
        <v>31305</v>
      </c>
    </row>
    <row r="830" spans="1:8" x14ac:dyDescent="0.55000000000000004">
      <c r="A830" s="9" t="s">
        <v>7389</v>
      </c>
      <c r="B830" s="10" t="s">
        <v>7391</v>
      </c>
      <c r="C830" s="9" t="s">
        <v>14006</v>
      </c>
      <c r="D830" s="19">
        <v>2099</v>
      </c>
      <c r="E830" s="23">
        <v>3250</v>
      </c>
      <c r="F830" s="26">
        <v>0.35</v>
      </c>
      <c r="G830" s="15">
        <v>3.8</v>
      </c>
      <c r="H830" s="23">
        <v>11213</v>
      </c>
    </row>
    <row r="831" spans="1:8" x14ac:dyDescent="0.55000000000000004">
      <c r="A831" s="9" t="s">
        <v>7401</v>
      </c>
      <c r="B831" s="10" t="s">
        <v>7403</v>
      </c>
      <c r="C831" s="9" t="s">
        <v>14056</v>
      </c>
      <c r="D831" s="19">
        <v>179</v>
      </c>
      <c r="E831" s="23">
        <v>499</v>
      </c>
      <c r="F831" s="26">
        <v>0.64</v>
      </c>
      <c r="G831" s="15">
        <v>4.0999999999999996</v>
      </c>
      <c r="H831" s="23">
        <v>10174</v>
      </c>
    </row>
    <row r="832" spans="1:8" x14ac:dyDescent="0.55000000000000004">
      <c r="A832" s="9" t="s">
        <v>7412</v>
      </c>
      <c r="B832" s="10" t="s">
        <v>5479</v>
      </c>
      <c r="C832" s="9" t="s">
        <v>14043</v>
      </c>
      <c r="D832" s="19">
        <v>1345</v>
      </c>
      <c r="E832" s="23">
        <v>2295</v>
      </c>
      <c r="F832" s="26">
        <v>0.41</v>
      </c>
      <c r="G832" s="15">
        <v>4.2</v>
      </c>
      <c r="H832" s="23">
        <v>17413</v>
      </c>
    </row>
    <row r="833" spans="1:8" x14ac:dyDescent="0.55000000000000004">
      <c r="A833" s="9" t="s">
        <v>7424</v>
      </c>
      <c r="B833" s="10" t="s">
        <v>5632</v>
      </c>
      <c r="C833" s="9" t="s">
        <v>13954</v>
      </c>
      <c r="D833" s="19">
        <v>349</v>
      </c>
      <c r="E833" s="23">
        <v>995</v>
      </c>
      <c r="F833" s="26">
        <v>0.65</v>
      </c>
      <c r="G833" s="15">
        <v>4.2</v>
      </c>
      <c r="H833" s="23">
        <v>6676</v>
      </c>
    </row>
    <row r="834" spans="1:8" x14ac:dyDescent="0.55000000000000004">
      <c r="A834" s="9" t="s">
        <v>7434</v>
      </c>
      <c r="B834" s="10" t="s">
        <v>6800</v>
      </c>
      <c r="C834" s="9" t="s">
        <v>14001</v>
      </c>
      <c r="D834" s="19">
        <v>287</v>
      </c>
      <c r="E834" s="23">
        <v>499</v>
      </c>
      <c r="F834" s="26">
        <v>0.42</v>
      </c>
      <c r="G834" s="15">
        <v>4.4000000000000004</v>
      </c>
      <c r="H834" s="23">
        <v>8076</v>
      </c>
    </row>
    <row r="835" spans="1:8" x14ac:dyDescent="0.55000000000000004">
      <c r="A835" s="9" t="s">
        <v>376</v>
      </c>
      <c r="B835" s="10" t="s">
        <v>18</v>
      </c>
      <c r="C835" s="9" t="s">
        <v>13981</v>
      </c>
      <c r="D835" s="19">
        <v>599</v>
      </c>
      <c r="E835" s="23">
        <v>599</v>
      </c>
      <c r="F835" s="26">
        <v>0</v>
      </c>
      <c r="G835" s="15">
        <v>4.3</v>
      </c>
      <c r="H835" s="23">
        <v>355</v>
      </c>
    </row>
    <row r="836" spans="1:8" x14ac:dyDescent="0.55000000000000004">
      <c r="A836" s="9" t="s">
        <v>7448</v>
      </c>
      <c r="B836" s="10" t="s">
        <v>5193</v>
      </c>
      <c r="C836" s="9" t="s">
        <v>14023</v>
      </c>
      <c r="D836" s="19">
        <v>349</v>
      </c>
      <c r="E836" s="23">
        <v>450</v>
      </c>
      <c r="F836" s="26">
        <v>0.22</v>
      </c>
      <c r="G836" s="15">
        <v>4.0999999999999996</v>
      </c>
      <c r="H836" s="23">
        <v>18656</v>
      </c>
    </row>
    <row r="837" spans="1:8" x14ac:dyDescent="0.55000000000000004">
      <c r="A837" s="9" t="s">
        <v>7459</v>
      </c>
      <c r="B837" s="10" t="s">
        <v>5418</v>
      </c>
      <c r="C837" s="9" t="s">
        <v>14023</v>
      </c>
      <c r="D837" s="19">
        <v>879</v>
      </c>
      <c r="E837" s="23">
        <v>1109</v>
      </c>
      <c r="F837" s="26">
        <v>0.21</v>
      </c>
      <c r="G837" s="15">
        <v>4.4000000000000004</v>
      </c>
      <c r="H837" s="23">
        <v>31599</v>
      </c>
    </row>
    <row r="838" spans="1:8" x14ac:dyDescent="0.55000000000000004">
      <c r="A838" s="9" t="s">
        <v>387</v>
      </c>
      <c r="B838" s="10" t="s">
        <v>18</v>
      </c>
      <c r="C838" s="9" t="s">
        <v>13981</v>
      </c>
      <c r="D838" s="19">
        <v>199</v>
      </c>
      <c r="E838" s="23">
        <v>999</v>
      </c>
      <c r="F838" s="26">
        <v>0.8</v>
      </c>
      <c r="G838" s="15">
        <v>3.9</v>
      </c>
      <c r="H838" s="23">
        <v>1075</v>
      </c>
    </row>
    <row r="839" spans="1:8" x14ac:dyDescent="0.55000000000000004">
      <c r="A839" s="9" t="s">
        <v>7471</v>
      </c>
      <c r="B839" s="10" t="s">
        <v>6068</v>
      </c>
      <c r="C839" s="9" t="s">
        <v>14023</v>
      </c>
      <c r="D839" s="19">
        <v>250</v>
      </c>
      <c r="E839" s="23">
        <v>250</v>
      </c>
      <c r="F839" s="26">
        <v>0</v>
      </c>
      <c r="G839" s="15">
        <v>3.9</v>
      </c>
      <c r="H839" s="23">
        <v>13971</v>
      </c>
    </row>
    <row r="840" spans="1:8" x14ac:dyDescent="0.55000000000000004">
      <c r="A840" s="9" t="s">
        <v>7481</v>
      </c>
      <c r="B840" s="10" t="s">
        <v>3347</v>
      </c>
      <c r="C840" s="9" t="s">
        <v>14031</v>
      </c>
      <c r="D840" s="19">
        <v>199</v>
      </c>
      <c r="E840" s="23">
        <v>499</v>
      </c>
      <c r="F840" s="26">
        <v>0.6</v>
      </c>
      <c r="G840" s="15">
        <v>3.6</v>
      </c>
      <c r="H840" s="23">
        <v>2492</v>
      </c>
    </row>
    <row r="841" spans="1:8" x14ac:dyDescent="0.55000000000000004">
      <c r="A841" s="9" t="s">
        <v>405</v>
      </c>
      <c r="B841" s="10" t="s">
        <v>18</v>
      </c>
      <c r="C841" s="9" t="s">
        <v>13981</v>
      </c>
      <c r="D841" s="19">
        <v>899</v>
      </c>
      <c r="E841" s="23">
        <v>1900</v>
      </c>
      <c r="F841" s="26">
        <v>0.53</v>
      </c>
      <c r="G841" s="15">
        <v>4.4000000000000004</v>
      </c>
      <c r="H841" s="23">
        <v>13552</v>
      </c>
    </row>
    <row r="842" spans="1:8" x14ac:dyDescent="0.55000000000000004">
      <c r="A842" s="9" t="s">
        <v>416</v>
      </c>
      <c r="B842" s="10" t="s">
        <v>18</v>
      </c>
      <c r="C842" s="9" t="s">
        <v>13981</v>
      </c>
      <c r="D842" s="19">
        <v>199</v>
      </c>
      <c r="E842" s="23">
        <v>999</v>
      </c>
      <c r="F842" s="26">
        <v>0.8</v>
      </c>
      <c r="G842" s="15">
        <v>4</v>
      </c>
      <c r="H842" s="23">
        <v>575</v>
      </c>
    </row>
    <row r="843" spans="1:8" x14ac:dyDescent="0.55000000000000004">
      <c r="A843" s="9" t="s">
        <v>7495</v>
      </c>
      <c r="B843" s="10" t="s">
        <v>7403</v>
      </c>
      <c r="C843" s="9" t="s">
        <v>14056</v>
      </c>
      <c r="D843" s="19">
        <v>149</v>
      </c>
      <c r="E843" s="23">
        <v>999</v>
      </c>
      <c r="F843" s="26">
        <v>0.85</v>
      </c>
      <c r="G843" s="15">
        <v>3.5</v>
      </c>
      <c r="H843" s="23">
        <v>2523</v>
      </c>
    </row>
    <row r="844" spans="1:8" x14ac:dyDescent="0.55000000000000004">
      <c r="A844" s="9" t="s">
        <v>7505</v>
      </c>
      <c r="B844" s="10" t="s">
        <v>5218</v>
      </c>
      <c r="C844" s="9" t="s">
        <v>14039</v>
      </c>
      <c r="D844" s="19">
        <v>469</v>
      </c>
      <c r="E844" s="23">
        <v>1499</v>
      </c>
      <c r="F844" s="26">
        <v>0.69</v>
      </c>
      <c r="G844" s="15">
        <v>4.0999999999999996</v>
      </c>
      <c r="H844" s="23">
        <v>352</v>
      </c>
    </row>
    <row r="845" spans="1:8" x14ac:dyDescent="0.55000000000000004">
      <c r="A845" s="9" t="s">
        <v>7516</v>
      </c>
      <c r="B845" s="10" t="s">
        <v>6550</v>
      </c>
      <c r="C845" s="9" t="s">
        <v>14023</v>
      </c>
      <c r="D845" s="19">
        <v>1187</v>
      </c>
      <c r="E845" s="23">
        <v>1929</v>
      </c>
      <c r="F845" s="26">
        <v>0.38</v>
      </c>
      <c r="G845" s="15">
        <v>4.0999999999999996</v>
      </c>
      <c r="H845" s="23">
        <v>1662</v>
      </c>
    </row>
    <row r="846" spans="1:8" x14ac:dyDescent="0.55000000000000004">
      <c r="A846" s="9" t="s">
        <v>7528</v>
      </c>
      <c r="B846" s="10" t="s">
        <v>7530</v>
      </c>
      <c r="C846" s="9" t="s">
        <v>14057</v>
      </c>
      <c r="D846" s="19">
        <v>849</v>
      </c>
      <c r="E846" s="23">
        <v>1499</v>
      </c>
      <c r="F846" s="26">
        <v>0.43</v>
      </c>
      <c r="G846" s="15">
        <v>4</v>
      </c>
      <c r="H846" s="23">
        <v>7352</v>
      </c>
    </row>
    <row r="847" spans="1:8" x14ac:dyDescent="0.55000000000000004">
      <c r="A847" s="9" t="s">
        <v>7539</v>
      </c>
      <c r="B847" s="10" t="s">
        <v>5206</v>
      </c>
      <c r="C847" s="9" t="s">
        <v>14038</v>
      </c>
      <c r="D847" s="19">
        <v>328</v>
      </c>
      <c r="E847" s="23">
        <v>399</v>
      </c>
      <c r="F847" s="26">
        <v>0.18</v>
      </c>
      <c r="G847" s="15">
        <v>4.0999999999999996</v>
      </c>
      <c r="H847" s="23">
        <v>3441</v>
      </c>
    </row>
    <row r="848" spans="1:8" x14ac:dyDescent="0.55000000000000004">
      <c r="A848" s="9" t="s">
        <v>7550</v>
      </c>
      <c r="B848" s="10" t="s">
        <v>5242</v>
      </c>
      <c r="C848" s="9" t="s">
        <v>14040</v>
      </c>
      <c r="D848" s="19">
        <v>269</v>
      </c>
      <c r="E848" s="23">
        <v>699</v>
      </c>
      <c r="F848" s="26">
        <v>0.62</v>
      </c>
      <c r="G848" s="15">
        <v>4</v>
      </c>
      <c r="H848" s="23">
        <v>93</v>
      </c>
    </row>
    <row r="849" spans="1:8" x14ac:dyDescent="0.55000000000000004">
      <c r="A849" s="9" t="s">
        <v>7560</v>
      </c>
      <c r="B849" s="10" t="s">
        <v>7562</v>
      </c>
      <c r="C849" s="9" t="s">
        <v>13958</v>
      </c>
      <c r="D849" s="19">
        <v>299</v>
      </c>
      <c r="E849" s="23">
        <v>400</v>
      </c>
      <c r="F849" s="26">
        <v>0.25</v>
      </c>
      <c r="G849" s="15">
        <v>3.8</v>
      </c>
      <c r="H849" s="23">
        <v>40895</v>
      </c>
    </row>
    <row r="850" spans="1:8" x14ac:dyDescent="0.55000000000000004">
      <c r="A850" s="9" t="s">
        <v>7572</v>
      </c>
      <c r="B850" s="10" t="s">
        <v>7574</v>
      </c>
      <c r="C850" s="9" t="s">
        <v>13940</v>
      </c>
      <c r="D850" s="19">
        <v>549</v>
      </c>
      <c r="E850" s="23">
        <v>1499</v>
      </c>
      <c r="F850" s="26">
        <v>0.63</v>
      </c>
      <c r="G850" s="15">
        <v>4.3</v>
      </c>
      <c r="H850" s="23">
        <v>11006</v>
      </c>
    </row>
    <row r="851" spans="1:8" x14ac:dyDescent="0.55000000000000004">
      <c r="A851" s="9" t="s">
        <v>7583</v>
      </c>
      <c r="B851" s="10" t="s">
        <v>6042</v>
      </c>
      <c r="C851" s="9" t="s">
        <v>13961</v>
      </c>
      <c r="D851" s="19">
        <v>114</v>
      </c>
      <c r="E851" s="23">
        <v>120</v>
      </c>
      <c r="F851" s="26">
        <v>0.05</v>
      </c>
      <c r="G851" s="15">
        <v>4.2</v>
      </c>
      <c r="H851" s="23">
        <v>8938</v>
      </c>
    </row>
    <row r="852" spans="1:8" x14ac:dyDescent="0.55000000000000004">
      <c r="A852" s="9" t="s">
        <v>7594</v>
      </c>
      <c r="B852" s="10" t="s">
        <v>7596</v>
      </c>
      <c r="C852" s="9" t="s">
        <v>13995</v>
      </c>
      <c r="D852" s="19">
        <v>120</v>
      </c>
      <c r="E852" s="23">
        <v>120</v>
      </c>
      <c r="F852" s="26">
        <v>0</v>
      </c>
      <c r="G852" s="15">
        <v>4.0999999999999996</v>
      </c>
      <c r="H852" s="23">
        <v>4308</v>
      </c>
    </row>
    <row r="853" spans="1:8" x14ac:dyDescent="0.55000000000000004">
      <c r="A853" s="9" t="s">
        <v>438</v>
      </c>
      <c r="B853" s="10" t="s">
        <v>18</v>
      </c>
      <c r="C853" s="9" t="s">
        <v>13981</v>
      </c>
      <c r="D853" s="19">
        <v>970</v>
      </c>
      <c r="E853" s="23">
        <v>1999</v>
      </c>
      <c r="F853" s="26">
        <v>0.51</v>
      </c>
      <c r="G853" s="15">
        <v>4.2</v>
      </c>
      <c r="H853" s="23">
        <v>462</v>
      </c>
    </row>
    <row r="854" spans="1:8" x14ac:dyDescent="0.55000000000000004">
      <c r="A854" s="9" t="s">
        <v>448</v>
      </c>
      <c r="B854" s="10" t="s">
        <v>18</v>
      </c>
      <c r="C854" s="9" t="s">
        <v>13981</v>
      </c>
      <c r="D854" s="19">
        <v>209</v>
      </c>
      <c r="E854" s="23">
        <v>695</v>
      </c>
      <c r="F854" s="26">
        <v>0.7</v>
      </c>
      <c r="G854" s="15">
        <v>4.5</v>
      </c>
      <c r="H854" s="23" t="s">
        <v>7607</v>
      </c>
    </row>
    <row r="855" spans="1:8" x14ac:dyDescent="0.55000000000000004">
      <c r="A855" s="9" t="s">
        <v>7609</v>
      </c>
      <c r="B855" s="10" t="s">
        <v>5206</v>
      </c>
      <c r="C855" s="9" t="s">
        <v>14038</v>
      </c>
      <c r="D855" s="19">
        <v>1490</v>
      </c>
      <c r="E855" s="23">
        <v>2295</v>
      </c>
      <c r="F855" s="26">
        <v>0.35</v>
      </c>
      <c r="G855" s="15">
        <v>4.5999999999999996</v>
      </c>
      <c r="H855" s="23">
        <v>10652</v>
      </c>
    </row>
    <row r="856" spans="1:8" x14ac:dyDescent="0.55000000000000004">
      <c r="A856" s="9" t="s">
        <v>7619</v>
      </c>
      <c r="B856" s="10" t="s">
        <v>7621</v>
      </c>
      <c r="C856" s="9" t="s">
        <v>14007</v>
      </c>
      <c r="D856" s="19">
        <v>99</v>
      </c>
      <c r="E856" s="23">
        <v>99</v>
      </c>
      <c r="F856" s="26">
        <v>0</v>
      </c>
      <c r="G856" s="15">
        <v>4.3</v>
      </c>
      <c r="H856" s="23">
        <v>5036</v>
      </c>
    </row>
    <row r="857" spans="1:8" x14ac:dyDescent="0.55000000000000004">
      <c r="A857" s="9" t="s">
        <v>7630</v>
      </c>
      <c r="B857" s="10" t="s">
        <v>5206</v>
      </c>
      <c r="C857" s="9" t="s">
        <v>14038</v>
      </c>
      <c r="D857" s="19">
        <v>149</v>
      </c>
      <c r="E857" s="23">
        <v>249</v>
      </c>
      <c r="F857" s="26">
        <v>0.4</v>
      </c>
      <c r="G857" s="15">
        <v>4</v>
      </c>
      <c r="H857" s="23">
        <v>5057</v>
      </c>
    </row>
    <row r="858" spans="1:8" x14ac:dyDescent="0.55000000000000004">
      <c r="A858" s="9" t="s">
        <v>7640</v>
      </c>
      <c r="B858" s="10" t="s">
        <v>5733</v>
      </c>
      <c r="C858" s="9" t="s">
        <v>14045</v>
      </c>
      <c r="D858" s="19">
        <v>575</v>
      </c>
      <c r="E858" s="23">
        <v>2799</v>
      </c>
      <c r="F858" s="26">
        <v>0.79</v>
      </c>
      <c r="G858" s="15">
        <v>4.2</v>
      </c>
      <c r="H858" s="23">
        <v>8537</v>
      </c>
    </row>
    <row r="859" spans="1:8" x14ac:dyDescent="0.55000000000000004">
      <c r="A859" s="9" t="s">
        <v>493</v>
      </c>
      <c r="B859" s="10" t="s">
        <v>18</v>
      </c>
      <c r="C859" s="9" t="s">
        <v>13981</v>
      </c>
      <c r="D859" s="19">
        <v>333</v>
      </c>
      <c r="E859" s="23">
        <v>999</v>
      </c>
      <c r="F859" s="26">
        <v>0.67</v>
      </c>
      <c r="G859" s="15">
        <v>3.3</v>
      </c>
      <c r="H859" s="23">
        <v>9792</v>
      </c>
    </row>
    <row r="860" spans="1:8" x14ac:dyDescent="0.55000000000000004">
      <c r="A860" s="9" t="s">
        <v>7652</v>
      </c>
      <c r="B860" s="10" t="s">
        <v>6773</v>
      </c>
      <c r="C860" s="9" t="s">
        <v>13995</v>
      </c>
      <c r="D860" s="19">
        <v>178</v>
      </c>
      <c r="E860" s="23">
        <v>210</v>
      </c>
      <c r="F860" s="26">
        <v>0.15</v>
      </c>
      <c r="G860" s="15">
        <v>4.3</v>
      </c>
      <c r="H860" s="23">
        <v>2450</v>
      </c>
    </row>
    <row r="861" spans="1:8" x14ac:dyDescent="0.55000000000000004">
      <c r="A861" s="9" t="s">
        <v>7663</v>
      </c>
      <c r="B861" s="10" t="s">
        <v>3347</v>
      </c>
      <c r="C861" s="9" t="s">
        <v>14031</v>
      </c>
      <c r="D861" s="19">
        <v>1599</v>
      </c>
      <c r="E861" s="23">
        <v>3490</v>
      </c>
      <c r="F861" s="26">
        <v>0.54</v>
      </c>
      <c r="G861" s="15">
        <v>3.7</v>
      </c>
      <c r="H861" s="23">
        <v>676</v>
      </c>
    </row>
    <row r="862" spans="1:8" x14ac:dyDescent="0.55000000000000004">
      <c r="A862" s="9" t="s">
        <v>7673</v>
      </c>
      <c r="B862" s="10" t="s">
        <v>3347</v>
      </c>
      <c r="C862" s="9" t="s">
        <v>14031</v>
      </c>
      <c r="D862" s="19">
        <v>499</v>
      </c>
      <c r="E862" s="23">
        <v>1299</v>
      </c>
      <c r="F862" s="26">
        <v>0.62</v>
      </c>
      <c r="G862" s="15">
        <v>3.9</v>
      </c>
      <c r="H862" s="23">
        <v>1173</v>
      </c>
    </row>
    <row r="863" spans="1:8" s="4" customFormat="1" x14ac:dyDescent="0.55000000000000004">
      <c r="A863" s="13" t="s">
        <v>7683</v>
      </c>
      <c r="B863" s="12" t="s">
        <v>5756</v>
      </c>
      <c r="C863" s="9" t="s">
        <v>13955</v>
      </c>
      <c r="D863" s="20">
        <v>199</v>
      </c>
      <c r="E863" s="23">
        <v>499</v>
      </c>
      <c r="F863" s="27">
        <v>0.6</v>
      </c>
      <c r="G863" s="16">
        <v>4.3</v>
      </c>
      <c r="H863" s="29">
        <v>9998</v>
      </c>
    </row>
    <row r="864" spans="1:8" x14ac:dyDescent="0.55000000000000004">
      <c r="A864" s="9" t="s">
        <v>7693</v>
      </c>
      <c r="B864" s="10" t="s">
        <v>3219</v>
      </c>
      <c r="C864" s="9" t="s">
        <v>13939</v>
      </c>
      <c r="D864" s="19">
        <v>2499</v>
      </c>
      <c r="E864" s="23">
        <v>5999</v>
      </c>
      <c r="F864" s="26">
        <v>0.57999999999999996</v>
      </c>
      <c r="G864" s="15">
        <v>4.0999999999999996</v>
      </c>
      <c r="H864" s="23">
        <v>5852</v>
      </c>
    </row>
    <row r="865" spans="1:8" x14ac:dyDescent="0.55000000000000004">
      <c r="A865" s="9" t="s">
        <v>7703</v>
      </c>
      <c r="B865" s="10" t="s">
        <v>7705</v>
      </c>
      <c r="C865" s="9" t="s">
        <v>14008</v>
      </c>
      <c r="D865" s="19">
        <v>199</v>
      </c>
      <c r="E865" s="23">
        <v>999</v>
      </c>
      <c r="F865" s="26">
        <v>0.8</v>
      </c>
      <c r="G865" s="15">
        <v>4.2</v>
      </c>
      <c r="H865" s="23">
        <v>362</v>
      </c>
    </row>
    <row r="866" spans="1:8" x14ac:dyDescent="0.55000000000000004">
      <c r="A866" s="9" t="s">
        <v>7714</v>
      </c>
      <c r="B866" s="10" t="s">
        <v>3301</v>
      </c>
      <c r="C866" s="9" t="s">
        <v>13936</v>
      </c>
      <c r="D866" s="19">
        <v>939</v>
      </c>
      <c r="E866" s="23">
        <v>1800</v>
      </c>
      <c r="F866" s="26">
        <v>0.48</v>
      </c>
      <c r="G866" s="15">
        <v>4.5</v>
      </c>
      <c r="H866" s="23" t="s">
        <v>7717</v>
      </c>
    </row>
    <row r="867" spans="1:8" x14ac:dyDescent="0.55000000000000004">
      <c r="A867" s="9" t="s">
        <v>7726</v>
      </c>
      <c r="B867" s="10" t="s">
        <v>3219</v>
      </c>
      <c r="C867" s="9" t="s">
        <v>13939</v>
      </c>
      <c r="D867" s="19">
        <v>2499</v>
      </c>
      <c r="E867" s="23">
        <v>9999</v>
      </c>
      <c r="F867" s="26">
        <v>0.75</v>
      </c>
      <c r="G867" s="15">
        <v>4</v>
      </c>
      <c r="H867" s="23">
        <v>9090</v>
      </c>
    </row>
    <row r="868" spans="1:8" x14ac:dyDescent="0.55000000000000004">
      <c r="A868" s="9" t="s">
        <v>7736</v>
      </c>
      <c r="B868" s="10" t="s">
        <v>5206</v>
      </c>
      <c r="C868" s="9" t="s">
        <v>14038</v>
      </c>
      <c r="D868" s="19">
        <v>1439</v>
      </c>
      <c r="E868" s="23">
        <v>2890</v>
      </c>
      <c r="F868" s="26">
        <v>0.5</v>
      </c>
      <c r="G868" s="15">
        <v>4.5</v>
      </c>
      <c r="H868" s="23">
        <v>4099</v>
      </c>
    </row>
    <row r="869" spans="1:8" x14ac:dyDescent="0.55000000000000004">
      <c r="A869" s="9" t="s">
        <v>7748</v>
      </c>
      <c r="B869" s="10" t="s">
        <v>3347</v>
      </c>
      <c r="C869" s="9" t="s">
        <v>14031</v>
      </c>
      <c r="D869" s="19">
        <v>1099</v>
      </c>
      <c r="E869" s="23">
        <v>5999</v>
      </c>
      <c r="F869" s="26">
        <v>0.82</v>
      </c>
      <c r="G869" s="15">
        <v>3.5</v>
      </c>
      <c r="H869" s="23">
        <v>12966</v>
      </c>
    </row>
    <row r="870" spans="1:8" x14ac:dyDescent="0.55000000000000004">
      <c r="A870" s="9" t="s">
        <v>7757</v>
      </c>
      <c r="B870" s="10" t="s">
        <v>6042</v>
      </c>
      <c r="C870" s="9" t="s">
        <v>13961</v>
      </c>
      <c r="D870" s="19">
        <v>157</v>
      </c>
      <c r="E870" s="23">
        <v>160</v>
      </c>
      <c r="F870" s="26">
        <v>0.02</v>
      </c>
      <c r="G870" s="15">
        <v>4.5</v>
      </c>
      <c r="H870" s="23">
        <v>4428</v>
      </c>
    </row>
    <row r="871" spans="1:8" x14ac:dyDescent="0.55000000000000004">
      <c r="A871" s="9" t="s">
        <v>477</v>
      </c>
      <c r="B871" s="10" t="s">
        <v>113</v>
      </c>
      <c r="C871" s="9" t="s">
        <v>13972</v>
      </c>
      <c r="D871" s="19">
        <v>999</v>
      </c>
      <c r="E871" s="23">
        <v>1599</v>
      </c>
      <c r="F871" s="26">
        <v>0.38</v>
      </c>
      <c r="G871" s="15">
        <v>4.3</v>
      </c>
      <c r="H871" s="23">
        <v>12093</v>
      </c>
    </row>
    <row r="872" spans="1:8" x14ac:dyDescent="0.55000000000000004">
      <c r="A872" s="9" t="s">
        <v>7769</v>
      </c>
      <c r="B872" s="10" t="s">
        <v>5668</v>
      </c>
      <c r="C872" s="9" t="s">
        <v>13960</v>
      </c>
      <c r="D872" s="19">
        <v>115</v>
      </c>
      <c r="E872" s="23">
        <v>999</v>
      </c>
      <c r="F872" s="26">
        <v>0.88</v>
      </c>
      <c r="G872" s="15">
        <v>3.3</v>
      </c>
      <c r="H872" s="23">
        <v>5692</v>
      </c>
    </row>
    <row r="873" spans="1:8" x14ac:dyDescent="0.55000000000000004">
      <c r="A873" s="9" t="s">
        <v>7779</v>
      </c>
      <c r="B873" s="10" t="s">
        <v>5218</v>
      </c>
      <c r="C873" s="9" t="s">
        <v>14039</v>
      </c>
      <c r="D873" s="19">
        <v>175</v>
      </c>
      <c r="E873" s="23">
        <v>499</v>
      </c>
      <c r="F873" s="26">
        <v>0.65</v>
      </c>
      <c r="G873" s="15">
        <v>4.0999999999999996</v>
      </c>
      <c r="H873" s="23">
        <v>21</v>
      </c>
    </row>
    <row r="874" spans="1:8" x14ac:dyDescent="0.55000000000000004">
      <c r="A874" s="9" t="s">
        <v>7789</v>
      </c>
      <c r="B874" s="10" t="s">
        <v>6345</v>
      </c>
      <c r="C874" s="9" t="s">
        <v>14051</v>
      </c>
      <c r="D874" s="19">
        <v>1999</v>
      </c>
      <c r="E874" s="23">
        <v>4700</v>
      </c>
      <c r="F874" s="26">
        <v>0.56999999999999995</v>
      </c>
      <c r="G874" s="15">
        <v>3.8</v>
      </c>
      <c r="H874" s="23">
        <v>1880</v>
      </c>
    </row>
    <row r="875" spans="1:8" x14ac:dyDescent="0.55000000000000004">
      <c r="A875" s="9" t="s">
        <v>7800</v>
      </c>
      <c r="B875" s="10" t="s">
        <v>7802</v>
      </c>
      <c r="C875" s="9" t="s">
        <v>14023</v>
      </c>
      <c r="D875" s="19">
        <v>3999</v>
      </c>
      <c r="E875" s="23">
        <v>4332.96</v>
      </c>
      <c r="F875" s="26">
        <v>0.08</v>
      </c>
      <c r="G875" s="15">
        <v>3.5</v>
      </c>
      <c r="H875" s="23">
        <v>21762</v>
      </c>
    </row>
    <row r="876" spans="1:8" x14ac:dyDescent="0.55000000000000004">
      <c r="A876" s="9" t="s">
        <v>7812</v>
      </c>
      <c r="B876" s="10" t="s">
        <v>5848</v>
      </c>
      <c r="C876" s="9" t="s">
        <v>13978</v>
      </c>
      <c r="D876" s="19">
        <v>899</v>
      </c>
      <c r="E876" s="23">
        <v>1800</v>
      </c>
      <c r="F876" s="26">
        <v>0.5</v>
      </c>
      <c r="G876" s="15">
        <v>4.0999999999999996</v>
      </c>
      <c r="H876" s="23">
        <v>22375</v>
      </c>
    </row>
    <row r="877" spans="1:8" x14ac:dyDescent="0.55000000000000004">
      <c r="A877" s="9" t="s">
        <v>7822</v>
      </c>
      <c r="B877" s="10" t="s">
        <v>5756</v>
      </c>
      <c r="C877" s="9" t="s">
        <v>13955</v>
      </c>
      <c r="D877" s="19">
        <v>299</v>
      </c>
      <c r="E877" s="23">
        <v>990</v>
      </c>
      <c r="F877" s="26">
        <v>0.7</v>
      </c>
      <c r="G877" s="15">
        <v>4.5</v>
      </c>
      <c r="H877" s="23">
        <v>2453</v>
      </c>
    </row>
    <row r="878" spans="1:8" x14ac:dyDescent="0.55000000000000004">
      <c r="A878" s="9" t="s">
        <v>7833</v>
      </c>
      <c r="B878" s="10" t="s">
        <v>5218</v>
      </c>
      <c r="C878" s="9" t="s">
        <v>14039</v>
      </c>
      <c r="D878" s="19">
        <v>3303</v>
      </c>
      <c r="E878" s="23">
        <v>4699</v>
      </c>
      <c r="F878" s="26">
        <v>0.3</v>
      </c>
      <c r="G878" s="15">
        <v>4.4000000000000004</v>
      </c>
      <c r="H878" s="23">
        <v>13544</v>
      </c>
    </row>
    <row r="879" spans="1:8" x14ac:dyDescent="0.55000000000000004">
      <c r="A879" s="9" t="s">
        <v>7844</v>
      </c>
      <c r="B879" s="10" t="s">
        <v>7050</v>
      </c>
      <c r="C879" s="9" t="s">
        <v>13980</v>
      </c>
      <c r="D879" s="19">
        <v>1890</v>
      </c>
      <c r="E879" s="23">
        <v>5490</v>
      </c>
      <c r="F879" s="26">
        <v>0.66</v>
      </c>
      <c r="G879" s="15">
        <v>4.0999999999999996</v>
      </c>
      <c r="H879" s="23">
        <v>10976</v>
      </c>
    </row>
    <row r="880" spans="1:8" x14ac:dyDescent="0.55000000000000004">
      <c r="A880" s="9" t="s">
        <v>7856</v>
      </c>
      <c r="B880" s="10" t="s">
        <v>6685</v>
      </c>
      <c r="C880" s="9" t="s">
        <v>13995</v>
      </c>
      <c r="D880" s="19">
        <v>90</v>
      </c>
      <c r="E880" s="23">
        <v>100</v>
      </c>
      <c r="F880" s="26">
        <v>0.1</v>
      </c>
      <c r="G880" s="15">
        <v>4.3</v>
      </c>
      <c r="H880" s="23">
        <v>3061</v>
      </c>
    </row>
    <row r="881" spans="1:8" x14ac:dyDescent="0.55000000000000004">
      <c r="A881" s="9" t="s">
        <v>7866</v>
      </c>
      <c r="B881" s="10" t="s">
        <v>3347</v>
      </c>
      <c r="C881" s="9" t="s">
        <v>14031</v>
      </c>
      <c r="D881" s="19">
        <v>1599</v>
      </c>
      <c r="E881" s="23">
        <v>2790</v>
      </c>
      <c r="F881" s="26">
        <v>0.43</v>
      </c>
      <c r="G881" s="15">
        <v>3.6</v>
      </c>
      <c r="H881" s="23">
        <v>2272</v>
      </c>
    </row>
    <row r="882" spans="1:8" x14ac:dyDescent="0.55000000000000004">
      <c r="A882" s="9" t="s">
        <v>7877</v>
      </c>
      <c r="B882" s="10" t="s">
        <v>7081</v>
      </c>
      <c r="C882" s="9" t="s">
        <v>14055</v>
      </c>
      <c r="D882" s="19">
        <v>599</v>
      </c>
      <c r="E882" s="23">
        <v>999</v>
      </c>
      <c r="F882" s="26">
        <v>0.4</v>
      </c>
      <c r="G882" s="15">
        <v>4</v>
      </c>
      <c r="H882" s="23">
        <v>7601</v>
      </c>
    </row>
    <row r="883" spans="1:8" x14ac:dyDescent="0.55000000000000004">
      <c r="A883" s="9" t="s">
        <v>504</v>
      </c>
      <c r="B883" s="10" t="s">
        <v>113</v>
      </c>
      <c r="C883" s="9" t="s">
        <v>13972</v>
      </c>
      <c r="D883" s="19">
        <v>507</v>
      </c>
      <c r="E883" s="23">
        <v>1208</v>
      </c>
      <c r="F883" s="26">
        <v>0.57999999999999996</v>
      </c>
      <c r="G883" s="15">
        <v>4.0999999999999996</v>
      </c>
      <c r="H883" s="23">
        <v>8131</v>
      </c>
    </row>
    <row r="884" spans="1:8" x14ac:dyDescent="0.55000000000000004">
      <c r="A884" s="9" t="s">
        <v>7889</v>
      </c>
      <c r="B884" s="10" t="s">
        <v>5756</v>
      </c>
      <c r="C884" s="9" t="s">
        <v>13955</v>
      </c>
      <c r="D884" s="19">
        <v>425</v>
      </c>
      <c r="E884" s="23">
        <v>899</v>
      </c>
      <c r="F884" s="26">
        <v>0.53</v>
      </c>
      <c r="G884" s="15">
        <v>4.5</v>
      </c>
      <c r="H884" s="23">
        <v>4219</v>
      </c>
    </row>
    <row r="885" spans="1:8" x14ac:dyDescent="0.55000000000000004">
      <c r="A885" s="9" t="s">
        <v>7899</v>
      </c>
      <c r="B885" s="10" t="s">
        <v>4761</v>
      </c>
      <c r="C885" s="9" t="s">
        <v>14036</v>
      </c>
      <c r="D885" s="19">
        <v>1499</v>
      </c>
      <c r="E885" s="23">
        <v>3999</v>
      </c>
      <c r="F885" s="26">
        <v>0.63</v>
      </c>
      <c r="G885" s="15">
        <v>4.2</v>
      </c>
      <c r="H885" s="23">
        <v>42775</v>
      </c>
    </row>
    <row r="886" spans="1:8" x14ac:dyDescent="0.55000000000000004">
      <c r="A886" s="9" t="s">
        <v>7909</v>
      </c>
      <c r="B886" s="10" t="s">
        <v>7574</v>
      </c>
      <c r="C886" s="9" t="s">
        <v>13940</v>
      </c>
      <c r="D886" s="19">
        <v>549</v>
      </c>
      <c r="E886" s="23">
        <v>2499</v>
      </c>
      <c r="F886" s="26">
        <v>0.78</v>
      </c>
      <c r="G886" s="15">
        <v>4.3</v>
      </c>
      <c r="H886" s="23">
        <v>5556</v>
      </c>
    </row>
    <row r="887" spans="1:8" x14ac:dyDescent="0.55000000000000004">
      <c r="A887" s="9" t="s">
        <v>534</v>
      </c>
      <c r="B887" s="10" t="s">
        <v>18</v>
      </c>
      <c r="C887" s="9" t="s">
        <v>13981</v>
      </c>
      <c r="D887" s="19">
        <v>199</v>
      </c>
      <c r="E887" s="23">
        <v>395</v>
      </c>
      <c r="F887" s="26">
        <v>0.5</v>
      </c>
      <c r="G887" s="15">
        <v>4.2</v>
      </c>
      <c r="H887" s="23">
        <v>92595</v>
      </c>
    </row>
    <row r="888" spans="1:8" x14ac:dyDescent="0.55000000000000004">
      <c r="A888" s="9" t="s">
        <v>7920</v>
      </c>
      <c r="B888" s="10" t="s">
        <v>5206</v>
      </c>
      <c r="C888" s="9" t="s">
        <v>14038</v>
      </c>
      <c r="D888" s="19">
        <v>1295</v>
      </c>
      <c r="E888" s="23">
        <v>1645</v>
      </c>
      <c r="F888" s="26">
        <v>0.21</v>
      </c>
      <c r="G888" s="15">
        <v>4.5999999999999996</v>
      </c>
      <c r="H888" s="23">
        <v>12375</v>
      </c>
    </row>
    <row r="889" spans="1:8" x14ac:dyDescent="0.55000000000000004">
      <c r="A889" s="9" t="s">
        <v>7931</v>
      </c>
      <c r="B889" s="10" t="s">
        <v>5744</v>
      </c>
      <c r="C889" s="9" t="s">
        <v>13965</v>
      </c>
      <c r="D889" s="19">
        <v>310</v>
      </c>
      <c r="E889" s="23">
        <v>310</v>
      </c>
      <c r="F889" s="26">
        <v>0</v>
      </c>
      <c r="G889" s="15">
        <v>4.5</v>
      </c>
      <c r="H889" s="23">
        <v>5882</v>
      </c>
    </row>
    <row r="890" spans="1:8" x14ac:dyDescent="0.55000000000000004">
      <c r="A890" s="9" t="s">
        <v>4786</v>
      </c>
      <c r="B890" s="10" t="s">
        <v>4788</v>
      </c>
      <c r="C890" s="9" t="s">
        <v>14037</v>
      </c>
      <c r="D890" s="19">
        <v>149</v>
      </c>
      <c r="E890" s="23">
        <v>149</v>
      </c>
      <c r="F890" s="26">
        <v>0</v>
      </c>
      <c r="G890" s="15">
        <v>4.3</v>
      </c>
      <c r="H890" s="23">
        <v>10833</v>
      </c>
    </row>
    <row r="891" spans="1:8" x14ac:dyDescent="0.55000000000000004">
      <c r="A891" s="9" t="s">
        <v>7944</v>
      </c>
      <c r="B891" s="10" t="s">
        <v>5479</v>
      </c>
      <c r="C891" s="9" t="s">
        <v>14043</v>
      </c>
      <c r="D891" s="19">
        <v>1149</v>
      </c>
      <c r="E891" s="23">
        <v>1499</v>
      </c>
      <c r="F891" s="26">
        <v>0.23</v>
      </c>
      <c r="G891" s="15">
        <v>4.0999999999999996</v>
      </c>
      <c r="H891" s="23">
        <v>10443</v>
      </c>
    </row>
    <row r="892" spans="1:8" x14ac:dyDescent="0.55000000000000004">
      <c r="A892" s="9" t="s">
        <v>7954</v>
      </c>
      <c r="B892" s="10" t="s">
        <v>5242</v>
      </c>
      <c r="C892" s="9" t="s">
        <v>14040</v>
      </c>
      <c r="D892" s="19">
        <v>499</v>
      </c>
      <c r="E892" s="23">
        <v>1299</v>
      </c>
      <c r="F892" s="26">
        <v>0.62</v>
      </c>
      <c r="G892" s="15">
        <v>4.5</v>
      </c>
      <c r="H892" s="23">
        <v>434</v>
      </c>
    </row>
    <row r="893" spans="1:8" x14ac:dyDescent="0.55000000000000004">
      <c r="A893" s="9" t="s">
        <v>7964</v>
      </c>
      <c r="B893" s="10" t="s">
        <v>3347</v>
      </c>
      <c r="C893" s="9" t="s">
        <v>14031</v>
      </c>
      <c r="D893" s="19">
        <v>999</v>
      </c>
      <c r="E893" s="23">
        <v>4199</v>
      </c>
      <c r="F893" s="26">
        <v>0.76</v>
      </c>
      <c r="G893" s="15">
        <v>3.5</v>
      </c>
      <c r="H893" s="23">
        <v>1913</v>
      </c>
    </row>
    <row r="894" spans="1:8" x14ac:dyDescent="0.55000000000000004">
      <c r="A894" s="9" t="s">
        <v>7975</v>
      </c>
      <c r="B894" s="10" t="s">
        <v>7214</v>
      </c>
      <c r="C894" s="9" t="s">
        <v>14005</v>
      </c>
      <c r="D894" s="19">
        <v>1709</v>
      </c>
      <c r="E894" s="23">
        <v>4000</v>
      </c>
      <c r="F894" s="26">
        <v>0.56999999999999995</v>
      </c>
      <c r="G894" s="15">
        <v>4.4000000000000004</v>
      </c>
      <c r="H894" s="23">
        <v>3029</v>
      </c>
    </row>
    <row r="895" spans="1:8" x14ac:dyDescent="0.55000000000000004">
      <c r="A895" s="9" t="s">
        <v>7987</v>
      </c>
      <c r="B895" s="10" t="s">
        <v>5431</v>
      </c>
      <c r="C895" s="9" t="s">
        <v>13995</v>
      </c>
      <c r="D895" s="19">
        <v>250</v>
      </c>
      <c r="E895" s="23">
        <v>250</v>
      </c>
      <c r="F895" s="26">
        <v>0</v>
      </c>
      <c r="G895" s="15">
        <v>4.2</v>
      </c>
      <c r="H895" s="23">
        <v>2628</v>
      </c>
    </row>
    <row r="896" spans="1:8" x14ac:dyDescent="0.55000000000000004">
      <c r="A896" s="9" t="s">
        <v>545</v>
      </c>
      <c r="B896" s="10" t="s">
        <v>113</v>
      </c>
      <c r="C896" s="9" t="s">
        <v>13972</v>
      </c>
      <c r="D896" s="19">
        <v>1199</v>
      </c>
      <c r="E896" s="23">
        <v>2199</v>
      </c>
      <c r="F896" s="26">
        <v>0.45</v>
      </c>
      <c r="G896" s="15">
        <v>4.4000000000000004</v>
      </c>
      <c r="H896" s="23">
        <v>24780</v>
      </c>
    </row>
    <row r="897" spans="1:8" x14ac:dyDescent="0.55000000000000004">
      <c r="A897" s="9" t="s">
        <v>7998</v>
      </c>
      <c r="B897" s="10" t="s">
        <v>8000</v>
      </c>
      <c r="C897" s="9" t="s">
        <v>13941</v>
      </c>
      <c r="D897" s="19">
        <v>90</v>
      </c>
      <c r="E897" s="23">
        <v>100</v>
      </c>
      <c r="F897" s="26">
        <v>0.1</v>
      </c>
      <c r="G897" s="15">
        <v>4.4000000000000004</v>
      </c>
      <c r="H897" s="23">
        <v>10718</v>
      </c>
    </row>
    <row r="898" spans="1:8" x14ac:dyDescent="0.55000000000000004">
      <c r="A898" s="9" t="s">
        <v>8009</v>
      </c>
      <c r="B898" s="10" t="s">
        <v>4188</v>
      </c>
      <c r="C898" s="9" t="s">
        <v>14035</v>
      </c>
      <c r="D898" s="19">
        <v>2025</v>
      </c>
      <c r="E898" s="23">
        <v>5999</v>
      </c>
      <c r="F898" s="26">
        <v>0.66</v>
      </c>
      <c r="G898" s="15">
        <v>4.2</v>
      </c>
      <c r="H898" s="23">
        <v>6233</v>
      </c>
    </row>
    <row r="899" spans="1:8" x14ac:dyDescent="0.55000000000000004">
      <c r="A899" s="9" t="s">
        <v>8020</v>
      </c>
      <c r="B899" s="10" t="s">
        <v>5733</v>
      </c>
      <c r="C899" s="9" t="s">
        <v>14045</v>
      </c>
      <c r="D899" s="19">
        <v>1495</v>
      </c>
      <c r="E899" s="23">
        <v>1995</v>
      </c>
      <c r="F899" s="26">
        <v>0.25</v>
      </c>
      <c r="G899" s="15">
        <v>4.5</v>
      </c>
      <c r="H899" s="23">
        <v>10541</v>
      </c>
    </row>
    <row r="900" spans="1:8" x14ac:dyDescent="0.55000000000000004">
      <c r="A900" s="9" t="s">
        <v>563</v>
      </c>
      <c r="B900" s="10" t="s">
        <v>18</v>
      </c>
      <c r="C900" s="9" t="s">
        <v>13981</v>
      </c>
      <c r="D900" s="19">
        <v>799</v>
      </c>
      <c r="E900" s="23">
        <v>2100</v>
      </c>
      <c r="F900" s="26">
        <v>0.62</v>
      </c>
      <c r="G900" s="15">
        <v>4.3</v>
      </c>
      <c r="H900" s="23">
        <v>8188</v>
      </c>
    </row>
    <row r="901" spans="1:8" x14ac:dyDescent="0.55000000000000004">
      <c r="A901" s="9" t="s">
        <v>8032</v>
      </c>
      <c r="B901" s="10" t="s">
        <v>5924</v>
      </c>
      <c r="C901" s="9" t="s">
        <v>13966</v>
      </c>
      <c r="D901" s="19">
        <v>899</v>
      </c>
      <c r="E901" s="23">
        <v>1199</v>
      </c>
      <c r="F901" s="26">
        <v>0.25</v>
      </c>
      <c r="G901" s="15">
        <v>3.8</v>
      </c>
      <c r="H901" s="23">
        <v>10751</v>
      </c>
    </row>
    <row r="902" spans="1:8" x14ac:dyDescent="0.55000000000000004">
      <c r="A902" s="9" t="s">
        <v>8042</v>
      </c>
      <c r="B902" s="10" t="s">
        <v>8044</v>
      </c>
      <c r="C902" s="9" t="s">
        <v>14009</v>
      </c>
      <c r="D902" s="19">
        <v>349</v>
      </c>
      <c r="E902" s="23">
        <v>999</v>
      </c>
      <c r="F902" s="26">
        <v>0.65</v>
      </c>
      <c r="G902" s="15">
        <v>3.9</v>
      </c>
      <c r="H902" s="23">
        <v>817</v>
      </c>
    </row>
    <row r="903" spans="1:8" x14ac:dyDescent="0.55000000000000004">
      <c r="A903" s="9" t="s">
        <v>8053</v>
      </c>
      <c r="B903" s="10" t="s">
        <v>3252</v>
      </c>
      <c r="C903" s="9" t="s">
        <v>13990</v>
      </c>
      <c r="D903" s="19">
        <v>900</v>
      </c>
      <c r="E903" s="23">
        <v>2499</v>
      </c>
      <c r="F903" s="26">
        <v>0.64</v>
      </c>
      <c r="G903" s="15">
        <v>4</v>
      </c>
      <c r="H903" s="23">
        <v>36384</v>
      </c>
    </row>
    <row r="904" spans="1:8" x14ac:dyDescent="0.55000000000000004">
      <c r="A904" s="9" t="s">
        <v>8058</v>
      </c>
      <c r="B904" s="10" t="s">
        <v>6345</v>
      </c>
      <c r="C904" s="9" t="s">
        <v>14051</v>
      </c>
      <c r="D904" s="19">
        <v>2490</v>
      </c>
      <c r="E904" s="23">
        <v>3990</v>
      </c>
      <c r="F904" s="26">
        <v>0.38</v>
      </c>
      <c r="G904" s="15">
        <v>4.0999999999999996</v>
      </c>
      <c r="H904" s="23">
        <v>3606</v>
      </c>
    </row>
    <row r="905" spans="1:8" x14ac:dyDescent="0.55000000000000004">
      <c r="A905" s="9" t="s">
        <v>8068</v>
      </c>
      <c r="B905" s="10" t="s">
        <v>5941</v>
      </c>
      <c r="C905" s="9" t="s">
        <v>14023</v>
      </c>
      <c r="D905" s="19">
        <v>116</v>
      </c>
      <c r="E905" s="23">
        <v>200</v>
      </c>
      <c r="F905" s="26">
        <v>0.42</v>
      </c>
      <c r="G905" s="15">
        <v>4.4000000000000004</v>
      </c>
      <c r="H905" s="23">
        <v>357</v>
      </c>
    </row>
    <row r="906" spans="1:8" x14ac:dyDescent="0.55000000000000004">
      <c r="A906" s="9" t="s">
        <v>8080</v>
      </c>
      <c r="B906" s="10" t="s">
        <v>5744</v>
      </c>
      <c r="C906" s="9" t="s">
        <v>13965</v>
      </c>
      <c r="D906" s="19">
        <v>200</v>
      </c>
      <c r="E906" s="23">
        <v>230</v>
      </c>
      <c r="F906" s="26">
        <v>0.13</v>
      </c>
      <c r="G906" s="15">
        <v>4.4000000000000004</v>
      </c>
      <c r="H906" s="23">
        <v>10170</v>
      </c>
    </row>
    <row r="907" spans="1:8" x14ac:dyDescent="0.55000000000000004">
      <c r="A907" s="9" t="s">
        <v>8090</v>
      </c>
      <c r="B907" s="10" t="s">
        <v>7403</v>
      </c>
      <c r="C907" s="9" t="s">
        <v>14056</v>
      </c>
      <c r="D907" s="19">
        <v>1249</v>
      </c>
      <c r="E907" s="23">
        <v>2796</v>
      </c>
      <c r="F907" s="26">
        <v>0.55000000000000004</v>
      </c>
      <c r="G907" s="15">
        <v>4.4000000000000004</v>
      </c>
      <c r="H907" s="23">
        <v>4598</v>
      </c>
    </row>
    <row r="908" spans="1:8" x14ac:dyDescent="0.55000000000000004">
      <c r="A908" s="9" t="s">
        <v>8101</v>
      </c>
      <c r="B908" s="10" t="s">
        <v>8103</v>
      </c>
      <c r="C908" s="9" t="s">
        <v>14058</v>
      </c>
      <c r="D908" s="19">
        <v>649</v>
      </c>
      <c r="E908" s="23">
        <v>999</v>
      </c>
      <c r="F908" s="26">
        <v>0.35</v>
      </c>
      <c r="G908" s="15">
        <v>3.5</v>
      </c>
      <c r="H908" s="23">
        <v>7222</v>
      </c>
    </row>
    <row r="909" spans="1:8" x14ac:dyDescent="0.55000000000000004">
      <c r="A909" s="9" t="s">
        <v>8112</v>
      </c>
      <c r="B909" s="10" t="s">
        <v>8114</v>
      </c>
      <c r="C909" s="9" t="s">
        <v>14059</v>
      </c>
      <c r="D909" s="19">
        <v>2649</v>
      </c>
      <c r="E909" s="23">
        <v>3499</v>
      </c>
      <c r="F909" s="26">
        <v>0.24</v>
      </c>
      <c r="G909" s="15">
        <v>4.5</v>
      </c>
      <c r="H909" s="23">
        <v>1271</v>
      </c>
    </row>
    <row r="910" spans="1:8" x14ac:dyDescent="0.55000000000000004">
      <c r="A910" s="9" t="s">
        <v>587</v>
      </c>
      <c r="B910" s="10" t="s">
        <v>18</v>
      </c>
      <c r="C910" s="9" t="s">
        <v>13981</v>
      </c>
      <c r="D910" s="19">
        <v>199</v>
      </c>
      <c r="E910" s="23">
        <v>349</v>
      </c>
      <c r="F910" s="26">
        <v>0.43</v>
      </c>
      <c r="G910" s="15">
        <v>4.0999999999999996</v>
      </c>
      <c r="H910" s="23">
        <v>314</v>
      </c>
    </row>
    <row r="911" spans="1:8" x14ac:dyDescent="0.55000000000000004">
      <c r="A911" s="9" t="s">
        <v>8126</v>
      </c>
      <c r="B911" s="10" t="s">
        <v>5653</v>
      </c>
      <c r="C911" s="9" t="s">
        <v>14044</v>
      </c>
      <c r="D911" s="19">
        <v>596</v>
      </c>
      <c r="E911" s="23">
        <v>723</v>
      </c>
      <c r="F911" s="26">
        <v>0.18</v>
      </c>
      <c r="G911" s="15">
        <v>4.4000000000000004</v>
      </c>
      <c r="H911" s="23">
        <v>3219</v>
      </c>
    </row>
    <row r="912" spans="1:8" x14ac:dyDescent="0.55000000000000004">
      <c r="A912" s="9" t="s">
        <v>8138</v>
      </c>
      <c r="B912" s="10" t="s">
        <v>3219</v>
      </c>
      <c r="C912" s="9" t="s">
        <v>13939</v>
      </c>
      <c r="D912" s="19">
        <v>2499</v>
      </c>
      <c r="E912" s="23">
        <v>5999</v>
      </c>
      <c r="F912" s="26">
        <v>0.57999999999999996</v>
      </c>
      <c r="G912" s="15">
        <v>4.0999999999999996</v>
      </c>
      <c r="H912" s="23">
        <v>38879</v>
      </c>
    </row>
    <row r="913" spans="1:8" x14ac:dyDescent="0.55000000000000004">
      <c r="A913" s="9" t="s">
        <v>8143</v>
      </c>
      <c r="B913" s="10" t="s">
        <v>8145</v>
      </c>
      <c r="C913" s="9" t="s">
        <v>13973</v>
      </c>
      <c r="D913" s="19">
        <v>4999</v>
      </c>
      <c r="E913" s="23">
        <v>12499</v>
      </c>
      <c r="F913" s="26">
        <v>0.6</v>
      </c>
      <c r="G913" s="15">
        <v>4.2</v>
      </c>
      <c r="H913" s="23">
        <v>4541</v>
      </c>
    </row>
    <row r="914" spans="1:8" x14ac:dyDescent="0.55000000000000004">
      <c r="A914" s="9" t="s">
        <v>8154</v>
      </c>
      <c r="B914" s="10" t="s">
        <v>3347</v>
      </c>
      <c r="C914" s="9" t="s">
        <v>14031</v>
      </c>
      <c r="D914" s="19">
        <v>399</v>
      </c>
      <c r="E914" s="23">
        <v>1290</v>
      </c>
      <c r="F914" s="26">
        <v>0.69</v>
      </c>
      <c r="G914" s="15">
        <v>4.2</v>
      </c>
      <c r="H914" s="23">
        <v>76042</v>
      </c>
    </row>
    <row r="915" spans="1:8" x14ac:dyDescent="0.55000000000000004">
      <c r="A915" s="9" t="s">
        <v>8164</v>
      </c>
      <c r="B915" s="10" t="s">
        <v>5941</v>
      </c>
      <c r="C915" s="9" t="s">
        <v>14023</v>
      </c>
      <c r="D915" s="19">
        <v>116</v>
      </c>
      <c r="E915" s="23">
        <v>200</v>
      </c>
      <c r="F915" s="26">
        <v>0.42</v>
      </c>
      <c r="G915" s="15">
        <v>4.3</v>
      </c>
      <c r="H915" s="23">
        <v>485</v>
      </c>
    </row>
    <row r="916" spans="1:8" x14ac:dyDescent="0.55000000000000004">
      <c r="A916" s="9" t="s">
        <v>8174</v>
      </c>
      <c r="B916" s="10" t="s">
        <v>6345</v>
      </c>
      <c r="C916" s="9" t="s">
        <v>14051</v>
      </c>
      <c r="D916" s="19">
        <v>4499</v>
      </c>
      <c r="E916" s="23">
        <v>5999</v>
      </c>
      <c r="F916" s="26">
        <v>0.25</v>
      </c>
      <c r="G916" s="15">
        <v>4.3</v>
      </c>
      <c r="H916" s="23">
        <v>44696</v>
      </c>
    </row>
    <row r="917" spans="1:8" x14ac:dyDescent="0.55000000000000004">
      <c r="A917" s="9" t="s">
        <v>8184</v>
      </c>
      <c r="B917" s="10" t="s">
        <v>6550</v>
      </c>
      <c r="C917" s="9" t="s">
        <v>14023</v>
      </c>
      <c r="D917" s="19">
        <v>330</v>
      </c>
      <c r="E917" s="23">
        <v>499</v>
      </c>
      <c r="F917" s="26">
        <v>0.34</v>
      </c>
      <c r="G917" s="15">
        <v>3.7</v>
      </c>
      <c r="H917" s="23">
        <v>8566</v>
      </c>
    </row>
    <row r="918" spans="1:8" x14ac:dyDescent="0.55000000000000004">
      <c r="A918" s="9" t="s">
        <v>8195</v>
      </c>
      <c r="B918" s="10" t="s">
        <v>5859</v>
      </c>
      <c r="C918" s="9" t="s">
        <v>14047</v>
      </c>
      <c r="D918" s="19">
        <v>649</v>
      </c>
      <c r="E918" s="23">
        <v>2499</v>
      </c>
      <c r="F918" s="26">
        <v>0.74</v>
      </c>
      <c r="G918" s="15">
        <v>3.9</v>
      </c>
      <c r="H918" s="23">
        <v>13049</v>
      </c>
    </row>
    <row r="919" spans="1:8" x14ac:dyDescent="0.55000000000000004">
      <c r="A919" s="9" t="s">
        <v>8205</v>
      </c>
      <c r="B919" s="10" t="s">
        <v>6440</v>
      </c>
      <c r="C919" s="9" t="s">
        <v>14052</v>
      </c>
      <c r="D919" s="19">
        <v>1234</v>
      </c>
      <c r="E919" s="23">
        <v>1599</v>
      </c>
      <c r="F919" s="26">
        <v>0.23</v>
      </c>
      <c r="G919" s="15">
        <v>4.5</v>
      </c>
      <c r="H919" s="23">
        <v>16680</v>
      </c>
    </row>
    <row r="920" spans="1:8" x14ac:dyDescent="0.55000000000000004">
      <c r="A920" s="9" t="s">
        <v>4759</v>
      </c>
      <c r="B920" s="10" t="s">
        <v>4761</v>
      </c>
      <c r="C920" s="9" t="s">
        <v>14036</v>
      </c>
      <c r="D920" s="19">
        <v>1399</v>
      </c>
      <c r="E920" s="23">
        <v>2990</v>
      </c>
      <c r="F920" s="26">
        <v>0.53</v>
      </c>
      <c r="G920" s="15">
        <v>4.0999999999999996</v>
      </c>
      <c r="H920" s="23">
        <v>97174</v>
      </c>
    </row>
    <row r="921" spans="1:8" x14ac:dyDescent="0.55000000000000004">
      <c r="A921" s="9" t="s">
        <v>8218</v>
      </c>
      <c r="B921" s="10" t="s">
        <v>7596</v>
      </c>
      <c r="C921" s="9" t="s">
        <v>13995</v>
      </c>
      <c r="D921" s="19">
        <v>272</v>
      </c>
      <c r="E921" s="23">
        <v>320</v>
      </c>
      <c r="F921" s="26">
        <v>0.15</v>
      </c>
      <c r="G921" s="15">
        <v>4</v>
      </c>
      <c r="H921" s="23">
        <v>3686</v>
      </c>
    </row>
    <row r="922" spans="1:8" x14ac:dyDescent="0.55000000000000004">
      <c r="A922" s="9" t="s">
        <v>8229</v>
      </c>
      <c r="B922" s="10" t="s">
        <v>8231</v>
      </c>
      <c r="C922" s="9" t="s">
        <v>14023</v>
      </c>
      <c r="D922" s="19">
        <v>99</v>
      </c>
      <c r="E922" s="23">
        <v>999</v>
      </c>
      <c r="F922" s="26">
        <v>0.9</v>
      </c>
      <c r="G922" s="15">
        <v>3.8</v>
      </c>
      <c r="H922" s="23">
        <v>594</v>
      </c>
    </row>
    <row r="923" spans="1:8" x14ac:dyDescent="0.55000000000000004">
      <c r="A923" s="9" t="s">
        <v>8240</v>
      </c>
      <c r="B923" s="10" t="s">
        <v>8242</v>
      </c>
      <c r="C923" s="9" t="s">
        <v>14060</v>
      </c>
      <c r="D923" s="19">
        <v>3498</v>
      </c>
      <c r="E923" s="23">
        <v>3875</v>
      </c>
      <c r="F923" s="26">
        <v>0.1</v>
      </c>
      <c r="G923" s="15">
        <v>3.4</v>
      </c>
      <c r="H923" s="23">
        <v>12185</v>
      </c>
    </row>
    <row r="924" spans="1:8" x14ac:dyDescent="0.55000000000000004">
      <c r="A924" s="9" t="s">
        <v>8253</v>
      </c>
      <c r="B924" s="10" t="s">
        <v>6253</v>
      </c>
      <c r="C924" s="9" t="s">
        <v>13977</v>
      </c>
      <c r="D924" s="19">
        <v>10099</v>
      </c>
      <c r="E924" s="23">
        <v>19110</v>
      </c>
      <c r="F924" s="26">
        <v>0.47</v>
      </c>
      <c r="G924" s="15">
        <v>4.3</v>
      </c>
      <c r="H924" s="23">
        <v>2623</v>
      </c>
    </row>
    <row r="925" spans="1:8" x14ac:dyDescent="0.55000000000000004">
      <c r="A925" s="9" t="s">
        <v>8265</v>
      </c>
      <c r="B925" s="10" t="s">
        <v>6652</v>
      </c>
      <c r="C925" s="9" t="s">
        <v>14000</v>
      </c>
      <c r="D925" s="19">
        <v>449</v>
      </c>
      <c r="E925" s="23">
        <v>999</v>
      </c>
      <c r="F925" s="26">
        <v>0.55000000000000004</v>
      </c>
      <c r="G925" s="15">
        <v>4.3</v>
      </c>
      <c r="H925" s="23">
        <v>9701</v>
      </c>
    </row>
    <row r="926" spans="1:8" x14ac:dyDescent="0.55000000000000004">
      <c r="A926" s="9" t="s">
        <v>8275</v>
      </c>
      <c r="B926" s="10" t="s">
        <v>8277</v>
      </c>
      <c r="C926" s="9" t="s">
        <v>14061</v>
      </c>
      <c r="D926" s="19">
        <v>150</v>
      </c>
      <c r="E926" s="23">
        <v>150</v>
      </c>
      <c r="F926" s="26">
        <v>0</v>
      </c>
      <c r="G926" s="15">
        <v>4.3</v>
      </c>
      <c r="H926" s="23">
        <v>15867</v>
      </c>
    </row>
    <row r="927" spans="1:8" x14ac:dyDescent="0.55000000000000004">
      <c r="A927" s="9" t="s">
        <v>622</v>
      </c>
      <c r="B927" s="10" t="s">
        <v>18</v>
      </c>
      <c r="C927" s="9" t="s">
        <v>13981</v>
      </c>
      <c r="D927" s="19">
        <v>348</v>
      </c>
      <c r="E927" s="23">
        <v>1499</v>
      </c>
      <c r="F927" s="26">
        <v>0.77</v>
      </c>
      <c r="G927" s="15">
        <v>4.2</v>
      </c>
      <c r="H927" s="23">
        <v>656</v>
      </c>
    </row>
    <row r="928" spans="1:8" x14ac:dyDescent="0.55000000000000004">
      <c r="A928" s="9" t="s">
        <v>8287</v>
      </c>
      <c r="B928" s="10" t="s">
        <v>5848</v>
      </c>
      <c r="C928" s="9" t="s">
        <v>13978</v>
      </c>
      <c r="D928" s="19">
        <v>1199</v>
      </c>
      <c r="E928" s="23">
        <v>2999</v>
      </c>
      <c r="F928" s="26">
        <v>0.6</v>
      </c>
      <c r="G928" s="15">
        <v>4.0999999999999996</v>
      </c>
      <c r="H928" s="23">
        <v>10725</v>
      </c>
    </row>
    <row r="929" spans="1:8" x14ac:dyDescent="0.55000000000000004">
      <c r="A929" s="9" t="s">
        <v>8297</v>
      </c>
      <c r="B929" s="10" t="s">
        <v>5767</v>
      </c>
      <c r="C929" s="9" t="s">
        <v>14023</v>
      </c>
      <c r="D929" s="19">
        <v>397</v>
      </c>
      <c r="E929" s="23">
        <v>899</v>
      </c>
      <c r="F929" s="26">
        <v>0.56000000000000005</v>
      </c>
      <c r="G929" s="15">
        <v>4</v>
      </c>
      <c r="H929" s="23">
        <v>3025</v>
      </c>
    </row>
    <row r="930" spans="1:8" x14ac:dyDescent="0.55000000000000004">
      <c r="A930" s="9" t="s">
        <v>634</v>
      </c>
      <c r="B930" s="10" t="s">
        <v>18</v>
      </c>
      <c r="C930" s="9" t="s">
        <v>13981</v>
      </c>
      <c r="D930" s="19">
        <v>154</v>
      </c>
      <c r="E930" s="23">
        <v>349</v>
      </c>
      <c r="F930" s="26">
        <v>0.56000000000000005</v>
      </c>
      <c r="G930" s="15">
        <v>4.3</v>
      </c>
      <c r="H930" s="23">
        <v>7064</v>
      </c>
    </row>
    <row r="931" spans="1:8" x14ac:dyDescent="0.55000000000000004">
      <c r="A931" s="9" t="s">
        <v>8310</v>
      </c>
      <c r="B931" s="10" t="s">
        <v>6451</v>
      </c>
      <c r="C931" s="9" t="s">
        <v>14053</v>
      </c>
      <c r="D931" s="19">
        <v>699</v>
      </c>
      <c r="E931" s="23">
        <v>1490</v>
      </c>
      <c r="F931" s="26">
        <v>0.53</v>
      </c>
      <c r="G931" s="15">
        <v>4</v>
      </c>
      <c r="H931" s="23">
        <v>5736</v>
      </c>
    </row>
    <row r="932" spans="1:8" x14ac:dyDescent="0.55000000000000004">
      <c r="A932" s="9" t="s">
        <v>8320</v>
      </c>
      <c r="B932" s="10" t="s">
        <v>3347</v>
      </c>
      <c r="C932" s="9" t="s">
        <v>14031</v>
      </c>
      <c r="D932" s="19">
        <v>1679</v>
      </c>
      <c r="E932" s="23">
        <v>1999</v>
      </c>
      <c r="F932" s="26">
        <v>0.16</v>
      </c>
      <c r="G932" s="15">
        <v>4.0999999999999996</v>
      </c>
      <c r="H932" s="23">
        <v>72563</v>
      </c>
    </row>
    <row r="933" spans="1:8" x14ac:dyDescent="0.55000000000000004">
      <c r="A933" s="9" t="s">
        <v>8331</v>
      </c>
      <c r="B933" s="10" t="s">
        <v>5218</v>
      </c>
      <c r="C933" s="9" t="s">
        <v>14039</v>
      </c>
      <c r="D933" s="19">
        <v>354</v>
      </c>
      <c r="E933" s="23">
        <v>1500</v>
      </c>
      <c r="F933" s="26">
        <v>0.76</v>
      </c>
      <c r="G933" s="15">
        <v>4</v>
      </c>
      <c r="H933" s="23">
        <v>1026</v>
      </c>
    </row>
    <row r="934" spans="1:8" x14ac:dyDescent="0.55000000000000004">
      <c r="A934" s="9" t="s">
        <v>8342</v>
      </c>
      <c r="B934" s="10" t="s">
        <v>8344</v>
      </c>
      <c r="C934" s="9" t="s">
        <v>14062</v>
      </c>
      <c r="D934" s="19">
        <v>1199</v>
      </c>
      <c r="E934" s="23">
        <v>5499</v>
      </c>
      <c r="F934" s="26">
        <v>0.78</v>
      </c>
      <c r="G934" s="15">
        <v>3.8</v>
      </c>
      <c r="H934" s="23">
        <v>2043</v>
      </c>
    </row>
    <row r="935" spans="1:8" x14ac:dyDescent="0.55000000000000004">
      <c r="A935" s="9" t="s">
        <v>8353</v>
      </c>
      <c r="B935" s="10" t="s">
        <v>6440</v>
      </c>
      <c r="C935" s="9" t="s">
        <v>14052</v>
      </c>
      <c r="D935" s="19">
        <v>379</v>
      </c>
      <c r="E935" s="23">
        <v>1499</v>
      </c>
      <c r="F935" s="26">
        <v>0.75</v>
      </c>
      <c r="G935" s="15">
        <v>4.2</v>
      </c>
      <c r="H935" s="23">
        <v>4149</v>
      </c>
    </row>
    <row r="936" spans="1:8" x14ac:dyDescent="0.55000000000000004">
      <c r="A936" s="9" t="s">
        <v>8363</v>
      </c>
      <c r="B936" s="10" t="s">
        <v>5500</v>
      </c>
      <c r="C936" s="9" t="s">
        <v>14023</v>
      </c>
      <c r="D936" s="19">
        <v>499</v>
      </c>
      <c r="E936" s="23">
        <v>775</v>
      </c>
      <c r="F936" s="26">
        <v>0.36</v>
      </c>
      <c r="G936" s="15">
        <v>4.3</v>
      </c>
      <c r="H936" s="23">
        <v>74</v>
      </c>
    </row>
    <row r="937" spans="1:8" x14ac:dyDescent="0.55000000000000004">
      <c r="A937" s="9" t="s">
        <v>8374</v>
      </c>
      <c r="B937" s="10" t="s">
        <v>8376</v>
      </c>
      <c r="C937" s="9" t="s">
        <v>14023</v>
      </c>
      <c r="D937" s="19">
        <v>10389</v>
      </c>
      <c r="E937" s="23">
        <v>32000</v>
      </c>
      <c r="F937" s="26">
        <v>0.68</v>
      </c>
      <c r="G937" s="15">
        <v>4.4000000000000004</v>
      </c>
      <c r="H937" s="23">
        <v>41398</v>
      </c>
    </row>
    <row r="938" spans="1:8" x14ac:dyDescent="0.55000000000000004">
      <c r="A938" s="9" t="s">
        <v>8387</v>
      </c>
      <c r="B938" s="10" t="s">
        <v>7530</v>
      </c>
      <c r="C938" s="9" t="s">
        <v>14057</v>
      </c>
      <c r="D938" s="19">
        <v>649</v>
      </c>
      <c r="E938" s="23">
        <v>1300</v>
      </c>
      <c r="F938" s="26">
        <v>0.5</v>
      </c>
      <c r="G938" s="15">
        <v>4.0999999999999996</v>
      </c>
      <c r="H938" s="23">
        <v>5195</v>
      </c>
    </row>
    <row r="939" spans="1:8" x14ac:dyDescent="0.55000000000000004">
      <c r="A939" s="9" t="s">
        <v>8398</v>
      </c>
      <c r="B939" s="10" t="s">
        <v>8400</v>
      </c>
      <c r="C939" s="9" t="s">
        <v>13974</v>
      </c>
      <c r="D939" s="19">
        <v>1199</v>
      </c>
      <c r="E939" s="23">
        <v>1999</v>
      </c>
      <c r="F939" s="26">
        <v>0.4</v>
      </c>
      <c r="G939" s="15">
        <v>4.5</v>
      </c>
      <c r="H939" s="23">
        <v>22420</v>
      </c>
    </row>
    <row r="940" spans="1:8" x14ac:dyDescent="0.55000000000000004">
      <c r="A940" s="9" t="s">
        <v>666</v>
      </c>
      <c r="B940" s="10" t="s">
        <v>18</v>
      </c>
      <c r="C940" s="9" t="s">
        <v>13981</v>
      </c>
      <c r="D940" s="19">
        <v>139</v>
      </c>
      <c r="E940" s="23">
        <v>999</v>
      </c>
      <c r="F940" s="26">
        <v>0.86</v>
      </c>
      <c r="G940" s="15">
        <v>4</v>
      </c>
      <c r="H940" s="23">
        <v>1313</v>
      </c>
    </row>
    <row r="941" spans="1:8" x14ac:dyDescent="0.55000000000000004">
      <c r="A941" s="9" t="s">
        <v>8405</v>
      </c>
      <c r="B941" s="10" t="s">
        <v>3347</v>
      </c>
      <c r="C941" s="9" t="s">
        <v>14031</v>
      </c>
      <c r="D941" s="19">
        <v>889</v>
      </c>
      <c r="E941" s="23">
        <v>1999</v>
      </c>
      <c r="F941" s="26">
        <v>0.56000000000000005</v>
      </c>
      <c r="G941" s="15">
        <v>4.2</v>
      </c>
      <c r="H941" s="23">
        <v>2284</v>
      </c>
    </row>
    <row r="942" spans="1:8" x14ac:dyDescent="0.55000000000000004">
      <c r="A942" s="9" t="s">
        <v>8415</v>
      </c>
      <c r="B942" s="10" t="s">
        <v>5479</v>
      </c>
      <c r="C942" s="9" t="s">
        <v>14043</v>
      </c>
      <c r="D942" s="19">
        <v>1409</v>
      </c>
      <c r="E942" s="23">
        <v>2199</v>
      </c>
      <c r="F942" s="26">
        <v>0.36</v>
      </c>
      <c r="G942" s="15">
        <v>3.9</v>
      </c>
      <c r="H942" s="23">
        <v>427</v>
      </c>
    </row>
    <row r="943" spans="1:8" x14ac:dyDescent="0.55000000000000004">
      <c r="A943" s="9" t="s">
        <v>8426</v>
      </c>
      <c r="B943" s="10" t="s">
        <v>8428</v>
      </c>
      <c r="C943" s="9" t="s">
        <v>14063</v>
      </c>
      <c r="D943" s="19">
        <v>549</v>
      </c>
      <c r="E943" s="23">
        <v>1999</v>
      </c>
      <c r="F943" s="26">
        <v>0.73</v>
      </c>
      <c r="G943" s="15">
        <v>4.3</v>
      </c>
      <c r="H943" s="23">
        <v>1367</v>
      </c>
    </row>
    <row r="944" spans="1:8" x14ac:dyDescent="0.55000000000000004">
      <c r="A944" s="9" t="s">
        <v>8437</v>
      </c>
      <c r="B944" s="10" t="s">
        <v>8344</v>
      </c>
      <c r="C944" s="9" t="s">
        <v>14062</v>
      </c>
      <c r="D944" s="19">
        <v>749</v>
      </c>
      <c r="E944" s="23">
        <v>1799</v>
      </c>
      <c r="F944" s="26">
        <v>0.57999999999999996</v>
      </c>
      <c r="G944" s="15">
        <v>4</v>
      </c>
      <c r="H944" s="23">
        <v>13199</v>
      </c>
    </row>
    <row r="945" spans="1:8" x14ac:dyDescent="0.55000000000000004">
      <c r="A945" s="9" t="s">
        <v>677</v>
      </c>
      <c r="B945" s="10" t="s">
        <v>18</v>
      </c>
      <c r="C945" s="9" t="s">
        <v>13981</v>
      </c>
      <c r="D945" s="19">
        <v>329</v>
      </c>
      <c r="E945" s="23">
        <v>845</v>
      </c>
      <c r="F945" s="26">
        <v>0.61</v>
      </c>
      <c r="G945" s="15">
        <v>4.2</v>
      </c>
      <c r="H945" s="23">
        <v>29746</v>
      </c>
    </row>
    <row r="946" spans="1:8" x14ac:dyDescent="0.55000000000000004">
      <c r="A946" s="9" t="s">
        <v>8449</v>
      </c>
      <c r="B946" s="10" t="s">
        <v>18</v>
      </c>
      <c r="C946" s="9" t="s">
        <v>13981</v>
      </c>
      <c r="D946" s="19">
        <v>379</v>
      </c>
      <c r="E946" s="23">
        <v>1099</v>
      </c>
      <c r="F946" s="26">
        <v>0.66</v>
      </c>
      <c r="G946" s="15">
        <v>4.3</v>
      </c>
      <c r="H946" s="23">
        <v>2806</v>
      </c>
    </row>
    <row r="947" spans="1:8" x14ac:dyDescent="0.55000000000000004">
      <c r="A947" s="9" t="s">
        <v>8454</v>
      </c>
      <c r="B947" s="10" t="s">
        <v>3219</v>
      </c>
      <c r="C947" s="9" t="s">
        <v>13939</v>
      </c>
      <c r="D947" s="19">
        <v>5998</v>
      </c>
      <c r="E947" s="23">
        <v>7999</v>
      </c>
      <c r="F947" s="26">
        <v>0.25</v>
      </c>
      <c r="G947" s="15">
        <v>4.2</v>
      </c>
      <c r="H947" s="23">
        <v>30355</v>
      </c>
    </row>
    <row r="948" spans="1:8" x14ac:dyDescent="0.55000000000000004">
      <c r="A948" s="9" t="s">
        <v>8465</v>
      </c>
      <c r="B948" s="10" t="s">
        <v>6652</v>
      </c>
      <c r="C948" s="9" t="s">
        <v>14000</v>
      </c>
      <c r="D948" s="19">
        <v>299</v>
      </c>
      <c r="E948" s="23">
        <v>1499</v>
      </c>
      <c r="F948" s="26">
        <v>0.8</v>
      </c>
      <c r="G948" s="15">
        <v>4.2</v>
      </c>
      <c r="H948" s="23">
        <v>2868</v>
      </c>
    </row>
    <row r="949" spans="1:8" x14ac:dyDescent="0.55000000000000004">
      <c r="A949" s="9" t="s">
        <v>8475</v>
      </c>
      <c r="B949" s="10" t="s">
        <v>6440</v>
      </c>
      <c r="C949" s="9" t="s">
        <v>14052</v>
      </c>
      <c r="D949" s="19">
        <v>379</v>
      </c>
      <c r="E949" s="23">
        <v>1499</v>
      </c>
      <c r="F949" s="26">
        <v>0.75</v>
      </c>
      <c r="G949" s="15">
        <v>4.0999999999999996</v>
      </c>
      <c r="H949" s="23">
        <v>670</v>
      </c>
    </row>
    <row r="950" spans="1:8" x14ac:dyDescent="0.55000000000000004">
      <c r="A950" s="9" t="s">
        <v>8485</v>
      </c>
      <c r="B950" s="10" t="s">
        <v>8487</v>
      </c>
      <c r="C950" s="9" t="s">
        <v>13961</v>
      </c>
      <c r="D950" s="19">
        <v>1399</v>
      </c>
      <c r="E950" s="23">
        <v>2999</v>
      </c>
      <c r="F950" s="26">
        <v>0.53</v>
      </c>
      <c r="G950" s="15">
        <v>4.3</v>
      </c>
      <c r="H950" s="23">
        <v>3530</v>
      </c>
    </row>
    <row r="951" spans="1:8" x14ac:dyDescent="0.55000000000000004">
      <c r="A951" s="9" t="s">
        <v>8496</v>
      </c>
      <c r="B951" s="10" t="s">
        <v>8498</v>
      </c>
      <c r="C951" s="9" t="s">
        <v>14010</v>
      </c>
      <c r="D951" s="19">
        <v>699</v>
      </c>
      <c r="E951" s="23">
        <v>1299</v>
      </c>
      <c r="F951" s="26">
        <v>0.46</v>
      </c>
      <c r="G951" s="15">
        <v>4.3</v>
      </c>
      <c r="H951" s="23">
        <v>6183</v>
      </c>
    </row>
    <row r="952" spans="1:8" x14ac:dyDescent="0.55000000000000004">
      <c r="A952" s="9" t="s">
        <v>8507</v>
      </c>
      <c r="B952" s="10" t="s">
        <v>6728</v>
      </c>
      <c r="C952" s="9" t="s">
        <v>13961</v>
      </c>
      <c r="D952" s="19">
        <v>300</v>
      </c>
      <c r="E952" s="23">
        <v>300</v>
      </c>
      <c r="F952" s="26">
        <v>0</v>
      </c>
      <c r="G952" s="15">
        <v>4.2</v>
      </c>
      <c r="H952" s="23">
        <v>419</v>
      </c>
    </row>
    <row r="953" spans="1:8" x14ac:dyDescent="0.55000000000000004">
      <c r="A953" s="9" t="s">
        <v>8518</v>
      </c>
      <c r="B953" s="10" t="s">
        <v>5756</v>
      </c>
      <c r="C953" s="9" t="s">
        <v>13955</v>
      </c>
      <c r="D953" s="19">
        <v>999</v>
      </c>
      <c r="E953" s="23">
        <v>1995</v>
      </c>
      <c r="F953" s="26">
        <v>0.5</v>
      </c>
      <c r="G953" s="15">
        <v>4.5</v>
      </c>
      <c r="H953" s="23">
        <v>7317</v>
      </c>
    </row>
    <row r="954" spans="1:8" x14ac:dyDescent="0.55000000000000004">
      <c r="A954" s="9" t="s">
        <v>8528</v>
      </c>
      <c r="B954" s="10" t="s">
        <v>8530</v>
      </c>
      <c r="C954" s="9" t="s">
        <v>13975</v>
      </c>
      <c r="D954" s="19">
        <v>535</v>
      </c>
      <c r="E954" s="23">
        <v>535</v>
      </c>
      <c r="F954" s="26">
        <v>0</v>
      </c>
      <c r="G954" s="15">
        <v>4.4000000000000004</v>
      </c>
      <c r="H954" s="23">
        <v>4426</v>
      </c>
    </row>
    <row r="955" spans="1:8" x14ac:dyDescent="0.55000000000000004">
      <c r="A955" s="9" t="s">
        <v>688</v>
      </c>
      <c r="B955" s="10" t="s">
        <v>194</v>
      </c>
      <c r="C955" s="9" t="s">
        <v>14024</v>
      </c>
      <c r="D955" s="19">
        <v>13999</v>
      </c>
      <c r="E955" s="23">
        <v>24999</v>
      </c>
      <c r="F955" s="26">
        <v>0.44</v>
      </c>
      <c r="G955" s="15">
        <v>4.2</v>
      </c>
      <c r="H955" s="23">
        <v>45237</v>
      </c>
    </row>
    <row r="956" spans="1:8" x14ac:dyDescent="0.55000000000000004">
      <c r="A956" s="9" t="s">
        <v>8542</v>
      </c>
      <c r="B956" s="10" t="s">
        <v>6652</v>
      </c>
      <c r="C956" s="9" t="s">
        <v>14000</v>
      </c>
      <c r="D956" s="19">
        <v>269</v>
      </c>
      <c r="E956" s="23">
        <v>1099</v>
      </c>
      <c r="F956" s="26">
        <v>0.76</v>
      </c>
      <c r="G956" s="15">
        <v>4.0999999999999996</v>
      </c>
      <c r="H956" s="23">
        <v>1092</v>
      </c>
    </row>
    <row r="957" spans="1:8" x14ac:dyDescent="0.55000000000000004">
      <c r="A957" s="9" t="s">
        <v>8552</v>
      </c>
      <c r="B957" s="10" t="s">
        <v>7596</v>
      </c>
      <c r="C957" s="9" t="s">
        <v>13995</v>
      </c>
      <c r="D957" s="19">
        <v>341</v>
      </c>
      <c r="E957" s="23">
        <v>450</v>
      </c>
      <c r="F957" s="26">
        <v>0.24</v>
      </c>
      <c r="G957" s="15">
        <v>4.3</v>
      </c>
      <c r="H957" s="23">
        <v>2493</v>
      </c>
    </row>
    <row r="958" spans="1:8" x14ac:dyDescent="0.55000000000000004">
      <c r="A958" s="9" t="s">
        <v>8563</v>
      </c>
      <c r="B958" s="10" t="s">
        <v>5848</v>
      </c>
      <c r="C958" s="9" t="s">
        <v>13978</v>
      </c>
      <c r="D958" s="19">
        <v>2499</v>
      </c>
      <c r="E958" s="23">
        <v>3999</v>
      </c>
      <c r="F958" s="26">
        <v>0.38</v>
      </c>
      <c r="G958" s="15">
        <v>4.4000000000000004</v>
      </c>
      <c r="H958" s="23">
        <v>12679</v>
      </c>
    </row>
    <row r="959" spans="1:8" x14ac:dyDescent="0.55000000000000004">
      <c r="A959" s="9" t="s">
        <v>759</v>
      </c>
      <c r="B959" s="10" t="s">
        <v>18</v>
      </c>
      <c r="C959" s="9" t="s">
        <v>13981</v>
      </c>
      <c r="D959" s="19">
        <v>349</v>
      </c>
      <c r="E959" s="23">
        <v>599</v>
      </c>
      <c r="F959" s="26">
        <v>0.42</v>
      </c>
      <c r="G959" s="15">
        <v>4.0999999999999996</v>
      </c>
      <c r="H959" s="23">
        <v>210</v>
      </c>
    </row>
    <row r="960" spans="1:8" x14ac:dyDescent="0.55000000000000004">
      <c r="A960" s="9" t="s">
        <v>8574</v>
      </c>
      <c r="B960" s="10" t="s">
        <v>7802</v>
      </c>
      <c r="C960" s="9" t="s">
        <v>14023</v>
      </c>
      <c r="D960" s="19">
        <v>5899</v>
      </c>
      <c r="E960" s="23">
        <v>7005</v>
      </c>
      <c r="F960" s="26">
        <v>0.16</v>
      </c>
      <c r="G960" s="15">
        <v>3.6</v>
      </c>
      <c r="H960" s="23">
        <v>4199</v>
      </c>
    </row>
    <row r="961" spans="1:8" x14ac:dyDescent="0.55000000000000004">
      <c r="A961" s="9" t="s">
        <v>4949</v>
      </c>
      <c r="B961" s="10" t="s">
        <v>3450</v>
      </c>
      <c r="C961" s="9" t="s">
        <v>13992</v>
      </c>
      <c r="D961" s="19">
        <v>699</v>
      </c>
      <c r="E961" s="23">
        <v>1199</v>
      </c>
      <c r="F961" s="26">
        <v>0.42</v>
      </c>
      <c r="G961" s="15">
        <v>4</v>
      </c>
      <c r="H961" s="23">
        <v>14403</v>
      </c>
    </row>
    <row r="962" spans="1:8" x14ac:dyDescent="0.55000000000000004">
      <c r="A962" s="9" t="s">
        <v>8588</v>
      </c>
      <c r="B962" s="10" t="s">
        <v>5848</v>
      </c>
      <c r="C962" s="9" t="s">
        <v>13978</v>
      </c>
      <c r="D962" s="19">
        <v>1565</v>
      </c>
      <c r="E962" s="23">
        <v>2999</v>
      </c>
      <c r="F962" s="26">
        <v>0.48</v>
      </c>
      <c r="G962" s="15">
        <v>4</v>
      </c>
      <c r="H962" s="23">
        <v>11113</v>
      </c>
    </row>
    <row r="963" spans="1:8" x14ac:dyDescent="0.55000000000000004">
      <c r="A963" s="9" t="s">
        <v>8599</v>
      </c>
      <c r="B963" s="10" t="s">
        <v>5545</v>
      </c>
      <c r="C963" s="9" t="s">
        <v>13996</v>
      </c>
      <c r="D963" s="19">
        <v>326</v>
      </c>
      <c r="E963" s="23">
        <v>799</v>
      </c>
      <c r="F963" s="26">
        <v>0.59</v>
      </c>
      <c r="G963" s="15">
        <v>4.4000000000000004</v>
      </c>
      <c r="H963" s="23">
        <v>10773</v>
      </c>
    </row>
    <row r="964" spans="1:8" x14ac:dyDescent="0.55000000000000004">
      <c r="A964" s="9" t="s">
        <v>4915</v>
      </c>
      <c r="B964" s="10" t="s">
        <v>4917</v>
      </c>
      <c r="C964" s="9" t="s">
        <v>14023</v>
      </c>
      <c r="D964" s="19">
        <v>120</v>
      </c>
      <c r="E964" s="23">
        <v>999</v>
      </c>
      <c r="F964" s="26">
        <v>0.88</v>
      </c>
      <c r="G964" s="15">
        <v>3.9</v>
      </c>
      <c r="H964" s="23">
        <v>6491</v>
      </c>
    </row>
    <row r="965" spans="1:8" x14ac:dyDescent="0.55000000000000004">
      <c r="A965" s="9" t="s">
        <v>8613</v>
      </c>
      <c r="B965" s="10" t="s">
        <v>5500</v>
      </c>
      <c r="C965" s="9" t="s">
        <v>14023</v>
      </c>
      <c r="D965" s="19">
        <v>657</v>
      </c>
      <c r="E965" s="23">
        <v>999</v>
      </c>
      <c r="F965" s="26">
        <v>0.34</v>
      </c>
      <c r="G965" s="15">
        <v>4.3</v>
      </c>
      <c r="H965" s="23">
        <v>13944</v>
      </c>
    </row>
    <row r="966" spans="1:8" x14ac:dyDescent="0.55000000000000004">
      <c r="A966" s="9" t="s">
        <v>8624</v>
      </c>
      <c r="B966" s="10" t="s">
        <v>5733</v>
      </c>
      <c r="C966" s="9" t="s">
        <v>14045</v>
      </c>
      <c r="D966" s="19">
        <v>1995</v>
      </c>
      <c r="E966" s="23">
        <v>2895</v>
      </c>
      <c r="F966" s="26">
        <v>0.31</v>
      </c>
      <c r="G966" s="15">
        <v>4.5999999999999996</v>
      </c>
      <c r="H966" s="23">
        <v>10760</v>
      </c>
    </row>
    <row r="967" spans="1:8" x14ac:dyDescent="0.55000000000000004">
      <c r="A967" s="9" t="s">
        <v>8635</v>
      </c>
      <c r="B967" s="10" t="s">
        <v>5941</v>
      </c>
      <c r="C967" s="9" t="s">
        <v>14023</v>
      </c>
      <c r="D967" s="19">
        <v>1500</v>
      </c>
      <c r="E967" s="23">
        <v>1500</v>
      </c>
      <c r="F967" s="26">
        <v>0</v>
      </c>
      <c r="G967" s="15">
        <v>4.4000000000000004</v>
      </c>
      <c r="H967" s="23">
        <v>25996</v>
      </c>
    </row>
    <row r="968" spans="1:8" x14ac:dyDescent="0.55000000000000004">
      <c r="A968" s="9" t="s">
        <v>8645</v>
      </c>
      <c r="B968" s="10" t="s">
        <v>5376</v>
      </c>
      <c r="C968" s="9" t="s">
        <v>14042</v>
      </c>
      <c r="D968" s="19">
        <v>2640</v>
      </c>
      <c r="E968" s="23">
        <v>3195</v>
      </c>
      <c r="F968" s="26">
        <v>0.17</v>
      </c>
      <c r="G968" s="15">
        <v>4.5</v>
      </c>
      <c r="H968" s="23">
        <v>16146</v>
      </c>
    </row>
    <row r="969" spans="1:8" x14ac:dyDescent="0.55000000000000004">
      <c r="A969" s="9" t="s">
        <v>8657</v>
      </c>
      <c r="B969" s="10" t="s">
        <v>7802</v>
      </c>
      <c r="C969" s="9" t="s">
        <v>14023</v>
      </c>
      <c r="D969" s="19">
        <v>5299</v>
      </c>
      <c r="E969" s="23">
        <v>6355</v>
      </c>
      <c r="F969" s="26">
        <v>0.17</v>
      </c>
      <c r="G969" s="15">
        <v>3.9</v>
      </c>
      <c r="H969" s="23">
        <v>8280</v>
      </c>
    </row>
    <row r="970" spans="1:8" x14ac:dyDescent="0.55000000000000004">
      <c r="A970" s="9" t="s">
        <v>704</v>
      </c>
      <c r="B970" s="10" t="s">
        <v>18</v>
      </c>
      <c r="C970" s="9" t="s">
        <v>13981</v>
      </c>
      <c r="D970" s="19">
        <v>263</v>
      </c>
      <c r="E970" s="23">
        <v>699</v>
      </c>
      <c r="F970" s="26">
        <v>0.62</v>
      </c>
      <c r="G970" s="15">
        <v>4.0999999999999996</v>
      </c>
      <c r="H970" s="23">
        <v>450</v>
      </c>
    </row>
    <row r="971" spans="1:8" x14ac:dyDescent="0.55000000000000004">
      <c r="A971" s="9" t="s">
        <v>8669</v>
      </c>
      <c r="B971" s="10" t="s">
        <v>8344</v>
      </c>
      <c r="C971" s="9" t="s">
        <v>14062</v>
      </c>
      <c r="D971" s="19">
        <v>1990</v>
      </c>
      <c r="E971" s="23">
        <v>2999</v>
      </c>
      <c r="F971" s="26">
        <v>0.34</v>
      </c>
      <c r="G971" s="15">
        <v>4.3</v>
      </c>
      <c r="H971" s="23">
        <v>14237</v>
      </c>
    </row>
    <row r="972" spans="1:8" x14ac:dyDescent="0.55000000000000004">
      <c r="A972" s="9" t="s">
        <v>8679</v>
      </c>
      <c r="B972" s="10" t="s">
        <v>8681</v>
      </c>
      <c r="C972" s="9" t="s">
        <v>14011</v>
      </c>
      <c r="D972" s="19">
        <v>1289</v>
      </c>
      <c r="E972" s="23">
        <v>1499</v>
      </c>
      <c r="F972" s="26">
        <v>0.14000000000000001</v>
      </c>
      <c r="G972" s="15">
        <v>4.5</v>
      </c>
      <c r="H972" s="23">
        <v>20668</v>
      </c>
    </row>
    <row r="973" spans="1:8" x14ac:dyDescent="0.55000000000000004">
      <c r="A973" s="9" t="s">
        <v>8690</v>
      </c>
      <c r="B973" s="10" t="s">
        <v>6728</v>
      </c>
      <c r="C973" s="9" t="s">
        <v>13961</v>
      </c>
      <c r="D973" s="19">
        <v>165</v>
      </c>
      <c r="E973" s="23">
        <v>165</v>
      </c>
      <c r="F973" s="26">
        <v>0</v>
      </c>
      <c r="G973" s="15">
        <v>4.5</v>
      </c>
      <c r="H973" s="23">
        <v>1674</v>
      </c>
    </row>
    <row r="974" spans="1:8" x14ac:dyDescent="0.55000000000000004">
      <c r="A974" s="9" t="s">
        <v>8700</v>
      </c>
      <c r="B974" s="10" t="s">
        <v>7403</v>
      </c>
      <c r="C974" s="9" t="s">
        <v>14056</v>
      </c>
      <c r="D974" s="19">
        <v>1699</v>
      </c>
      <c r="E974" s="23">
        <v>3499</v>
      </c>
      <c r="F974" s="26">
        <v>0.51</v>
      </c>
      <c r="G974" s="15">
        <v>3.6</v>
      </c>
      <c r="H974" s="23">
        <v>7689</v>
      </c>
    </row>
    <row r="975" spans="1:8" x14ac:dyDescent="0.55000000000000004">
      <c r="A975" s="9" t="s">
        <v>8710</v>
      </c>
      <c r="B975" s="10" t="s">
        <v>6345</v>
      </c>
      <c r="C975" s="9" t="s">
        <v>14051</v>
      </c>
      <c r="D975" s="19">
        <v>2299</v>
      </c>
      <c r="E975" s="23">
        <v>7500</v>
      </c>
      <c r="F975" s="26">
        <v>0.69</v>
      </c>
      <c r="G975" s="15">
        <v>4.0999999999999996</v>
      </c>
      <c r="H975" s="23">
        <v>5554</v>
      </c>
    </row>
    <row r="976" spans="1:8" x14ac:dyDescent="0.55000000000000004">
      <c r="A976" s="9" t="s">
        <v>739</v>
      </c>
      <c r="B976" s="10" t="s">
        <v>18</v>
      </c>
      <c r="C976" s="9" t="s">
        <v>13981</v>
      </c>
      <c r="D976" s="19">
        <v>219</v>
      </c>
      <c r="E976" s="23">
        <v>700</v>
      </c>
      <c r="F976" s="26">
        <v>0.69</v>
      </c>
      <c r="G976" s="15">
        <v>4.3</v>
      </c>
      <c r="H976" s="23">
        <v>20053</v>
      </c>
    </row>
    <row r="977" spans="1:8" x14ac:dyDescent="0.55000000000000004">
      <c r="A977" s="9" t="s">
        <v>8722</v>
      </c>
      <c r="B977" s="10" t="s">
        <v>6266</v>
      </c>
      <c r="C977" s="9" t="s">
        <v>14050</v>
      </c>
      <c r="D977" s="19">
        <v>39</v>
      </c>
      <c r="E977" s="23">
        <v>39</v>
      </c>
      <c r="F977" s="26">
        <v>0</v>
      </c>
      <c r="G977" s="15">
        <v>3.8</v>
      </c>
      <c r="H977" s="23">
        <v>3344</v>
      </c>
    </row>
    <row r="978" spans="1:8" x14ac:dyDescent="0.55000000000000004">
      <c r="A978" s="9" t="s">
        <v>8732</v>
      </c>
      <c r="B978" s="10" t="s">
        <v>8734</v>
      </c>
      <c r="C978" s="9" t="s">
        <v>14012</v>
      </c>
      <c r="D978" s="19">
        <v>26999</v>
      </c>
      <c r="E978" s="23">
        <v>37999</v>
      </c>
      <c r="F978" s="26">
        <v>0.28999999999999998</v>
      </c>
      <c r="G978" s="15">
        <v>4.5999999999999996</v>
      </c>
      <c r="H978" s="23">
        <v>2886</v>
      </c>
    </row>
    <row r="979" spans="1:8" x14ac:dyDescent="0.55000000000000004">
      <c r="A979" s="9" t="s">
        <v>8743</v>
      </c>
      <c r="B979" s="10" t="s">
        <v>3347</v>
      </c>
      <c r="C979" s="9" t="s">
        <v>14031</v>
      </c>
      <c r="D979" s="19">
        <v>1490</v>
      </c>
      <c r="E979" s="23">
        <v>1990</v>
      </c>
      <c r="F979" s="26">
        <v>0.25</v>
      </c>
      <c r="G979" s="15">
        <v>4.0999999999999996</v>
      </c>
      <c r="H979" s="23">
        <v>98250</v>
      </c>
    </row>
    <row r="980" spans="1:8" x14ac:dyDescent="0.55000000000000004">
      <c r="A980" s="9" t="s">
        <v>8753</v>
      </c>
      <c r="B980" s="10" t="s">
        <v>5242</v>
      </c>
      <c r="C980" s="9" t="s">
        <v>14040</v>
      </c>
      <c r="D980" s="19">
        <v>398</v>
      </c>
      <c r="E980" s="23">
        <v>1949</v>
      </c>
      <c r="F980" s="26">
        <v>0.8</v>
      </c>
      <c r="G980" s="15">
        <v>4</v>
      </c>
      <c r="H980" s="23">
        <v>75</v>
      </c>
    </row>
    <row r="981" spans="1:8" x14ac:dyDescent="0.55000000000000004">
      <c r="A981" s="9" t="s">
        <v>749</v>
      </c>
      <c r="B981" s="10" t="s">
        <v>18</v>
      </c>
      <c r="C981" s="9" t="s">
        <v>13981</v>
      </c>
      <c r="D981" s="19">
        <v>349</v>
      </c>
      <c r="E981" s="23">
        <v>899</v>
      </c>
      <c r="F981" s="26">
        <v>0.61</v>
      </c>
      <c r="G981" s="15">
        <v>4.5</v>
      </c>
      <c r="H981" s="23">
        <v>149</v>
      </c>
    </row>
    <row r="982" spans="1:8" x14ac:dyDescent="0.55000000000000004">
      <c r="A982" s="9" t="s">
        <v>8768</v>
      </c>
      <c r="B982" s="10" t="s">
        <v>7403</v>
      </c>
      <c r="C982" s="9" t="s">
        <v>14056</v>
      </c>
      <c r="D982" s="19">
        <v>770</v>
      </c>
      <c r="E982" s="23">
        <v>1547</v>
      </c>
      <c r="F982" s="26">
        <v>0.5</v>
      </c>
      <c r="G982" s="15">
        <v>4.3</v>
      </c>
      <c r="H982" s="23">
        <v>2585</v>
      </c>
    </row>
    <row r="983" spans="1:8" x14ac:dyDescent="0.55000000000000004">
      <c r="A983" s="9" t="s">
        <v>8780</v>
      </c>
      <c r="B983" s="10" t="s">
        <v>3802</v>
      </c>
      <c r="C983" s="9" t="s">
        <v>14032</v>
      </c>
      <c r="D983" s="19">
        <v>279</v>
      </c>
      <c r="E983" s="23">
        <v>1299</v>
      </c>
      <c r="F983" s="26">
        <v>0.79</v>
      </c>
      <c r="G983" s="15">
        <v>4</v>
      </c>
      <c r="H983" s="23">
        <v>5072</v>
      </c>
    </row>
    <row r="984" spans="1:8" x14ac:dyDescent="0.55000000000000004">
      <c r="A984" s="9" t="s">
        <v>8790</v>
      </c>
      <c r="B984" s="10" t="s">
        <v>8792</v>
      </c>
      <c r="C984" s="9" t="s">
        <v>14013</v>
      </c>
      <c r="D984" s="19">
        <v>249</v>
      </c>
      <c r="E984" s="23">
        <v>599</v>
      </c>
      <c r="F984" s="26">
        <v>0.57999999999999996</v>
      </c>
      <c r="G984" s="15">
        <v>4.5</v>
      </c>
      <c r="H984" s="23">
        <v>5985</v>
      </c>
    </row>
    <row r="985" spans="1:8" x14ac:dyDescent="0.55000000000000004">
      <c r="A985" s="9" t="s">
        <v>776</v>
      </c>
      <c r="B985" s="10" t="s">
        <v>18</v>
      </c>
      <c r="C985" s="9" t="s">
        <v>13981</v>
      </c>
      <c r="D985" s="19">
        <v>115</v>
      </c>
      <c r="E985" s="23">
        <v>499</v>
      </c>
      <c r="F985" s="26">
        <v>0.77</v>
      </c>
      <c r="G985" s="15">
        <v>4</v>
      </c>
      <c r="H985" s="23">
        <v>7732</v>
      </c>
    </row>
    <row r="986" spans="1:8" x14ac:dyDescent="0.55000000000000004">
      <c r="A986" s="9" t="s">
        <v>8802</v>
      </c>
      <c r="B986" s="10" t="s">
        <v>8804</v>
      </c>
      <c r="C986" s="9" t="s">
        <v>13998</v>
      </c>
      <c r="D986" s="19">
        <v>230</v>
      </c>
      <c r="E986" s="23">
        <v>230</v>
      </c>
      <c r="F986" s="26">
        <v>0</v>
      </c>
      <c r="G986" s="15">
        <v>4.5</v>
      </c>
      <c r="H986" s="23">
        <v>9427</v>
      </c>
    </row>
    <row r="987" spans="1:8" x14ac:dyDescent="0.55000000000000004">
      <c r="A987" s="9" t="s">
        <v>787</v>
      </c>
      <c r="B987" s="10" t="s">
        <v>18</v>
      </c>
      <c r="C987" s="9" t="s">
        <v>13981</v>
      </c>
      <c r="D987" s="19">
        <v>399</v>
      </c>
      <c r="E987" s="23">
        <v>999</v>
      </c>
      <c r="F987" s="26">
        <v>0.6</v>
      </c>
      <c r="G987" s="15">
        <v>4.0999999999999996</v>
      </c>
      <c r="H987" s="23">
        <v>1780</v>
      </c>
    </row>
    <row r="988" spans="1:8" x14ac:dyDescent="0.55000000000000004">
      <c r="A988" s="9" t="s">
        <v>8814</v>
      </c>
      <c r="B988" s="10" t="s">
        <v>5733</v>
      </c>
      <c r="C988" s="9" t="s">
        <v>14045</v>
      </c>
      <c r="D988" s="19">
        <v>599</v>
      </c>
      <c r="E988" s="23">
        <v>700</v>
      </c>
      <c r="F988" s="26">
        <v>0.14000000000000001</v>
      </c>
      <c r="G988" s="15">
        <v>4.3</v>
      </c>
      <c r="H988" s="23">
        <v>2301</v>
      </c>
    </row>
    <row r="989" spans="1:8" x14ac:dyDescent="0.55000000000000004">
      <c r="A989" s="9" t="s">
        <v>8824</v>
      </c>
      <c r="B989" s="10" t="s">
        <v>8826</v>
      </c>
      <c r="C989" s="9" t="s">
        <v>14064</v>
      </c>
      <c r="D989" s="19">
        <v>598</v>
      </c>
      <c r="E989" s="23">
        <v>1150</v>
      </c>
      <c r="F989" s="26">
        <v>0.48</v>
      </c>
      <c r="G989" s="15">
        <v>4.0999999999999996</v>
      </c>
      <c r="H989" s="23">
        <v>2535</v>
      </c>
    </row>
    <row r="990" spans="1:8" x14ac:dyDescent="0.55000000000000004">
      <c r="A990" s="9" t="s">
        <v>8836</v>
      </c>
      <c r="B990" s="10" t="s">
        <v>6440</v>
      </c>
      <c r="C990" s="9" t="s">
        <v>14052</v>
      </c>
      <c r="D990" s="19">
        <v>399</v>
      </c>
      <c r="E990" s="23">
        <v>1499</v>
      </c>
      <c r="F990" s="26">
        <v>0.73</v>
      </c>
      <c r="G990" s="15">
        <v>4</v>
      </c>
      <c r="H990" s="23">
        <v>691</v>
      </c>
    </row>
    <row r="991" spans="1:8" x14ac:dyDescent="0.55000000000000004">
      <c r="A991" s="9" t="s">
        <v>8846</v>
      </c>
      <c r="B991" s="10" t="s">
        <v>5242</v>
      </c>
      <c r="C991" s="9" t="s">
        <v>14040</v>
      </c>
      <c r="D991" s="19">
        <v>499</v>
      </c>
      <c r="E991" s="23">
        <v>1299</v>
      </c>
      <c r="F991" s="26">
        <v>0.62</v>
      </c>
      <c r="G991" s="15">
        <v>4.0999999999999996</v>
      </c>
      <c r="H991" s="23">
        <v>2740</v>
      </c>
    </row>
    <row r="992" spans="1:8" x14ac:dyDescent="0.55000000000000004">
      <c r="A992" s="9" t="s">
        <v>797</v>
      </c>
      <c r="B992" s="10" t="s">
        <v>18</v>
      </c>
      <c r="C992" s="9" t="s">
        <v>13981</v>
      </c>
      <c r="D992" s="19">
        <v>199</v>
      </c>
      <c r="E992" s="23">
        <v>499</v>
      </c>
      <c r="F992" s="26">
        <v>0.6</v>
      </c>
      <c r="G992" s="15">
        <v>4.0999999999999996</v>
      </c>
      <c r="H992" s="23">
        <v>602</v>
      </c>
    </row>
    <row r="993" spans="1:8" x14ac:dyDescent="0.55000000000000004">
      <c r="A993" s="9" t="s">
        <v>8858</v>
      </c>
      <c r="B993" s="10" t="s">
        <v>5206</v>
      </c>
      <c r="C993" s="9" t="s">
        <v>14038</v>
      </c>
      <c r="D993" s="19">
        <v>579</v>
      </c>
      <c r="E993" s="23">
        <v>1090</v>
      </c>
      <c r="F993" s="26">
        <v>0.47</v>
      </c>
      <c r="G993" s="15">
        <v>4.4000000000000004</v>
      </c>
      <c r="H993" s="23">
        <v>3482</v>
      </c>
    </row>
    <row r="994" spans="1:8" x14ac:dyDescent="0.55000000000000004">
      <c r="A994" s="9" t="s">
        <v>807</v>
      </c>
      <c r="B994" s="10" t="s">
        <v>18</v>
      </c>
      <c r="C994" s="9" t="s">
        <v>13981</v>
      </c>
      <c r="D994" s="19">
        <v>179</v>
      </c>
      <c r="E994" s="23">
        <v>399</v>
      </c>
      <c r="F994" s="26">
        <v>0.55000000000000004</v>
      </c>
      <c r="G994" s="15">
        <v>4</v>
      </c>
      <c r="H994" s="23">
        <v>1423</v>
      </c>
    </row>
    <row r="995" spans="1:8" x14ac:dyDescent="0.55000000000000004">
      <c r="A995" s="9" t="s">
        <v>8871</v>
      </c>
      <c r="B995" s="10" t="s">
        <v>8873</v>
      </c>
      <c r="C995" s="9" t="s">
        <v>13995</v>
      </c>
      <c r="D995" s="19">
        <v>90</v>
      </c>
      <c r="E995" s="23">
        <v>100</v>
      </c>
      <c r="F995" s="26">
        <v>0.1</v>
      </c>
      <c r="G995" s="15">
        <v>4.0999999999999996</v>
      </c>
      <c r="H995" s="23">
        <v>6199</v>
      </c>
    </row>
    <row r="996" spans="1:8" x14ac:dyDescent="0.55000000000000004">
      <c r="A996" s="9" t="s">
        <v>8882</v>
      </c>
      <c r="B996" s="10" t="s">
        <v>5242</v>
      </c>
      <c r="C996" s="9" t="s">
        <v>14040</v>
      </c>
      <c r="D996" s="19">
        <v>899</v>
      </c>
      <c r="E996" s="23">
        <v>1999</v>
      </c>
      <c r="F996" s="26">
        <v>0.55000000000000004</v>
      </c>
      <c r="G996" s="15">
        <v>4.4000000000000004</v>
      </c>
      <c r="H996" s="23">
        <v>1667</v>
      </c>
    </row>
    <row r="997" spans="1:8" x14ac:dyDescent="0.55000000000000004">
      <c r="A997" s="9" t="s">
        <v>8892</v>
      </c>
      <c r="B997" s="10" t="s">
        <v>8114</v>
      </c>
      <c r="C997" s="9" t="s">
        <v>14059</v>
      </c>
      <c r="D997" s="19">
        <v>1149</v>
      </c>
      <c r="E997" s="23">
        <v>1800</v>
      </c>
      <c r="F997" s="26">
        <v>0.36</v>
      </c>
      <c r="G997" s="15">
        <v>4.3</v>
      </c>
      <c r="H997" s="23">
        <v>4723</v>
      </c>
    </row>
    <row r="998" spans="1:8" x14ac:dyDescent="0.55000000000000004">
      <c r="A998" s="9" t="s">
        <v>8902</v>
      </c>
      <c r="B998" s="10" t="s">
        <v>6652</v>
      </c>
      <c r="C998" s="9" t="s">
        <v>14000</v>
      </c>
      <c r="D998" s="19">
        <v>249</v>
      </c>
      <c r="E998" s="23">
        <v>499</v>
      </c>
      <c r="F998" s="26">
        <v>0.5</v>
      </c>
      <c r="G998" s="15">
        <v>4.2</v>
      </c>
      <c r="H998" s="23">
        <v>22860</v>
      </c>
    </row>
    <row r="999" spans="1:8" x14ac:dyDescent="0.55000000000000004">
      <c r="A999" s="9" t="s">
        <v>8912</v>
      </c>
      <c r="B999" s="10" t="s">
        <v>6266</v>
      </c>
      <c r="C999" s="9" t="s">
        <v>14050</v>
      </c>
      <c r="D999" s="19">
        <v>39</v>
      </c>
      <c r="E999" s="23">
        <v>39</v>
      </c>
      <c r="F999" s="26">
        <v>0</v>
      </c>
      <c r="G999" s="15">
        <v>3.6</v>
      </c>
      <c r="H999" s="23">
        <v>13572</v>
      </c>
    </row>
    <row r="1000" spans="1:8" x14ac:dyDescent="0.55000000000000004">
      <c r="A1000" s="9" t="s">
        <v>8921</v>
      </c>
      <c r="B1000" s="10" t="s">
        <v>5608</v>
      </c>
      <c r="C1000" s="9" t="s">
        <v>13997</v>
      </c>
      <c r="D1000" s="19">
        <v>1599</v>
      </c>
      <c r="E1000" s="23">
        <v>3599</v>
      </c>
      <c r="F1000" s="26">
        <v>0.56000000000000005</v>
      </c>
      <c r="G1000" s="15">
        <v>4.2</v>
      </c>
      <c r="H1000" s="23">
        <v>16182</v>
      </c>
    </row>
    <row r="1001" spans="1:8" x14ac:dyDescent="0.55000000000000004">
      <c r="A1001" s="9" t="s">
        <v>8932</v>
      </c>
      <c r="B1001" s="10" t="s">
        <v>5924</v>
      </c>
      <c r="C1001" s="9" t="s">
        <v>13966</v>
      </c>
      <c r="D1001" s="19">
        <v>1199</v>
      </c>
      <c r="E1001" s="23">
        <v>3990</v>
      </c>
      <c r="F1001" s="26">
        <v>0.7</v>
      </c>
      <c r="G1001" s="15">
        <v>4.2</v>
      </c>
      <c r="H1001" s="23">
        <v>2908</v>
      </c>
    </row>
    <row r="1002" spans="1:8" x14ac:dyDescent="0.55000000000000004">
      <c r="A1002" s="9" t="s">
        <v>829</v>
      </c>
      <c r="B1002" s="10" t="s">
        <v>18</v>
      </c>
      <c r="C1002" s="9" t="s">
        <v>13981</v>
      </c>
      <c r="D1002" s="19">
        <v>209</v>
      </c>
      <c r="E1002" s="23">
        <v>499</v>
      </c>
      <c r="F1002" s="26">
        <v>0.57999999999999996</v>
      </c>
      <c r="G1002" s="15">
        <v>3.9</v>
      </c>
      <c r="H1002" s="23">
        <v>536</v>
      </c>
    </row>
    <row r="1003" spans="1:8" x14ac:dyDescent="0.55000000000000004">
      <c r="A1003" s="9" t="s">
        <v>8943</v>
      </c>
      <c r="B1003" s="10" t="s">
        <v>5206</v>
      </c>
      <c r="C1003" s="9" t="s">
        <v>14038</v>
      </c>
      <c r="D1003" s="19">
        <v>1099</v>
      </c>
      <c r="E1003" s="23">
        <v>1499</v>
      </c>
      <c r="F1003" s="26">
        <v>0.27</v>
      </c>
      <c r="G1003" s="15">
        <v>4.2</v>
      </c>
      <c r="H1003" s="23">
        <v>2375</v>
      </c>
    </row>
    <row r="1004" spans="1:8" x14ac:dyDescent="0.55000000000000004">
      <c r="A1004" s="9" t="s">
        <v>8953</v>
      </c>
      <c r="B1004" s="10" t="s">
        <v>6728</v>
      </c>
      <c r="C1004" s="9" t="s">
        <v>13961</v>
      </c>
      <c r="D1004" s="19">
        <v>120</v>
      </c>
      <c r="E1004" s="23">
        <v>120</v>
      </c>
      <c r="F1004" s="26">
        <v>0</v>
      </c>
      <c r="G1004" s="15">
        <v>4.5</v>
      </c>
      <c r="H1004" s="23">
        <v>4951</v>
      </c>
    </row>
    <row r="1005" spans="1:8" x14ac:dyDescent="0.55000000000000004">
      <c r="A1005" s="9" t="s">
        <v>8963</v>
      </c>
      <c r="B1005" s="10" t="s">
        <v>8114</v>
      </c>
      <c r="C1005" s="9" t="s">
        <v>14059</v>
      </c>
      <c r="D1005" s="19">
        <v>1519</v>
      </c>
      <c r="E1005" s="23">
        <v>3499</v>
      </c>
      <c r="F1005" s="26">
        <v>0.56999999999999995</v>
      </c>
      <c r="G1005" s="15">
        <v>4.3</v>
      </c>
      <c r="H1005" s="23">
        <v>408</v>
      </c>
    </row>
    <row r="1006" spans="1:8" x14ac:dyDescent="0.55000000000000004">
      <c r="A1006" s="9" t="s">
        <v>8973</v>
      </c>
      <c r="B1006" s="10" t="s">
        <v>8873</v>
      </c>
      <c r="C1006" s="9" t="s">
        <v>13995</v>
      </c>
      <c r="D1006" s="19">
        <v>420</v>
      </c>
      <c r="E1006" s="23">
        <v>420</v>
      </c>
      <c r="F1006" s="26">
        <v>0</v>
      </c>
      <c r="G1006" s="15">
        <v>4.2</v>
      </c>
      <c r="H1006" s="23">
        <v>1926</v>
      </c>
    </row>
    <row r="1007" spans="1:8" x14ac:dyDescent="0.55000000000000004">
      <c r="A1007" s="9" t="s">
        <v>8984</v>
      </c>
      <c r="B1007" s="10" t="s">
        <v>8986</v>
      </c>
      <c r="C1007" s="9" t="s">
        <v>13995</v>
      </c>
      <c r="D1007" s="19">
        <v>225</v>
      </c>
      <c r="E1007" s="23">
        <v>225</v>
      </c>
      <c r="F1007" s="26">
        <v>0</v>
      </c>
      <c r="G1007" s="15">
        <v>4.0999999999999996</v>
      </c>
      <c r="H1007" s="23">
        <v>4798</v>
      </c>
    </row>
    <row r="1008" spans="1:8" x14ac:dyDescent="0.55000000000000004">
      <c r="A1008" s="9" t="s">
        <v>8995</v>
      </c>
      <c r="B1008" s="10" t="s">
        <v>8997</v>
      </c>
      <c r="C1008" s="9" t="s">
        <v>14065</v>
      </c>
      <c r="D1008" s="19">
        <v>199</v>
      </c>
      <c r="E1008" s="23">
        <v>799</v>
      </c>
      <c r="F1008" s="26">
        <v>0.75</v>
      </c>
      <c r="G1008" s="15">
        <v>4.0999999999999996</v>
      </c>
      <c r="H1008" s="23">
        <v>7333</v>
      </c>
    </row>
    <row r="1009" spans="1:8" x14ac:dyDescent="0.55000000000000004">
      <c r="A1009" s="9" t="s">
        <v>5054</v>
      </c>
      <c r="B1009" s="10" t="s">
        <v>3737</v>
      </c>
      <c r="C1009" s="9" t="s">
        <v>13943</v>
      </c>
      <c r="D1009" s="19">
        <v>1799</v>
      </c>
      <c r="E1009" s="23">
        <v>3999</v>
      </c>
      <c r="F1009" s="26">
        <v>0.55000000000000004</v>
      </c>
      <c r="G1009" s="15">
        <v>4.5999999999999996</v>
      </c>
      <c r="H1009" s="23">
        <v>245</v>
      </c>
    </row>
    <row r="1010" spans="1:8" x14ac:dyDescent="0.55000000000000004">
      <c r="A1010" s="9" t="s">
        <v>9008</v>
      </c>
      <c r="B1010" s="10" t="s">
        <v>8242</v>
      </c>
      <c r="C1010" s="9" t="s">
        <v>14060</v>
      </c>
      <c r="D1010" s="19">
        <v>8349</v>
      </c>
      <c r="E1010" s="23">
        <v>9625</v>
      </c>
      <c r="F1010" s="26">
        <v>0.13</v>
      </c>
      <c r="G1010" s="15">
        <v>3.8</v>
      </c>
      <c r="H1010" s="23">
        <v>3652</v>
      </c>
    </row>
    <row r="1011" spans="1:8" x14ac:dyDescent="0.55000000000000004">
      <c r="A1011" s="9" t="s">
        <v>9020</v>
      </c>
      <c r="B1011" s="10" t="s">
        <v>7214</v>
      </c>
      <c r="C1011" s="9" t="s">
        <v>14112</v>
      </c>
      <c r="D1011" s="19">
        <v>3307</v>
      </c>
      <c r="E1011" s="23">
        <v>6100</v>
      </c>
      <c r="F1011" s="26">
        <v>0.46</v>
      </c>
      <c r="G1011" s="15">
        <v>4.3</v>
      </c>
      <c r="H1011" s="23">
        <v>2515</v>
      </c>
    </row>
    <row r="1012" spans="1:8" x14ac:dyDescent="0.55000000000000004">
      <c r="A1012" s="9" t="s">
        <v>885</v>
      </c>
      <c r="B1012" s="10" t="s">
        <v>18</v>
      </c>
      <c r="C1012" s="9" t="s">
        <v>13981</v>
      </c>
      <c r="D1012" s="19">
        <v>325</v>
      </c>
      <c r="E1012" s="23">
        <v>1299</v>
      </c>
      <c r="F1012" s="26">
        <v>0.75</v>
      </c>
      <c r="G1012" s="15">
        <v>4.2</v>
      </c>
      <c r="H1012" s="23">
        <v>10576</v>
      </c>
    </row>
    <row r="1013" spans="1:8" x14ac:dyDescent="0.55000000000000004">
      <c r="A1013" s="9" t="s">
        <v>9034</v>
      </c>
      <c r="B1013" s="10" t="s">
        <v>5193</v>
      </c>
      <c r="C1013" s="9" t="s">
        <v>14023</v>
      </c>
      <c r="D1013" s="19">
        <v>449</v>
      </c>
      <c r="E1013" s="23">
        <v>1300</v>
      </c>
      <c r="F1013" s="26">
        <v>0.65</v>
      </c>
      <c r="G1013" s="15">
        <v>4.2</v>
      </c>
      <c r="H1013" s="23">
        <v>4959</v>
      </c>
    </row>
    <row r="1014" spans="1:8" x14ac:dyDescent="0.55000000000000004">
      <c r="A1014" s="9" t="s">
        <v>9044</v>
      </c>
      <c r="B1014" s="10" t="s">
        <v>5418</v>
      </c>
      <c r="C1014" s="9" t="s">
        <v>14023</v>
      </c>
      <c r="D1014" s="19">
        <v>380</v>
      </c>
      <c r="E1014" s="23">
        <v>400</v>
      </c>
      <c r="F1014" s="26">
        <v>0.05</v>
      </c>
      <c r="G1014" s="15">
        <v>4.4000000000000004</v>
      </c>
      <c r="H1014" s="23">
        <v>2111</v>
      </c>
    </row>
    <row r="1015" spans="1:8" x14ac:dyDescent="0.55000000000000004">
      <c r="A1015" s="9" t="s">
        <v>9055</v>
      </c>
      <c r="B1015" s="10" t="s">
        <v>5218</v>
      </c>
      <c r="C1015" s="9" t="s">
        <v>14039</v>
      </c>
      <c r="D1015" s="19">
        <v>499</v>
      </c>
      <c r="E1015" s="23">
        <v>1399</v>
      </c>
      <c r="F1015" s="26">
        <v>0.64</v>
      </c>
      <c r="G1015" s="15">
        <v>3.9</v>
      </c>
      <c r="H1015" s="23">
        <v>1462</v>
      </c>
    </row>
    <row r="1016" spans="1:8" x14ac:dyDescent="0.55000000000000004">
      <c r="A1016" s="9" t="s">
        <v>9065</v>
      </c>
      <c r="B1016" s="10" t="s">
        <v>9067</v>
      </c>
      <c r="C1016" s="9" t="s">
        <v>14111</v>
      </c>
      <c r="D1016" s="19">
        <v>37247</v>
      </c>
      <c r="E1016" s="23">
        <v>59890</v>
      </c>
      <c r="F1016" s="26">
        <v>0.38</v>
      </c>
      <c r="G1016" s="15">
        <v>4</v>
      </c>
      <c r="H1016" s="23">
        <v>323</v>
      </c>
    </row>
    <row r="1017" spans="1:8" x14ac:dyDescent="0.55000000000000004">
      <c r="A1017" s="9" t="s">
        <v>9078</v>
      </c>
      <c r="B1017" s="10" t="s">
        <v>4761</v>
      </c>
      <c r="C1017" s="9" t="s">
        <v>14036</v>
      </c>
      <c r="D1017" s="19">
        <v>849</v>
      </c>
      <c r="E1017" s="23">
        <v>2490</v>
      </c>
      <c r="F1017" s="26">
        <v>0.66</v>
      </c>
      <c r="G1017" s="15">
        <v>4.2</v>
      </c>
      <c r="H1017" s="23">
        <v>91188</v>
      </c>
    </row>
    <row r="1018" spans="1:8" x14ac:dyDescent="0.55000000000000004">
      <c r="A1018" s="9" t="s">
        <v>9088</v>
      </c>
      <c r="B1018" s="10" t="s">
        <v>6641</v>
      </c>
      <c r="C1018" s="9" t="s">
        <v>13969</v>
      </c>
      <c r="D1018" s="19">
        <v>799</v>
      </c>
      <c r="E1018" s="23">
        <v>1999</v>
      </c>
      <c r="F1018" s="26">
        <v>0.6</v>
      </c>
      <c r="G1018" s="15">
        <v>3.7</v>
      </c>
      <c r="H1018" s="23">
        <v>418</v>
      </c>
    </row>
    <row r="1019" spans="1:8" x14ac:dyDescent="0.55000000000000004">
      <c r="A1019" s="9" t="s">
        <v>5159</v>
      </c>
      <c r="B1019" s="10" t="s">
        <v>4188</v>
      </c>
      <c r="C1019" s="9" t="s">
        <v>14035</v>
      </c>
      <c r="D1019" s="19">
        <v>2599</v>
      </c>
      <c r="E1019" s="23">
        <v>6999</v>
      </c>
      <c r="F1019" s="26">
        <v>0.63</v>
      </c>
      <c r="G1019" s="15">
        <v>4.5</v>
      </c>
      <c r="H1019" s="23">
        <v>1526</v>
      </c>
    </row>
    <row r="1020" spans="1:8" x14ac:dyDescent="0.55000000000000004">
      <c r="A1020" s="9" t="s">
        <v>917</v>
      </c>
      <c r="B1020" s="10" t="s">
        <v>18</v>
      </c>
      <c r="C1020" s="9" t="s">
        <v>13981</v>
      </c>
      <c r="D1020" s="19">
        <v>199</v>
      </c>
      <c r="E1020" s="23">
        <v>999</v>
      </c>
      <c r="F1020" s="26">
        <v>0.8</v>
      </c>
      <c r="G1020" s="15">
        <v>4.5</v>
      </c>
      <c r="H1020" s="23">
        <v>127</v>
      </c>
    </row>
    <row r="1021" spans="1:8" x14ac:dyDescent="0.55000000000000004">
      <c r="A1021" s="9" t="s">
        <v>932</v>
      </c>
      <c r="B1021" s="10" t="s">
        <v>113</v>
      </c>
      <c r="C1021" s="9" t="s">
        <v>13972</v>
      </c>
      <c r="D1021" s="19">
        <v>269</v>
      </c>
      <c r="E1021" s="23">
        <v>800</v>
      </c>
      <c r="F1021" s="26">
        <v>0.66</v>
      </c>
      <c r="G1021" s="15">
        <v>3.6</v>
      </c>
      <c r="H1021" s="23">
        <v>10134</v>
      </c>
    </row>
    <row r="1022" spans="1:8" x14ac:dyDescent="0.55000000000000004">
      <c r="A1022" s="9" t="s">
        <v>9103</v>
      </c>
      <c r="B1022" s="10" t="s">
        <v>6266</v>
      </c>
      <c r="C1022" s="9" t="s">
        <v>14050</v>
      </c>
      <c r="D1022" s="19">
        <v>298</v>
      </c>
      <c r="E1022" s="23">
        <v>999</v>
      </c>
      <c r="F1022" s="26">
        <v>0.7</v>
      </c>
      <c r="G1022" s="15">
        <v>4.3</v>
      </c>
      <c r="H1022" s="23">
        <v>1552</v>
      </c>
    </row>
    <row r="1023" spans="1:8" x14ac:dyDescent="0.55000000000000004">
      <c r="A1023" s="9" t="s">
        <v>9114</v>
      </c>
      <c r="B1023" s="10" t="s">
        <v>6641</v>
      </c>
      <c r="C1023" s="9" t="s">
        <v>13969</v>
      </c>
      <c r="D1023" s="19">
        <v>1499</v>
      </c>
      <c r="E1023" s="23">
        <v>2999</v>
      </c>
      <c r="F1023" s="26">
        <v>0.5</v>
      </c>
      <c r="G1023" s="15">
        <v>4.0999999999999996</v>
      </c>
      <c r="H1023" s="23">
        <v>25262</v>
      </c>
    </row>
    <row r="1024" spans="1:8" x14ac:dyDescent="0.55000000000000004">
      <c r="A1024" s="9" t="s">
        <v>9124</v>
      </c>
      <c r="B1024" s="10" t="s">
        <v>9126</v>
      </c>
      <c r="C1024" s="9" t="s">
        <v>14014</v>
      </c>
      <c r="D1024" s="19">
        <v>649</v>
      </c>
      <c r="E1024" s="23">
        <v>1245</v>
      </c>
      <c r="F1024" s="26">
        <v>0.48</v>
      </c>
      <c r="G1024" s="15">
        <v>3.9</v>
      </c>
      <c r="H1024" s="23" t="s">
        <v>9128</v>
      </c>
    </row>
    <row r="1025" spans="1:8" x14ac:dyDescent="0.55000000000000004">
      <c r="A1025" s="9" t="s">
        <v>9137</v>
      </c>
      <c r="B1025" s="10" t="s">
        <v>9139</v>
      </c>
      <c r="C1025" s="9" t="s">
        <v>14066</v>
      </c>
      <c r="D1025" s="19">
        <v>1199</v>
      </c>
      <c r="E1025" s="23">
        <v>1695</v>
      </c>
      <c r="F1025" s="26">
        <v>0.28999999999999998</v>
      </c>
      <c r="G1025" s="15">
        <v>3.6</v>
      </c>
      <c r="H1025" s="23">
        <v>13300</v>
      </c>
    </row>
    <row r="1026" spans="1:8" x14ac:dyDescent="0.55000000000000004">
      <c r="A1026" s="9" t="s">
        <v>9149</v>
      </c>
      <c r="B1026" s="10" t="s">
        <v>9151</v>
      </c>
      <c r="C1026" s="9" t="s">
        <v>14067</v>
      </c>
      <c r="D1026" s="19">
        <v>1199</v>
      </c>
      <c r="E1026" s="23">
        <v>2000</v>
      </c>
      <c r="F1026" s="26">
        <v>0.4</v>
      </c>
      <c r="G1026" s="15">
        <v>4</v>
      </c>
      <c r="H1026" s="23">
        <v>18543</v>
      </c>
    </row>
    <row r="1027" spans="1:8" x14ac:dyDescent="0.55000000000000004">
      <c r="A1027" s="9" t="s">
        <v>9160</v>
      </c>
      <c r="B1027" s="10" t="s">
        <v>9162</v>
      </c>
      <c r="C1027" s="9" t="s">
        <v>14015</v>
      </c>
      <c r="D1027" s="19">
        <v>455</v>
      </c>
      <c r="E1027" s="23">
        <v>999</v>
      </c>
      <c r="F1027" s="26">
        <v>0.54</v>
      </c>
      <c r="G1027" s="15">
        <v>4.0999999999999996</v>
      </c>
      <c r="H1027" s="23">
        <v>3578</v>
      </c>
    </row>
    <row r="1028" spans="1:8" x14ac:dyDescent="0.55000000000000004">
      <c r="A1028" s="9" t="s">
        <v>9171</v>
      </c>
      <c r="B1028" s="10" t="s">
        <v>9173</v>
      </c>
      <c r="C1028" s="9" t="s">
        <v>14068</v>
      </c>
      <c r="D1028" s="19">
        <v>199</v>
      </c>
      <c r="E1028" s="23">
        <v>1999</v>
      </c>
      <c r="F1028" s="26">
        <v>0.9</v>
      </c>
      <c r="G1028" s="15">
        <v>3.7</v>
      </c>
      <c r="H1028" s="23">
        <v>2031</v>
      </c>
    </row>
    <row r="1029" spans="1:8" x14ac:dyDescent="0.55000000000000004">
      <c r="A1029" s="9" t="s">
        <v>9182</v>
      </c>
      <c r="B1029" s="10" t="s">
        <v>9173</v>
      </c>
      <c r="C1029" s="9" t="s">
        <v>14068</v>
      </c>
      <c r="D1029" s="19">
        <v>293</v>
      </c>
      <c r="E1029" s="23">
        <v>499</v>
      </c>
      <c r="F1029" s="26">
        <v>0.41</v>
      </c>
      <c r="G1029" s="15">
        <v>3.9</v>
      </c>
      <c r="H1029" s="23">
        <v>44994</v>
      </c>
    </row>
    <row r="1030" spans="1:8" x14ac:dyDescent="0.55000000000000004">
      <c r="A1030" s="9" t="s">
        <v>9193</v>
      </c>
      <c r="B1030" s="10" t="s">
        <v>9195</v>
      </c>
      <c r="C1030" s="9" t="s">
        <v>14016</v>
      </c>
      <c r="D1030" s="19">
        <v>199</v>
      </c>
      <c r="E1030" s="23">
        <v>495</v>
      </c>
      <c r="F1030" s="26">
        <v>0.6</v>
      </c>
      <c r="G1030" s="15">
        <v>4.0999999999999996</v>
      </c>
      <c r="H1030" s="23" t="s">
        <v>9196</v>
      </c>
    </row>
    <row r="1031" spans="1:8" x14ac:dyDescent="0.55000000000000004">
      <c r="A1031" s="9" t="s">
        <v>9205</v>
      </c>
      <c r="B1031" s="10" t="s">
        <v>9126</v>
      </c>
      <c r="C1031" s="9" t="s">
        <v>14014</v>
      </c>
      <c r="D1031" s="19">
        <v>749</v>
      </c>
      <c r="E1031" s="23">
        <v>1245</v>
      </c>
      <c r="F1031" s="26">
        <v>0.4</v>
      </c>
      <c r="G1031" s="15">
        <v>3.9</v>
      </c>
      <c r="H1031" s="23">
        <v>31783</v>
      </c>
    </row>
    <row r="1032" spans="1:8" x14ac:dyDescent="0.55000000000000004">
      <c r="A1032" s="9" t="s">
        <v>9215</v>
      </c>
      <c r="B1032" s="10" t="s">
        <v>9139</v>
      </c>
      <c r="C1032" s="9" t="s">
        <v>14066</v>
      </c>
      <c r="D1032" s="19">
        <v>1399</v>
      </c>
      <c r="E1032" s="23">
        <v>1549</v>
      </c>
      <c r="F1032" s="26">
        <v>0.1</v>
      </c>
      <c r="G1032" s="15">
        <v>3.9</v>
      </c>
      <c r="H1032" s="23">
        <v>2602</v>
      </c>
    </row>
    <row r="1033" spans="1:8" x14ac:dyDescent="0.55000000000000004">
      <c r="A1033" s="9" t="s">
        <v>9225</v>
      </c>
      <c r="B1033" s="10" t="s">
        <v>9126</v>
      </c>
      <c r="C1033" s="9" t="s">
        <v>14014</v>
      </c>
      <c r="D1033" s="19">
        <v>749</v>
      </c>
      <c r="E1033" s="23">
        <v>1445</v>
      </c>
      <c r="F1033" s="26">
        <v>0.48</v>
      </c>
      <c r="G1033" s="15">
        <v>3.9</v>
      </c>
      <c r="H1033" s="23">
        <v>63350</v>
      </c>
    </row>
    <row r="1034" spans="1:8" x14ac:dyDescent="0.55000000000000004">
      <c r="A1034" s="9" t="s">
        <v>9236</v>
      </c>
      <c r="B1034" s="10" t="s">
        <v>9238</v>
      </c>
      <c r="C1034" s="9" t="s">
        <v>14069</v>
      </c>
      <c r="D1034" s="19">
        <v>1699</v>
      </c>
      <c r="E1034" s="23">
        <v>3193</v>
      </c>
      <c r="F1034" s="26">
        <v>0.47</v>
      </c>
      <c r="G1034" s="15">
        <v>3.8</v>
      </c>
      <c r="H1034" s="23">
        <v>54032</v>
      </c>
    </row>
    <row r="1035" spans="1:8" x14ac:dyDescent="0.55000000000000004">
      <c r="A1035" s="9" t="s">
        <v>9248</v>
      </c>
      <c r="B1035" s="10" t="s">
        <v>9126</v>
      </c>
      <c r="C1035" s="9" t="s">
        <v>14014</v>
      </c>
      <c r="D1035" s="19">
        <v>1043</v>
      </c>
      <c r="E1035" s="23">
        <v>1345</v>
      </c>
      <c r="F1035" s="26">
        <v>0.22</v>
      </c>
      <c r="G1035" s="15">
        <v>3.8</v>
      </c>
      <c r="H1035" s="23">
        <v>15592</v>
      </c>
    </row>
    <row r="1036" spans="1:8" x14ac:dyDescent="0.55000000000000004">
      <c r="A1036" s="9" t="s">
        <v>9259</v>
      </c>
      <c r="B1036" s="10" t="s">
        <v>9162</v>
      </c>
      <c r="C1036" s="9" t="s">
        <v>14015</v>
      </c>
      <c r="D1036" s="19">
        <v>499</v>
      </c>
      <c r="E1036" s="23">
        <v>999</v>
      </c>
      <c r="F1036" s="26">
        <v>0.5</v>
      </c>
      <c r="G1036" s="15">
        <v>4.0999999999999996</v>
      </c>
      <c r="H1036" s="23">
        <v>4859</v>
      </c>
    </row>
    <row r="1037" spans="1:8" x14ac:dyDescent="0.55000000000000004">
      <c r="A1037" s="9" t="s">
        <v>9269</v>
      </c>
      <c r="B1037" s="10" t="s">
        <v>9151</v>
      </c>
      <c r="C1037" s="9" t="s">
        <v>14067</v>
      </c>
      <c r="D1037" s="19">
        <v>1464</v>
      </c>
      <c r="E1037" s="23">
        <v>1650</v>
      </c>
      <c r="F1037" s="26">
        <v>0.11</v>
      </c>
      <c r="G1037" s="15">
        <v>4.0999999999999996</v>
      </c>
      <c r="H1037" s="23">
        <v>14120</v>
      </c>
    </row>
    <row r="1038" spans="1:8" x14ac:dyDescent="0.55000000000000004">
      <c r="A1038" s="9" t="s">
        <v>9280</v>
      </c>
      <c r="B1038" s="10" t="s">
        <v>9282</v>
      </c>
      <c r="C1038" s="9" t="s">
        <v>14070</v>
      </c>
      <c r="D1038" s="19">
        <v>249</v>
      </c>
      <c r="E1038" s="23">
        <v>499</v>
      </c>
      <c r="F1038" s="26">
        <v>0.5</v>
      </c>
      <c r="G1038" s="15">
        <v>3.3</v>
      </c>
      <c r="H1038" s="23">
        <v>8427</v>
      </c>
    </row>
    <row r="1039" spans="1:8" x14ac:dyDescent="0.55000000000000004">
      <c r="A1039" s="9" t="s">
        <v>9291</v>
      </c>
      <c r="B1039" s="10" t="s">
        <v>9293</v>
      </c>
      <c r="C1039" s="9" t="s">
        <v>14017</v>
      </c>
      <c r="D1039" s="19">
        <v>625</v>
      </c>
      <c r="E1039" s="23">
        <v>1400</v>
      </c>
      <c r="F1039" s="26">
        <v>0.55000000000000004</v>
      </c>
      <c r="G1039" s="15">
        <v>4.2</v>
      </c>
      <c r="H1039" s="23">
        <v>23316</v>
      </c>
    </row>
    <row r="1040" spans="1:8" x14ac:dyDescent="0.55000000000000004">
      <c r="A1040" s="9" t="s">
        <v>9303</v>
      </c>
      <c r="B1040" s="10" t="s">
        <v>9305</v>
      </c>
      <c r="C1040" s="9" t="s">
        <v>14071</v>
      </c>
      <c r="D1040" s="19">
        <v>1290</v>
      </c>
      <c r="E1040" s="23">
        <v>2500</v>
      </c>
      <c r="F1040" s="26">
        <v>0.48</v>
      </c>
      <c r="G1040" s="15">
        <v>4</v>
      </c>
      <c r="H1040" s="23">
        <v>6530</v>
      </c>
    </row>
    <row r="1041" spans="1:8" x14ac:dyDescent="0.55000000000000004">
      <c r="A1041" s="9" t="s">
        <v>9314</v>
      </c>
      <c r="B1041" s="10" t="s">
        <v>9316</v>
      </c>
      <c r="C1041" s="9" t="s">
        <v>14072</v>
      </c>
      <c r="D1041" s="19">
        <v>3600</v>
      </c>
      <c r="E1041" s="23">
        <v>6190</v>
      </c>
      <c r="F1041" s="26">
        <v>0.42</v>
      </c>
      <c r="G1041" s="15">
        <v>4.3</v>
      </c>
      <c r="H1041" s="23">
        <v>11924</v>
      </c>
    </row>
    <row r="1042" spans="1:8" x14ac:dyDescent="0.55000000000000004">
      <c r="A1042" s="9" t="s">
        <v>9327</v>
      </c>
      <c r="B1042" s="10" t="s">
        <v>9329</v>
      </c>
      <c r="C1042" s="9" t="s">
        <v>14023</v>
      </c>
      <c r="D1042" s="19">
        <v>6549</v>
      </c>
      <c r="E1042" s="23">
        <v>13999</v>
      </c>
      <c r="F1042" s="26">
        <v>0.53</v>
      </c>
      <c r="G1042" s="15">
        <v>4</v>
      </c>
      <c r="H1042" s="23">
        <v>2961</v>
      </c>
    </row>
    <row r="1043" spans="1:8" x14ac:dyDescent="0.55000000000000004">
      <c r="A1043" s="9" t="s">
        <v>9339</v>
      </c>
      <c r="B1043" s="10" t="s">
        <v>9126</v>
      </c>
      <c r="C1043" s="9" t="s">
        <v>14014</v>
      </c>
      <c r="D1043" s="19">
        <v>1625</v>
      </c>
      <c r="E1043" s="23">
        <v>2995</v>
      </c>
      <c r="F1043" s="26">
        <v>0.46</v>
      </c>
      <c r="G1043" s="15">
        <v>4.5</v>
      </c>
      <c r="H1043" s="23">
        <v>23484</v>
      </c>
    </row>
    <row r="1044" spans="1:8" x14ac:dyDescent="0.55000000000000004">
      <c r="A1044" s="9" t="s">
        <v>9351</v>
      </c>
      <c r="B1044" s="10" t="s">
        <v>9316</v>
      </c>
      <c r="C1044" s="9" t="s">
        <v>14072</v>
      </c>
      <c r="D1044" s="19">
        <v>2599</v>
      </c>
      <c r="E1044" s="23">
        <v>5890</v>
      </c>
      <c r="F1044" s="26">
        <v>0.56000000000000005</v>
      </c>
      <c r="G1044" s="15">
        <v>4.0999999999999996</v>
      </c>
      <c r="H1044" s="23">
        <v>21783</v>
      </c>
    </row>
    <row r="1045" spans="1:8" x14ac:dyDescent="0.55000000000000004">
      <c r="A1045" s="9" t="s">
        <v>9362</v>
      </c>
      <c r="B1045" s="10" t="s">
        <v>9364</v>
      </c>
      <c r="C1045" s="9" t="s">
        <v>14018</v>
      </c>
      <c r="D1045" s="19">
        <v>1199</v>
      </c>
      <c r="E1045" s="23">
        <v>2000</v>
      </c>
      <c r="F1045" s="26">
        <v>0.4</v>
      </c>
      <c r="G1045" s="15">
        <v>4</v>
      </c>
      <c r="H1045" s="23">
        <v>14030</v>
      </c>
    </row>
    <row r="1046" spans="1:8" x14ac:dyDescent="0.55000000000000004">
      <c r="A1046" s="9" t="s">
        <v>9373</v>
      </c>
      <c r="B1046" s="10" t="s">
        <v>9375</v>
      </c>
      <c r="C1046" s="9" t="s">
        <v>14073</v>
      </c>
      <c r="D1046" s="19">
        <v>5499</v>
      </c>
      <c r="E1046" s="23">
        <v>13150</v>
      </c>
      <c r="F1046" s="26">
        <v>0.57999999999999996</v>
      </c>
      <c r="G1046" s="15">
        <v>4.2</v>
      </c>
      <c r="H1046" s="23">
        <v>6398</v>
      </c>
    </row>
    <row r="1047" spans="1:8" x14ac:dyDescent="0.55000000000000004">
      <c r="A1047" s="9" t="s">
        <v>9385</v>
      </c>
      <c r="B1047" s="10" t="s">
        <v>9305</v>
      </c>
      <c r="C1047" s="9" t="s">
        <v>14071</v>
      </c>
      <c r="D1047" s="19">
        <v>1299</v>
      </c>
      <c r="E1047" s="23">
        <v>3500</v>
      </c>
      <c r="F1047" s="26">
        <v>0.63</v>
      </c>
      <c r="G1047" s="15">
        <v>3.8</v>
      </c>
      <c r="H1047" s="23">
        <v>44050</v>
      </c>
    </row>
    <row r="1048" spans="1:8" x14ac:dyDescent="0.55000000000000004">
      <c r="A1048" s="9" t="s">
        <v>9395</v>
      </c>
      <c r="B1048" s="10" t="s">
        <v>9293</v>
      </c>
      <c r="C1048" s="9" t="s">
        <v>14017</v>
      </c>
      <c r="D1048" s="19">
        <v>599</v>
      </c>
      <c r="E1048" s="23">
        <v>785</v>
      </c>
      <c r="F1048" s="26">
        <v>0.24</v>
      </c>
      <c r="G1048" s="15">
        <v>4.2</v>
      </c>
      <c r="H1048" s="23">
        <v>24247</v>
      </c>
    </row>
    <row r="1049" spans="1:8" x14ac:dyDescent="0.55000000000000004">
      <c r="A1049" s="9" t="s">
        <v>9406</v>
      </c>
      <c r="B1049" s="10" t="s">
        <v>9305</v>
      </c>
      <c r="C1049" s="9" t="s">
        <v>14071</v>
      </c>
      <c r="D1049" s="19">
        <v>1999</v>
      </c>
      <c r="E1049" s="23">
        <v>3210</v>
      </c>
      <c r="F1049" s="26">
        <v>0.38</v>
      </c>
      <c r="G1049" s="15">
        <v>4.2</v>
      </c>
      <c r="H1049" s="23">
        <v>41349</v>
      </c>
    </row>
    <row r="1050" spans="1:8" x14ac:dyDescent="0.55000000000000004">
      <c r="A1050" s="9" t="s">
        <v>9417</v>
      </c>
      <c r="B1050" s="10" t="s">
        <v>9364</v>
      </c>
      <c r="C1050" s="9" t="s">
        <v>14018</v>
      </c>
      <c r="D1050" s="19">
        <v>549</v>
      </c>
      <c r="E1050" s="23">
        <v>1000</v>
      </c>
      <c r="F1050" s="26">
        <v>0.45</v>
      </c>
      <c r="G1050" s="15">
        <v>3.6</v>
      </c>
      <c r="H1050" s="23">
        <v>1074</v>
      </c>
    </row>
    <row r="1051" spans="1:8" x14ac:dyDescent="0.55000000000000004">
      <c r="A1051" s="9" t="s">
        <v>9427</v>
      </c>
      <c r="B1051" s="10" t="s">
        <v>9139</v>
      </c>
      <c r="C1051" s="9" t="s">
        <v>14066</v>
      </c>
      <c r="D1051" s="19">
        <v>999</v>
      </c>
      <c r="E1051" s="23">
        <v>2000</v>
      </c>
      <c r="F1051" s="26">
        <v>0.5</v>
      </c>
      <c r="G1051" s="15">
        <v>3.8</v>
      </c>
      <c r="H1051" s="23">
        <v>1163</v>
      </c>
    </row>
    <row r="1052" spans="1:8" x14ac:dyDescent="0.55000000000000004">
      <c r="A1052" s="9" t="s">
        <v>9437</v>
      </c>
      <c r="B1052" s="10" t="s">
        <v>9162</v>
      </c>
      <c r="C1052" s="9" t="s">
        <v>14015</v>
      </c>
      <c r="D1052" s="19">
        <v>398</v>
      </c>
      <c r="E1052" s="23">
        <v>1999</v>
      </c>
      <c r="F1052" s="26">
        <v>0.8</v>
      </c>
      <c r="G1052" s="15">
        <v>4.0999999999999996</v>
      </c>
      <c r="H1052" s="23">
        <v>257</v>
      </c>
    </row>
    <row r="1053" spans="1:8" x14ac:dyDescent="0.55000000000000004">
      <c r="A1053" s="9" t="s">
        <v>9447</v>
      </c>
      <c r="B1053" s="10" t="s">
        <v>9449</v>
      </c>
      <c r="C1053" s="9" t="s">
        <v>14074</v>
      </c>
      <c r="D1053" s="19">
        <v>539</v>
      </c>
      <c r="E1053" s="23">
        <v>720</v>
      </c>
      <c r="F1053" s="26">
        <v>0.25</v>
      </c>
      <c r="G1053" s="15">
        <v>4.0999999999999996</v>
      </c>
      <c r="H1053" s="23">
        <v>36017</v>
      </c>
    </row>
    <row r="1054" spans="1:8" x14ac:dyDescent="0.55000000000000004">
      <c r="A1054" s="9" t="s">
        <v>9458</v>
      </c>
      <c r="B1054" s="10" t="s">
        <v>9126</v>
      </c>
      <c r="C1054" s="9" t="s">
        <v>14014</v>
      </c>
      <c r="D1054" s="19">
        <v>699</v>
      </c>
      <c r="E1054" s="23">
        <v>1595</v>
      </c>
      <c r="F1054" s="26">
        <v>0.56000000000000005</v>
      </c>
      <c r="G1054" s="15">
        <v>4.0999999999999996</v>
      </c>
      <c r="H1054" s="23">
        <v>8090</v>
      </c>
    </row>
    <row r="1055" spans="1:8" x14ac:dyDescent="0.55000000000000004">
      <c r="A1055" s="9" t="s">
        <v>9469</v>
      </c>
      <c r="B1055" s="10" t="s">
        <v>9238</v>
      </c>
      <c r="C1055" s="9" t="s">
        <v>14069</v>
      </c>
      <c r="D1055" s="19">
        <v>2148</v>
      </c>
      <c r="E1055" s="23">
        <v>3645</v>
      </c>
      <c r="F1055" s="26">
        <v>0.41</v>
      </c>
      <c r="G1055" s="15">
        <v>4.0999999999999996</v>
      </c>
      <c r="H1055" s="23">
        <v>31388</v>
      </c>
    </row>
    <row r="1056" spans="1:8" x14ac:dyDescent="0.55000000000000004">
      <c r="A1056" s="9" t="s">
        <v>9481</v>
      </c>
      <c r="B1056" s="10" t="s">
        <v>9483</v>
      </c>
      <c r="C1056" s="9" t="s">
        <v>13949</v>
      </c>
      <c r="D1056" s="19">
        <v>3599</v>
      </c>
      <c r="E1056" s="23">
        <v>7950</v>
      </c>
      <c r="F1056" s="26">
        <v>0.55000000000000004</v>
      </c>
      <c r="G1056" s="15">
        <v>4.2</v>
      </c>
      <c r="H1056" s="23">
        <v>136</v>
      </c>
    </row>
    <row r="1057" spans="1:8" x14ac:dyDescent="0.55000000000000004">
      <c r="A1057" s="9" t="s">
        <v>9493</v>
      </c>
      <c r="B1057" s="10" t="s">
        <v>9495</v>
      </c>
      <c r="C1057" s="9" t="s">
        <v>14075</v>
      </c>
      <c r="D1057" s="19">
        <v>351</v>
      </c>
      <c r="E1057" s="23">
        <v>999</v>
      </c>
      <c r="F1057" s="26">
        <v>0.65</v>
      </c>
      <c r="G1057" s="15">
        <v>4</v>
      </c>
      <c r="H1057" s="23">
        <v>5380</v>
      </c>
    </row>
    <row r="1058" spans="1:8" x14ac:dyDescent="0.55000000000000004">
      <c r="A1058" s="9" t="s">
        <v>9505</v>
      </c>
      <c r="B1058" s="10" t="s">
        <v>9507</v>
      </c>
      <c r="C1058" s="9" t="s">
        <v>14017</v>
      </c>
      <c r="D1058" s="19">
        <v>1614</v>
      </c>
      <c r="E1058" s="23">
        <v>1745</v>
      </c>
      <c r="F1058" s="26">
        <v>0.08</v>
      </c>
      <c r="G1058" s="15">
        <v>4.3</v>
      </c>
      <c r="H1058" s="23">
        <v>37974</v>
      </c>
    </row>
    <row r="1059" spans="1:8" x14ac:dyDescent="0.55000000000000004">
      <c r="A1059" s="9" t="s">
        <v>9518</v>
      </c>
      <c r="B1059" s="10" t="s">
        <v>9449</v>
      </c>
      <c r="C1059" s="9" t="s">
        <v>14074</v>
      </c>
      <c r="D1059" s="19">
        <v>719</v>
      </c>
      <c r="E1059" s="23">
        <v>1295</v>
      </c>
      <c r="F1059" s="26">
        <v>0.44</v>
      </c>
      <c r="G1059" s="15">
        <v>4.2</v>
      </c>
      <c r="H1059" s="23">
        <v>17218</v>
      </c>
    </row>
    <row r="1060" spans="1:8" x14ac:dyDescent="0.55000000000000004">
      <c r="A1060" s="9" t="s">
        <v>9528</v>
      </c>
      <c r="B1060" s="10" t="s">
        <v>9162</v>
      </c>
      <c r="C1060" s="9" t="s">
        <v>14015</v>
      </c>
      <c r="D1060" s="19">
        <v>678</v>
      </c>
      <c r="E1060" s="23">
        <v>1499</v>
      </c>
      <c r="F1060" s="26">
        <v>0.55000000000000004</v>
      </c>
      <c r="G1060" s="15">
        <v>4.2</v>
      </c>
      <c r="H1060" s="23">
        <v>900</v>
      </c>
    </row>
    <row r="1061" spans="1:8" x14ac:dyDescent="0.55000000000000004">
      <c r="A1061" s="9" t="s">
        <v>9539</v>
      </c>
      <c r="B1061" s="10" t="s">
        <v>9364</v>
      </c>
      <c r="C1061" s="9" t="s">
        <v>14018</v>
      </c>
      <c r="D1061" s="19">
        <v>809</v>
      </c>
      <c r="E1061" s="23">
        <v>1545</v>
      </c>
      <c r="F1061" s="26">
        <v>0.48</v>
      </c>
      <c r="G1061" s="15">
        <v>3.7</v>
      </c>
      <c r="H1061" s="23">
        <v>976</v>
      </c>
    </row>
    <row r="1062" spans="1:8" x14ac:dyDescent="0.55000000000000004">
      <c r="A1062" s="9" t="s">
        <v>9551</v>
      </c>
      <c r="B1062" s="10" t="s">
        <v>9553</v>
      </c>
      <c r="C1062" s="9" t="s">
        <v>14076</v>
      </c>
      <c r="D1062" s="19">
        <v>1969</v>
      </c>
      <c r="E1062" s="23">
        <v>5000</v>
      </c>
      <c r="F1062" s="26">
        <v>0.61</v>
      </c>
      <c r="G1062" s="15">
        <v>4.0999999999999996</v>
      </c>
      <c r="H1062" s="23">
        <v>4927</v>
      </c>
    </row>
    <row r="1063" spans="1:8" x14ac:dyDescent="0.55000000000000004">
      <c r="A1063" s="9" t="s">
        <v>9564</v>
      </c>
      <c r="B1063" s="10" t="s">
        <v>9162</v>
      </c>
      <c r="C1063" s="9" t="s">
        <v>14015</v>
      </c>
      <c r="D1063" s="19">
        <v>1490</v>
      </c>
      <c r="E1063" s="23">
        <v>1695</v>
      </c>
      <c r="F1063" s="26">
        <v>0.12</v>
      </c>
      <c r="G1063" s="15">
        <v>4.4000000000000004</v>
      </c>
      <c r="H1063" s="23">
        <v>3543</v>
      </c>
    </row>
    <row r="1064" spans="1:8" x14ac:dyDescent="0.55000000000000004">
      <c r="A1064" s="9" t="s">
        <v>9574</v>
      </c>
      <c r="B1064" s="10" t="s">
        <v>9139</v>
      </c>
      <c r="C1064" s="9" t="s">
        <v>14066</v>
      </c>
      <c r="D1064" s="19">
        <v>2499</v>
      </c>
      <c r="E1064" s="23">
        <v>3945</v>
      </c>
      <c r="F1064" s="26">
        <v>0.37</v>
      </c>
      <c r="G1064" s="15">
        <v>3.8</v>
      </c>
      <c r="H1064" s="23">
        <v>2732</v>
      </c>
    </row>
    <row r="1065" spans="1:8" x14ac:dyDescent="0.55000000000000004">
      <c r="A1065" s="9" t="s">
        <v>9585</v>
      </c>
      <c r="B1065" s="10" t="s">
        <v>9587</v>
      </c>
      <c r="C1065" s="9" t="s">
        <v>14019</v>
      </c>
      <c r="D1065" s="19">
        <v>1665</v>
      </c>
      <c r="E1065" s="23">
        <v>2099</v>
      </c>
      <c r="F1065" s="26">
        <v>0.21</v>
      </c>
      <c r="G1065" s="15">
        <v>4</v>
      </c>
      <c r="H1065" s="23">
        <v>14368</v>
      </c>
    </row>
    <row r="1066" spans="1:8" x14ac:dyDescent="0.55000000000000004">
      <c r="A1066" s="9" t="s">
        <v>9597</v>
      </c>
      <c r="B1066" s="10" t="s">
        <v>9238</v>
      </c>
      <c r="C1066" s="9" t="s">
        <v>14069</v>
      </c>
      <c r="D1066" s="19">
        <v>3229</v>
      </c>
      <c r="E1066" s="23">
        <v>5295</v>
      </c>
      <c r="F1066" s="26">
        <v>0.39</v>
      </c>
      <c r="G1066" s="15">
        <v>4.2</v>
      </c>
      <c r="H1066" s="23">
        <v>39724</v>
      </c>
    </row>
    <row r="1067" spans="1:8" x14ac:dyDescent="0.55000000000000004">
      <c r="A1067" s="9" t="s">
        <v>9609</v>
      </c>
      <c r="B1067" s="10" t="s">
        <v>9238</v>
      </c>
      <c r="C1067" s="9" t="s">
        <v>14069</v>
      </c>
      <c r="D1067" s="19">
        <v>1799</v>
      </c>
      <c r="E1067" s="23">
        <v>3595</v>
      </c>
      <c r="F1067" s="26">
        <v>0.5</v>
      </c>
      <c r="G1067" s="15">
        <v>3.8</v>
      </c>
      <c r="H1067" s="23">
        <v>9791</v>
      </c>
    </row>
    <row r="1068" spans="1:8" x14ac:dyDescent="0.55000000000000004">
      <c r="A1068" s="9" t="s">
        <v>9620</v>
      </c>
      <c r="B1068" s="10" t="s">
        <v>9126</v>
      </c>
      <c r="C1068" s="9" t="s">
        <v>14014</v>
      </c>
      <c r="D1068" s="19">
        <v>1260</v>
      </c>
      <c r="E1068" s="23">
        <v>1699</v>
      </c>
      <c r="F1068" s="26">
        <v>0.26</v>
      </c>
      <c r="G1068" s="15">
        <v>4.2</v>
      </c>
      <c r="H1068" s="23">
        <v>2891</v>
      </c>
    </row>
    <row r="1069" spans="1:8" x14ac:dyDescent="0.55000000000000004">
      <c r="A1069" s="9" t="s">
        <v>9631</v>
      </c>
      <c r="B1069" s="10" t="s">
        <v>9139</v>
      </c>
      <c r="C1069" s="9" t="s">
        <v>14066</v>
      </c>
      <c r="D1069" s="19">
        <v>749</v>
      </c>
      <c r="E1069" s="23">
        <v>1129</v>
      </c>
      <c r="F1069" s="26">
        <v>0.34</v>
      </c>
      <c r="G1069" s="15">
        <v>4</v>
      </c>
      <c r="H1069" s="23">
        <v>2446</v>
      </c>
    </row>
    <row r="1070" spans="1:8" x14ac:dyDescent="0.55000000000000004">
      <c r="A1070" s="9" t="s">
        <v>9642</v>
      </c>
      <c r="B1070" s="10" t="s">
        <v>9305</v>
      </c>
      <c r="C1070" s="9" t="s">
        <v>14071</v>
      </c>
      <c r="D1070" s="19">
        <v>3499</v>
      </c>
      <c r="E1070" s="23">
        <v>5795</v>
      </c>
      <c r="F1070" s="26">
        <v>0.4</v>
      </c>
      <c r="G1070" s="15">
        <v>3.9</v>
      </c>
      <c r="H1070" s="23">
        <v>25340</v>
      </c>
    </row>
    <row r="1071" spans="1:8" x14ac:dyDescent="0.55000000000000004">
      <c r="A1071" s="9" t="s">
        <v>9653</v>
      </c>
      <c r="B1071" s="10" t="s">
        <v>9655</v>
      </c>
      <c r="C1071" s="9" t="s">
        <v>14077</v>
      </c>
      <c r="D1071" s="19">
        <v>379</v>
      </c>
      <c r="E1071" s="23">
        <v>999</v>
      </c>
      <c r="F1071" s="26">
        <v>0.62</v>
      </c>
      <c r="G1071" s="15">
        <v>4.3</v>
      </c>
      <c r="H1071" s="23">
        <v>3096</v>
      </c>
    </row>
    <row r="1072" spans="1:8" x14ac:dyDescent="0.55000000000000004">
      <c r="A1072" s="9" t="s">
        <v>9664</v>
      </c>
      <c r="B1072" s="10" t="s">
        <v>9139</v>
      </c>
      <c r="C1072" s="9" t="s">
        <v>14066</v>
      </c>
      <c r="D1072" s="19">
        <v>1099</v>
      </c>
      <c r="E1072" s="23">
        <v>2400</v>
      </c>
      <c r="F1072" s="26">
        <v>0.54</v>
      </c>
      <c r="G1072" s="15">
        <v>3.8</v>
      </c>
      <c r="H1072" s="23">
        <v>4</v>
      </c>
    </row>
    <row r="1073" spans="1:8" x14ac:dyDescent="0.55000000000000004">
      <c r="A1073" s="9" t="s">
        <v>9674</v>
      </c>
      <c r="B1073" s="10" t="s">
        <v>9364</v>
      </c>
      <c r="C1073" s="9" t="s">
        <v>14018</v>
      </c>
      <c r="D1073" s="19">
        <v>749</v>
      </c>
      <c r="E1073" s="23">
        <v>1299</v>
      </c>
      <c r="F1073" s="26">
        <v>0.42</v>
      </c>
      <c r="G1073" s="15">
        <v>4</v>
      </c>
      <c r="H1073" s="23">
        <v>119</v>
      </c>
    </row>
    <row r="1074" spans="1:8" x14ac:dyDescent="0.55000000000000004">
      <c r="A1074" s="9" t="s">
        <v>9684</v>
      </c>
      <c r="B1074" s="10" t="s">
        <v>9686</v>
      </c>
      <c r="C1074" s="9" t="s">
        <v>14078</v>
      </c>
      <c r="D1074" s="19">
        <v>1299</v>
      </c>
      <c r="E1074" s="23">
        <v>1299</v>
      </c>
      <c r="F1074" s="26">
        <v>0</v>
      </c>
      <c r="G1074" s="15">
        <v>4.2</v>
      </c>
      <c r="H1074" s="23">
        <v>40106</v>
      </c>
    </row>
    <row r="1075" spans="1:8" x14ac:dyDescent="0.55000000000000004">
      <c r="A1075" s="9" t="s">
        <v>9695</v>
      </c>
      <c r="B1075" s="10" t="s">
        <v>9293</v>
      </c>
      <c r="C1075" s="9" t="s">
        <v>14017</v>
      </c>
      <c r="D1075" s="19">
        <v>549</v>
      </c>
      <c r="E1075" s="23">
        <v>1090</v>
      </c>
      <c r="F1075" s="26">
        <v>0.5</v>
      </c>
      <c r="G1075" s="15">
        <v>4.2</v>
      </c>
      <c r="H1075" s="23">
        <v>13029</v>
      </c>
    </row>
    <row r="1076" spans="1:8" x14ac:dyDescent="0.55000000000000004">
      <c r="A1076" s="9" t="s">
        <v>9705</v>
      </c>
      <c r="B1076" s="10" t="s">
        <v>9151</v>
      </c>
      <c r="C1076" s="9" t="s">
        <v>14067</v>
      </c>
      <c r="D1076" s="19">
        <v>899</v>
      </c>
      <c r="E1076" s="23">
        <v>2000</v>
      </c>
      <c r="F1076" s="26">
        <v>0.55000000000000004</v>
      </c>
      <c r="G1076" s="15">
        <v>3.6</v>
      </c>
      <c r="H1076" s="23">
        <v>291</v>
      </c>
    </row>
    <row r="1077" spans="1:8" x14ac:dyDescent="0.55000000000000004">
      <c r="A1077" s="9" t="s">
        <v>9715</v>
      </c>
      <c r="B1077" s="10" t="s">
        <v>9293</v>
      </c>
      <c r="C1077" s="9" t="s">
        <v>14017</v>
      </c>
      <c r="D1077" s="19">
        <v>1321</v>
      </c>
      <c r="E1077" s="23">
        <v>1545</v>
      </c>
      <c r="F1077" s="26">
        <v>0.14000000000000001</v>
      </c>
      <c r="G1077" s="15">
        <v>4.3</v>
      </c>
      <c r="H1077" s="23">
        <v>15453</v>
      </c>
    </row>
    <row r="1078" spans="1:8" x14ac:dyDescent="0.55000000000000004">
      <c r="A1078" s="9" t="s">
        <v>9726</v>
      </c>
      <c r="B1078" s="10" t="s">
        <v>9162</v>
      </c>
      <c r="C1078" s="9" t="s">
        <v>14015</v>
      </c>
      <c r="D1078" s="19">
        <v>1099</v>
      </c>
      <c r="E1078" s="23">
        <v>1999</v>
      </c>
      <c r="F1078" s="26">
        <v>0.45</v>
      </c>
      <c r="G1078" s="15">
        <v>4</v>
      </c>
      <c r="H1078" s="23">
        <v>604</v>
      </c>
    </row>
    <row r="1079" spans="1:8" x14ac:dyDescent="0.55000000000000004">
      <c r="A1079" s="9" t="s">
        <v>9736</v>
      </c>
      <c r="B1079" s="10" t="s">
        <v>9293</v>
      </c>
      <c r="C1079" s="9" t="s">
        <v>14017</v>
      </c>
      <c r="D1079" s="19">
        <v>775</v>
      </c>
      <c r="E1079" s="23">
        <v>875</v>
      </c>
      <c r="F1079" s="26">
        <v>0.11</v>
      </c>
      <c r="G1079" s="15">
        <v>4.2</v>
      </c>
      <c r="H1079" s="23">
        <v>46647</v>
      </c>
    </row>
    <row r="1080" spans="1:8" x14ac:dyDescent="0.55000000000000004">
      <c r="A1080" s="9" t="s">
        <v>9747</v>
      </c>
      <c r="B1080" s="10" t="s">
        <v>9375</v>
      </c>
      <c r="C1080" s="9" t="s">
        <v>14073</v>
      </c>
      <c r="D1080" s="19">
        <v>6299</v>
      </c>
      <c r="E1080" s="23">
        <v>15270</v>
      </c>
      <c r="F1080" s="26">
        <v>0.59</v>
      </c>
      <c r="G1080" s="15">
        <v>4.0999999999999996</v>
      </c>
      <c r="H1080" s="23">
        <v>3233</v>
      </c>
    </row>
    <row r="1081" spans="1:8" x14ac:dyDescent="0.55000000000000004">
      <c r="A1081" s="9" t="s">
        <v>9758</v>
      </c>
      <c r="B1081" s="10" t="s">
        <v>9507</v>
      </c>
      <c r="C1081" s="9" t="s">
        <v>14017</v>
      </c>
      <c r="D1081" s="19">
        <v>3190</v>
      </c>
      <c r="E1081" s="23">
        <v>4195</v>
      </c>
      <c r="F1081" s="26">
        <v>0.24</v>
      </c>
      <c r="G1081" s="15">
        <v>4</v>
      </c>
      <c r="H1081" s="23">
        <v>1282</v>
      </c>
    </row>
    <row r="1082" spans="1:8" x14ac:dyDescent="0.55000000000000004">
      <c r="A1082" s="9" t="s">
        <v>9770</v>
      </c>
      <c r="B1082" s="10" t="s">
        <v>9139</v>
      </c>
      <c r="C1082" s="9" t="s">
        <v>14066</v>
      </c>
      <c r="D1082" s="19">
        <v>799</v>
      </c>
      <c r="E1082" s="23">
        <v>1989</v>
      </c>
      <c r="F1082" s="26">
        <v>0.6</v>
      </c>
      <c r="G1082" s="15">
        <v>4.3</v>
      </c>
      <c r="H1082" s="23">
        <v>70</v>
      </c>
    </row>
    <row r="1083" spans="1:8" x14ac:dyDescent="0.55000000000000004">
      <c r="A1083" s="9" t="s">
        <v>9780</v>
      </c>
      <c r="B1083" s="10" t="s">
        <v>9553</v>
      </c>
      <c r="C1083" s="9" t="s">
        <v>14076</v>
      </c>
      <c r="D1083" s="19">
        <v>2699</v>
      </c>
      <c r="E1083" s="23">
        <v>5000</v>
      </c>
      <c r="F1083" s="26">
        <v>0.46</v>
      </c>
      <c r="G1083" s="15">
        <v>4</v>
      </c>
      <c r="H1083" s="23">
        <v>26164</v>
      </c>
    </row>
    <row r="1084" spans="1:8" x14ac:dyDescent="0.55000000000000004">
      <c r="A1084" s="9" t="s">
        <v>9790</v>
      </c>
      <c r="B1084" s="10" t="s">
        <v>9293</v>
      </c>
      <c r="C1084" s="9" t="s">
        <v>14017</v>
      </c>
      <c r="D1084" s="19">
        <v>599</v>
      </c>
      <c r="E1084" s="23">
        <v>990</v>
      </c>
      <c r="F1084" s="26">
        <v>0.39</v>
      </c>
      <c r="G1084" s="15">
        <v>3.9</v>
      </c>
      <c r="H1084" s="23">
        <v>16166</v>
      </c>
    </row>
    <row r="1085" spans="1:8" x14ac:dyDescent="0.55000000000000004">
      <c r="A1085" s="9" t="s">
        <v>9800</v>
      </c>
      <c r="B1085" s="10" t="s">
        <v>9364</v>
      </c>
      <c r="C1085" s="9" t="s">
        <v>14018</v>
      </c>
      <c r="D1085" s="19">
        <v>749</v>
      </c>
      <c r="E1085" s="23">
        <v>1111</v>
      </c>
      <c r="F1085" s="26">
        <v>0.33</v>
      </c>
      <c r="G1085" s="15">
        <v>4.2</v>
      </c>
      <c r="H1085" s="23">
        <v>35693</v>
      </c>
    </row>
    <row r="1086" spans="1:8" x14ac:dyDescent="0.55000000000000004">
      <c r="A1086" s="9" t="s">
        <v>9811</v>
      </c>
      <c r="B1086" s="10" t="s">
        <v>9375</v>
      </c>
      <c r="C1086" s="9" t="s">
        <v>14073</v>
      </c>
      <c r="D1086" s="19">
        <v>6199</v>
      </c>
      <c r="E1086" s="23">
        <v>10400</v>
      </c>
      <c r="F1086" s="26">
        <v>0.4</v>
      </c>
      <c r="G1086" s="15">
        <v>4.0999999999999996</v>
      </c>
      <c r="H1086" s="23">
        <v>14391</v>
      </c>
    </row>
    <row r="1087" spans="1:8" x14ac:dyDescent="0.55000000000000004">
      <c r="A1087" s="9" t="s">
        <v>9823</v>
      </c>
      <c r="B1087" s="10" t="s">
        <v>9825</v>
      </c>
      <c r="C1087" s="9" t="s">
        <v>14079</v>
      </c>
      <c r="D1087" s="19">
        <v>1819</v>
      </c>
      <c r="E1087" s="23">
        <v>2490</v>
      </c>
      <c r="F1087" s="26">
        <v>0.27</v>
      </c>
      <c r="G1087" s="15">
        <v>4.4000000000000004</v>
      </c>
      <c r="H1087" s="23">
        <v>7946</v>
      </c>
    </row>
    <row r="1088" spans="1:8" x14ac:dyDescent="0.55000000000000004">
      <c r="A1088" s="9" t="s">
        <v>9835</v>
      </c>
      <c r="B1088" s="10" t="s">
        <v>9364</v>
      </c>
      <c r="C1088" s="9" t="s">
        <v>14018</v>
      </c>
      <c r="D1088" s="19">
        <v>1199</v>
      </c>
      <c r="E1088" s="23">
        <v>1900</v>
      </c>
      <c r="F1088" s="26">
        <v>0.37</v>
      </c>
      <c r="G1088" s="15">
        <v>4</v>
      </c>
      <c r="H1088" s="23">
        <v>1765</v>
      </c>
    </row>
    <row r="1089" spans="1:8" x14ac:dyDescent="0.55000000000000004">
      <c r="A1089" s="9" t="s">
        <v>9845</v>
      </c>
      <c r="B1089" s="10" t="s">
        <v>9305</v>
      </c>
      <c r="C1089" s="9" t="s">
        <v>14071</v>
      </c>
      <c r="D1089" s="19">
        <v>3249</v>
      </c>
      <c r="E1089" s="23">
        <v>6295</v>
      </c>
      <c r="F1089" s="26">
        <v>0.48</v>
      </c>
      <c r="G1089" s="15">
        <v>3.8</v>
      </c>
      <c r="H1089" s="23">
        <v>14062</v>
      </c>
    </row>
    <row r="1090" spans="1:8" x14ac:dyDescent="0.55000000000000004">
      <c r="A1090" s="9" t="s">
        <v>9857</v>
      </c>
      <c r="B1090" s="10" t="s">
        <v>9655</v>
      </c>
      <c r="C1090" s="9" t="s">
        <v>14077</v>
      </c>
      <c r="D1090" s="19">
        <v>349</v>
      </c>
      <c r="E1090" s="23">
        <v>999</v>
      </c>
      <c r="F1090" s="26">
        <v>0.65</v>
      </c>
      <c r="G1090" s="15">
        <v>4</v>
      </c>
      <c r="H1090" s="23">
        <v>15646</v>
      </c>
    </row>
    <row r="1091" spans="1:8" x14ac:dyDescent="0.55000000000000004">
      <c r="A1091" s="9" t="s">
        <v>9867</v>
      </c>
      <c r="B1091" s="10" t="s">
        <v>9151</v>
      </c>
      <c r="C1091" s="9" t="s">
        <v>14067</v>
      </c>
      <c r="D1091" s="19">
        <v>1049</v>
      </c>
      <c r="E1091" s="23">
        <v>1699</v>
      </c>
      <c r="F1091" s="26">
        <v>0.38</v>
      </c>
      <c r="G1091" s="15">
        <v>3.1</v>
      </c>
      <c r="H1091" s="23">
        <v>111</v>
      </c>
    </row>
    <row r="1092" spans="1:8" x14ac:dyDescent="0.55000000000000004">
      <c r="A1092" s="9" t="s">
        <v>9877</v>
      </c>
      <c r="B1092" s="10" t="s">
        <v>9879</v>
      </c>
      <c r="C1092" s="9" t="s">
        <v>13950</v>
      </c>
      <c r="D1092" s="19">
        <v>799</v>
      </c>
      <c r="E1092" s="23">
        <v>1500</v>
      </c>
      <c r="F1092" s="26">
        <v>0.47</v>
      </c>
      <c r="G1092" s="15">
        <v>4.3</v>
      </c>
      <c r="H1092" s="23">
        <v>9695</v>
      </c>
    </row>
    <row r="1093" spans="1:8" x14ac:dyDescent="0.55000000000000004">
      <c r="A1093" s="9" t="s">
        <v>9888</v>
      </c>
      <c r="B1093" s="10" t="s">
        <v>9375</v>
      </c>
      <c r="C1093" s="9" t="s">
        <v>14073</v>
      </c>
      <c r="D1093" s="19">
        <v>4999</v>
      </c>
      <c r="E1093" s="23">
        <v>9650</v>
      </c>
      <c r="F1093" s="26">
        <v>0.48</v>
      </c>
      <c r="G1093" s="15">
        <v>4.2</v>
      </c>
      <c r="H1093" s="23">
        <v>1772</v>
      </c>
    </row>
    <row r="1094" spans="1:8" x14ac:dyDescent="0.55000000000000004">
      <c r="A1094" s="9" t="s">
        <v>9899</v>
      </c>
      <c r="B1094" s="10" t="s">
        <v>9305</v>
      </c>
      <c r="C1094" s="9" t="s">
        <v>14071</v>
      </c>
      <c r="D1094" s="19">
        <v>6999</v>
      </c>
      <c r="E1094" s="23">
        <v>10590</v>
      </c>
      <c r="F1094" s="26">
        <v>0.34</v>
      </c>
      <c r="G1094" s="15">
        <v>4.4000000000000004</v>
      </c>
      <c r="H1094" s="23">
        <v>11499</v>
      </c>
    </row>
    <row r="1095" spans="1:8" x14ac:dyDescent="0.55000000000000004">
      <c r="A1095" s="9" t="s">
        <v>9910</v>
      </c>
      <c r="B1095" s="10" t="s">
        <v>9173</v>
      </c>
      <c r="C1095" s="9" t="s">
        <v>14068</v>
      </c>
      <c r="D1095" s="19">
        <v>799</v>
      </c>
      <c r="E1095" s="23">
        <v>1999</v>
      </c>
      <c r="F1095" s="26">
        <v>0.6</v>
      </c>
      <c r="G1095" s="15">
        <v>4.0999999999999996</v>
      </c>
      <c r="H1095" s="23">
        <v>2162</v>
      </c>
    </row>
    <row r="1096" spans="1:8" x14ac:dyDescent="0.55000000000000004">
      <c r="A1096" s="9" t="s">
        <v>9920</v>
      </c>
      <c r="B1096" s="10" t="s">
        <v>9922</v>
      </c>
      <c r="C1096" s="9" t="s">
        <v>14080</v>
      </c>
      <c r="D1096" s="19">
        <v>89</v>
      </c>
      <c r="E1096" s="23">
        <v>89</v>
      </c>
      <c r="F1096" s="26">
        <v>0</v>
      </c>
      <c r="G1096" s="15">
        <v>4.2</v>
      </c>
      <c r="H1096" s="23">
        <v>19621</v>
      </c>
    </row>
    <row r="1097" spans="1:8" x14ac:dyDescent="0.55000000000000004">
      <c r="A1097" s="9" t="s">
        <v>9931</v>
      </c>
      <c r="B1097" s="10" t="s">
        <v>9933</v>
      </c>
      <c r="C1097" s="9" t="s">
        <v>14081</v>
      </c>
      <c r="D1097" s="19">
        <v>1400</v>
      </c>
      <c r="E1097" s="23">
        <v>2485</v>
      </c>
      <c r="F1097" s="26">
        <v>0.44</v>
      </c>
      <c r="G1097" s="15">
        <v>4.0999999999999996</v>
      </c>
      <c r="H1097" s="23">
        <v>19998</v>
      </c>
    </row>
    <row r="1098" spans="1:8" x14ac:dyDescent="0.55000000000000004">
      <c r="A1098" s="9" t="s">
        <v>9943</v>
      </c>
      <c r="B1098" s="10" t="s">
        <v>9495</v>
      </c>
      <c r="C1098" s="9" t="s">
        <v>14075</v>
      </c>
      <c r="D1098" s="19">
        <v>355</v>
      </c>
      <c r="E1098" s="23">
        <v>899</v>
      </c>
      <c r="F1098" s="26">
        <v>0.61</v>
      </c>
      <c r="G1098" s="15">
        <v>4.0999999999999996</v>
      </c>
      <c r="H1098" s="23">
        <v>1051</v>
      </c>
    </row>
    <row r="1099" spans="1:8" x14ac:dyDescent="0.55000000000000004">
      <c r="A1099" s="9" t="s">
        <v>9954</v>
      </c>
      <c r="B1099" s="10" t="s">
        <v>9139</v>
      </c>
      <c r="C1099" s="9" t="s">
        <v>14066</v>
      </c>
      <c r="D1099" s="19">
        <v>2169</v>
      </c>
      <c r="E1099" s="23">
        <v>3279</v>
      </c>
      <c r="F1099" s="26">
        <v>0.34</v>
      </c>
      <c r="G1099" s="15">
        <v>4.0999999999999996</v>
      </c>
      <c r="H1099" s="23">
        <v>1716</v>
      </c>
    </row>
    <row r="1100" spans="1:8" x14ac:dyDescent="0.55000000000000004">
      <c r="A1100" s="9" t="s">
        <v>9966</v>
      </c>
      <c r="B1100" s="10" t="s">
        <v>9968</v>
      </c>
      <c r="C1100" s="9" t="s">
        <v>14019</v>
      </c>
      <c r="D1100" s="19">
        <v>2799</v>
      </c>
      <c r="E1100" s="23">
        <v>3799</v>
      </c>
      <c r="F1100" s="26">
        <v>0.26</v>
      </c>
      <c r="G1100" s="15">
        <v>3.9</v>
      </c>
      <c r="H1100" s="23">
        <v>32931</v>
      </c>
    </row>
    <row r="1101" spans="1:8" x14ac:dyDescent="0.55000000000000004">
      <c r="A1101" s="9" t="s">
        <v>9977</v>
      </c>
      <c r="B1101" s="10" t="s">
        <v>9126</v>
      </c>
      <c r="C1101" s="9" t="s">
        <v>14014</v>
      </c>
      <c r="D1101" s="19">
        <v>899</v>
      </c>
      <c r="E1101" s="23">
        <v>1249</v>
      </c>
      <c r="F1101" s="26">
        <v>0.28000000000000003</v>
      </c>
      <c r="G1101" s="15">
        <v>3.9</v>
      </c>
      <c r="H1101" s="23">
        <v>17424</v>
      </c>
    </row>
    <row r="1102" spans="1:8" x14ac:dyDescent="0.55000000000000004">
      <c r="A1102" s="9" t="s">
        <v>9987</v>
      </c>
      <c r="B1102" s="10" t="s">
        <v>9329</v>
      </c>
      <c r="C1102" s="9" t="s">
        <v>14023</v>
      </c>
      <c r="D1102" s="19">
        <v>2499</v>
      </c>
      <c r="E1102" s="23">
        <v>5000</v>
      </c>
      <c r="F1102" s="26">
        <v>0.5</v>
      </c>
      <c r="G1102" s="15">
        <v>3.8</v>
      </c>
      <c r="H1102" s="23">
        <v>1889</v>
      </c>
    </row>
    <row r="1103" spans="1:8" x14ac:dyDescent="0.55000000000000004">
      <c r="A1103" s="9" t="s">
        <v>9997</v>
      </c>
      <c r="B1103" s="10" t="s">
        <v>9316</v>
      </c>
      <c r="C1103" s="9" t="s">
        <v>14072</v>
      </c>
      <c r="D1103" s="19">
        <v>3599</v>
      </c>
      <c r="E1103" s="23">
        <v>7299</v>
      </c>
      <c r="F1103" s="26">
        <v>0.51</v>
      </c>
      <c r="G1103" s="15">
        <v>4</v>
      </c>
      <c r="H1103" s="23">
        <v>10324</v>
      </c>
    </row>
    <row r="1104" spans="1:8" x14ac:dyDescent="0.55000000000000004">
      <c r="A1104" s="9" t="s">
        <v>10007</v>
      </c>
      <c r="B1104" s="10" t="s">
        <v>9293</v>
      </c>
      <c r="C1104" s="9" t="s">
        <v>14017</v>
      </c>
      <c r="D1104" s="19">
        <v>499</v>
      </c>
      <c r="E1104" s="23">
        <v>625</v>
      </c>
      <c r="F1104" s="26">
        <v>0.2</v>
      </c>
      <c r="G1104" s="15">
        <v>4.2</v>
      </c>
      <c r="H1104" s="23">
        <v>5355</v>
      </c>
    </row>
    <row r="1105" spans="1:8" x14ac:dyDescent="0.55000000000000004">
      <c r="A1105" s="9" t="s">
        <v>10017</v>
      </c>
      <c r="B1105" s="10" t="s">
        <v>9449</v>
      </c>
      <c r="C1105" s="9" t="s">
        <v>14074</v>
      </c>
      <c r="D1105" s="19">
        <v>653</v>
      </c>
      <c r="E1105" s="23">
        <v>1020</v>
      </c>
      <c r="F1105" s="26">
        <v>0.36</v>
      </c>
      <c r="G1105" s="15">
        <v>4.0999999999999996</v>
      </c>
      <c r="H1105" s="23">
        <v>3366</v>
      </c>
    </row>
    <row r="1106" spans="1:8" x14ac:dyDescent="0.55000000000000004">
      <c r="A1106" s="9" t="s">
        <v>10029</v>
      </c>
      <c r="B1106" s="10" t="s">
        <v>10031</v>
      </c>
      <c r="C1106" s="9" t="s">
        <v>14082</v>
      </c>
      <c r="D1106" s="19">
        <v>4789</v>
      </c>
      <c r="E1106" s="23">
        <v>8990</v>
      </c>
      <c r="F1106" s="26">
        <v>0.47</v>
      </c>
      <c r="G1106" s="15">
        <v>4.3</v>
      </c>
      <c r="H1106" s="23">
        <v>1017</v>
      </c>
    </row>
    <row r="1107" spans="1:8" x14ac:dyDescent="0.55000000000000004">
      <c r="A1107" s="9" t="s">
        <v>10041</v>
      </c>
      <c r="B1107" s="10" t="s">
        <v>10043</v>
      </c>
      <c r="C1107" s="9" t="s">
        <v>14083</v>
      </c>
      <c r="D1107" s="19">
        <v>1409</v>
      </c>
      <c r="E1107" s="23">
        <v>1639</v>
      </c>
      <c r="F1107" s="26">
        <v>0.14000000000000001</v>
      </c>
      <c r="G1107" s="15">
        <v>3.7</v>
      </c>
      <c r="H1107" s="23">
        <v>787</v>
      </c>
    </row>
    <row r="1108" spans="1:8" x14ac:dyDescent="0.55000000000000004">
      <c r="A1108" s="9" t="s">
        <v>10053</v>
      </c>
      <c r="B1108" s="10" t="s">
        <v>9282</v>
      </c>
      <c r="C1108" s="9" t="s">
        <v>14070</v>
      </c>
      <c r="D1108" s="19">
        <v>753</v>
      </c>
      <c r="E1108" s="23">
        <v>899</v>
      </c>
      <c r="F1108" s="26">
        <v>0.16</v>
      </c>
      <c r="G1108" s="15">
        <v>4.2</v>
      </c>
      <c r="H1108" s="23">
        <v>18462</v>
      </c>
    </row>
    <row r="1109" spans="1:8" x14ac:dyDescent="0.55000000000000004">
      <c r="A1109" s="9" t="s">
        <v>10064</v>
      </c>
      <c r="B1109" s="10" t="s">
        <v>9655</v>
      </c>
      <c r="C1109" s="9" t="s">
        <v>14077</v>
      </c>
      <c r="D1109" s="19">
        <v>353</v>
      </c>
      <c r="E1109" s="23">
        <v>1199</v>
      </c>
      <c r="F1109" s="26">
        <v>0.71</v>
      </c>
      <c r="G1109" s="15">
        <v>4.3</v>
      </c>
      <c r="H1109" s="23">
        <v>629</v>
      </c>
    </row>
    <row r="1110" spans="1:8" x14ac:dyDescent="0.55000000000000004">
      <c r="A1110" s="9" t="s">
        <v>10075</v>
      </c>
      <c r="B1110" s="10" t="s">
        <v>9173</v>
      </c>
      <c r="C1110" s="9" t="s">
        <v>14068</v>
      </c>
      <c r="D1110" s="19">
        <v>1099</v>
      </c>
      <c r="E1110" s="23">
        <v>1899</v>
      </c>
      <c r="F1110" s="26">
        <v>0.42</v>
      </c>
      <c r="G1110" s="15">
        <v>4.3</v>
      </c>
      <c r="H1110" s="23">
        <v>15276</v>
      </c>
    </row>
    <row r="1111" spans="1:8" x14ac:dyDescent="0.55000000000000004">
      <c r="A1111" s="9" t="s">
        <v>10085</v>
      </c>
      <c r="B1111" s="10" t="s">
        <v>9483</v>
      </c>
      <c r="C1111" s="9" t="s">
        <v>13949</v>
      </c>
      <c r="D1111" s="19">
        <v>8799</v>
      </c>
      <c r="E1111" s="23">
        <v>11595</v>
      </c>
      <c r="F1111" s="26">
        <v>0.24</v>
      </c>
      <c r="G1111" s="15">
        <v>4.4000000000000004</v>
      </c>
      <c r="H1111" s="23">
        <v>2981</v>
      </c>
    </row>
    <row r="1112" spans="1:8" x14ac:dyDescent="0.55000000000000004">
      <c r="A1112" s="9" t="s">
        <v>10097</v>
      </c>
      <c r="B1112" s="10" t="s">
        <v>9126</v>
      </c>
      <c r="C1112" s="9" t="s">
        <v>14014</v>
      </c>
      <c r="D1112" s="19">
        <v>1345</v>
      </c>
      <c r="E1112" s="23">
        <v>1750</v>
      </c>
      <c r="F1112" s="26">
        <v>0.23</v>
      </c>
      <c r="G1112" s="15">
        <v>3.8</v>
      </c>
      <c r="H1112" s="23">
        <v>2466</v>
      </c>
    </row>
    <row r="1113" spans="1:8" x14ac:dyDescent="0.55000000000000004">
      <c r="A1113" s="9" t="s">
        <v>10108</v>
      </c>
      <c r="B1113" s="10" t="s">
        <v>10110</v>
      </c>
      <c r="C1113" s="9" t="s">
        <v>14084</v>
      </c>
      <c r="D1113" s="19">
        <v>2095</v>
      </c>
      <c r="E1113" s="23">
        <v>2095</v>
      </c>
      <c r="F1113" s="26">
        <v>0</v>
      </c>
      <c r="G1113" s="15">
        <v>4.5</v>
      </c>
      <c r="H1113" s="23">
        <v>7949</v>
      </c>
    </row>
    <row r="1114" spans="1:8" x14ac:dyDescent="0.55000000000000004">
      <c r="A1114" s="9" t="s">
        <v>10120</v>
      </c>
      <c r="B1114" s="10" t="s">
        <v>9139</v>
      </c>
      <c r="C1114" s="9" t="s">
        <v>14066</v>
      </c>
      <c r="D1114" s="19">
        <v>1498</v>
      </c>
      <c r="E1114" s="23">
        <v>2300</v>
      </c>
      <c r="F1114" s="26">
        <v>0.35</v>
      </c>
      <c r="G1114" s="15">
        <v>3.8</v>
      </c>
      <c r="H1114" s="23">
        <v>95</v>
      </c>
    </row>
    <row r="1115" spans="1:8" x14ac:dyDescent="0.55000000000000004">
      <c r="A1115" s="9" t="s">
        <v>10132</v>
      </c>
      <c r="B1115" s="10" t="s">
        <v>10134</v>
      </c>
      <c r="C1115" s="9" t="s">
        <v>14085</v>
      </c>
      <c r="D1115" s="19">
        <v>2199</v>
      </c>
      <c r="E1115" s="23">
        <v>2990</v>
      </c>
      <c r="F1115" s="26">
        <v>0.26</v>
      </c>
      <c r="G1115" s="15">
        <v>3.8</v>
      </c>
      <c r="H1115" s="23">
        <v>1558</v>
      </c>
    </row>
    <row r="1116" spans="1:8" x14ac:dyDescent="0.55000000000000004">
      <c r="A1116" s="9" t="s">
        <v>10143</v>
      </c>
      <c r="B1116" s="10" t="s">
        <v>9305</v>
      </c>
      <c r="C1116" s="9" t="s">
        <v>14071</v>
      </c>
      <c r="D1116" s="19">
        <v>3699</v>
      </c>
      <c r="E1116" s="23">
        <v>4295</v>
      </c>
      <c r="F1116" s="26">
        <v>0.14000000000000001</v>
      </c>
      <c r="G1116" s="15">
        <v>4.0999999999999996</v>
      </c>
      <c r="H1116" s="23">
        <v>26543</v>
      </c>
    </row>
    <row r="1117" spans="1:8" x14ac:dyDescent="0.55000000000000004">
      <c r="A1117" s="9" t="s">
        <v>10155</v>
      </c>
      <c r="B1117" s="10" t="s">
        <v>9495</v>
      </c>
      <c r="C1117" s="9" t="s">
        <v>14075</v>
      </c>
      <c r="D1117" s="19">
        <v>177</v>
      </c>
      <c r="E1117" s="23">
        <v>199</v>
      </c>
      <c r="F1117" s="26">
        <v>0.11</v>
      </c>
      <c r="G1117" s="15">
        <v>4.0999999999999996</v>
      </c>
      <c r="H1117" s="23">
        <v>3688</v>
      </c>
    </row>
    <row r="1118" spans="1:8" x14ac:dyDescent="0.55000000000000004">
      <c r="A1118" s="9" t="s">
        <v>10166</v>
      </c>
      <c r="B1118" s="10" t="s">
        <v>9305</v>
      </c>
      <c r="C1118" s="9" t="s">
        <v>14071</v>
      </c>
      <c r="D1118" s="19">
        <v>1149</v>
      </c>
      <c r="E1118" s="23">
        <v>2499</v>
      </c>
      <c r="F1118" s="26">
        <v>0.54</v>
      </c>
      <c r="G1118" s="15">
        <v>3.8</v>
      </c>
      <c r="H1118" s="23">
        <v>4383</v>
      </c>
    </row>
    <row r="1119" spans="1:8" x14ac:dyDescent="0.55000000000000004">
      <c r="A1119" s="9" t="s">
        <v>10176</v>
      </c>
      <c r="B1119" s="10" t="s">
        <v>10178</v>
      </c>
      <c r="C1119" s="9" t="s">
        <v>13962</v>
      </c>
      <c r="D1119" s="19">
        <v>244</v>
      </c>
      <c r="E1119" s="23">
        <v>499</v>
      </c>
      <c r="F1119" s="26">
        <v>0.51</v>
      </c>
      <c r="G1119" s="15">
        <v>3.3</v>
      </c>
      <c r="H1119" s="23">
        <v>478</v>
      </c>
    </row>
    <row r="1120" spans="1:8" x14ac:dyDescent="0.55000000000000004">
      <c r="A1120" s="9" t="s">
        <v>10188</v>
      </c>
      <c r="B1120" s="10" t="s">
        <v>9139</v>
      </c>
      <c r="C1120" s="9" t="s">
        <v>14066</v>
      </c>
      <c r="D1120" s="19">
        <v>1959</v>
      </c>
      <c r="E1120" s="23">
        <v>2400</v>
      </c>
      <c r="F1120" s="26">
        <v>0.18</v>
      </c>
      <c r="G1120" s="15">
        <v>4</v>
      </c>
      <c r="H1120" s="23">
        <v>237</v>
      </c>
    </row>
    <row r="1121" spans="1:8" x14ac:dyDescent="0.55000000000000004">
      <c r="A1121" s="9" t="s">
        <v>10199</v>
      </c>
      <c r="B1121" s="10" t="s">
        <v>9162</v>
      </c>
      <c r="C1121" s="9" t="s">
        <v>14015</v>
      </c>
      <c r="D1121" s="19">
        <v>319</v>
      </c>
      <c r="E1121" s="23">
        <v>749</v>
      </c>
      <c r="F1121" s="26">
        <v>0.56999999999999995</v>
      </c>
      <c r="G1121" s="15">
        <v>4.5999999999999996</v>
      </c>
      <c r="H1121" s="23">
        <v>124</v>
      </c>
    </row>
    <row r="1122" spans="1:8" x14ac:dyDescent="0.55000000000000004">
      <c r="A1122" s="9" t="s">
        <v>10210</v>
      </c>
      <c r="B1122" s="10" t="s">
        <v>9126</v>
      </c>
      <c r="C1122" s="9" t="s">
        <v>14014</v>
      </c>
      <c r="D1122" s="19">
        <v>1499</v>
      </c>
      <c r="E1122" s="23">
        <v>1775</v>
      </c>
      <c r="F1122" s="26">
        <v>0.16</v>
      </c>
      <c r="G1122" s="15">
        <v>3.9</v>
      </c>
      <c r="H1122" s="23">
        <v>14667</v>
      </c>
    </row>
    <row r="1123" spans="1:8" x14ac:dyDescent="0.55000000000000004">
      <c r="A1123" s="9" t="s">
        <v>10221</v>
      </c>
      <c r="B1123" s="10" t="s">
        <v>9162</v>
      </c>
      <c r="C1123" s="9" t="s">
        <v>14015</v>
      </c>
      <c r="D1123" s="19">
        <v>469</v>
      </c>
      <c r="E1123" s="23">
        <v>1599</v>
      </c>
      <c r="F1123" s="26">
        <v>0.71</v>
      </c>
      <c r="G1123" s="15">
        <v>3.7</v>
      </c>
      <c r="H1123" s="23">
        <v>6</v>
      </c>
    </row>
    <row r="1124" spans="1:8" x14ac:dyDescent="0.55000000000000004">
      <c r="A1124" s="9" t="s">
        <v>10231</v>
      </c>
      <c r="B1124" s="10" t="s">
        <v>10110</v>
      </c>
      <c r="C1124" s="9" t="s">
        <v>14084</v>
      </c>
      <c r="D1124" s="19">
        <v>1099</v>
      </c>
      <c r="E1124" s="23">
        <v>1795</v>
      </c>
      <c r="F1124" s="26">
        <v>0.39</v>
      </c>
      <c r="G1124" s="15">
        <v>4.2</v>
      </c>
      <c r="H1124" s="23">
        <v>4244</v>
      </c>
    </row>
    <row r="1125" spans="1:8" x14ac:dyDescent="0.55000000000000004">
      <c r="A1125" s="9" t="s">
        <v>10241</v>
      </c>
      <c r="B1125" s="10" t="s">
        <v>9151</v>
      </c>
      <c r="C1125" s="9" t="s">
        <v>14067</v>
      </c>
      <c r="D1125" s="19">
        <v>9590</v>
      </c>
      <c r="E1125" s="23">
        <v>15999</v>
      </c>
      <c r="F1125" s="26">
        <v>0.4</v>
      </c>
      <c r="G1125" s="15">
        <v>4.0999999999999996</v>
      </c>
      <c r="H1125" s="23">
        <v>1017</v>
      </c>
    </row>
    <row r="1126" spans="1:8" x14ac:dyDescent="0.55000000000000004">
      <c r="A1126" s="9" t="s">
        <v>10252</v>
      </c>
      <c r="B1126" s="10" t="s">
        <v>10254</v>
      </c>
      <c r="C1126" s="9" t="s">
        <v>14086</v>
      </c>
      <c r="D1126" s="19">
        <v>999</v>
      </c>
      <c r="E1126" s="23">
        <v>1490</v>
      </c>
      <c r="F1126" s="26">
        <v>0.33</v>
      </c>
      <c r="G1126" s="15">
        <v>4.0999999999999996</v>
      </c>
      <c r="H1126" s="23">
        <v>12999</v>
      </c>
    </row>
    <row r="1127" spans="1:8" x14ac:dyDescent="0.55000000000000004">
      <c r="A1127" s="9" t="s">
        <v>10263</v>
      </c>
      <c r="B1127" s="10" t="s">
        <v>9364</v>
      </c>
      <c r="C1127" s="9" t="s">
        <v>14018</v>
      </c>
      <c r="D1127" s="19">
        <v>1299</v>
      </c>
      <c r="E1127" s="23">
        <v>1999</v>
      </c>
      <c r="F1127" s="26">
        <v>0.35</v>
      </c>
      <c r="G1127" s="15">
        <v>3.8</v>
      </c>
      <c r="H1127" s="23">
        <v>311</v>
      </c>
    </row>
    <row r="1128" spans="1:8" x14ac:dyDescent="0.55000000000000004">
      <c r="A1128" s="9" t="s">
        <v>10273</v>
      </c>
      <c r="B1128" s="10" t="s">
        <v>10275</v>
      </c>
      <c r="C1128" s="9" t="s">
        <v>14087</v>
      </c>
      <c r="D1128" s="19">
        <v>292</v>
      </c>
      <c r="E1128" s="23">
        <v>499</v>
      </c>
      <c r="F1128" s="26">
        <v>0.41</v>
      </c>
      <c r="G1128" s="15">
        <v>4.0999999999999996</v>
      </c>
      <c r="H1128" s="23">
        <v>4238</v>
      </c>
    </row>
    <row r="1129" spans="1:8" x14ac:dyDescent="0.55000000000000004">
      <c r="A1129" s="9" t="s">
        <v>10285</v>
      </c>
      <c r="B1129" s="10" t="s">
        <v>9922</v>
      </c>
      <c r="C1129" s="9" t="s">
        <v>14080</v>
      </c>
      <c r="D1129" s="19">
        <v>160</v>
      </c>
      <c r="E1129" s="23">
        <v>299</v>
      </c>
      <c r="F1129" s="26">
        <v>0.46</v>
      </c>
      <c r="G1129" s="15">
        <v>4.5999999999999996</v>
      </c>
      <c r="H1129" s="23">
        <v>2781</v>
      </c>
    </row>
    <row r="1130" spans="1:8" x14ac:dyDescent="0.55000000000000004">
      <c r="A1130" s="9" t="s">
        <v>10295</v>
      </c>
      <c r="B1130" s="10" t="s">
        <v>10297</v>
      </c>
      <c r="C1130" s="9" t="s">
        <v>14088</v>
      </c>
      <c r="D1130" s="19">
        <v>600</v>
      </c>
      <c r="E1130" s="23">
        <v>600</v>
      </c>
      <c r="F1130" s="26">
        <v>0</v>
      </c>
      <c r="G1130" s="15">
        <v>4.0999999999999996</v>
      </c>
      <c r="H1130" s="23">
        <v>10907</v>
      </c>
    </row>
    <row r="1131" spans="1:8" x14ac:dyDescent="0.55000000000000004">
      <c r="A1131" s="9" t="s">
        <v>10306</v>
      </c>
      <c r="B1131" s="10" t="s">
        <v>10308</v>
      </c>
      <c r="C1131" s="9" t="s">
        <v>14089</v>
      </c>
      <c r="D1131" s="19">
        <v>1130</v>
      </c>
      <c r="E1131" s="23">
        <v>1130</v>
      </c>
      <c r="F1131" s="26">
        <v>0</v>
      </c>
      <c r="G1131" s="15">
        <v>4.2</v>
      </c>
      <c r="H1131" s="23">
        <v>13250</v>
      </c>
    </row>
    <row r="1132" spans="1:8" x14ac:dyDescent="0.55000000000000004">
      <c r="A1132" s="9" t="s">
        <v>10318</v>
      </c>
      <c r="B1132" s="10" t="s">
        <v>9305</v>
      </c>
      <c r="C1132" s="9" t="s">
        <v>14071</v>
      </c>
      <c r="D1132" s="19">
        <v>3249</v>
      </c>
      <c r="E1132" s="23">
        <v>6295</v>
      </c>
      <c r="F1132" s="26">
        <v>0.48</v>
      </c>
      <c r="G1132" s="15">
        <v>3.9</v>
      </c>
      <c r="H1132" s="23">
        <v>43070</v>
      </c>
    </row>
    <row r="1133" spans="1:8" x14ac:dyDescent="0.55000000000000004">
      <c r="A1133" s="9" t="s">
        <v>10328</v>
      </c>
      <c r="B1133" s="10" t="s">
        <v>9305</v>
      </c>
      <c r="C1133" s="9" t="s">
        <v>14071</v>
      </c>
      <c r="D1133" s="19">
        <v>3599</v>
      </c>
      <c r="E1133" s="23">
        <v>9455</v>
      </c>
      <c r="F1133" s="26">
        <v>0.62</v>
      </c>
      <c r="G1133" s="15">
        <v>4.0999999999999996</v>
      </c>
      <c r="H1133" s="23">
        <v>11828</v>
      </c>
    </row>
    <row r="1134" spans="1:8" x14ac:dyDescent="0.55000000000000004">
      <c r="A1134" s="9" t="s">
        <v>10339</v>
      </c>
      <c r="B1134" s="10" t="s">
        <v>9655</v>
      </c>
      <c r="C1134" s="9" t="s">
        <v>14077</v>
      </c>
      <c r="D1134" s="19">
        <v>368</v>
      </c>
      <c r="E1134" s="23">
        <v>699</v>
      </c>
      <c r="F1134" s="26">
        <v>0.47</v>
      </c>
      <c r="G1134" s="15">
        <v>4.0999999999999996</v>
      </c>
      <c r="H1134" s="23">
        <v>1240</v>
      </c>
    </row>
    <row r="1135" spans="1:8" x14ac:dyDescent="0.55000000000000004">
      <c r="A1135" s="9" t="s">
        <v>10349</v>
      </c>
      <c r="B1135" s="10" t="s">
        <v>9305</v>
      </c>
      <c r="C1135" s="9" t="s">
        <v>14071</v>
      </c>
      <c r="D1135" s="19">
        <v>3199</v>
      </c>
      <c r="E1135" s="23">
        <v>4999</v>
      </c>
      <c r="F1135" s="26">
        <v>0.36</v>
      </c>
      <c r="G1135" s="15">
        <v>4</v>
      </c>
      <c r="H1135" s="23">
        <v>20869</v>
      </c>
    </row>
    <row r="1136" spans="1:8" x14ac:dyDescent="0.55000000000000004">
      <c r="A1136" s="9" t="s">
        <v>10360</v>
      </c>
      <c r="B1136" s="10" t="s">
        <v>10362</v>
      </c>
      <c r="C1136" s="9" t="s">
        <v>14090</v>
      </c>
      <c r="D1136" s="19">
        <v>1599</v>
      </c>
      <c r="E1136" s="23">
        <v>2900</v>
      </c>
      <c r="F1136" s="26">
        <v>0.45</v>
      </c>
      <c r="G1136" s="15">
        <v>3.7</v>
      </c>
      <c r="H1136" s="23">
        <v>441</v>
      </c>
    </row>
    <row r="1137" spans="1:8" x14ac:dyDescent="0.55000000000000004">
      <c r="A1137" s="9" t="s">
        <v>10371</v>
      </c>
      <c r="B1137" s="10" t="s">
        <v>9282</v>
      </c>
      <c r="C1137" s="9" t="s">
        <v>14070</v>
      </c>
      <c r="D1137" s="19">
        <v>1999</v>
      </c>
      <c r="E1137" s="23">
        <v>2499</v>
      </c>
      <c r="F1137" s="26">
        <v>0.2</v>
      </c>
      <c r="G1137" s="15">
        <v>4.0999999999999996</v>
      </c>
      <c r="H1137" s="23">
        <v>1034</v>
      </c>
    </row>
    <row r="1138" spans="1:8" x14ac:dyDescent="0.55000000000000004">
      <c r="A1138" s="9" t="s">
        <v>10381</v>
      </c>
      <c r="B1138" s="10" t="s">
        <v>9293</v>
      </c>
      <c r="C1138" s="9" t="s">
        <v>14017</v>
      </c>
      <c r="D1138" s="19">
        <v>616</v>
      </c>
      <c r="E1138" s="23">
        <v>1190</v>
      </c>
      <c r="F1138" s="26">
        <v>0.48</v>
      </c>
      <c r="G1138" s="15">
        <v>4.0999999999999996</v>
      </c>
      <c r="H1138" s="23">
        <v>37126</v>
      </c>
    </row>
    <row r="1139" spans="1:8" x14ac:dyDescent="0.55000000000000004">
      <c r="A1139" s="9" t="s">
        <v>10392</v>
      </c>
      <c r="B1139" s="10" t="s">
        <v>9282</v>
      </c>
      <c r="C1139" s="9" t="s">
        <v>14070</v>
      </c>
      <c r="D1139" s="19">
        <v>1499</v>
      </c>
      <c r="E1139" s="23">
        <v>2100</v>
      </c>
      <c r="F1139" s="26">
        <v>0.28999999999999998</v>
      </c>
      <c r="G1139" s="15">
        <v>4.0999999999999996</v>
      </c>
      <c r="H1139" s="23">
        <v>6355</v>
      </c>
    </row>
    <row r="1140" spans="1:8" x14ac:dyDescent="0.55000000000000004">
      <c r="A1140" s="9" t="s">
        <v>10402</v>
      </c>
      <c r="B1140" s="10" t="s">
        <v>9922</v>
      </c>
      <c r="C1140" s="9" t="s">
        <v>14080</v>
      </c>
      <c r="D1140" s="19">
        <v>199</v>
      </c>
      <c r="E1140" s="23">
        <v>499</v>
      </c>
      <c r="F1140" s="26">
        <v>0.6</v>
      </c>
      <c r="G1140" s="15">
        <v>3.3</v>
      </c>
      <c r="H1140" s="23">
        <v>12</v>
      </c>
    </row>
    <row r="1141" spans="1:8" x14ac:dyDescent="0.55000000000000004">
      <c r="A1141" s="9" t="s">
        <v>10412</v>
      </c>
      <c r="B1141" s="10" t="s">
        <v>9449</v>
      </c>
      <c r="C1141" s="9" t="s">
        <v>14074</v>
      </c>
      <c r="D1141" s="19">
        <v>610</v>
      </c>
      <c r="E1141" s="23">
        <v>825</v>
      </c>
      <c r="F1141" s="26">
        <v>0.26</v>
      </c>
      <c r="G1141" s="15">
        <v>4.0999999999999996</v>
      </c>
      <c r="H1141" s="23">
        <v>13165</v>
      </c>
    </row>
    <row r="1142" spans="1:8" x14ac:dyDescent="0.55000000000000004">
      <c r="A1142" s="9" t="s">
        <v>10424</v>
      </c>
      <c r="B1142" s="10" t="s">
        <v>9825</v>
      </c>
      <c r="C1142" s="9" t="s">
        <v>14079</v>
      </c>
      <c r="D1142" s="19">
        <v>999</v>
      </c>
      <c r="E1142" s="23">
        <v>1499</v>
      </c>
      <c r="F1142" s="26">
        <v>0.33</v>
      </c>
      <c r="G1142" s="15">
        <v>4.0999999999999996</v>
      </c>
      <c r="H1142" s="23">
        <v>1646</v>
      </c>
    </row>
    <row r="1143" spans="1:8" x14ac:dyDescent="0.55000000000000004">
      <c r="A1143" s="9" t="s">
        <v>10434</v>
      </c>
      <c r="B1143" s="10" t="s">
        <v>9968</v>
      </c>
      <c r="C1143" s="9" t="s">
        <v>14019</v>
      </c>
      <c r="D1143" s="19">
        <v>8999</v>
      </c>
      <c r="E1143" s="23">
        <v>9995</v>
      </c>
      <c r="F1143" s="26">
        <v>0.1</v>
      </c>
      <c r="G1143" s="15">
        <v>4.4000000000000004</v>
      </c>
      <c r="H1143" s="23">
        <v>17994</v>
      </c>
    </row>
    <row r="1144" spans="1:8" x14ac:dyDescent="0.55000000000000004">
      <c r="A1144" s="9" t="s">
        <v>10445</v>
      </c>
      <c r="B1144" s="10" t="s">
        <v>9162</v>
      </c>
      <c r="C1144" s="9" t="s">
        <v>14015</v>
      </c>
      <c r="D1144" s="19">
        <v>453</v>
      </c>
      <c r="E1144" s="23">
        <v>999</v>
      </c>
      <c r="F1144" s="26">
        <v>0.55000000000000004</v>
      </c>
      <c r="G1144" s="15">
        <v>4.3</v>
      </c>
      <c r="H1144" s="23">
        <v>610</v>
      </c>
    </row>
    <row r="1145" spans="1:8" x14ac:dyDescent="0.55000000000000004">
      <c r="A1145" s="9" t="s">
        <v>10456</v>
      </c>
      <c r="B1145" s="10" t="s">
        <v>9305</v>
      </c>
      <c r="C1145" s="9" t="s">
        <v>14071</v>
      </c>
      <c r="D1145" s="19">
        <v>2464</v>
      </c>
      <c r="E1145" s="23">
        <v>6000</v>
      </c>
      <c r="F1145" s="26">
        <v>0.59</v>
      </c>
      <c r="G1145" s="15">
        <v>4.0999999999999996</v>
      </c>
      <c r="H1145" s="23">
        <v>8866</v>
      </c>
    </row>
    <row r="1146" spans="1:8" x14ac:dyDescent="0.55000000000000004">
      <c r="A1146" s="9" t="s">
        <v>10468</v>
      </c>
      <c r="B1146" s="10" t="s">
        <v>10362</v>
      </c>
      <c r="C1146" s="9" t="s">
        <v>14090</v>
      </c>
      <c r="D1146" s="19">
        <v>2719</v>
      </c>
      <c r="E1146" s="23">
        <v>3945</v>
      </c>
      <c r="F1146" s="26">
        <v>0.31</v>
      </c>
      <c r="G1146" s="15">
        <v>3.7</v>
      </c>
      <c r="H1146" s="23">
        <v>13406</v>
      </c>
    </row>
    <row r="1147" spans="1:8" x14ac:dyDescent="0.55000000000000004">
      <c r="A1147" s="9" t="s">
        <v>10479</v>
      </c>
      <c r="B1147" s="10" t="s">
        <v>9316</v>
      </c>
      <c r="C1147" s="9" t="s">
        <v>14072</v>
      </c>
      <c r="D1147" s="19">
        <v>1439</v>
      </c>
      <c r="E1147" s="23">
        <v>1999</v>
      </c>
      <c r="F1147" s="26">
        <v>0.28000000000000003</v>
      </c>
      <c r="G1147" s="15">
        <v>4.8</v>
      </c>
      <c r="H1147" s="23">
        <v>53803</v>
      </c>
    </row>
    <row r="1148" spans="1:8" x14ac:dyDescent="0.55000000000000004">
      <c r="A1148" s="9" t="s">
        <v>10489</v>
      </c>
      <c r="B1148" s="10" t="s">
        <v>9282</v>
      </c>
      <c r="C1148" s="9" t="s">
        <v>14070</v>
      </c>
      <c r="D1148" s="19">
        <v>2799</v>
      </c>
      <c r="E1148" s="23">
        <v>3499</v>
      </c>
      <c r="F1148" s="26">
        <v>0.2</v>
      </c>
      <c r="G1148" s="15">
        <v>4.5</v>
      </c>
      <c r="H1148" s="23">
        <v>546</v>
      </c>
    </row>
    <row r="1149" spans="1:8" x14ac:dyDescent="0.55000000000000004">
      <c r="A1149" s="9" t="s">
        <v>10499</v>
      </c>
      <c r="B1149" s="10" t="s">
        <v>9316</v>
      </c>
      <c r="C1149" s="9" t="s">
        <v>14072</v>
      </c>
      <c r="D1149" s="19">
        <v>2088</v>
      </c>
      <c r="E1149" s="23">
        <v>5550</v>
      </c>
      <c r="F1149" s="26">
        <v>0.62</v>
      </c>
      <c r="G1149" s="15">
        <v>4</v>
      </c>
      <c r="H1149" s="23">
        <v>5292</v>
      </c>
    </row>
    <row r="1150" spans="1:8" x14ac:dyDescent="0.55000000000000004">
      <c r="A1150" s="9" t="s">
        <v>10511</v>
      </c>
      <c r="B1150" s="10" t="s">
        <v>9316</v>
      </c>
      <c r="C1150" s="9" t="s">
        <v>14072</v>
      </c>
      <c r="D1150" s="19">
        <v>2399</v>
      </c>
      <c r="E1150" s="23">
        <v>4590</v>
      </c>
      <c r="F1150" s="26">
        <v>0.48</v>
      </c>
      <c r="G1150" s="15">
        <v>4.0999999999999996</v>
      </c>
      <c r="H1150" s="23">
        <v>444</v>
      </c>
    </row>
    <row r="1151" spans="1:8" x14ac:dyDescent="0.55000000000000004">
      <c r="A1151" s="9" t="s">
        <v>10522</v>
      </c>
      <c r="B1151" s="10" t="s">
        <v>9173</v>
      </c>
      <c r="C1151" s="9" t="s">
        <v>14068</v>
      </c>
      <c r="D1151" s="19">
        <v>308</v>
      </c>
      <c r="E1151" s="23">
        <v>499</v>
      </c>
      <c r="F1151" s="26">
        <v>0.38</v>
      </c>
      <c r="G1151" s="15">
        <v>3.9</v>
      </c>
      <c r="H1151" s="23">
        <v>4584</v>
      </c>
    </row>
    <row r="1152" spans="1:8" x14ac:dyDescent="0.55000000000000004">
      <c r="A1152" s="9" t="s">
        <v>10533</v>
      </c>
      <c r="B1152" s="10" t="s">
        <v>9316</v>
      </c>
      <c r="C1152" s="9" t="s">
        <v>14072</v>
      </c>
      <c r="D1152" s="19">
        <v>2599</v>
      </c>
      <c r="E1152" s="23">
        <v>4400</v>
      </c>
      <c r="F1152" s="26">
        <v>0.41</v>
      </c>
      <c r="G1152" s="15">
        <v>4.0999999999999996</v>
      </c>
      <c r="H1152" s="23">
        <v>14947</v>
      </c>
    </row>
    <row r="1153" spans="1:8" x14ac:dyDescent="0.55000000000000004">
      <c r="A1153" s="9" t="s">
        <v>10544</v>
      </c>
      <c r="B1153" s="10" t="s">
        <v>9293</v>
      </c>
      <c r="C1153" s="9" t="s">
        <v>14017</v>
      </c>
      <c r="D1153" s="19">
        <v>479</v>
      </c>
      <c r="E1153" s="23">
        <v>1000</v>
      </c>
      <c r="F1153" s="26">
        <v>0.52</v>
      </c>
      <c r="G1153" s="15">
        <v>4.2</v>
      </c>
      <c r="H1153" s="23">
        <v>1559</v>
      </c>
    </row>
    <row r="1154" spans="1:8" x14ac:dyDescent="0.55000000000000004">
      <c r="A1154" s="9" t="s">
        <v>10554</v>
      </c>
      <c r="B1154" s="10" t="s">
        <v>9162</v>
      </c>
      <c r="C1154" s="9" t="s">
        <v>14015</v>
      </c>
      <c r="D1154" s="19">
        <v>245</v>
      </c>
      <c r="E1154" s="23">
        <v>299</v>
      </c>
      <c r="F1154" s="26">
        <v>0.18</v>
      </c>
      <c r="G1154" s="15">
        <v>4.0999999999999996</v>
      </c>
      <c r="H1154" s="23">
        <v>1660</v>
      </c>
    </row>
    <row r="1155" spans="1:8" x14ac:dyDescent="0.55000000000000004">
      <c r="A1155" s="9" t="s">
        <v>10565</v>
      </c>
      <c r="B1155" s="10" t="s">
        <v>9162</v>
      </c>
      <c r="C1155" s="9" t="s">
        <v>14015</v>
      </c>
      <c r="D1155" s="19">
        <v>179</v>
      </c>
      <c r="E1155" s="23">
        <v>799</v>
      </c>
      <c r="F1155" s="26">
        <v>0.78</v>
      </c>
      <c r="G1155" s="15">
        <v>3.5</v>
      </c>
      <c r="H1155" s="23">
        <v>132</v>
      </c>
    </row>
    <row r="1156" spans="1:8" x14ac:dyDescent="0.55000000000000004">
      <c r="A1156" s="9" t="s">
        <v>10575</v>
      </c>
      <c r="B1156" s="10" t="s">
        <v>9933</v>
      </c>
      <c r="C1156" s="9" t="s">
        <v>14081</v>
      </c>
      <c r="D1156" s="19">
        <v>3569</v>
      </c>
      <c r="E1156" s="23">
        <v>5190</v>
      </c>
      <c r="F1156" s="26">
        <v>0.31</v>
      </c>
      <c r="G1156" s="15">
        <v>4.3</v>
      </c>
      <c r="H1156" s="23">
        <v>28629</v>
      </c>
    </row>
    <row r="1157" spans="1:8" x14ac:dyDescent="0.55000000000000004">
      <c r="A1157" s="9" t="s">
        <v>10587</v>
      </c>
      <c r="B1157" s="10" t="s">
        <v>9126</v>
      </c>
      <c r="C1157" s="9" t="s">
        <v>14014</v>
      </c>
      <c r="D1157" s="19">
        <v>699</v>
      </c>
      <c r="E1157" s="23">
        <v>1345</v>
      </c>
      <c r="F1157" s="26">
        <v>0.48</v>
      </c>
      <c r="G1157" s="15">
        <v>3.9</v>
      </c>
      <c r="H1157" s="23">
        <v>8446</v>
      </c>
    </row>
    <row r="1158" spans="1:8" x14ac:dyDescent="0.55000000000000004">
      <c r="A1158" s="9" t="s">
        <v>10597</v>
      </c>
      <c r="B1158" s="10" t="s">
        <v>9238</v>
      </c>
      <c r="C1158" s="9" t="s">
        <v>14069</v>
      </c>
      <c r="D1158" s="19">
        <v>2089</v>
      </c>
      <c r="E1158" s="23">
        <v>4000</v>
      </c>
      <c r="F1158" s="26">
        <v>0.48</v>
      </c>
      <c r="G1158" s="15">
        <v>4.2</v>
      </c>
      <c r="H1158" s="23">
        <v>11199</v>
      </c>
    </row>
    <row r="1159" spans="1:8" x14ac:dyDescent="0.55000000000000004">
      <c r="A1159" s="9" t="s">
        <v>10608</v>
      </c>
      <c r="B1159" s="10" t="s">
        <v>10610</v>
      </c>
      <c r="C1159" s="9" t="s">
        <v>13932</v>
      </c>
      <c r="D1159" s="19">
        <v>2339</v>
      </c>
      <c r="E1159" s="23">
        <v>4000</v>
      </c>
      <c r="F1159" s="26">
        <v>0.42</v>
      </c>
      <c r="G1159" s="15">
        <v>3.8</v>
      </c>
      <c r="H1159" s="23">
        <v>1118</v>
      </c>
    </row>
    <row r="1160" spans="1:8" x14ac:dyDescent="0.55000000000000004">
      <c r="A1160" s="9" t="s">
        <v>10620</v>
      </c>
      <c r="B1160" s="10" t="s">
        <v>9151</v>
      </c>
      <c r="C1160" s="9" t="s">
        <v>14067</v>
      </c>
      <c r="D1160" s="19">
        <v>784</v>
      </c>
      <c r="E1160" s="23">
        <v>1599</v>
      </c>
      <c r="F1160" s="26">
        <v>0.51</v>
      </c>
      <c r="G1160" s="15">
        <v>4.5</v>
      </c>
      <c r="H1160" s="23">
        <v>11</v>
      </c>
    </row>
    <row r="1161" spans="1:8" x14ac:dyDescent="0.55000000000000004">
      <c r="A1161" s="9" t="s">
        <v>10631</v>
      </c>
      <c r="B1161" s="10" t="s">
        <v>10633</v>
      </c>
      <c r="C1161" s="9" t="s">
        <v>14019</v>
      </c>
      <c r="D1161" s="19">
        <v>5499</v>
      </c>
      <c r="E1161" s="23">
        <v>9999</v>
      </c>
      <c r="F1161" s="26">
        <v>0.45</v>
      </c>
      <c r="G1161" s="15">
        <v>3.8</v>
      </c>
      <c r="H1161" s="23">
        <v>4353</v>
      </c>
    </row>
    <row r="1162" spans="1:8" x14ac:dyDescent="0.55000000000000004">
      <c r="A1162" s="9" t="s">
        <v>10642</v>
      </c>
      <c r="B1162" s="10" t="s">
        <v>9151</v>
      </c>
      <c r="C1162" s="9" t="s">
        <v>14067</v>
      </c>
      <c r="D1162" s="19">
        <v>899</v>
      </c>
      <c r="E1162" s="23">
        <v>1990</v>
      </c>
      <c r="F1162" s="26">
        <v>0.55000000000000004</v>
      </c>
      <c r="G1162" s="15">
        <v>4.0999999999999996</v>
      </c>
      <c r="H1162" s="23">
        <v>185</v>
      </c>
    </row>
    <row r="1163" spans="1:8" x14ac:dyDescent="0.55000000000000004">
      <c r="A1163" s="9" t="s">
        <v>10652</v>
      </c>
      <c r="B1163" s="10" t="s">
        <v>9282</v>
      </c>
      <c r="C1163" s="9" t="s">
        <v>14070</v>
      </c>
      <c r="D1163" s="19">
        <v>1695</v>
      </c>
      <c r="E1163" s="23">
        <v>1695</v>
      </c>
      <c r="F1163" s="26">
        <v>0</v>
      </c>
      <c r="G1163" s="15">
        <v>4.2</v>
      </c>
      <c r="H1163" s="23">
        <v>14290</v>
      </c>
    </row>
    <row r="1164" spans="1:8" x14ac:dyDescent="0.55000000000000004">
      <c r="A1164" s="9" t="s">
        <v>10662</v>
      </c>
      <c r="B1164" s="10" t="s">
        <v>9293</v>
      </c>
      <c r="C1164" s="9" t="s">
        <v>14017</v>
      </c>
      <c r="D1164" s="19">
        <v>499</v>
      </c>
      <c r="E1164" s="23">
        <v>940</v>
      </c>
      <c r="F1164" s="26">
        <v>0.47</v>
      </c>
      <c r="G1164" s="15">
        <v>4.0999999999999996</v>
      </c>
      <c r="H1164" s="23">
        <v>3036</v>
      </c>
    </row>
    <row r="1165" spans="1:8" x14ac:dyDescent="0.55000000000000004">
      <c r="A1165" s="9" t="s">
        <v>10672</v>
      </c>
      <c r="B1165" s="10" t="s">
        <v>9316</v>
      </c>
      <c r="C1165" s="9" t="s">
        <v>14072</v>
      </c>
      <c r="D1165" s="19">
        <v>2699</v>
      </c>
      <c r="E1165" s="23">
        <v>4700</v>
      </c>
      <c r="F1165" s="26">
        <v>0.43</v>
      </c>
      <c r="G1165" s="15">
        <v>4.2</v>
      </c>
      <c r="H1165" s="23">
        <v>1296</v>
      </c>
    </row>
    <row r="1166" spans="1:8" x14ac:dyDescent="0.55000000000000004">
      <c r="A1166" s="9" t="s">
        <v>10682</v>
      </c>
      <c r="B1166" s="10" t="s">
        <v>9316</v>
      </c>
      <c r="C1166" s="9" t="s">
        <v>14072</v>
      </c>
      <c r="D1166" s="19">
        <v>1448</v>
      </c>
      <c r="E1166" s="23">
        <v>2999</v>
      </c>
      <c r="F1166" s="26">
        <v>0.52</v>
      </c>
      <c r="G1166" s="15">
        <v>4.5</v>
      </c>
      <c r="H1166" s="23">
        <v>19</v>
      </c>
    </row>
    <row r="1167" spans="1:8" x14ac:dyDescent="0.55000000000000004">
      <c r="A1167" s="9" t="s">
        <v>10693</v>
      </c>
      <c r="B1167" s="10" t="s">
        <v>9922</v>
      </c>
      <c r="C1167" s="9" t="s">
        <v>14080</v>
      </c>
      <c r="D1167" s="19">
        <v>79</v>
      </c>
      <c r="E1167" s="23">
        <v>79</v>
      </c>
      <c r="F1167" s="26">
        <v>0</v>
      </c>
      <c r="G1167" s="15">
        <v>4</v>
      </c>
      <c r="H1167" s="23">
        <v>97</v>
      </c>
    </row>
    <row r="1168" spans="1:8" x14ac:dyDescent="0.55000000000000004">
      <c r="A1168" s="9" t="s">
        <v>10703</v>
      </c>
      <c r="B1168" s="10" t="s">
        <v>9375</v>
      </c>
      <c r="C1168" s="9" t="s">
        <v>14073</v>
      </c>
      <c r="D1168" s="19">
        <v>6990</v>
      </c>
      <c r="E1168" s="23">
        <v>14290</v>
      </c>
      <c r="F1168" s="26">
        <v>0.51</v>
      </c>
      <c r="G1168" s="15">
        <v>4.4000000000000004</v>
      </c>
      <c r="H1168" s="23">
        <v>1771</v>
      </c>
    </row>
    <row r="1169" spans="1:8" x14ac:dyDescent="0.55000000000000004">
      <c r="A1169" s="9" t="s">
        <v>10714</v>
      </c>
      <c r="B1169" s="10" t="s">
        <v>9238</v>
      </c>
      <c r="C1169" s="9" t="s">
        <v>14069</v>
      </c>
      <c r="D1169" s="19">
        <v>2698</v>
      </c>
      <c r="E1169" s="23">
        <v>3945</v>
      </c>
      <c r="F1169" s="26">
        <v>0.32</v>
      </c>
      <c r="G1169" s="15">
        <v>4</v>
      </c>
      <c r="H1169" s="23">
        <v>15034</v>
      </c>
    </row>
    <row r="1170" spans="1:8" x14ac:dyDescent="0.55000000000000004">
      <c r="A1170" s="9" t="s">
        <v>10725</v>
      </c>
      <c r="B1170" s="10" t="s">
        <v>10633</v>
      </c>
      <c r="C1170" s="9" t="s">
        <v>14019</v>
      </c>
      <c r="D1170" s="19">
        <v>3199</v>
      </c>
      <c r="E1170" s="23">
        <v>5999</v>
      </c>
      <c r="F1170" s="26">
        <v>0.47</v>
      </c>
      <c r="G1170" s="15">
        <v>4</v>
      </c>
      <c r="H1170" s="23">
        <v>3242</v>
      </c>
    </row>
    <row r="1171" spans="1:8" x14ac:dyDescent="0.55000000000000004">
      <c r="A1171" s="9" t="s">
        <v>10735</v>
      </c>
      <c r="B1171" s="10" t="s">
        <v>9364</v>
      </c>
      <c r="C1171" s="9" t="s">
        <v>14018</v>
      </c>
      <c r="D1171" s="19">
        <v>1199</v>
      </c>
      <c r="E1171" s="23">
        <v>1950</v>
      </c>
      <c r="F1171" s="26">
        <v>0.39</v>
      </c>
      <c r="G1171" s="15">
        <v>3.9</v>
      </c>
      <c r="H1171" s="23">
        <v>2832</v>
      </c>
    </row>
    <row r="1172" spans="1:8" x14ac:dyDescent="0.55000000000000004">
      <c r="A1172" s="9" t="s">
        <v>10746</v>
      </c>
      <c r="B1172" s="10" t="s">
        <v>9825</v>
      </c>
      <c r="C1172" s="9" t="s">
        <v>14079</v>
      </c>
      <c r="D1172" s="19">
        <v>1414</v>
      </c>
      <c r="E1172" s="23">
        <v>2799</v>
      </c>
      <c r="F1172" s="26">
        <v>0.49</v>
      </c>
      <c r="G1172" s="15">
        <v>4</v>
      </c>
      <c r="H1172" s="23">
        <v>1498</v>
      </c>
    </row>
    <row r="1173" spans="1:8" x14ac:dyDescent="0.55000000000000004">
      <c r="A1173" s="9" t="s">
        <v>10757</v>
      </c>
      <c r="B1173" s="10" t="s">
        <v>9126</v>
      </c>
      <c r="C1173" s="9" t="s">
        <v>14014</v>
      </c>
      <c r="D1173" s="19">
        <v>999</v>
      </c>
      <c r="E1173" s="23">
        <v>1950</v>
      </c>
      <c r="F1173" s="26">
        <v>0.49</v>
      </c>
      <c r="G1173" s="15">
        <v>3.8</v>
      </c>
      <c r="H1173" s="23">
        <v>305</v>
      </c>
    </row>
    <row r="1174" spans="1:8" x14ac:dyDescent="0.55000000000000004">
      <c r="A1174" s="9" t="s">
        <v>10767</v>
      </c>
      <c r="B1174" s="10" t="s">
        <v>9968</v>
      </c>
      <c r="C1174" s="9" t="s">
        <v>14019</v>
      </c>
      <c r="D1174" s="19">
        <v>5999</v>
      </c>
      <c r="E1174" s="23">
        <v>9999</v>
      </c>
      <c r="F1174" s="26">
        <v>0.4</v>
      </c>
      <c r="G1174" s="15">
        <v>4.2</v>
      </c>
      <c r="H1174" s="23">
        <v>1191</v>
      </c>
    </row>
    <row r="1175" spans="1:8" x14ac:dyDescent="0.55000000000000004">
      <c r="A1175" s="9" t="s">
        <v>10777</v>
      </c>
      <c r="B1175" s="10" t="s">
        <v>10779</v>
      </c>
      <c r="C1175" s="9" t="s">
        <v>14091</v>
      </c>
      <c r="D1175" s="19">
        <v>9970</v>
      </c>
      <c r="E1175" s="23">
        <v>12999</v>
      </c>
      <c r="F1175" s="26">
        <v>0.23</v>
      </c>
      <c r="G1175" s="15">
        <v>4.3</v>
      </c>
      <c r="H1175" s="23">
        <v>4049</v>
      </c>
    </row>
    <row r="1176" spans="1:8" x14ac:dyDescent="0.55000000000000004">
      <c r="A1176" s="9" t="s">
        <v>10789</v>
      </c>
      <c r="B1176" s="10" t="s">
        <v>10791</v>
      </c>
      <c r="C1176" s="9" t="s">
        <v>14092</v>
      </c>
      <c r="D1176" s="19">
        <v>698</v>
      </c>
      <c r="E1176" s="23">
        <v>699</v>
      </c>
      <c r="F1176" s="26">
        <v>0</v>
      </c>
      <c r="G1176" s="15">
        <v>4.2</v>
      </c>
      <c r="H1176" s="23">
        <v>3160</v>
      </c>
    </row>
    <row r="1177" spans="1:8" x14ac:dyDescent="0.55000000000000004">
      <c r="A1177" s="9" t="s">
        <v>10801</v>
      </c>
      <c r="B1177" s="10" t="s">
        <v>9933</v>
      </c>
      <c r="C1177" s="9" t="s">
        <v>14081</v>
      </c>
      <c r="D1177" s="19">
        <v>2199</v>
      </c>
      <c r="E1177" s="23">
        <v>3190</v>
      </c>
      <c r="F1177" s="26">
        <v>0.31</v>
      </c>
      <c r="G1177" s="15">
        <v>4.3</v>
      </c>
      <c r="H1177" s="23">
        <v>9650</v>
      </c>
    </row>
    <row r="1178" spans="1:8" x14ac:dyDescent="0.55000000000000004">
      <c r="A1178" s="9" t="s">
        <v>10811</v>
      </c>
      <c r="B1178" s="10" t="s">
        <v>10813</v>
      </c>
      <c r="C1178" s="9" t="s">
        <v>14093</v>
      </c>
      <c r="D1178" s="19">
        <v>320</v>
      </c>
      <c r="E1178" s="23">
        <v>799</v>
      </c>
      <c r="F1178" s="26">
        <v>0.6</v>
      </c>
      <c r="G1178" s="15">
        <v>4.2</v>
      </c>
      <c r="H1178" s="23">
        <v>3846</v>
      </c>
    </row>
    <row r="1179" spans="1:8" x14ac:dyDescent="0.55000000000000004">
      <c r="A1179" s="9" t="s">
        <v>10822</v>
      </c>
      <c r="B1179" s="10" t="s">
        <v>9162</v>
      </c>
      <c r="C1179" s="9" t="s">
        <v>14015</v>
      </c>
      <c r="D1179" s="19">
        <v>298</v>
      </c>
      <c r="E1179" s="23">
        <v>499</v>
      </c>
      <c r="F1179" s="26">
        <v>0.4</v>
      </c>
      <c r="G1179" s="15">
        <v>4.4000000000000004</v>
      </c>
      <c r="H1179" s="23">
        <v>290</v>
      </c>
    </row>
    <row r="1180" spans="1:8" x14ac:dyDescent="0.55000000000000004">
      <c r="A1180" s="9" t="s">
        <v>10832</v>
      </c>
      <c r="B1180" s="10" t="s">
        <v>9553</v>
      </c>
      <c r="C1180" s="9" t="s">
        <v>14076</v>
      </c>
      <c r="D1180" s="19">
        <v>1199</v>
      </c>
      <c r="E1180" s="23">
        <v>1499</v>
      </c>
      <c r="F1180" s="26">
        <v>0.2</v>
      </c>
      <c r="G1180" s="15">
        <v>3.8</v>
      </c>
      <c r="H1180" s="23">
        <v>2206</v>
      </c>
    </row>
    <row r="1181" spans="1:8" x14ac:dyDescent="0.55000000000000004">
      <c r="A1181" s="9" t="s">
        <v>10842</v>
      </c>
      <c r="B1181" s="10" t="s">
        <v>9933</v>
      </c>
      <c r="C1181" s="9" t="s">
        <v>14081</v>
      </c>
      <c r="D1181" s="19">
        <v>1399</v>
      </c>
      <c r="E1181" s="23">
        <v>2660</v>
      </c>
      <c r="F1181" s="26">
        <v>0.47</v>
      </c>
      <c r="G1181" s="15">
        <v>4.0999999999999996</v>
      </c>
      <c r="H1181" s="23">
        <v>9349</v>
      </c>
    </row>
    <row r="1182" spans="1:8" x14ac:dyDescent="0.55000000000000004">
      <c r="A1182" s="9" t="s">
        <v>10853</v>
      </c>
      <c r="B1182" s="10" t="s">
        <v>9173</v>
      </c>
      <c r="C1182" s="9" t="s">
        <v>14068</v>
      </c>
      <c r="D1182" s="19">
        <v>599</v>
      </c>
      <c r="E1182" s="23">
        <v>2799</v>
      </c>
      <c r="F1182" s="26">
        <v>0.79</v>
      </c>
      <c r="G1182" s="15">
        <v>3.9</v>
      </c>
      <c r="H1182" s="23">
        <v>578</v>
      </c>
    </row>
    <row r="1183" spans="1:8" x14ac:dyDescent="0.55000000000000004">
      <c r="A1183" s="9" t="s">
        <v>10863</v>
      </c>
      <c r="B1183" s="10" t="s">
        <v>10110</v>
      </c>
      <c r="C1183" s="9" t="s">
        <v>14084</v>
      </c>
      <c r="D1183" s="19">
        <v>1499</v>
      </c>
      <c r="E1183" s="23">
        <v>1499</v>
      </c>
      <c r="F1183" s="26">
        <v>0</v>
      </c>
      <c r="G1183" s="15">
        <v>4.3</v>
      </c>
      <c r="H1183" s="23">
        <v>9331</v>
      </c>
    </row>
    <row r="1184" spans="1:8" x14ac:dyDescent="0.55000000000000004">
      <c r="A1184" s="9" t="s">
        <v>10873</v>
      </c>
      <c r="B1184" s="10" t="s">
        <v>10779</v>
      </c>
      <c r="C1184" s="9" t="s">
        <v>14091</v>
      </c>
      <c r="D1184" s="19">
        <v>14400</v>
      </c>
      <c r="E1184" s="23">
        <v>59900</v>
      </c>
      <c r="F1184" s="26">
        <v>0.76</v>
      </c>
      <c r="G1184" s="15">
        <v>4.4000000000000004</v>
      </c>
      <c r="H1184" s="23">
        <v>3837</v>
      </c>
    </row>
    <row r="1185" spans="1:8" x14ac:dyDescent="0.55000000000000004">
      <c r="A1185" s="9" t="s">
        <v>10885</v>
      </c>
      <c r="B1185" s="10" t="s">
        <v>10791</v>
      </c>
      <c r="C1185" s="9" t="s">
        <v>14092</v>
      </c>
      <c r="D1185" s="19">
        <v>1699</v>
      </c>
      <c r="E1185" s="23">
        <v>1900</v>
      </c>
      <c r="F1185" s="26">
        <v>0.11</v>
      </c>
      <c r="G1185" s="15">
        <v>3.6</v>
      </c>
      <c r="H1185" s="23">
        <v>11456</v>
      </c>
    </row>
    <row r="1186" spans="1:8" x14ac:dyDescent="0.55000000000000004">
      <c r="A1186" s="9" t="s">
        <v>10895</v>
      </c>
      <c r="B1186" s="10" t="s">
        <v>9139</v>
      </c>
      <c r="C1186" s="9" t="s">
        <v>14066</v>
      </c>
      <c r="D1186" s="19">
        <v>649</v>
      </c>
      <c r="E1186" s="23">
        <v>999</v>
      </c>
      <c r="F1186" s="26">
        <v>0.35</v>
      </c>
      <c r="G1186" s="15">
        <v>3.8</v>
      </c>
      <c r="H1186" s="23">
        <v>49</v>
      </c>
    </row>
    <row r="1187" spans="1:8" x14ac:dyDescent="0.55000000000000004">
      <c r="A1187" s="9" t="s">
        <v>10905</v>
      </c>
      <c r="B1187" s="10" t="s">
        <v>9305</v>
      </c>
      <c r="C1187" s="9" t="s">
        <v>14071</v>
      </c>
      <c r="D1187" s="19">
        <v>3249</v>
      </c>
      <c r="E1187" s="23">
        <v>6375</v>
      </c>
      <c r="F1187" s="26">
        <v>0.49</v>
      </c>
      <c r="G1187" s="15">
        <v>4</v>
      </c>
      <c r="H1187" s="23">
        <v>4978</v>
      </c>
    </row>
    <row r="1188" spans="1:8" x14ac:dyDescent="0.55000000000000004">
      <c r="A1188" s="9" t="s">
        <v>10916</v>
      </c>
      <c r="B1188" s="10" t="s">
        <v>9495</v>
      </c>
      <c r="C1188" s="9" t="s">
        <v>14075</v>
      </c>
      <c r="D1188" s="19">
        <v>199</v>
      </c>
      <c r="E1188" s="23">
        <v>499</v>
      </c>
      <c r="F1188" s="26">
        <v>0.6</v>
      </c>
      <c r="G1188" s="15">
        <v>4.0999999999999996</v>
      </c>
      <c r="H1188" s="23">
        <v>1996</v>
      </c>
    </row>
    <row r="1189" spans="1:8" x14ac:dyDescent="0.55000000000000004">
      <c r="A1189" s="9" t="s">
        <v>10926</v>
      </c>
      <c r="B1189" s="10" t="s">
        <v>9655</v>
      </c>
      <c r="C1189" s="9" t="s">
        <v>14077</v>
      </c>
      <c r="D1189" s="19">
        <v>1099</v>
      </c>
      <c r="E1189" s="23">
        <v>1899</v>
      </c>
      <c r="F1189" s="26">
        <v>0.42</v>
      </c>
      <c r="G1189" s="15">
        <v>4.3</v>
      </c>
      <c r="H1189" s="23">
        <v>1811</v>
      </c>
    </row>
    <row r="1190" spans="1:8" x14ac:dyDescent="0.55000000000000004">
      <c r="A1190" s="9" t="s">
        <v>10936</v>
      </c>
      <c r="B1190" s="10" t="s">
        <v>9126</v>
      </c>
      <c r="C1190" s="9" t="s">
        <v>14014</v>
      </c>
      <c r="D1190" s="19">
        <v>664</v>
      </c>
      <c r="E1190" s="23">
        <v>1490</v>
      </c>
      <c r="F1190" s="26">
        <v>0.55000000000000004</v>
      </c>
      <c r="G1190" s="15">
        <v>4</v>
      </c>
      <c r="H1190" s="23">
        <v>2198</v>
      </c>
    </row>
    <row r="1191" spans="1:8" x14ac:dyDescent="0.55000000000000004">
      <c r="A1191" s="9" t="s">
        <v>10947</v>
      </c>
      <c r="B1191" s="10" t="s">
        <v>9686</v>
      </c>
      <c r="C1191" s="9" t="s">
        <v>14078</v>
      </c>
      <c r="D1191" s="19">
        <v>260</v>
      </c>
      <c r="E1191" s="23">
        <v>350</v>
      </c>
      <c r="F1191" s="26">
        <v>0.26</v>
      </c>
      <c r="G1191" s="15">
        <v>3.9</v>
      </c>
      <c r="H1191" s="23">
        <v>13127</v>
      </c>
    </row>
    <row r="1192" spans="1:8" x14ac:dyDescent="0.55000000000000004">
      <c r="A1192" s="9" t="s">
        <v>10958</v>
      </c>
      <c r="B1192" s="10" t="s">
        <v>9375</v>
      </c>
      <c r="C1192" s="9" t="s">
        <v>14073</v>
      </c>
      <c r="D1192" s="19">
        <v>6499</v>
      </c>
      <c r="E1192" s="23">
        <v>8500</v>
      </c>
      <c r="F1192" s="26">
        <v>0.24</v>
      </c>
      <c r="G1192" s="15">
        <v>4.4000000000000004</v>
      </c>
      <c r="H1192" s="23">
        <v>5865</v>
      </c>
    </row>
    <row r="1193" spans="1:8" x14ac:dyDescent="0.55000000000000004">
      <c r="A1193" s="9" t="s">
        <v>10969</v>
      </c>
      <c r="B1193" s="10" t="s">
        <v>10971</v>
      </c>
      <c r="C1193" s="9" t="s">
        <v>14094</v>
      </c>
      <c r="D1193" s="19">
        <v>1484</v>
      </c>
      <c r="E1193" s="23">
        <v>2499</v>
      </c>
      <c r="F1193" s="26">
        <v>0.41</v>
      </c>
      <c r="G1193" s="15">
        <v>3.7</v>
      </c>
      <c r="H1193" s="23">
        <v>1067</v>
      </c>
    </row>
    <row r="1194" spans="1:8" x14ac:dyDescent="0.55000000000000004">
      <c r="A1194" s="9" t="s">
        <v>10981</v>
      </c>
      <c r="B1194" s="10" t="s">
        <v>9507</v>
      </c>
      <c r="C1194" s="9" t="s">
        <v>14017</v>
      </c>
      <c r="D1194" s="19">
        <v>999</v>
      </c>
      <c r="E1194" s="23">
        <v>1560</v>
      </c>
      <c r="F1194" s="26">
        <v>0.36</v>
      </c>
      <c r="G1194" s="15">
        <v>3.6</v>
      </c>
      <c r="H1194" s="23">
        <v>4881</v>
      </c>
    </row>
    <row r="1195" spans="1:8" x14ac:dyDescent="0.55000000000000004">
      <c r="A1195" s="9" t="s">
        <v>10992</v>
      </c>
      <c r="B1195" s="10" t="s">
        <v>9553</v>
      </c>
      <c r="C1195" s="9" t="s">
        <v>14076</v>
      </c>
      <c r="D1195" s="19">
        <v>3299</v>
      </c>
      <c r="E1195" s="23">
        <v>6500</v>
      </c>
      <c r="F1195" s="26">
        <v>0.49</v>
      </c>
      <c r="G1195" s="15">
        <v>3.7</v>
      </c>
      <c r="H1195" s="23">
        <v>11217</v>
      </c>
    </row>
    <row r="1196" spans="1:8" x14ac:dyDescent="0.55000000000000004">
      <c r="A1196" s="9" t="s">
        <v>11003</v>
      </c>
      <c r="B1196" s="10" t="s">
        <v>9282</v>
      </c>
      <c r="C1196" s="9" t="s">
        <v>14070</v>
      </c>
      <c r="D1196" s="19">
        <v>259</v>
      </c>
      <c r="E1196" s="23">
        <v>999</v>
      </c>
      <c r="F1196" s="26">
        <v>0.74</v>
      </c>
      <c r="G1196" s="15">
        <v>4</v>
      </c>
      <c r="H1196" s="23">
        <v>43</v>
      </c>
    </row>
    <row r="1197" spans="1:8" x14ac:dyDescent="0.55000000000000004">
      <c r="A1197" s="9" t="s">
        <v>11013</v>
      </c>
      <c r="B1197" s="10" t="s">
        <v>9305</v>
      </c>
      <c r="C1197" s="9" t="s">
        <v>14071</v>
      </c>
      <c r="D1197" s="19">
        <v>3249</v>
      </c>
      <c r="E1197" s="23">
        <v>7795</v>
      </c>
      <c r="F1197" s="26">
        <v>0.57999999999999996</v>
      </c>
      <c r="G1197" s="15">
        <v>4.2</v>
      </c>
      <c r="H1197" s="23">
        <v>4664</v>
      </c>
    </row>
    <row r="1198" spans="1:8" x14ac:dyDescent="0.55000000000000004">
      <c r="A1198" s="9" t="s">
        <v>11024</v>
      </c>
      <c r="B1198" s="10" t="s">
        <v>9507</v>
      </c>
      <c r="C1198" s="9" t="s">
        <v>14017</v>
      </c>
      <c r="D1198" s="19">
        <v>4280</v>
      </c>
      <c r="E1198" s="23">
        <v>5995</v>
      </c>
      <c r="F1198" s="26">
        <v>0.28999999999999998</v>
      </c>
      <c r="G1198" s="15">
        <v>3.8</v>
      </c>
      <c r="H1198" s="23">
        <v>2112</v>
      </c>
    </row>
    <row r="1199" spans="1:8" x14ac:dyDescent="0.55000000000000004">
      <c r="A1199" s="9" t="s">
        <v>11036</v>
      </c>
      <c r="B1199" s="10" t="s">
        <v>11038</v>
      </c>
      <c r="C1199" s="9" t="s">
        <v>13951</v>
      </c>
      <c r="D1199" s="19">
        <v>189</v>
      </c>
      <c r="E1199" s="23">
        <v>299</v>
      </c>
      <c r="F1199" s="26">
        <v>0.37</v>
      </c>
      <c r="G1199" s="15">
        <v>4.2</v>
      </c>
      <c r="H1199" s="23">
        <v>2737</v>
      </c>
    </row>
    <row r="1200" spans="1:8" x14ac:dyDescent="0.55000000000000004">
      <c r="A1200" s="9" t="s">
        <v>11048</v>
      </c>
      <c r="B1200" s="10" t="s">
        <v>9933</v>
      </c>
      <c r="C1200" s="9" t="s">
        <v>14081</v>
      </c>
      <c r="D1200" s="19">
        <v>1449</v>
      </c>
      <c r="E1200" s="23">
        <v>2349</v>
      </c>
      <c r="F1200" s="26">
        <v>0.38</v>
      </c>
      <c r="G1200" s="15">
        <v>3.9</v>
      </c>
      <c r="H1200" s="23">
        <v>9019</v>
      </c>
    </row>
    <row r="1201" spans="1:8" x14ac:dyDescent="0.55000000000000004">
      <c r="A1201" s="9" t="s">
        <v>11060</v>
      </c>
      <c r="B1201" s="10" t="s">
        <v>9495</v>
      </c>
      <c r="C1201" s="9" t="s">
        <v>14075</v>
      </c>
      <c r="D1201" s="19">
        <v>199</v>
      </c>
      <c r="E1201" s="23">
        <v>499</v>
      </c>
      <c r="F1201" s="26">
        <v>0.6</v>
      </c>
      <c r="G1201" s="15">
        <v>4</v>
      </c>
      <c r="H1201" s="23">
        <v>10234</v>
      </c>
    </row>
    <row r="1202" spans="1:8" x14ac:dyDescent="0.55000000000000004">
      <c r="A1202" s="9" t="s">
        <v>11070</v>
      </c>
      <c r="B1202" s="10" t="s">
        <v>11072</v>
      </c>
      <c r="C1202" s="9" t="s">
        <v>14095</v>
      </c>
      <c r="D1202" s="19">
        <v>474</v>
      </c>
      <c r="E1202" s="23">
        <v>1299</v>
      </c>
      <c r="F1202" s="26">
        <v>0.64</v>
      </c>
      <c r="G1202" s="15">
        <v>4.0999999999999996</v>
      </c>
      <c r="H1202" s="23">
        <v>550</v>
      </c>
    </row>
    <row r="1203" spans="1:8" x14ac:dyDescent="0.55000000000000004">
      <c r="A1203" s="9" t="s">
        <v>11081</v>
      </c>
      <c r="B1203" s="10" t="s">
        <v>9282</v>
      </c>
      <c r="C1203" s="9" t="s">
        <v>14070</v>
      </c>
      <c r="D1203" s="19">
        <v>279</v>
      </c>
      <c r="E1203" s="23">
        <v>499</v>
      </c>
      <c r="F1203" s="26">
        <v>0.44</v>
      </c>
      <c r="G1203" s="15">
        <v>4.8</v>
      </c>
      <c r="H1203" s="23">
        <v>28</v>
      </c>
    </row>
    <row r="1204" spans="1:8" x14ac:dyDescent="0.55000000000000004">
      <c r="A1204" s="9" t="s">
        <v>11091</v>
      </c>
      <c r="B1204" s="10" t="s">
        <v>9933</v>
      </c>
      <c r="C1204" s="9" t="s">
        <v>14081</v>
      </c>
      <c r="D1204" s="19">
        <v>1999</v>
      </c>
      <c r="E1204" s="23">
        <v>4775</v>
      </c>
      <c r="F1204" s="26">
        <v>0.57999999999999996</v>
      </c>
      <c r="G1204" s="15">
        <v>4.2</v>
      </c>
      <c r="H1204" s="23">
        <v>1353</v>
      </c>
    </row>
    <row r="1205" spans="1:8" x14ac:dyDescent="0.55000000000000004">
      <c r="A1205" s="9" t="s">
        <v>11102</v>
      </c>
      <c r="B1205" s="10" t="s">
        <v>9162</v>
      </c>
      <c r="C1205" s="9" t="s">
        <v>14015</v>
      </c>
      <c r="D1205" s="19">
        <v>799</v>
      </c>
      <c r="E1205" s="23">
        <v>1230</v>
      </c>
      <c r="F1205" s="26">
        <v>0.35</v>
      </c>
      <c r="G1205" s="15">
        <v>4.0999999999999996</v>
      </c>
      <c r="H1205" s="23">
        <v>2138</v>
      </c>
    </row>
    <row r="1206" spans="1:8" x14ac:dyDescent="0.55000000000000004">
      <c r="A1206" s="9" t="s">
        <v>11113</v>
      </c>
      <c r="B1206" s="10" t="s">
        <v>9825</v>
      </c>
      <c r="C1206" s="9" t="s">
        <v>14079</v>
      </c>
      <c r="D1206" s="19">
        <v>949</v>
      </c>
      <c r="E1206" s="23">
        <v>1999</v>
      </c>
      <c r="F1206" s="26">
        <v>0.53</v>
      </c>
      <c r="G1206" s="15">
        <v>4</v>
      </c>
      <c r="H1206" s="23">
        <v>1679</v>
      </c>
    </row>
    <row r="1207" spans="1:8" x14ac:dyDescent="0.55000000000000004">
      <c r="A1207" s="9" t="s">
        <v>11123</v>
      </c>
      <c r="B1207" s="10" t="s">
        <v>11125</v>
      </c>
      <c r="C1207" s="9" t="s">
        <v>14020</v>
      </c>
      <c r="D1207" s="19">
        <v>3657.66</v>
      </c>
      <c r="E1207" s="23">
        <v>5156</v>
      </c>
      <c r="F1207" s="26">
        <v>0.28999999999999998</v>
      </c>
      <c r="G1207" s="15">
        <v>3.9</v>
      </c>
      <c r="H1207" s="23">
        <v>12837</v>
      </c>
    </row>
    <row r="1208" spans="1:8" x14ac:dyDescent="0.55000000000000004">
      <c r="A1208" s="9" t="s">
        <v>11136</v>
      </c>
      <c r="B1208" s="10" t="s">
        <v>11138</v>
      </c>
      <c r="C1208" s="9" t="s">
        <v>14096</v>
      </c>
      <c r="D1208" s="19">
        <v>1699</v>
      </c>
      <c r="E1208" s="23">
        <v>1999</v>
      </c>
      <c r="F1208" s="26">
        <v>0.15</v>
      </c>
      <c r="G1208" s="15">
        <v>4.0999999999999996</v>
      </c>
      <c r="H1208" s="23">
        <v>8873</v>
      </c>
    </row>
    <row r="1209" spans="1:8" x14ac:dyDescent="0.55000000000000004">
      <c r="A1209" s="9" t="s">
        <v>11147</v>
      </c>
      <c r="B1209" s="10" t="s">
        <v>9507</v>
      </c>
      <c r="C1209" s="9" t="s">
        <v>14017</v>
      </c>
      <c r="D1209" s="19">
        <v>1849</v>
      </c>
      <c r="E1209" s="23">
        <v>2095</v>
      </c>
      <c r="F1209" s="26">
        <v>0.12</v>
      </c>
      <c r="G1209" s="15">
        <v>4.3</v>
      </c>
      <c r="H1209" s="23">
        <v>7681</v>
      </c>
    </row>
    <row r="1210" spans="1:8" x14ac:dyDescent="0.55000000000000004">
      <c r="A1210" s="9" t="s">
        <v>11158</v>
      </c>
      <c r="B1210" s="10" t="s">
        <v>9151</v>
      </c>
      <c r="C1210" s="9" t="s">
        <v>14067</v>
      </c>
      <c r="D1210" s="19">
        <v>12499</v>
      </c>
      <c r="E1210" s="23">
        <v>19825</v>
      </c>
      <c r="F1210" s="26">
        <v>0.37</v>
      </c>
      <c r="G1210" s="15">
        <v>4.0999999999999996</v>
      </c>
      <c r="H1210" s="23">
        <v>322</v>
      </c>
    </row>
    <row r="1211" spans="1:8" x14ac:dyDescent="0.55000000000000004">
      <c r="A1211" s="9" t="s">
        <v>11169</v>
      </c>
      <c r="B1211" s="10" t="s">
        <v>9293</v>
      </c>
      <c r="C1211" s="9" t="s">
        <v>14017</v>
      </c>
      <c r="D1211" s="19">
        <v>1099</v>
      </c>
      <c r="E1211" s="23">
        <v>1920</v>
      </c>
      <c r="F1211" s="26">
        <v>0.43</v>
      </c>
      <c r="G1211" s="15">
        <v>4.2</v>
      </c>
      <c r="H1211" s="23">
        <v>9772</v>
      </c>
    </row>
    <row r="1212" spans="1:8" x14ac:dyDescent="0.55000000000000004">
      <c r="A1212" s="9" t="s">
        <v>11180</v>
      </c>
      <c r="B1212" s="10" t="s">
        <v>10791</v>
      </c>
      <c r="C1212" s="9" t="s">
        <v>14092</v>
      </c>
      <c r="D1212" s="19">
        <v>8199</v>
      </c>
      <c r="E1212" s="23">
        <v>16000</v>
      </c>
      <c r="F1212" s="26">
        <v>0.49</v>
      </c>
      <c r="G1212" s="15">
        <v>3.9</v>
      </c>
      <c r="H1212" s="23">
        <v>18497</v>
      </c>
    </row>
    <row r="1213" spans="1:8" x14ac:dyDescent="0.55000000000000004">
      <c r="A1213" s="9" t="s">
        <v>11192</v>
      </c>
      <c r="B1213" s="10" t="s">
        <v>9553</v>
      </c>
      <c r="C1213" s="9" t="s">
        <v>14076</v>
      </c>
      <c r="D1213" s="19">
        <v>499</v>
      </c>
      <c r="E1213" s="23">
        <v>2199</v>
      </c>
      <c r="F1213" s="26">
        <v>0.77</v>
      </c>
      <c r="G1213" s="15">
        <v>3.7</v>
      </c>
      <c r="H1213" s="23">
        <v>53</v>
      </c>
    </row>
    <row r="1214" spans="1:8" x14ac:dyDescent="0.55000000000000004">
      <c r="A1214" s="9" t="s">
        <v>11202</v>
      </c>
      <c r="B1214" s="10" t="s">
        <v>9587</v>
      </c>
      <c r="C1214" s="9" t="s">
        <v>14019</v>
      </c>
      <c r="D1214" s="19">
        <v>6999</v>
      </c>
      <c r="E1214" s="23">
        <v>14999</v>
      </c>
      <c r="F1214" s="26">
        <v>0.53</v>
      </c>
      <c r="G1214" s="15">
        <v>4.0999999999999996</v>
      </c>
      <c r="H1214" s="23">
        <v>1728</v>
      </c>
    </row>
    <row r="1215" spans="1:8" x14ac:dyDescent="0.55000000000000004">
      <c r="A1215" s="9" t="s">
        <v>11212</v>
      </c>
      <c r="B1215" s="10" t="s">
        <v>9922</v>
      </c>
      <c r="C1215" s="9" t="s">
        <v>14080</v>
      </c>
      <c r="D1215" s="19">
        <v>1595</v>
      </c>
      <c r="E1215" s="23">
        <v>1799</v>
      </c>
      <c r="F1215" s="26">
        <v>0.11</v>
      </c>
      <c r="G1215" s="15">
        <v>4</v>
      </c>
      <c r="H1215" s="23">
        <v>2877</v>
      </c>
    </row>
    <row r="1216" spans="1:8" x14ac:dyDescent="0.55000000000000004">
      <c r="A1216" s="9" t="s">
        <v>11222</v>
      </c>
      <c r="B1216" s="10" t="s">
        <v>9293</v>
      </c>
      <c r="C1216" s="9" t="s">
        <v>14017</v>
      </c>
      <c r="D1216" s="19">
        <v>1049</v>
      </c>
      <c r="E1216" s="23">
        <v>1950</v>
      </c>
      <c r="F1216" s="26">
        <v>0.46</v>
      </c>
      <c r="G1216" s="15">
        <v>3.8</v>
      </c>
      <c r="H1216" s="23">
        <v>250</v>
      </c>
    </row>
    <row r="1217" spans="1:8" x14ac:dyDescent="0.55000000000000004">
      <c r="A1217" s="9" t="s">
        <v>11232</v>
      </c>
      <c r="B1217" s="10" t="s">
        <v>9364</v>
      </c>
      <c r="C1217" s="9" t="s">
        <v>14018</v>
      </c>
      <c r="D1217" s="19">
        <v>1182</v>
      </c>
      <c r="E1217" s="23">
        <v>2995</v>
      </c>
      <c r="F1217" s="26">
        <v>0.61</v>
      </c>
      <c r="G1217" s="15">
        <v>4.2</v>
      </c>
      <c r="H1217" s="23">
        <v>5178</v>
      </c>
    </row>
    <row r="1218" spans="1:8" x14ac:dyDescent="0.55000000000000004">
      <c r="A1218" s="9" t="s">
        <v>11243</v>
      </c>
      <c r="B1218" s="10" t="s">
        <v>9162</v>
      </c>
      <c r="C1218" s="9" t="s">
        <v>14015</v>
      </c>
      <c r="D1218" s="19">
        <v>499</v>
      </c>
      <c r="E1218" s="23">
        <v>999</v>
      </c>
      <c r="F1218" s="26">
        <v>0.5</v>
      </c>
      <c r="G1218" s="15">
        <v>4.5999999999999996</v>
      </c>
      <c r="H1218" s="23">
        <v>79</v>
      </c>
    </row>
    <row r="1219" spans="1:8" x14ac:dyDescent="0.55000000000000004">
      <c r="A1219" s="9" t="s">
        <v>11253</v>
      </c>
      <c r="B1219" s="10" t="s">
        <v>10779</v>
      </c>
      <c r="C1219" s="9" t="s">
        <v>14091</v>
      </c>
      <c r="D1219" s="19">
        <v>8799</v>
      </c>
      <c r="E1219" s="23">
        <v>11995</v>
      </c>
      <c r="F1219" s="26">
        <v>0.27</v>
      </c>
      <c r="G1219" s="15">
        <v>4.0999999999999996</v>
      </c>
      <c r="H1219" s="23">
        <v>4157</v>
      </c>
    </row>
    <row r="1220" spans="1:8" x14ac:dyDescent="0.55000000000000004">
      <c r="A1220" s="9" t="s">
        <v>11264</v>
      </c>
      <c r="B1220" s="10" t="s">
        <v>9139</v>
      </c>
      <c r="C1220" s="9" t="s">
        <v>14066</v>
      </c>
      <c r="D1220" s="19">
        <v>1529</v>
      </c>
      <c r="E1220" s="23">
        <v>2999</v>
      </c>
      <c r="F1220" s="26">
        <v>0.49</v>
      </c>
      <c r="G1220" s="15">
        <v>3.3</v>
      </c>
      <c r="H1220" s="23">
        <v>29</v>
      </c>
    </row>
    <row r="1221" spans="1:8" x14ac:dyDescent="0.55000000000000004">
      <c r="A1221" s="9" t="s">
        <v>11274</v>
      </c>
      <c r="B1221" s="10" t="s">
        <v>9293</v>
      </c>
      <c r="C1221" s="9" t="s">
        <v>14017</v>
      </c>
      <c r="D1221" s="19">
        <v>1199</v>
      </c>
      <c r="E1221" s="23">
        <v>1690</v>
      </c>
      <c r="F1221" s="26">
        <v>0.28999999999999998</v>
      </c>
      <c r="G1221" s="15">
        <v>4.2</v>
      </c>
      <c r="H1221" s="23">
        <v>4580</v>
      </c>
    </row>
    <row r="1222" spans="1:8" x14ac:dyDescent="0.55000000000000004">
      <c r="A1222" s="9" t="s">
        <v>11285</v>
      </c>
      <c r="B1222" s="10" t="s">
        <v>9655</v>
      </c>
      <c r="C1222" s="9" t="s">
        <v>14077</v>
      </c>
      <c r="D1222" s="19">
        <v>1052</v>
      </c>
      <c r="E1222" s="23">
        <v>1790</v>
      </c>
      <c r="F1222" s="26">
        <v>0.41</v>
      </c>
      <c r="G1222" s="15">
        <v>4.3</v>
      </c>
      <c r="H1222" s="23">
        <v>1404</v>
      </c>
    </row>
    <row r="1223" spans="1:8" x14ac:dyDescent="0.55000000000000004">
      <c r="A1223" s="9" t="s">
        <v>11296</v>
      </c>
      <c r="B1223" s="10" t="s">
        <v>11298</v>
      </c>
      <c r="C1223" s="9" t="s">
        <v>14097</v>
      </c>
      <c r="D1223" s="19">
        <v>6499</v>
      </c>
      <c r="E1223" s="23">
        <v>8995</v>
      </c>
      <c r="F1223" s="26">
        <v>0.28000000000000003</v>
      </c>
      <c r="G1223" s="15">
        <v>4.3</v>
      </c>
      <c r="H1223" s="23">
        <v>2810</v>
      </c>
    </row>
    <row r="1224" spans="1:8" x14ac:dyDescent="0.55000000000000004">
      <c r="A1224" s="9" t="s">
        <v>11308</v>
      </c>
      <c r="B1224" s="10" t="s">
        <v>9879</v>
      </c>
      <c r="C1224" s="9" t="s">
        <v>13950</v>
      </c>
      <c r="D1224" s="19">
        <v>239</v>
      </c>
      <c r="E1224" s="23">
        <v>239</v>
      </c>
      <c r="F1224" s="26">
        <v>0</v>
      </c>
      <c r="G1224" s="15">
        <v>4.3</v>
      </c>
      <c r="H1224" s="23">
        <v>7</v>
      </c>
    </row>
    <row r="1225" spans="1:8" x14ac:dyDescent="0.55000000000000004">
      <c r="A1225" s="9" t="s">
        <v>11318</v>
      </c>
      <c r="B1225" s="10" t="s">
        <v>9282</v>
      </c>
      <c r="C1225" s="9" t="s">
        <v>14070</v>
      </c>
      <c r="D1225" s="19">
        <v>699</v>
      </c>
      <c r="E1225" s="23">
        <v>1599</v>
      </c>
      <c r="F1225" s="26">
        <v>0.56000000000000005</v>
      </c>
      <c r="G1225" s="15">
        <v>4.7</v>
      </c>
      <c r="H1225" s="23">
        <v>1729</v>
      </c>
    </row>
    <row r="1226" spans="1:8" x14ac:dyDescent="0.55000000000000004">
      <c r="A1226" s="9" t="s">
        <v>11328</v>
      </c>
      <c r="B1226" s="10" t="s">
        <v>11330</v>
      </c>
      <c r="C1226" s="9" t="s">
        <v>14023</v>
      </c>
      <c r="D1226" s="19">
        <v>2599</v>
      </c>
      <c r="E1226" s="23">
        <v>4290</v>
      </c>
      <c r="F1226" s="26">
        <v>0.39</v>
      </c>
      <c r="G1226" s="15">
        <v>4.4000000000000004</v>
      </c>
      <c r="H1226" s="23">
        <v>2116</v>
      </c>
    </row>
    <row r="1227" spans="1:8" x14ac:dyDescent="0.55000000000000004">
      <c r="A1227" s="9" t="s">
        <v>11340</v>
      </c>
      <c r="B1227" s="10" t="s">
        <v>9587</v>
      </c>
      <c r="C1227" s="9" t="s">
        <v>14019</v>
      </c>
      <c r="D1227" s="19">
        <v>1547</v>
      </c>
      <c r="E1227" s="23">
        <v>2890</v>
      </c>
      <c r="F1227" s="26">
        <v>0.46</v>
      </c>
      <c r="G1227" s="15">
        <v>3.9</v>
      </c>
      <c r="H1227" s="23">
        <v>463</v>
      </c>
    </row>
    <row r="1228" spans="1:8" x14ac:dyDescent="0.55000000000000004">
      <c r="A1228" s="9" t="s">
        <v>11350</v>
      </c>
      <c r="B1228" s="10" t="s">
        <v>9282</v>
      </c>
      <c r="C1228" s="9" t="s">
        <v>14070</v>
      </c>
      <c r="D1228" s="19">
        <v>499</v>
      </c>
      <c r="E1228" s="23">
        <v>1299</v>
      </c>
      <c r="F1228" s="26">
        <v>0.62</v>
      </c>
      <c r="G1228" s="15">
        <v>4.7</v>
      </c>
      <c r="H1228" s="23">
        <v>54</v>
      </c>
    </row>
    <row r="1229" spans="1:8" x14ac:dyDescent="0.55000000000000004">
      <c r="A1229" s="9" t="s">
        <v>11360</v>
      </c>
      <c r="B1229" s="10" t="s">
        <v>9449</v>
      </c>
      <c r="C1229" s="9" t="s">
        <v>14074</v>
      </c>
      <c r="D1229" s="19">
        <v>510</v>
      </c>
      <c r="E1229" s="23">
        <v>640</v>
      </c>
      <c r="F1229" s="26">
        <v>0.2</v>
      </c>
      <c r="G1229" s="15">
        <v>4.0999999999999996</v>
      </c>
      <c r="H1229" s="23">
        <v>7229</v>
      </c>
    </row>
    <row r="1230" spans="1:8" x14ac:dyDescent="0.55000000000000004">
      <c r="A1230" s="9" t="s">
        <v>11372</v>
      </c>
      <c r="B1230" s="10" t="s">
        <v>9316</v>
      </c>
      <c r="C1230" s="9" t="s">
        <v>14072</v>
      </c>
      <c r="D1230" s="19">
        <v>1899</v>
      </c>
      <c r="E1230" s="23">
        <v>3790</v>
      </c>
      <c r="F1230" s="26">
        <v>0.5</v>
      </c>
      <c r="G1230" s="15">
        <v>3.8</v>
      </c>
      <c r="H1230" s="23">
        <v>3842</v>
      </c>
    </row>
    <row r="1231" spans="1:8" x14ac:dyDescent="0.55000000000000004">
      <c r="A1231" s="9" t="s">
        <v>11383</v>
      </c>
      <c r="B1231" s="10" t="s">
        <v>9316</v>
      </c>
      <c r="C1231" s="9" t="s">
        <v>14072</v>
      </c>
      <c r="D1231" s="19">
        <v>2599</v>
      </c>
      <c r="E1231" s="23">
        <v>4560</v>
      </c>
      <c r="F1231" s="26">
        <v>0.43</v>
      </c>
      <c r="G1231" s="15">
        <v>4.4000000000000004</v>
      </c>
      <c r="H1231" s="23">
        <v>646</v>
      </c>
    </row>
    <row r="1232" spans="1:8" x14ac:dyDescent="0.55000000000000004">
      <c r="A1232" s="9" t="s">
        <v>11393</v>
      </c>
      <c r="B1232" s="10" t="s">
        <v>9655</v>
      </c>
      <c r="C1232" s="9" t="s">
        <v>14077</v>
      </c>
      <c r="D1232" s="19">
        <v>1199</v>
      </c>
      <c r="E1232" s="23">
        <v>3500</v>
      </c>
      <c r="F1232" s="26">
        <v>0.66</v>
      </c>
      <c r="G1232" s="15">
        <v>4.3</v>
      </c>
      <c r="H1232" s="23">
        <v>1802</v>
      </c>
    </row>
    <row r="1233" spans="1:8" x14ac:dyDescent="0.55000000000000004">
      <c r="A1233" s="9" t="s">
        <v>11403</v>
      </c>
      <c r="B1233" s="10" t="s">
        <v>9316</v>
      </c>
      <c r="C1233" s="9" t="s">
        <v>14072</v>
      </c>
      <c r="D1233" s="19">
        <v>999</v>
      </c>
      <c r="E1233" s="23">
        <v>2600</v>
      </c>
      <c r="F1233" s="26">
        <v>0.62</v>
      </c>
      <c r="G1233" s="15">
        <v>3.4</v>
      </c>
      <c r="H1233" s="23">
        <v>252</v>
      </c>
    </row>
    <row r="1234" spans="1:8" x14ac:dyDescent="0.55000000000000004">
      <c r="A1234" s="9" t="s">
        <v>11414</v>
      </c>
      <c r="B1234" s="10" t="s">
        <v>9238</v>
      </c>
      <c r="C1234" s="9" t="s">
        <v>14069</v>
      </c>
      <c r="D1234" s="19">
        <v>1999</v>
      </c>
      <c r="E1234" s="23">
        <v>3300</v>
      </c>
      <c r="F1234" s="26">
        <v>0.39</v>
      </c>
      <c r="G1234" s="15">
        <v>4.2</v>
      </c>
      <c r="H1234" s="23">
        <v>780</v>
      </c>
    </row>
    <row r="1235" spans="1:8" x14ac:dyDescent="0.55000000000000004">
      <c r="A1235" s="9" t="s">
        <v>11425</v>
      </c>
      <c r="B1235" s="10" t="s">
        <v>9282</v>
      </c>
      <c r="C1235" s="9" t="s">
        <v>14070</v>
      </c>
      <c r="D1235" s="19">
        <v>210</v>
      </c>
      <c r="E1235" s="23">
        <v>699</v>
      </c>
      <c r="F1235" s="26">
        <v>0.7</v>
      </c>
      <c r="G1235" s="15">
        <v>3.7</v>
      </c>
      <c r="H1235" s="23">
        <v>74</v>
      </c>
    </row>
    <row r="1236" spans="1:8" x14ac:dyDescent="0.55000000000000004">
      <c r="A1236" s="9" t="s">
        <v>11435</v>
      </c>
      <c r="B1236" s="10" t="s">
        <v>10779</v>
      </c>
      <c r="C1236" s="9" t="s">
        <v>14091</v>
      </c>
      <c r="D1236" s="19">
        <v>14499</v>
      </c>
      <c r="E1236" s="23">
        <v>23559</v>
      </c>
      <c r="F1236" s="26">
        <v>0.38</v>
      </c>
      <c r="G1236" s="15">
        <v>4.3</v>
      </c>
      <c r="H1236" s="23">
        <v>2026</v>
      </c>
    </row>
    <row r="1237" spans="1:8" x14ac:dyDescent="0.55000000000000004">
      <c r="A1237" s="9" t="s">
        <v>11447</v>
      </c>
      <c r="B1237" s="10" t="s">
        <v>9495</v>
      </c>
      <c r="C1237" s="9" t="s">
        <v>14075</v>
      </c>
      <c r="D1237" s="19">
        <v>950</v>
      </c>
      <c r="E1237" s="23">
        <v>1599</v>
      </c>
      <c r="F1237" s="26">
        <v>0.41</v>
      </c>
      <c r="G1237" s="15">
        <v>4.3</v>
      </c>
      <c r="H1237" s="23">
        <v>5911</v>
      </c>
    </row>
    <row r="1238" spans="1:8" x14ac:dyDescent="0.55000000000000004">
      <c r="A1238" s="9" t="s">
        <v>11458</v>
      </c>
      <c r="B1238" s="10" t="s">
        <v>9483</v>
      </c>
      <c r="C1238" s="9" t="s">
        <v>13949</v>
      </c>
      <c r="D1238" s="19">
        <v>7199</v>
      </c>
      <c r="E1238" s="23">
        <v>9995</v>
      </c>
      <c r="F1238" s="26">
        <v>0.28000000000000003</v>
      </c>
      <c r="G1238" s="15">
        <v>4.4000000000000004</v>
      </c>
      <c r="H1238" s="23">
        <v>1964</v>
      </c>
    </row>
    <row r="1239" spans="1:8" x14ac:dyDescent="0.55000000000000004">
      <c r="A1239" s="9" t="s">
        <v>11469</v>
      </c>
      <c r="B1239" s="10" t="s">
        <v>9139</v>
      </c>
      <c r="C1239" s="9" t="s">
        <v>14066</v>
      </c>
      <c r="D1239" s="19">
        <v>2439</v>
      </c>
      <c r="E1239" s="23">
        <v>2545</v>
      </c>
      <c r="F1239" s="26">
        <v>0.04</v>
      </c>
      <c r="G1239" s="15">
        <v>4.0999999999999996</v>
      </c>
      <c r="H1239" s="23">
        <v>25</v>
      </c>
    </row>
    <row r="1240" spans="1:8" x14ac:dyDescent="0.55000000000000004">
      <c r="A1240" s="9" t="s">
        <v>11481</v>
      </c>
      <c r="B1240" s="10" t="s">
        <v>9507</v>
      </c>
      <c r="C1240" s="9" t="s">
        <v>14017</v>
      </c>
      <c r="D1240" s="19">
        <v>7799</v>
      </c>
      <c r="E1240" s="23">
        <v>8995</v>
      </c>
      <c r="F1240" s="26">
        <v>0.13</v>
      </c>
      <c r="G1240" s="15">
        <v>4</v>
      </c>
      <c r="H1240" s="23">
        <v>3160</v>
      </c>
    </row>
    <row r="1241" spans="1:8" x14ac:dyDescent="0.55000000000000004">
      <c r="A1241" s="9" t="s">
        <v>11492</v>
      </c>
      <c r="B1241" s="10" t="s">
        <v>9825</v>
      </c>
      <c r="C1241" s="9" t="s">
        <v>14079</v>
      </c>
      <c r="D1241" s="19">
        <v>1599</v>
      </c>
      <c r="E1241" s="23">
        <v>1999</v>
      </c>
      <c r="F1241" s="26">
        <v>0.2</v>
      </c>
      <c r="G1241" s="15">
        <v>4.4000000000000004</v>
      </c>
      <c r="H1241" s="23">
        <v>1558</v>
      </c>
    </row>
    <row r="1242" spans="1:8" x14ac:dyDescent="0.55000000000000004">
      <c r="A1242" s="9" t="s">
        <v>11502</v>
      </c>
      <c r="B1242" s="10" t="s">
        <v>9305</v>
      </c>
      <c r="C1242" s="9" t="s">
        <v>14071</v>
      </c>
      <c r="D1242" s="19">
        <v>2899</v>
      </c>
      <c r="E1242" s="23">
        <v>5500</v>
      </c>
      <c r="F1242" s="26">
        <v>0.47</v>
      </c>
      <c r="G1242" s="15">
        <v>3.8</v>
      </c>
      <c r="H1242" s="23">
        <v>8958</v>
      </c>
    </row>
    <row r="1243" spans="1:8" x14ac:dyDescent="0.55000000000000004">
      <c r="A1243" s="9" t="s">
        <v>11513</v>
      </c>
      <c r="B1243" s="10" t="s">
        <v>10971</v>
      </c>
      <c r="C1243" s="9" t="s">
        <v>14094</v>
      </c>
      <c r="D1243" s="19">
        <v>9799</v>
      </c>
      <c r="E1243" s="23">
        <v>12150</v>
      </c>
      <c r="F1243" s="26">
        <v>0.19</v>
      </c>
      <c r="G1243" s="15">
        <v>4.3</v>
      </c>
      <c r="H1243" s="23">
        <v>13251</v>
      </c>
    </row>
    <row r="1244" spans="1:8" x14ac:dyDescent="0.55000000000000004">
      <c r="A1244" s="9" t="s">
        <v>11525</v>
      </c>
      <c r="B1244" s="10" t="s">
        <v>9507</v>
      </c>
      <c r="C1244" s="9" t="s">
        <v>14017</v>
      </c>
      <c r="D1244" s="19">
        <v>3299</v>
      </c>
      <c r="E1244" s="23">
        <v>4995</v>
      </c>
      <c r="F1244" s="26">
        <v>0.34</v>
      </c>
      <c r="G1244" s="15">
        <v>3.8</v>
      </c>
      <c r="H1244" s="23">
        <v>1393</v>
      </c>
    </row>
    <row r="1245" spans="1:8" x14ac:dyDescent="0.55000000000000004">
      <c r="A1245" s="9" t="s">
        <v>11536</v>
      </c>
      <c r="B1245" s="10" t="s">
        <v>9282</v>
      </c>
      <c r="C1245" s="9" t="s">
        <v>14070</v>
      </c>
      <c r="D1245" s="19">
        <v>669</v>
      </c>
      <c r="E1245" s="23">
        <v>1499</v>
      </c>
      <c r="F1245" s="26">
        <v>0.55000000000000004</v>
      </c>
      <c r="G1245" s="15">
        <v>2.2999999999999998</v>
      </c>
      <c r="H1245" s="23">
        <v>13</v>
      </c>
    </row>
    <row r="1246" spans="1:8" x14ac:dyDescent="0.55000000000000004">
      <c r="A1246" s="9" t="s">
        <v>11547</v>
      </c>
      <c r="B1246" s="10" t="s">
        <v>9553</v>
      </c>
      <c r="C1246" s="9" t="s">
        <v>14076</v>
      </c>
      <c r="D1246" s="19">
        <v>5890</v>
      </c>
      <c r="E1246" s="23">
        <v>7506</v>
      </c>
      <c r="F1246" s="26">
        <v>0.22</v>
      </c>
      <c r="G1246" s="15">
        <v>4.5</v>
      </c>
      <c r="H1246" s="23">
        <v>7241</v>
      </c>
    </row>
    <row r="1247" spans="1:8" x14ac:dyDescent="0.55000000000000004">
      <c r="A1247" s="9" t="s">
        <v>11558</v>
      </c>
      <c r="B1247" s="10" t="s">
        <v>10791</v>
      </c>
      <c r="C1247" s="9" t="s">
        <v>14092</v>
      </c>
      <c r="D1247" s="19">
        <v>9199</v>
      </c>
      <c r="E1247" s="23">
        <v>18000</v>
      </c>
      <c r="F1247" s="26">
        <v>0.49</v>
      </c>
      <c r="G1247" s="15">
        <v>4</v>
      </c>
      <c r="H1247" s="23">
        <v>16020</v>
      </c>
    </row>
    <row r="1248" spans="1:8" x14ac:dyDescent="0.55000000000000004">
      <c r="A1248" s="9" t="s">
        <v>11570</v>
      </c>
      <c r="B1248" s="10" t="s">
        <v>9495</v>
      </c>
      <c r="C1248" s="9" t="s">
        <v>14075</v>
      </c>
      <c r="D1248" s="19">
        <v>351</v>
      </c>
      <c r="E1248" s="23">
        <v>1099</v>
      </c>
      <c r="F1248" s="26">
        <v>0.68</v>
      </c>
      <c r="G1248" s="15">
        <v>3.7</v>
      </c>
      <c r="H1248" s="23">
        <v>1470</v>
      </c>
    </row>
    <row r="1249" spans="1:8" x14ac:dyDescent="0.55000000000000004">
      <c r="A1249" s="9" t="s">
        <v>11580</v>
      </c>
      <c r="B1249" s="10" t="s">
        <v>11582</v>
      </c>
      <c r="C1249" s="9" t="s">
        <v>13952</v>
      </c>
      <c r="D1249" s="19">
        <v>899</v>
      </c>
      <c r="E1249" s="23">
        <v>1900</v>
      </c>
      <c r="F1249" s="26">
        <v>0.53</v>
      </c>
      <c r="G1249" s="15">
        <v>4</v>
      </c>
      <c r="H1249" s="23">
        <v>3663</v>
      </c>
    </row>
    <row r="1250" spans="1:8" x14ac:dyDescent="0.55000000000000004">
      <c r="A1250" s="9" t="s">
        <v>11591</v>
      </c>
      <c r="B1250" s="10" t="s">
        <v>9364</v>
      </c>
      <c r="C1250" s="9" t="s">
        <v>14018</v>
      </c>
      <c r="D1250" s="19">
        <v>1349</v>
      </c>
      <c r="E1250" s="23">
        <v>1850</v>
      </c>
      <c r="F1250" s="26">
        <v>0.27</v>
      </c>
      <c r="G1250" s="15">
        <v>4.4000000000000004</v>
      </c>
      <c r="H1250" s="23">
        <v>638</v>
      </c>
    </row>
    <row r="1251" spans="1:8" x14ac:dyDescent="0.55000000000000004">
      <c r="A1251" s="9" t="s">
        <v>11601</v>
      </c>
      <c r="B1251" s="10" t="s">
        <v>10633</v>
      </c>
      <c r="C1251" s="9" t="s">
        <v>14019</v>
      </c>
      <c r="D1251" s="19">
        <v>6236</v>
      </c>
      <c r="E1251" s="23">
        <v>9999</v>
      </c>
      <c r="F1251" s="26">
        <v>0.38</v>
      </c>
      <c r="G1251" s="15">
        <v>4.0999999999999996</v>
      </c>
      <c r="H1251" s="23">
        <v>3552</v>
      </c>
    </row>
    <row r="1252" spans="1:8" x14ac:dyDescent="0.55000000000000004">
      <c r="A1252" s="9" t="s">
        <v>11612</v>
      </c>
      <c r="B1252" s="10" t="s">
        <v>9282</v>
      </c>
      <c r="C1252" s="9" t="s">
        <v>14070</v>
      </c>
      <c r="D1252" s="19">
        <v>2742</v>
      </c>
      <c r="E1252" s="23">
        <v>3995</v>
      </c>
      <c r="F1252" s="26">
        <v>0.31</v>
      </c>
      <c r="G1252" s="15">
        <v>4.4000000000000004</v>
      </c>
      <c r="H1252" s="23">
        <v>11148</v>
      </c>
    </row>
    <row r="1253" spans="1:8" x14ac:dyDescent="0.55000000000000004">
      <c r="A1253" s="9" t="s">
        <v>11624</v>
      </c>
      <c r="B1253" s="10" t="s">
        <v>10971</v>
      </c>
      <c r="C1253" s="9" t="s">
        <v>14094</v>
      </c>
      <c r="D1253" s="19">
        <v>721</v>
      </c>
      <c r="E1253" s="23">
        <v>1499</v>
      </c>
      <c r="F1253" s="26">
        <v>0.52</v>
      </c>
      <c r="G1253" s="15">
        <v>3.1</v>
      </c>
      <c r="H1253" s="23">
        <v>2449</v>
      </c>
    </row>
    <row r="1254" spans="1:8" x14ac:dyDescent="0.55000000000000004">
      <c r="A1254" s="9" t="s">
        <v>11635</v>
      </c>
      <c r="B1254" s="10" t="s">
        <v>9507</v>
      </c>
      <c r="C1254" s="9" t="s">
        <v>14017</v>
      </c>
      <c r="D1254" s="19">
        <v>2903</v>
      </c>
      <c r="E1254" s="23">
        <v>3295</v>
      </c>
      <c r="F1254" s="26">
        <v>0.12</v>
      </c>
      <c r="G1254" s="15">
        <v>4.3</v>
      </c>
      <c r="H1254" s="23">
        <v>2299</v>
      </c>
    </row>
    <row r="1255" spans="1:8" x14ac:dyDescent="0.55000000000000004">
      <c r="A1255" s="9" t="s">
        <v>11646</v>
      </c>
      <c r="B1255" s="10" t="s">
        <v>9825</v>
      </c>
      <c r="C1255" s="9" t="s">
        <v>14079</v>
      </c>
      <c r="D1255" s="19">
        <v>1656</v>
      </c>
      <c r="E1255" s="23">
        <v>2695</v>
      </c>
      <c r="F1255" s="26">
        <v>0.39</v>
      </c>
      <c r="G1255" s="15">
        <v>4.4000000000000004</v>
      </c>
      <c r="H1255" s="23">
        <v>6027</v>
      </c>
    </row>
    <row r="1256" spans="1:8" x14ac:dyDescent="0.55000000000000004">
      <c r="A1256" s="9" t="s">
        <v>11658</v>
      </c>
      <c r="B1256" s="10" t="s">
        <v>9655</v>
      </c>
      <c r="C1256" s="9" t="s">
        <v>14077</v>
      </c>
      <c r="D1256" s="19">
        <v>1399</v>
      </c>
      <c r="E1256" s="23">
        <v>2290</v>
      </c>
      <c r="F1256" s="26">
        <v>0.39</v>
      </c>
      <c r="G1256" s="15">
        <v>4.4000000000000004</v>
      </c>
      <c r="H1256" s="23">
        <v>461</v>
      </c>
    </row>
    <row r="1257" spans="1:8" x14ac:dyDescent="0.55000000000000004">
      <c r="A1257" s="9" t="s">
        <v>11669</v>
      </c>
      <c r="B1257" s="10" t="s">
        <v>9686</v>
      </c>
      <c r="C1257" s="9" t="s">
        <v>14078</v>
      </c>
      <c r="D1257" s="19">
        <v>2079</v>
      </c>
      <c r="E1257" s="23">
        <v>3099</v>
      </c>
      <c r="F1257" s="26">
        <v>0.33</v>
      </c>
      <c r="G1257" s="15">
        <v>4.0999999999999996</v>
      </c>
      <c r="H1257" s="23">
        <v>282</v>
      </c>
    </row>
    <row r="1258" spans="1:8" x14ac:dyDescent="0.55000000000000004">
      <c r="A1258" s="9" t="s">
        <v>11681</v>
      </c>
      <c r="B1258" s="10" t="s">
        <v>9449</v>
      </c>
      <c r="C1258" s="9" t="s">
        <v>14074</v>
      </c>
      <c r="D1258" s="19">
        <v>999</v>
      </c>
      <c r="E1258" s="23">
        <v>1075</v>
      </c>
      <c r="F1258" s="26">
        <v>7.0000000000000007E-2</v>
      </c>
      <c r="G1258" s="15">
        <v>4.0999999999999996</v>
      </c>
      <c r="H1258" s="23">
        <v>9275</v>
      </c>
    </row>
    <row r="1259" spans="1:8" x14ac:dyDescent="0.55000000000000004">
      <c r="A1259" s="9" t="s">
        <v>11691</v>
      </c>
      <c r="B1259" s="10" t="s">
        <v>9587</v>
      </c>
      <c r="C1259" s="9" t="s">
        <v>14019</v>
      </c>
      <c r="D1259" s="19">
        <v>3179</v>
      </c>
      <c r="E1259" s="23">
        <v>6999</v>
      </c>
      <c r="F1259" s="26">
        <v>0.55000000000000004</v>
      </c>
      <c r="G1259" s="15">
        <v>4</v>
      </c>
      <c r="H1259" s="23">
        <v>743</v>
      </c>
    </row>
    <row r="1260" spans="1:8" x14ac:dyDescent="0.55000000000000004">
      <c r="A1260" s="9" t="s">
        <v>11702</v>
      </c>
      <c r="B1260" s="10" t="s">
        <v>9316</v>
      </c>
      <c r="C1260" s="9" t="s">
        <v>14072</v>
      </c>
      <c r="D1260" s="19">
        <v>1049</v>
      </c>
      <c r="E1260" s="23">
        <v>2499</v>
      </c>
      <c r="F1260" s="26">
        <v>0.57999999999999996</v>
      </c>
      <c r="G1260" s="15">
        <v>3.6</v>
      </c>
      <c r="H1260" s="23">
        <v>328</v>
      </c>
    </row>
    <row r="1261" spans="1:8" x14ac:dyDescent="0.55000000000000004">
      <c r="A1261" s="9" t="s">
        <v>11712</v>
      </c>
      <c r="B1261" s="10" t="s">
        <v>9316</v>
      </c>
      <c r="C1261" s="9" t="s">
        <v>14072</v>
      </c>
      <c r="D1261" s="19">
        <v>3599</v>
      </c>
      <c r="E1261" s="23">
        <v>7290</v>
      </c>
      <c r="F1261" s="26">
        <v>0.51</v>
      </c>
      <c r="G1261" s="15">
        <v>3.9</v>
      </c>
      <c r="H1261" s="23">
        <v>942</v>
      </c>
    </row>
    <row r="1262" spans="1:8" x14ac:dyDescent="0.55000000000000004">
      <c r="A1262" s="9" t="s">
        <v>11723</v>
      </c>
      <c r="B1262" s="10" t="s">
        <v>11725</v>
      </c>
      <c r="C1262" s="9" t="s">
        <v>14098</v>
      </c>
      <c r="D1262" s="19">
        <v>4799</v>
      </c>
      <c r="E1262" s="23">
        <v>5795</v>
      </c>
      <c r="F1262" s="26">
        <v>0.17</v>
      </c>
      <c r="G1262" s="15">
        <v>3.9</v>
      </c>
      <c r="H1262" s="23">
        <v>3815</v>
      </c>
    </row>
    <row r="1263" spans="1:8" x14ac:dyDescent="0.55000000000000004">
      <c r="A1263" s="9" t="s">
        <v>11735</v>
      </c>
      <c r="B1263" s="10" t="s">
        <v>9305</v>
      </c>
      <c r="C1263" s="9" t="s">
        <v>14071</v>
      </c>
      <c r="D1263" s="19">
        <v>1699</v>
      </c>
      <c r="E1263" s="23">
        <v>3398</v>
      </c>
      <c r="F1263" s="26">
        <v>0.5</v>
      </c>
      <c r="G1263" s="15">
        <v>3.8</v>
      </c>
      <c r="H1263" s="23">
        <v>7988</v>
      </c>
    </row>
    <row r="1264" spans="1:8" x14ac:dyDescent="0.55000000000000004">
      <c r="A1264" s="9" t="s">
        <v>11746</v>
      </c>
      <c r="B1264" s="10" t="s">
        <v>9364</v>
      </c>
      <c r="C1264" s="9" t="s">
        <v>14018</v>
      </c>
      <c r="D1264" s="19">
        <v>664</v>
      </c>
      <c r="E1264" s="23">
        <v>1490</v>
      </c>
      <c r="F1264" s="26">
        <v>0.55000000000000004</v>
      </c>
      <c r="G1264" s="15">
        <v>4.0999999999999996</v>
      </c>
      <c r="H1264" s="23">
        <v>925</v>
      </c>
    </row>
    <row r="1265" spans="1:8" x14ac:dyDescent="0.55000000000000004">
      <c r="A1265" s="9" t="s">
        <v>11756</v>
      </c>
      <c r="B1265" s="10" t="s">
        <v>11758</v>
      </c>
      <c r="C1265" s="9" t="s">
        <v>14099</v>
      </c>
      <c r="D1265" s="19">
        <v>948</v>
      </c>
      <c r="E1265" s="23">
        <v>1620</v>
      </c>
      <c r="F1265" s="26">
        <v>0.41</v>
      </c>
      <c r="G1265" s="15">
        <v>4.0999999999999996</v>
      </c>
      <c r="H1265" s="23">
        <v>4370</v>
      </c>
    </row>
    <row r="1266" spans="1:8" x14ac:dyDescent="0.55000000000000004">
      <c r="A1266" s="9" t="s">
        <v>11769</v>
      </c>
      <c r="B1266" s="10" t="s">
        <v>9293</v>
      </c>
      <c r="C1266" s="9" t="s">
        <v>14017</v>
      </c>
      <c r="D1266" s="19">
        <v>850</v>
      </c>
      <c r="E1266" s="23">
        <v>1000</v>
      </c>
      <c r="F1266" s="26">
        <v>0.15</v>
      </c>
      <c r="G1266" s="15">
        <v>4.0999999999999996</v>
      </c>
      <c r="H1266" s="23">
        <v>7619</v>
      </c>
    </row>
    <row r="1267" spans="1:8" x14ac:dyDescent="0.55000000000000004">
      <c r="A1267" s="9" t="s">
        <v>11780</v>
      </c>
      <c r="B1267" s="10" t="s">
        <v>10308</v>
      </c>
      <c r="C1267" s="9" t="s">
        <v>14089</v>
      </c>
      <c r="D1267" s="19">
        <v>600</v>
      </c>
      <c r="E1267" s="23">
        <v>640</v>
      </c>
      <c r="F1267" s="26">
        <v>0.06</v>
      </c>
      <c r="G1267" s="15">
        <v>3.8</v>
      </c>
      <c r="H1267" s="23">
        <v>2593</v>
      </c>
    </row>
    <row r="1268" spans="1:8" x14ac:dyDescent="0.55000000000000004">
      <c r="A1268" s="9" t="s">
        <v>11790</v>
      </c>
      <c r="B1268" s="10" t="s">
        <v>9139</v>
      </c>
      <c r="C1268" s="9" t="s">
        <v>14066</v>
      </c>
      <c r="D1268" s="19">
        <v>3711</v>
      </c>
      <c r="E1268" s="23">
        <v>4495</v>
      </c>
      <c r="F1268" s="26">
        <v>0.17</v>
      </c>
      <c r="G1268" s="15">
        <v>4.3</v>
      </c>
      <c r="H1268" s="23">
        <v>356</v>
      </c>
    </row>
    <row r="1269" spans="1:8" x14ac:dyDescent="0.55000000000000004">
      <c r="A1269" s="9" t="s">
        <v>11802</v>
      </c>
      <c r="B1269" s="10" t="s">
        <v>9173</v>
      </c>
      <c r="C1269" s="9" t="s">
        <v>14068</v>
      </c>
      <c r="D1269" s="19">
        <v>799</v>
      </c>
      <c r="E1269" s="23">
        <v>2999</v>
      </c>
      <c r="F1269" s="26">
        <v>0.73</v>
      </c>
      <c r="G1269" s="15">
        <v>4.5</v>
      </c>
      <c r="H1269" s="23">
        <v>63</v>
      </c>
    </row>
    <row r="1270" spans="1:8" x14ac:dyDescent="0.55000000000000004">
      <c r="A1270" s="9" t="s">
        <v>11812</v>
      </c>
      <c r="B1270" s="10" t="s">
        <v>10297</v>
      </c>
      <c r="C1270" s="9" t="s">
        <v>14088</v>
      </c>
      <c r="D1270" s="19">
        <v>980</v>
      </c>
      <c r="E1270" s="23">
        <v>980</v>
      </c>
      <c r="F1270" s="26">
        <v>0</v>
      </c>
      <c r="G1270" s="15">
        <v>4.2</v>
      </c>
      <c r="H1270" s="23">
        <v>4740</v>
      </c>
    </row>
    <row r="1271" spans="1:8" x14ac:dyDescent="0.55000000000000004">
      <c r="A1271" s="9" t="s">
        <v>11823</v>
      </c>
      <c r="B1271" s="10" t="s">
        <v>9495</v>
      </c>
      <c r="C1271" s="9" t="s">
        <v>14075</v>
      </c>
      <c r="D1271" s="19">
        <v>351</v>
      </c>
      <c r="E1271" s="23">
        <v>899</v>
      </c>
      <c r="F1271" s="26">
        <v>0.61</v>
      </c>
      <c r="G1271" s="15">
        <v>3.9</v>
      </c>
      <c r="H1271" s="23">
        <v>296</v>
      </c>
    </row>
    <row r="1272" spans="1:8" x14ac:dyDescent="0.55000000000000004">
      <c r="A1272" s="9" t="s">
        <v>11833</v>
      </c>
      <c r="B1272" s="10" t="s">
        <v>11835</v>
      </c>
      <c r="C1272" s="9" t="s">
        <v>14100</v>
      </c>
      <c r="D1272" s="19">
        <v>229</v>
      </c>
      <c r="E1272" s="23">
        <v>499</v>
      </c>
      <c r="F1272" s="26">
        <v>0.54</v>
      </c>
      <c r="G1272" s="15">
        <v>3.5</v>
      </c>
      <c r="H1272" s="23">
        <v>185</v>
      </c>
    </row>
    <row r="1273" spans="1:8" x14ac:dyDescent="0.55000000000000004">
      <c r="A1273" s="9" t="s">
        <v>11844</v>
      </c>
      <c r="B1273" s="10" t="s">
        <v>9507</v>
      </c>
      <c r="C1273" s="9" t="s">
        <v>14017</v>
      </c>
      <c r="D1273" s="19">
        <v>3349</v>
      </c>
      <c r="E1273" s="23">
        <v>3995</v>
      </c>
      <c r="F1273" s="26">
        <v>0.16</v>
      </c>
      <c r="G1273" s="15">
        <v>4.3</v>
      </c>
      <c r="H1273" s="23">
        <v>1954</v>
      </c>
    </row>
    <row r="1274" spans="1:8" x14ac:dyDescent="0.55000000000000004">
      <c r="A1274" s="9" t="s">
        <v>11855</v>
      </c>
      <c r="B1274" s="10" t="s">
        <v>9375</v>
      </c>
      <c r="C1274" s="9" t="s">
        <v>14073</v>
      </c>
      <c r="D1274" s="19">
        <v>5499</v>
      </c>
      <c r="E1274" s="23">
        <v>11500</v>
      </c>
      <c r="F1274" s="26">
        <v>0.52</v>
      </c>
      <c r="G1274" s="15">
        <v>3.9</v>
      </c>
      <c r="H1274" s="23">
        <v>959</v>
      </c>
    </row>
    <row r="1275" spans="1:8" x14ac:dyDescent="0.55000000000000004">
      <c r="A1275" s="9" t="s">
        <v>11866</v>
      </c>
      <c r="B1275" s="10" t="s">
        <v>9162</v>
      </c>
      <c r="C1275" s="9" t="s">
        <v>14015</v>
      </c>
      <c r="D1275" s="19">
        <v>299</v>
      </c>
      <c r="E1275" s="23">
        <v>499</v>
      </c>
      <c r="F1275" s="26">
        <v>0.4</v>
      </c>
      <c r="G1275" s="15">
        <v>3.9</v>
      </c>
      <c r="H1275" s="23">
        <v>1015</v>
      </c>
    </row>
    <row r="1276" spans="1:8" x14ac:dyDescent="0.55000000000000004">
      <c r="A1276" s="9" t="s">
        <v>11876</v>
      </c>
      <c r="B1276" s="10" t="s">
        <v>11878</v>
      </c>
      <c r="C1276" s="9" t="s">
        <v>14023</v>
      </c>
      <c r="D1276" s="19">
        <v>2249</v>
      </c>
      <c r="E1276" s="23">
        <v>3550</v>
      </c>
      <c r="F1276" s="26">
        <v>0.37</v>
      </c>
      <c r="G1276" s="15">
        <v>4</v>
      </c>
      <c r="H1276" s="23">
        <v>3973</v>
      </c>
    </row>
    <row r="1277" spans="1:8" x14ac:dyDescent="0.55000000000000004">
      <c r="A1277" s="9" t="s">
        <v>11889</v>
      </c>
      <c r="B1277" s="10" t="s">
        <v>9655</v>
      </c>
      <c r="C1277" s="9" t="s">
        <v>14077</v>
      </c>
      <c r="D1277" s="19">
        <v>699</v>
      </c>
      <c r="E1277" s="23">
        <v>1599</v>
      </c>
      <c r="F1277" s="26">
        <v>0.56000000000000005</v>
      </c>
      <c r="G1277" s="15">
        <v>4.7</v>
      </c>
      <c r="H1277" s="23">
        <v>2300</v>
      </c>
    </row>
    <row r="1278" spans="1:8" x14ac:dyDescent="0.55000000000000004">
      <c r="A1278" s="9" t="s">
        <v>11899</v>
      </c>
      <c r="B1278" s="10" t="s">
        <v>9139</v>
      </c>
      <c r="C1278" s="9" t="s">
        <v>14066</v>
      </c>
      <c r="D1278" s="19">
        <v>1235</v>
      </c>
      <c r="E1278" s="23">
        <v>1499</v>
      </c>
      <c r="F1278" s="26">
        <v>0.18</v>
      </c>
      <c r="G1278" s="15">
        <v>4.0999999999999996</v>
      </c>
      <c r="H1278" s="23">
        <v>203</v>
      </c>
    </row>
    <row r="1279" spans="1:8" x14ac:dyDescent="0.55000000000000004">
      <c r="A1279" s="9" t="s">
        <v>11910</v>
      </c>
      <c r="B1279" s="10" t="s">
        <v>9825</v>
      </c>
      <c r="C1279" s="9" t="s">
        <v>14079</v>
      </c>
      <c r="D1279" s="19">
        <v>1349</v>
      </c>
      <c r="E1279" s="23">
        <v>2999</v>
      </c>
      <c r="F1279" s="26">
        <v>0.55000000000000004</v>
      </c>
      <c r="G1279" s="15">
        <v>3.8</v>
      </c>
      <c r="H1279" s="23">
        <v>441</v>
      </c>
    </row>
    <row r="1280" spans="1:8" x14ac:dyDescent="0.55000000000000004">
      <c r="A1280" s="9" t="s">
        <v>11920</v>
      </c>
      <c r="B1280" s="10" t="s">
        <v>9375</v>
      </c>
      <c r="C1280" s="9" t="s">
        <v>14073</v>
      </c>
      <c r="D1280" s="19">
        <v>6800</v>
      </c>
      <c r="E1280" s="23">
        <v>11500</v>
      </c>
      <c r="F1280" s="26">
        <v>0.41</v>
      </c>
      <c r="G1280" s="15">
        <v>4.0999999999999996</v>
      </c>
      <c r="H1280" s="23">
        <v>10308</v>
      </c>
    </row>
    <row r="1281" spans="1:8" x14ac:dyDescent="0.55000000000000004">
      <c r="A1281" s="9" t="s">
        <v>11931</v>
      </c>
      <c r="B1281" s="10" t="s">
        <v>9587</v>
      </c>
      <c r="C1281" s="9" t="s">
        <v>14019</v>
      </c>
      <c r="D1281" s="19">
        <v>2099</v>
      </c>
      <c r="E1281" s="23">
        <v>2499</v>
      </c>
      <c r="F1281" s="26">
        <v>0.16</v>
      </c>
      <c r="G1281" s="15" t="s">
        <v>11933</v>
      </c>
      <c r="H1281" s="23">
        <v>992</v>
      </c>
    </row>
    <row r="1282" spans="1:8" x14ac:dyDescent="0.55000000000000004">
      <c r="A1282" s="9" t="s">
        <v>11942</v>
      </c>
      <c r="B1282" s="10" t="s">
        <v>9686</v>
      </c>
      <c r="C1282" s="9" t="s">
        <v>14078</v>
      </c>
      <c r="D1282" s="19">
        <v>1699</v>
      </c>
      <c r="E1282" s="23">
        <v>1975</v>
      </c>
      <c r="F1282" s="26">
        <v>0.14000000000000001</v>
      </c>
      <c r="G1282" s="15">
        <v>4.0999999999999996</v>
      </c>
      <c r="H1282" s="23">
        <v>4716</v>
      </c>
    </row>
    <row r="1283" spans="1:8" x14ac:dyDescent="0.55000000000000004">
      <c r="A1283" s="9" t="s">
        <v>11953</v>
      </c>
      <c r="B1283" s="10" t="s">
        <v>9151</v>
      </c>
      <c r="C1283" s="9" t="s">
        <v>14067</v>
      </c>
      <c r="D1283" s="19">
        <v>1069</v>
      </c>
      <c r="E1283" s="23">
        <v>1699</v>
      </c>
      <c r="F1283" s="26">
        <v>0.37</v>
      </c>
      <c r="G1283" s="15">
        <v>3.9</v>
      </c>
      <c r="H1283" s="23">
        <v>313</v>
      </c>
    </row>
    <row r="1284" spans="1:8" x14ac:dyDescent="0.55000000000000004">
      <c r="A1284" s="9" t="s">
        <v>11964</v>
      </c>
      <c r="B1284" s="10" t="s">
        <v>9151</v>
      </c>
      <c r="C1284" s="9" t="s">
        <v>14067</v>
      </c>
      <c r="D1284" s="19">
        <v>1349</v>
      </c>
      <c r="E1284" s="23">
        <v>2495</v>
      </c>
      <c r="F1284" s="26">
        <v>0.46</v>
      </c>
      <c r="G1284" s="15">
        <v>3.8</v>
      </c>
      <c r="H1284" s="23">
        <v>166</v>
      </c>
    </row>
    <row r="1285" spans="1:8" x14ac:dyDescent="0.55000000000000004">
      <c r="A1285" s="9" t="s">
        <v>11974</v>
      </c>
      <c r="B1285" s="10" t="s">
        <v>9449</v>
      </c>
      <c r="C1285" s="9" t="s">
        <v>14074</v>
      </c>
      <c r="D1285" s="19">
        <v>1499</v>
      </c>
      <c r="E1285" s="23">
        <v>3500</v>
      </c>
      <c r="F1285" s="26">
        <v>0.56999999999999995</v>
      </c>
      <c r="G1285" s="15">
        <v>4.0999999999999996</v>
      </c>
      <c r="H1285" s="23">
        <v>303</v>
      </c>
    </row>
    <row r="1286" spans="1:8" x14ac:dyDescent="0.55000000000000004">
      <c r="A1286" s="9" t="s">
        <v>11984</v>
      </c>
      <c r="B1286" s="10" t="s">
        <v>9686</v>
      </c>
      <c r="C1286" s="9" t="s">
        <v>14078</v>
      </c>
      <c r="D1286" s="19">
        <v>2092</v>
      </c>
      <c r="E1286" s="23">
        <v>4600</v>
      </c>
      <c r="F1286" s="26">
        <v>0.55000000000000004</v>
      </c>
      <c r="G1286" s="15">
        <v>4.3</v>
      </c>
      <c r="H1286" s="23">
        <v>562</v>
      </c>
    </row>
    <row r="1287" spans="1:8" x14ac:dyDescent="0.55000000000000004">
      <c r="A1287" s="9" t="s">
        <v>11996</v>
      </c>
      <c r="B1287" s="10" t="s">
        <v>10633</v>
      </c>
      <c r="C1287" s="9" t="s">
        <v>14019</v>
      </c>
      <c r="D1287" s="19">
        <v>3859</v>
      </c>
      <c r="E1287" s="23">
        <v>10295</v>
      </c>
      <c r="F1287" s="26">
        <v>0.63</v>
      </c>
      <c r="G1287" s="15">
        <v>3.9</v>
      </c>
      <c r="H1287" s="23">
        <v>8095</v>
      </c>
    </row>
    <row r="1288" spans="1:8" x14ac:dyDescent="0.55000000000000004">
      <c r="A1288" s="9" t="s">
        <v>12008</v>
      </c>
      <c r="B1288" s="10" t="s">
        <v>9553</v>
      </c>
      <c r="C1288" s="9" t="s">
        <v>14076</v>
      </c>
      <c r="D1288" s="19">
        <v>499</v>
      </c>
      <c r="E1288" s="23">
        <v>2199</v>
      </c>
      <c r="F1288" s="26">
        <v>0.77</v>
      </c>
      <c r="G1288" s="15">
        <v>2.8</v>
      </c>
      <c r="H1288" s="23">
        <v>109</v>
      </c>
    </row>
    <row r="1289" spans="1:8" x14ac:dyDescent="0.55000000000000004">
      <c r="A1289" s="9" t="s">
        <v>12018</v>
      </c>
      <c r="B1289" s="10" t="s">
        <v>9933</v>
      </c>
      <c r="C1289" s="9" t="s">
        <v>14081</v>
      </c>
      <c r="D1289" s="19">
        <v>1804</v>
      </c>
      <c r="E1289" s="23">
        <v>2380</v>
      </c>
      <c r="F1289" s="26">
        <v>0.24</v>
      </c>
      <c r="G1289" s="15">
        <v>4</v>
      </c>
      <c r="H1289" s="23">
        <v>15382</v>
      </c>
    </row>
    <row r="1290" spans="1:8" x14ac:dyDescent="0.55000000000000004">
      <c r="A1290" s="9" t="s">
        <v>12030</v>
      </c>
      <c r="B1290" s="10" t="s">
        <v>9553</v>
      </c>
      <c r="C1290" s="9" t="s">
        <v>14076</v>
      </c>
      <c r="D1290" s="19">
        <v>6525</v>
      </c>
      <c r="E1290" s="23">
        <v>8820</v>
      </c>
      <c r="F1290" s="26">
        <v>0.26</v>
      </c>
      <c r="G1290" s="15">
        <v>4.5</v>
      </c>
      <c r="H1290" s="23">
        <v>5137</v>
      </c>
    </row>
    <row r="1291" spans="1:8" x14ac:dyDescent="0.55000000000000004">
      <c r="A1291" s="9" t="s">
        <v>12042</v>
      </c>
      <c r="B1291" s="10" t="s">
        <v>10791</v>
      </c>
      <c r="C1291" s="9" t="s">
        <v>14092</v>
      </c>
      <c r="D1291" s="19">
        <v>4999</v>
      </c>
      <c r="E1291" s="23">
        <v>24999</v>
      </c>
      <c r="F1291" s="26">
        <v>0.8</v>
      </c>
      <c r="G1291" s="15">
        <v>4.5999999999999996</v>
      </c>
      <c r="H1291" s="23">
        <v>124</v>
      </c>
    </row>
    <row r="1292" spans="1:8" x14ac:dyDescent="0.55000000000000004">
      <c r="A1292" s="9" t="s">
        <v>12052</v>
      </c>
      <c r="B1292" s="10" t="s">
        <v>10275</v>
      </c>
      <c r="C1292" s="9" t="s">
        <v>14087</v>
      </c>
      <c r="D1292" s="19">
        <v>1189</v>
      </c>
      <c r="E1292" s="23">
        <v>2400</v>
      </c>
      <c r="F1292" s="26">
        <v>0.5</v>
      </c>
      <c r="G1292" s="15">
        <v>4.0999999999999996</v>
      </c>
      <c r="H1292" s="23">
        <v>618</v>
      </c>
    </row>
    <row r="1293" spans="1:8" x14ac:dyDescent="0.55000000000000004">
      <c r="A1293" s="9" t="s">
        <v>12063</v>
      </c>
      <c r="B1293" s="10" t="s">
        <v>9151</v>
      </c>
      <c r="C1293" s="9" t="s">
        <v>14067</v>
      </c>
      <c r="D1293" s="19">
        <v>2590</v>
      </c>
      <c r="E1293" s="23">
        <v>4200</v>
      </c>
      <c r="F1293" s="26">
        <v>0.38</v>
      </c>
      <c r="G1293" s="15">
        <v>4.0999999999999996</v>
      </c>
      <c r="H1293" s="23">
        <v>63</v>
      </c>
    </row>
    <row r="1294" spans="1:8" x14ac:dyDescent="0.55000000000000004">
      <c r="A1294" s="9" t="s">
        <v>12075</v>
      </c>
      <c r="B1294" s="10" t="s">
        <v>9151</v>
      </c>
      <c r="C1294" s="9" t="s">
        <v>14067</v>
      </c>
      <c r="D1294" s="19">
        <v>899</v>
      </c>
      <c r="E1294" s="23">
        <v>1599</v>
      </c>
      <c r="F1294" s="26">
        <v>0.44</v>
      </c>
      <c r="G1294" s="15">
        <v>3.4</v>
      </c>
      <c r="H1294" s="23">
        <v>15</v>
      </c>
    </row>
    <row r="1295" spans="1:8" x14ac:dyDescent="0.55000000000000004">
      <c r="A1295" s="9" t="s">
        <v>12085</v>
      </c>
      <c r="B1295" s="10" t="s">
        <v>9151</v>
      </c>
      <c r="C1295" s="9" t="s">
        <v>14067</v>
      </c>
      <c r="D1295" s="19">
        <v>998</v>
      </c>
      <c r="E1295" s="23">
        <v>2999</v>
      </c>
      <c r="F1295" s="26">
        <v>0.67</v>
      </c>
      <c r="G1295" s="15">
        <v>4.5999999999999996</v>
      </c>
      <c r="H1295" s="23">
        <v>9</v>
      </c>
    </row>
    <row r="1296" spans="1:8" x14ac:dyDescent="0.55000000000000004">
      <c r="A1296" s="9" t="s">
        <v>12096</v>
      </c>
      <c r="B1296" s="10" t="s">
        <v>9495</v>
      </c>
      <c r="C1296" s="9" t="s">
        <v>14075</v>
      </c>
      <c r="D1296" s="19">
        <v>998.06</v>
      </c>
      <c r="E1296" s="23">
        <v>1282</v>
      </c>
      <c r="F1296" s="26">
        <v>0.22</v>
      </c>
      <c r="G1296" s="15">
        <v>4.2</v>
      </c>
      <c r="H1296" s="23">
        <v>7274</v>
      </c>
    </row>
    <row r="1297" spans="1:8" x14ac:dyDescent="0.55000000000000004">
      <c r="A1297" s="9" t="s">
        <v>12108</v>
      </c>
      <c r="B1297" s="10" t="s">
        <v>9933</v>
      </c>
      <c r="C1297" s="9" t="s">
        <v>14081</v>
      </c>
      <c r="D1297" s="19">
        <v>1099</v>
      </c>
      <c r="E1297" s="23">
        <v>1990</v>
      </c>
      <c r="F1297" s="26">
        <v>0.45</v>
      </c>
      <c r="G1297" s="15">
        <v>3.9</v>
      </c>
      <c r="H1297" s="23">
        <v>5911</v>
      </c>
    </row>
    <row r="1298" spans="1:8" x14ac:dyDescent="0.55000000000000004">
      <c r="A1298" s="9" t="s">
        <v>12118</v>
      </c>
      <c r="B1298" s="10" t="s">
        <v>10031</v>
      </c>
      <c r="C1298" s="9" t="s">
        <v>14082</v>
      </c>
      <c r="D1298" s="19">
        <v>5999</v>
      </c>
      <c r="E1298" s="23">
        <v>9999</v>
      </c>
      <c r="F1298" s="26">
        <v>0.4</v>
      </c>
      <c r="G1298" s="15">
        <v>4.2</v>
      </c>
      <c r="H1298" s="23">
        <v>170</v>
      </c>
    </row>
    <row r="1299" spans="1:8" x14ac:dyDescent="0.55000000000000004">
      <c r="A1299" s="9" t="s">
        <v>12128</v>
      </c>
      <c r="B1299" s="10" t="s">
        <v>10633</v>
      </c>
      <c r="C1299" s="9" t="s">
        <v>14019</v>
      </c>
      <c r="D1299" s="19">
        <v>8886</v>
      </c>
      <c r="E1299" s="23">
        <v>11850</v>
      </c>
      <c r="F1299" s="26">
        <v>0.25</v>
      </c>
      <c r="G1299" s="15">
        <v>4.2</v>
      </c>
      <c r="H1299" s="23">
        <v>3065</v>
      </c>
    </row>
    <row r="1300" spans="1:8" x14ac:dyDescent="0.55000000000000004">
      <c r="A1300" s="9" t="s">
        <v>12140</v>
      </c>
      <c r="B1300" s="10" t="s">
        <v>9162</v>
      </c>
      <c r="C1300" s="9" t="s">
        <v>14015</v>
      </c>
      <c r="D1300" s="19">
        <v>475</v>
      </c>
      <c r="E1300" s="23">
        <v>999</v>
      </c>
      <c r="F1300" s="26">
        <v>0.52</v>
      </c>
      <c r="G1300" s="15">
        <v>4.0999999999999996</v>
      </c>
      <c r="H1300" s="23">
        <v>1021</v>
      </c>
    </row>
    <row r="1301" spans="1:8" x14ac:dyDescent="0.55000000000000004">
      <c r="A1301" s="9" t="s">
        <v>12150</v>
      </c>
      <c r="B1301" s="10" t="s">
        <v>9483</v>
      </c>
      <c r="C1301" s="9" t="s">
        <v>13949</v>
      </c>
      <c r="D1301" s="19">
        <v>4995</v>
      </c>
      <c r="E1301" s="23">
        <v>20049</v>
      </c>
      <c r="F1301" s="26">
        <v>0.75</v>
      </c>
      <c r="G1301" s="15">
        <v>4.8</v>
      </c>
      <c r="H1301" s="23">
        <v>3964</v>
      </c>
    </row>
    <row r="1302" spans="1:8" x14ac:dyDescent="0.55000000000000004">
      <c r="A1302" s="9" t="s">
        <v>12161</v>
      </c>
      <c r="B1302" s="10" t="s">
        <v>10791</v>
      </c>
      <c r="C1302" s="9" t="s">
        <v>14092</v>
      </c>
      <c r="D1302" s="19">
        <v>13999</v>
      </c>
      <c r="E1302" s="23">
        <v>24850</v>
      </c>
      <c r="F1302" s="26">
        <v>0.44</v>
      </c>
      <c r="G1302" s="15">
        <v>4.4000000000000004</v>
      </c>
      <c r="H1302" s="23">
        <v>8948</v>
      </c>
    </row>
    <row r="1303" spans="1:8" x14ac:dyDescent="0.55000000000000004">
      <c r="A1303" s="9" t="s">
        <v>12172</v>
      </c>
      <c r="B1303" s="10" t="s">
        <v>10791</v>
      </c>
      <c r="C1303" s="9" t="s">
        <v>14092</v>
      </c>
      <c r="D1303" s="19">
        <v>8499</v>
      </c>
      <c r="E1303" s="23">
        <v>16490</v>
      </c>
      <c r="F1303" s="26">
        <v>0.48</v>
      </c>
      <c r="G1303" s="15">
        <v>4.3</v>
      </c>
      <c r="H1303" s="23">
        <v>97</v>
      </c>
    </row>
    <row r="1304" spans="1:8" x14ac:dyDescent="0.55000000000000004">
      <c r="A1304" s="9" t="s">
        <v>12183</v>
      </c>
      <c r="B1304" s="10" t="s">
        <v>9293</v>
      </c>
      <c r="C1304" s="9" t="s">
        <v>14017</v>
      </c>
      <c r="D1304" s="19">
        <v>949</v>
      </c>
      <c r="E1304" s="23">
        <v>975</v>
      </c>
      <c r="F1304" s="26">
        <v>0.03</v>
      </c>
      <c r="G1304" s="15">
        <v>4.3</v>
      </c>
      <c r="H1304" s="23">
        <v>7223</v>
      </c>
    </row>
    <row r="1305" spans="1:8" x14ac:dyDescent="0.55000000000000004">
      <c r="A1305" s="9" t="s">
        <v>12194</v>
      </c>
      <c r="B1305" s="10" t="s">
        <v>9495</v>
      </c>
      <c r="C1305" s="9" t="s">
        <v>14075</v>
      </c>
      <c r="D1305" s="19">
        <v>395</v>
      </c>
      <c r="E1305" s="23">
        <v>499</v>
      </c>
      <c r="F1305" s="26">
        <v>0.21</v>
      </c>
      <c r="G1305" s="15">
        <v>4</v>
      </c>
      <c r="H1305" s="23">
        <v>330</v>
      </c>
    </row>
    <row r="1306" spans="1:8" x14ac:dyDescent="0.55000000000000004">
      <c r="A1306" s="9" t="s">
        <v>12204</v>
      </c>
      <c r="B1306" s="10" t="s">
        <v>12206</v>
      </c>
      <c r="C1306" s="9" t="s">
        <v>14021</v>
      </c>
      <c r="D1306" s="19">
        <v>635</v>
      </c>
      <c r="E1306" s="23">
        <v>635</v>
      </c>
      <c r="F1306" s="26">
        <v>0</v>
      </c>
      <c r="G1306" s="15">
        <v>4.3</v>
      </c>
      <c r="H1306" s="23">
        <v>4570</v>
      </c>
    </row>
    <row r="1307" spans="1:8" x14ac:dyDescent="0.55000000000000004">
      <c r="A1307" s="9" t="s">
        <v>12216</v>
      </c>
      <c r="B1307" s="10" t="s">
        <v>9293</v>
      </c>
      <c r="C1307" s="9" t="s">
        <v>14017</v>
      </c>
      <c r="D1307" s="19">
        <v>717</v>
      </c>
      <c r="E1307" s="23">
        <v>1390</v>
      </c>
      <c r="F1307" s="26">
        <v>0.48</v>
      </c>
      <c r="G1307" s="15">
        <v>4</v>
      </c>
      <c r="H1307" s="23">
        <v>4867</v>
      </c>
    </row>
    <row r="1308" spans="1:8" x14ac:dyDescent="0.55000000000000004">
      <c r="A1308" s="9" t="s">
        <v>12226</v>
      </c>
      <c r="B1308" s="10" t="s">
        <v>12228</v>
      </c>
      <c r="C1308" s="9" t="s">
        <v>14019</v>
      </c>
      <c r="D1308" s="19">
        <v>27900</v>
      </c>
      <c r="E1308" s="23">
        <v>59900</v>
      </c>
      <c r="F1308" s="26">
        <v>0.53</v>
      </c>
      <c r="G1308" s="15">
        <v>4.4000000000000004</v>
      </c>
      <c r="H1308" s="23">
        <v>5298</v>
      </c>
    </row>
    <row r="1309" spans="1:8" x14ac:dyDescent="0.55000000000000004">
      <c r="A1309" s="9" t="s">
        <v>12238</v>
      </c>
      <c r="B1309" s="10" t="s">
        <v>10308</v>
      </c>
      <c r="C1309" s="9" t="s">
        <v>14089</v>
      </c>
      <c r="D1309" s="19">
        <v>649</v>
      </c>
      <c r="E1309" s="23">
        <v>670</v>
      </c>
      <c r="F1309" s="26">
        <v>0.03</v>
      </c>
      <c r="G1309" s="15">
        <v>4.0999999999999996</v>
      </c>
      <c r="H1309" s="23">
        <v>7786</v>
      </c>
    </row>
    <row r="1310" spans="1:8" x14ac:dyDescent="0.55000000000000004">
      <c r="A1310" s="9" t="s">
        <v>12248</v>
      </c>
      <c r="B1310" s="10" t="s">
        <v>10297</v>
      </c>
      <c r="C1310" s="9" t="s">
        <v>14088</v>
      </c>
      <c r="D1310" s="19">
        <v>193</v>
      </c>
      <c r="E1310" s="23">
        <v>399</v>
      </c>
      <c r="F1310" s="26">
        <v>0.52</v>
      </c>
      <c r="G1310" s="15">
        <v>3.6</v>
      </c>
      <c r="H1310" s="23">
        <v>37</v>
      </c>
    </row>
    <row r="1311" spans="1:8" x14ac:dyDescent="0.55000000000000004">
      <c r="A1311" s="9" t="s">
        <v>12259</v>
      </c>
      <c r="B1311" s="10" t="s">
        <v>9151</v>
      </c>
      <c r="C1311" s="9" t="s">
        <v>14067</v>
      </c>
      <c r="D1311" s="19">
        <v>1299</v>
      </c>
      <c r="E1311" s="23">
        <v>2495</v>
      </c>
      <c r="F1311" s="26">
        <v>0.48</v>
      </c>
      <c r="G1311" s="15">
        <v>2</v>
      </c>
      <c r="H1311" s="23">
        <v>2</v>
      </c>
    </row>
    <row r="1312" spans="1:8" x14ac:dyDescent="0.55000000000000004">
      <c r="A1312" s="9" t="s">
        <v>12269</v>
      </c>
      <c r="B1312" s="10" t="s">
        <v>9305</v>
      </c>
      <c r="C1312" s="9" t="s">
        <v>14071</v>
      </c>
      <c r="D1312" s="19">
        <v>2449</v>
      </c>
      <c r="E1312" s="23">
        <v>3390</v>
      </c>
      <c r="F1312" s="26">
        <v>0.28000000000000003</v>
      </c>
      <c r="G1312" s="15">
        <v>4</v>
      </c>
      <c r="H1312" s="23">
        <v>5206</v>
      </c>
    </row>
    <row r="1313" spans="1:8" x14ac:dyDescent="0.55000000000000004">
      <c r="A1313" s="9" t="s">
        <v>12281</v>
      </c>
      <c r="B1313" s="10" t="s">
        <v>9316</v>
      </c>
      <c r="C1313" s="9" t="s">
        <v>14072</v>
      </c>
      <c r="D1313" s="19">
        <v>1049</v>
      </c>
      <c r="E1313" s="23">
        <v>2499</v>
      </c>
      <c r="F1313" s="26">
        <v>0.57999999999999996</v>
      </c>
      <c r="G1313" s="15">
        <v>3.7</v>
      </c>
      <c r="H1313" s="23">
        <v>638</v>
      </c>
    </row>
    <row r="1314" spans="1:8" x14ac:dyDescent="0.55000000000000004">
      <c r="A1314" s="9" t="s">
        <v>12290</v>
      </c>
      <c r="B1314" s="10" t="s">
        <v>11758</v>
      </c>
      <c r="C1314" s="9" t="s">
        <v>14099</v>
      </c>
      <c r="D1314" s="19">
        <v>2399</v>
      </c>
      <c r="E1314" s="23">
        <v>4200</v>
      </c>
      <c r="F1314" s="26">
        <v>0.43</v>
      </c>
      <c r="G1314" s="15">
        <v>3.8</v>
      </c>
      <c r="H1314" s="23">
        <v>397</v>
      </c>
    </row>
    <row r="1315" spans="1:8" x14ac:dyDescent="0.55000000000000004">
      <c r="A1315" s="9" t="s">
        <v>12300</v>
      </c>
      <c r="B1315" s="10" t="s">
        <v>9587</v>
      </c>
      <c r="C1315" s="9" t="s">
        <v>14019</v>
      </c>
      <c r="D1315" s="19">
        <v>2286</v>
      </c>
      <c r="E1315" s="23">
        <v>4495</v>
      </c>
      <c r="F1315" s="26">
        <v>0.49</v>
      </c>
      <c r="G1315" s="15">
        <v>3.9</v>
      </c>
      <c r="H1315" s="23">
        <v>326</v>
      </c>
    </row>
    <row r="1316" spans="1:8" x14ac:dyDescent="0.55000000000000004">
      <c r="A1316" s="9" t="s">
        <v>12311</v>
      </c>
      <c r="B1316" s="10" t="s">
        <v>11298</v>
      </c>
      <c r="C1316" s="9" t="s">
        <v>14097</v>
      </c>
      <c r="D1316" s="19">
        <v>499</v>
      </c>
      <c r="E1316" s="23">
        <v>2199</v>
      </c>
      <c r="F1316" s="26">
        <v>0.77</v>
      </c>
      <c r="G1316" s="15">
        <v>3.1</v>
      </c>
      <c r="H1316" s="23">
        <v>3527</v>
      </c>
    </row>
    <row r="1317" spans="1:8" x14ac:dyDescent="0.55000000000000004">
      <c r="A1317" s="9" t="s">
        <v>12321</v>
      </c>
      <c r="B1317" s="10" t="s">
        <v>9922</v>
      </c>
      <c r="C1317" s="9" t="s">
        <v>14080</v>
      </c>
      <c r="D1317" s="19">
        <v>429</v>
      </c>
      <c r="E1317" s="23">
        <v>999</v>
      </c>
      <c r="F1317" s="26">
        <v>0.56999999999999995</v>
      </c>
      <c r="G1317" s="15">
        <v>3</v>
      </c>
      <c r="H1317" s="23">
        <v>617</v>
      </c>
    </row>
    <row r="1318" spans="1:8" x14ac:dyDescent="0.55000000000000004">
      <c r="A1318" s="9" t="s">
        <v>12331</v>
      </c>
      <c r="B1318" s="10" t="s">
        <v>9686</v>
      </c>
      <c r="C1318" s="9" t="s">
        <v>14078</v>
      </c>
      <c r="D1318" s="19">
        <v>299</v>
      </c>
      <c r="E1318" s="23">
        <v>595</v>
      </c>
      <c r="F1318" s="26">
        <v>0.5</v>
      </c>
      <c r="G1318" s="15">
        <v>4</v>
      </c>
      <c r="H1318" s="23">
        <v>314</v>
      </c>
    </row>
    <row r="1319" spans="1:8" x14ac:dyDescent="0.55000000000000004">
      <c r="A1319" s="9" t="s">
        <v>12341</v>
      </c>
      <c r="B1319" s="10" t="s">
        <v>10791</v>
      </c>
      <c r="C1319" s="9" t="s">
        <v>14092</v>
      </c>
      <c r="D1319" s="19">
        <v>5395</v>
      </c>
      <c r="E1319" s="23">
        <v>19990</v>
      </c>
      <c r="F1319" s="26">
        <v>0.73</v>
      </c>
      <c r="G1319" s="15">
        <v>4.4000000000000004</v>
      </c>
      <c r="H1319" s="23">
        <v>535</v>
      </c>
    </row>
    <row r="1320" spans="1:8" x14ac:dyDescent="0.55000000000000004">
      <c r="A1320" s="9" t="s">
        <v>12352</v>
      </c>
      <c r="B1320" s="10" t="s">
        <v>9293</v>
      </c>
      <c r="C1320" s="9" t="s">
        <v>14017</v>
      </c>
      <c r="D1320" s="19">
        <v>559</v>
      </c>
      <c r="E1320" s="23">
        <v>1010</v>
      </c>
      <c r="F1320" s="26">
        <v>0.45</v>
      </c>
      <c r="G1320" s="15">
        <v>4.0999999999999996</v>
      </c>
      <c r="H1320" s="23">
        <v>17325</v>
      </c>
    </row>
    <row r="1321" spans="1:8" x14ac:dyDescent="0.55000000000000004">
      <c r="A1321" s="9" t="s">
        <v>12364</v>
      </c>
      <c r="B1321" s="10" t="s">
        <v>9293</v>
      </c>
      <c r="C1321" s="9" t="s">
        <v>14017</v>
      </c>
      <c r="D1321" s="19">
        <v>660</v>
      </c>
      <c r="E1321" s="23">
        <v>1100</v>
      </c>
      <c r="F1321" s="26">
        <v>0.4</v>
      </c>
      <c r="G1321" s="15">
        <v>3.6</v>
      </c>
      <c r="H1321" s="23">
        <v>91</v>
      </c>
    </row>
    <row r="1322" spans="1:8" x14ac:dyDescent="0.55000000000000004">
      <c r="A1322" s="9" t="s">
        <v>12375</v>
      </c>
      <c r="B1322" s="10" t="s">
        <v>9655</v>
      </c>
      <c r="C1322" s="9" t="s">
        <v>14077</v>
      </c>
      <c r="D1322" s="19">
        <v>419</v>
      </c>
      <c r="E1322" s="23">
        <v>999</v>
      </c>
      <c r="F1322" s="26">
        <v>0.57999999999999996</v>
      </c>
      <c r="G1322" s="15">
        <v>4.4000000000000004</v>
      </c>
      <c r="H1322" s="23">
        <v>227</v>
      </c>
    </row>
    <row r="1323" spans="1:8" x14ac:dyDescent="0.55000000000000004">
      <c r="A1323" s="9" t="s">
        <v>12386</v>
      </c>
      <c r="B1323" s="10" t="s">
        <v>9375</v>
      </c>
      <c r="C1323" s="9" t="s">
        <v>14073</v>
      </c>
      <c r="D1323" s="19">
        <v>7349</v>
      </c>
      <c r="E1323" s="23">
        <v>10900</v>
      </c>
      <c r="F1323" s="26">
        <v>0.33</v>
      </c>
      <c r="G1323" s="15">
        <v>4.2</v>
      </c>
      <c r="H1323" s="23">
        <v>11957</v>
      </c>
    </row>
    <row r="1324" spans="1:8" x14ac:dyDescent="0.55000000000000004">
      <c r="A1324" s="9" t="s">
        <v>12398</v>
      </c>
      <c r="B1324" s="10" t="s">
        <v>9933</v>
      </c>
      <c r="C1324" s="9" t="s">
        <v>14081</v>
      </c>
      <c r="D1324" s="19">
        <v>2899</v>
      </c>
      <c r="E1324" s="23">
        <v>4005</v>
      </c>
      <c r="F1324" s="26">
        <v>0.28000000000000003</v>
      </c>
      <c r="G1324" s="15">
        <v>4.3</v>
      </c>
      <c r="H1324" s="23">
        <v>7140</v>
      </c>
    </row>
    <row r="1325" spans="1:8" x14ac:dyDescent="0.55000000000000004">
      <c r="A1325" s="9" t="s">
        <v>12409</v>
      </c>
      <c r="B1325" s="10" t="s">
        <v>9587</v>
      </c>
      <c r="C1325" s="9" t="s">
        <v>14019</v>
      </c>
      <c r="D1325" s="19">
        <v>1799</v>
      </c>
      <c r="E1325" s="23">
        <v>3295</v>
      </c>
      <c r="F1325" s="26">
        <v>0.45</v>
      </c>
      <c r="G1325" s="15">
        <v>3.8</v>
      </c>
      <c r="H1325" s="23">
        <v>687</v>
      </c>
    </row>
    <row r="1326" spans="1:8" x14ac:dyDescent="0.55000000000000004">
      <c r="A1326" s="9" t="s">
        <v>12419</v>
      </c>
      <c r="B1326" s="10" t="s">
        <v>9686</v>
      </c>
      <c r="C1326" s="9" t="s">
        <v>14078</v>
      </c>
      <c r="D1326" s="19">
        <v>1474</v>
      </c>
      <c r="E1326" s="23">
        <v>4650</v>
      </c>
      <c r="F1326" s="26">
        <v>0.68</v>
      </c>
      <c r="G1326" s="15">
        <v>4.0999999999999996</v>
      </c>
      <c r="H1326" s="23">
        <v>1045</v>
      </c>
    </row>
    <row r="1327" spans="1:8" x14ac:dyDescent="0.55000000000000004">
      <c r="A1327" s="9" t="s">
        <v>12431</v>
      </c>
      <c r="B1327" s="10" t="s">
        <v>10791</v>
      </c>
      <c r="C1327" s="9" t="s">
        <v>14092</v>
      </c>
      <c r="D1327" s="19">
        <v>15999</v>
      </c>
      <c r="E1327" s="23">
        <v>24500</v>
      </c>
      <c r="F1327" s="26">
        <v>0.35</v>
      </c>
      <c r="G1327" s="15">
        <v>4</v>
      </c>
      <c r="H1327" s="23">
        <v>11206</v>
      </c>
    </row>
    <row r="1328" spans="1:8" x14ac:dyDescent="0.55000000000000004">
      <c r="A1328" s="9" t="s">
        <v>12442</v>
      </c>
      <c r="B1328" s="10" t="s">
        <v>9316</v>
      </c>
      <c r="C1328" s="9" t="s">
        <v>14072</v>
      </c>
      <c r="D1328" s="19">
        <v>3645</v>
      </c>
      <c r="E1328" s="23">
        <v>6070</v>
      </c>
      <c r="F1328" s="26">
        <v>0.4</v>
      </c>
      <c r="G1328" s="15">
        <v>4.2</v>
      </c>
      <c r="H1328" s="23">
        <v>561</v>
      </c>
    </row>
    <row r="1329" spans="1:8" x14ac:dyDescent="0.55000000000000004">
      <c r="A1329" s="9" t="s">
        <v>12453</v>
      </c>
      <c r="B1329" s="10" t="s">
        <v>9282</v>
      </c>
      <c r="C1329" s="9" t="s">
        <v>14070</v>
      </c>
      <c r="D1329" s="19">
        <v>375</v>
      </c>
      <c r="E1329" s="23">
        <v>999</v>
      </c>
      <c r="F1329" s="26">
        <v>0.62</v>
      </c>
      <c r="G1329" s="15">
        <v>3.6</v>
      </c>
      <c r="H1329" s="23">
        <v>1988</v>
      </c>
    </row>
    <row r="1330" spans="1:8" x14ac:dyDescent="0.55000000000000004">
      <c r="A1330" s="9" t="s">
        <v>12463</v>
      </c>
      <c r="B1330" s="10" t="s">
        <v>10362</v>
      </c>
      <c r="C1330" s="9" t="s">
        <v>14090</v>
      </c>
      <c r="D1330" s="19">
        <v>2976</v>
      </c>
      <c r="E1330" s="23">
        <v>3945</v>
      </c>
      <c r="F1330" s="26">
        <v>0.25</v>
      </c>
      <c r="G1330" s="15">
        <v>4.2</v>
      </c>
      <c r="H1330" s="23">
        <v>3740</v>
      </c>
    </row>
    <row r="1331" spans="1:8" x14ac:dyDescent="0.55000000000000004">
      <c r="A1331" s="9" t="s">
        <v>12474</v>
      </c>
      <c r="B1331" s="10" t="s">
        <v>11835</v>
      </c>
      <c r="C1331" s="9" t="s">
        <v>14100</v>
      </c>
      <c r="D1331" s="19">
        <v>1099</v>
      </c>
      <c r="E1331" s="23">
        <v>1499</v>
      </c>
      <c r="F1331" s="26">
        <v>0.27</v>
      </c>
      <c r="G1331" s="15">
        <v>4.0999999999999996</v>
      </c>
      <c r="H1331" s="23">
        <v>4401</v>
      </c>
    </row>
    <row r="1332" spans="1:8" x14ac:dyDescent="0.55000000000000004">
      <c r="A1332" s="9" t="s">
        <v>12484</v>
      </c>
      <c r="B1332" s="10" t="s">
        <v>9507</v>
      </c>
      <c r="C1332" s="9" t="s">
        <v>14017</v>
      </c>
      <c r="D1332" s="19">
        <v>2575</v>
      </c>
      <c r="E1332" s="23">
        <v>6700</v>
      </c>
      <c r="F1332" s="26">
        <v>0.62</v>
      </c>
      <c r="G1332" s="15">
        <v>4.2</v>
      </c>
      <c r="H1332" s="23">
        <v>611</v>
      </c>
    </row>
    <row r="1333" spans="1:8" x14ac:dyDescent="0.55000000000000004">
      <c r="A1333" s="9" t="s">
        <v>12496</v>
      </c>
      <c r="B1333" s="10" t="s">
        <v>9305</v>
      </c>
      <c r="C1333" s="9" t="s">
        <v>14071</v>
      </c>
      <c r="D1333" s="19">
        <v>1649</v>
      </c>
      <c r="E1333" s="23">
        <v>2800</v>
      </c>
      <c r="F1333" s="26">
        <v>0.41</v>
      </c>
      <c r="G1333" s="15">
        <v>3.9</v>
      </c>
      <c r="H1333" s="23">
        <v>2162</v>
      </c>
    </row>
    <row r="1334" spans="1:8" x14ac:dyDescent="0.55000000000000004">
      <c r="A1334" s="9" t="s">
        <v>12507</v>
      </c>
      <c r="B1334" s="10" t="s">
        <v>9282</v>
      </c>
      <c r="C1334" s="9" t="s">
        <v>14070</v>
      </c>
      <c r="D1334" s="19">
        <v>799</v>
      </c>
      <c r="E1334" s="23">
        <v>1699</v>
      </c>
      <c r="F1334" s="26">
        <v>0.53</v>
      </c>
      <c r="G1334" s="15">
        <v>4</v>
      </c>
      <c r="H1334" s="23">
        <v>97</v>
      </c>
    </row>
    <row r="1335" spans="1:8" x14ac:dyDescent="0.55000000000000004">
      <c r="A1335" s="9" t="s">
        <v>12517</v>
      </c>
      <c r="B1335" s="10" t="s">
        <v>9282</v>
      </c>
      <c r="C1335" s="9" t="s">
        <v>14070</v>
      </c>
      <c r="D1335" s="19">
        <v>765</v>
      </c>
      <c r="E1335" s="23">
        <v>970</v>
      </c>
      <c r="F1335" s="26">
        <v>0.21</v>
      </c>
      <c r="G1335" s="15">
        <v>4.2</v>
      </c>
      <c r="H1335" s="23">
        <v>6055</v>
      </c>
    </row>
    <row r="1336" spans="1:8" x14ac:dyDescent="0.55000000000000004">
      <c r="A1336" s="9" t="s">
        <v>12528</v>
      </c>
      <c r="B1336" s="10" t="s">
        <v>9162</v>
      </c>
      <c r="C1336" s="9" t="s">
        <v>14015</v>
      </c>
      <c r="D1336" s="19">
        <v>999</v>
      </c>
      <c r="E1336" s="23">
        <v>1500</v>
      </c>
      <c r="F1336" s="26">
        <v>0.33</v>
      </c>
      <c r="G1336" s="15">
        <v>4.2</v>
      </c>
      <c r="H1336" s="23">
        <v>386</v>
      </c>
    </row>
    <row r="1337" spans="1:8" x14ac:dyDescent="0.55000000000000004">
      <c r="A1337" s="9" t="s">
        <v>12538</v>
      </c>
      <c r="B1337" s="10" t="s">
        <v>12540</v>
      </c>
      <c r="C1337" s="9" t="s">
        <v>14101</v>
      </c>
      <c r="D1337" s="19">
        <v>587</v>
      </c>
      <c r="E1337" s="23">
        <v>1295</v>
      </c>
      <c r="F1337" s="26">
        <v>0.55000000000000004</v>
      </c>
      <c r="G1337" s="15">
        <v>4.0999999999999996</v>
      </c>
      <c r="H1337" s="23">
        <v>557</v>
      </c>
    </row>
    <row r="1338" spans="1:8" x14ac:dyDescent="0.55000000000000004">
      <c r="A1338" s="9" t="s">
        <v>12550</v>
      </c>
      <c r="B1338" s="10" t="s">
        <v>12552</v>
      </c>
      <c r="C1338" s="9" t="s">
        <v>13953</v>
      </c>
      <c r="D1338" s="19">
        <v>12609</v>
      </c>
      <c r="E1338" s="23">
        <v>23999</v>
      </c>
      <c r="F1338" s="26">
        <v>0.47</v>
      </c>
      <c r="G1338" s="15">
        <v>4.4000000000000004</v>
      </c>
      <c r="H1338" s="23">
        <v>2288</v>
      </c>
    </row>
    <row r="1339" spans="1:8" x14ac:dyDescent="0.55000000000000004">
      <c r="A1339" s="9" t="s">
        <v>12562</v>
      </c>
      <c r="B1339" s="10" t="s">
        <v>9293</v>
      </c>
      <c r="C1339" s="9" t="s">
        <v>14017</v>
      </c>
      <c r="D1339" s="19">
        <v>699</v>
      </c>
      <c r="E1339" s="23">
        <v>850</v>
      </c>
      <c r="F1339" s="26">
        <v>0.18</v>
      </c>
      <c r="G1339" s="15">
        <v>4.0999999999999996</v>
      </c>
      <c r="H1339" s="23">
        <v>1106</v>
      </c>
    </row>
    <row r="1340" spans="1:8" x14ac:dyDescent="0.55000000000000004">
      <c r="A1340" s="9" t="s">
        <v>12572</v>
      </c>
      <c r="B1340" s="10" t="s">
        <v>9968</v>
      </c>
      <c r="C1340" s="9" t="s">
        <v>14019</v>
      </c>
      <c r="D1340" s="19">
        <v>3799</v>
      </c>
      <c r="E1340" s="23">
        <v>6000</v>
      </c>
      <c r="F1340" s="26">
        <v>0.37</v>
      </c>
      <c r="G1340" s="15">
        <v>4.2</v>
      </c>
      <c r="H1340" s="23">
        <v>11935</v>
      </c>
    </row>
    <row r="1341" spans="1:8" x14ac:dyDescent="0.55000000000000004">
      <c r="A1341" s="9" t="s">
        <v>12582</v>
      </c>
      <c r="B1341" s="10" t="s">
        <v>9449</v>
      </c>
      <c r="C1341" s="9" t="s">
        <v>14074</v>
      </c>
      <c r="D1341" s="19">
        <v>640</v>
      </c>
      <c r="E1341" s="23">
        <v>1020</v>
      </c>
      <c r="F1341" s="26">
        <v>0.37</v>
      </c>
      <c r="G1341" s="15">
        <v>4.0999999999999996</v>
      </c>
      <c r="H1341" s="23">
        <v>5059</v>
      </c>
    </row>
    <row r="1342" spans="1:8" x14ac:dyDescent="0.55000000000000004">
      <c r="A1342" s="9" t="s">
        <v>12592</v>
      </c>
      <c r="B1342" s="10" t="s">
        <v>9151</v>
      </c>
      <c r="C1342" s="9" t="s">
        <v>14067</v>
      </c>
      <c r="D1342" s="19">
        <v>979</v>
      </c>
      <c r="E1342" s="23">
        <v>1999</v>
      </c>
      <c r="F1342" s="26">
        <v>0.51</v>
      </c>
      <c r="G1342" s="15">
        <v>3.9</v>
      </c>
      <c r="H1342" s="23">
        <v>157</v>
      </c>
    </row>
    <row r="1343" spans="1:8" x14ac:dyDescent="0.55000000000000004">
      <c r="A1343" s="9" t="s">
        <v>12603</v>
      </c>
      <c r="B1343" s="10" t="s">
        <v>9316</v>
      </c>
      <c r="C1343" s="9" t="s">
        <v>14072</v>
      </c>
      <c r="D1343" s="19">
        <v>5365</v>
      </c>
      <c r="E1343" s="23">
        <v>7445</v>
      </c>
      <c r="F1343" s="26">
        <v>0.28000000000000003</v>
      </c>
      <c r="G1343" s="15">
        <v>3.9</v>
      </c>
      <c r="H1343" s="23">
        <v>3584</v>
      </c>
    </row>
    <row r="1344" spans="1:8" x14ac:dyDescent="0.55000000000000004">
      <c r="A1344" s="9" t="s">
        <v>12615</v>
      </c>
      <c r="B1344" s="10" t="s">
        <v>9507</v>
      </c>
      <c r="C1344" s="9" t="s">
        <v>14017</v>
      </c>
      <c r="D1344" s="19">
        <v>3199</v>
      </c>
      <c r="E1344" s="23">
        <v>3500</v>
      </c>
      <c r="F1344" s="26">
        <v>0.09</v>
      </c>
      <c r="G1344" s="15">
        <v>4.2</v>
      </c>
      <c r="H1344" s="23">
        <v>1899</v>
      </c>
    </row>
    <row r="1345" spans="1:8" x14ac:dyDescent="0.55000000000000004">
      <c r="A1345" s="9" t="s">
        <v>12625</v>
      </c>
      <c r="B1345" s="10" t="s">
        <v>11072</v>
      </c>
      <c r="C1345" s="9" t="s">
        <v>14095</v>
      </c>
      <c r="D1345" s="19">
        <v>979</v>
      </c>
      <c r="E1345" s="23">
        <v>1395</v>
      </c>
      <c r="F1345" s="26">
        <v>0.3</v>
      </c>
      <c r="G1345" s="15">
        <v>4.2</v>
      </c>
      <c r="H1345" s="23">
        <v>15252</v>
      </c>
    </row>
    <row r="1346" spans="1:8" x14ac:dyDescent="0.55000000000000004">
      <c r="A1346" s="9" t="s">
        <v>12636</v>
      </c>
      <c r="B1346" s="10" t="s">
        <v>9139</v>
      </c>
      <c r="C1346" s="9" t="s">
        <v>14066</v>
      </c>
      <c r="D1346" s="19">
        <v>929</v>
      </c>
      <c r="E1346" s="23">
        <v>2199</v>
      </c>
      <c r="F1346" s="26">
        <v>0.57999999999999996</v>
      </c>
      <c r="G1346" s="15">
        <v>3.7</v>
      </c>
      <c r="H1346" s="23">
        <v>4</v>
      </c>
    </row>
    <row r="1347" spans="1:8" x14ac:dyDescent="0.55000000000000004">
      <c r="A1347" s="9" t="s">
        <v>12647</v>
      </c>
      <c r="B1347" s="10" t="s">
        <v>11125</v>
      </c>
      <c r="C1347" s="9" t="s">
        <v>14020</v>
      </c>
      <c r="D1347" s="19">
        <v>3710</v>
      </c>
      <c r="E1347" s="23">
        <v>4330</v>
      </c>
      <c r="F1347" s="26">
        <v>0.14000000000000001</v>
      </c>
      <c r="G1347" s="15">
        <v>3.7</v>
      </c>
      <c r="H1347" s="23">
        <v>1662</v>
      </c>
    </row>
    <row r="1348" spans="1:8" x14ac:dyDescent="0.55000000000000004">
      <c r="A1348" s="9" t="s">
        <v>12659</v>
      </c>
      <c r="B1348" s="10" t="s">
        <v>9305</v>
      </c>
      <c r="C1348" s="9" t="s">
        <v>14071</v>
      </c>
      <c r="D1348" s="19">
        <v>2033</v>
      </c>
      <c r="E1348" s="23">
        <v>4295</v>
      </c>
      <c r="F1348" s="26">
        <v>0.53</v>
      </c>
      <c r="G1348" s="15">
        <v>3.4</v>
      </c>
      <c r="H1348" s="23">
        <v>422</v>
      </c>
    </row>
    <row r="1349" spans="1:8" x14ac:dyDescent="0.55000000000000004">
      <c r="A1349" s="9" t="s">
        <v>12670</v>
      </c>
      <c r="B1349" s="10" t="s">
        <v>9139</v>
      </c>
      <c r="C1349" s="9" t="s">
        <v>14066</v>
      </c>
      <c r="D1349" s="19">
        <v>9495</v>
      </c>
      <c r="E1349" s="23">
        <v>18990</v>
      </c>
      <c r="F1349" s="26">
        <v>0.5</v>
      </c>
      <c r="G1349" s="15">
        <v>4.2</v>
      </c>
      <c r="H1349" s="23">
        <v>79</v>
      </c>
    </row>
    <row r="1350" spans="1:8" x14ac:dyDescent="0.55000000000000004">
      <c r="A1350" s="9" t="s">
        <v>12681</v>
      </c>
      <c r="B1350" s="10" t="s">
        <v>9375</v>
      </c>
      <c r="C1350" s="9" t="s">
        <v>14073</v>
      </c>
      <c r="D1350" s="19">
        <v>7799</v>
      </c>
      <c r="E1350" s="23">
        <v>12500</v>
      </c>
      <c r="F1350" s="26">
        <v>0.38</v>
      </c>
      <c r="G1350" s="15">
        <v>4</v>
      </c>
      <c r="H1350" s="23">
        <v>5160</v>
      </c>
    </row>
    <row r="1351" spans="1:8" x14ac:dyDescent="0.55000000000000004">
      <c r="A1351" s="9" t="s">
        <v>12692</v>
      </c>
      <c r="B1351" s="10" t="s">
        <v>9126</v>
      </c>
      <c r="C1351" s="9" t="s">
        <v>14014</v>
      </c>
      <c r="D1351" s="19">
        <v>949</v>
      </c>
      <c r="E1351" s="23">
        <v>2385</v>
      </c>
      <c r="F1351" s="26">
        <v>0.6</v>
      </c>
      <c r="G1351" s="15">
        <v>4.0999999999999996</v>
      </c>
      <c r="H1351" s="23">
        <v>2311</v>
      </c>
    </row>
    <row r="1352" spans="1:8" x14ac:dyDescent="0.55000000000000004">
      <c r="A1352" s="9" t="s">
        <v>12703</v>
      </c>
      <c r="B1352" s="10" t="s">
        <v>9316</v>
      </c>
      <c r="C1352" s="9" t="s">
        <v>14072</v>
      </c>
      <c r="D1352" s="19">
        <v>2790</v>
      </c>
      <c r="E1352" s="23">
        <v>4890</v>
      </c>
      <c r="F1352" s="26">
        <v>0.43</v>
      </c>
      <c r="G1352" s="15">
        <v>3.9</v>
      </c>
      <c r="H1352" s="23">
        <v>588</v>
      </c>
    </row>
    <row r="1353" spans="1:8" x14ac:dyDescent="0.55000000000000004">
      <c r="A1353" s="9" t="s">
        <v>12714</v>
      </c>
      <c r="B1353" s="10" t="s">
        <v>9293</v>
      </c>
      <c r="C1353" s="9" t="s">
        <v>14017</v>
      </c>
      <c r="D1353" s="19">
        <v>645</v>
      </c>
      <c r="E1353" s="23">
        <v>1100</v>
      </c>
      <c r="F1353" s="26">
        <v>0.41</v>
      </c>
      <c r="G1353" s="15">
        <v>4</v>
      </c>
      <c r="H1353" s="23">
        <v>3271</v>
      </c>
    </row>
    <row r="1354" spans="1:8" x14ac:dyDescent="0.55000000000000004">
      <c r="A1354" s="9" t="s">
        <v>12725</v>
      </c>
      <c r="B1354" s="10" t="s">
        <v>9305</v>
      </c>
      <c r="C1354" s="9" t="s">
        <v>14071</v>
      </c>
      <c r="D1354" s="19">
        <v>2237.81</v>
      </c>
      <c r="E1354" s="23">
        <v>3899</v>
      </c>
      <c r="F1354" s="26">
        <v>0.43</v>
      </c>
      <c r="G1354" s="15">
        <v>3.9</v>
      </c>
      <c r="H1354" s="23">
        <v>11004</v>
      </c>
    </row>
    <row r="1355" spans="1:8" x14ac:dyDescent="0.55000000000000004">
      <c r="A1355" s="9" t="s">
        <v>12737</v>
      </c>
      <c r="B1355" s="10" t="s">
        <v>9375</v>
      </c>
      <c r="C1355" s="9" t="s">
        <v>14073</v>
      </c>
      <c r="D1355" s="19">
        <v>8699</v>
      </c>
      <c r="E1355" s="23">
        <v>16899</v>
      </c>
      <c r="F1355" s="26">
        <v>0.49</v>
      </c>
      <c r="G1355" s="15">
        <v>4.2</v>
      </c>
      <c r="H1355" s="23">
        <v>3195</v>
      </c>
    </row>
    <row r="1356" spans="1:8" x14ac:dyDescent="0.55000000000000004">
      <c r="A1356" s="9" t="s">
        <v>12749</v>
      </c>
      <c r="B1356" s="10" t="s">
        <v>12751</v>
      </c>
      <c r="C1356" s="9" t="s">
        <v>14102</v>
      </c>
      <c r="D1356" s="19">
        <v>42990</v>
      </c>
      <c r="E1356" s="23">
        <v>75990</v>
      </c>
      <c r="F1356" s="26">
        <v>0.43</v>
      </c>
      <c r="G1356" s="15">
        <v>4.3</v>
      </c>
      <c r="H1356" s="23">
        <v>3231</v>
      </c>
    </row>
    <row r="1357" spans="1:8" x14ac:dyDescent="0.55000000000000004">
      <c r="A1357" s="9" t="s">
        <v>12762</v>
      </c>
      <c r="B1357" s="10" t="s">
        <v>10297</v>
      </c>
      <c r="C1357" s="9" t="s">
        <v>14088</v>
      </c>
      <c r="D1357" s="19">
        <v>825</v>
      </c>
      <c r="E1357" s="23">
        <v>825</v>
      </c>
      <c r="F1357" s="26">
        <v>0</v>
      </c>
      <c r="G1357" s="15">
        <v>4</v>
      </c>
      <c r="H1357" s="23">
        <v>3246</v>
      </c>
    </row>
    <row r="1358" spans="1:8" x14ac:dyDescent="0.55000000000000004">
      <c r="A1358" s="9" t="s">
        <v>12772</v>
      </c>
      <c r="B1358" s="10" t="s">
        <v>9922</v>
      </c>
      <c r="C1358" s="9" t="s">
        <v>14080</v>
      </c>
      <c r="D1358" s="19">
        <v>161</v>
      </c>
      <c r="E1358" s="23">
        <v>300</v>
      </c>
      <c r="F1358" s="26">
        <v>0.46</v>
      </c>
      <c r="G1358" s="15">
        <v>2.6</v>
      </c>
      <c r="H1358" s="23">
        <v>24</v>
      </c>
    </row>
    <row r="1359" spans="1:8" x14ac:dyDescent="0.55000000000000004">
      <c r="A1359" s="9" t="s">
        <v>12783</v>
      </c>
      <c r="B1359" s="10" t="s">
        <v>9238</v>
      </c>
      <c r="C1359" s="9" t="s">
        <v>14069</v>
      </c>
      <c r="D1359" s="19">
        <v>697</v>
      </c>
      <c r="E1359" s="23">
        <v>1499</v>
      </c>
      <c r="F1359" s="26">
        <v>0.54</v>
      </c>
      <c r="G1359" s="15">
        <v>3.8</v>
      </c>
      <c r="H1359" s="23">
        <v>144</v>
      </c>
    </row>
    <row r="1360" spans="1:8" x14ac:dyDescent="0.55000000000000004">
      <c r="A1360" s="9" t="s">
        <v>12794</v>
      </c>
      <c r="B1360" s="10" t="s">
        <v>12796</v>
      </c>
      <c r="C1360" s="9" t="s">
        <v>14103</v>
      </c>
      <c r="D1360" s="19">
        <v>688</v>
      </c>
      <c r="E1360" s="23">
        <v>747</v>
      </c>
      <c r="F1360" s="26">
        <v>0.08</v>
      </c>
      <c r="G1360" s="15">
        <v>4.5</v>
      </c>
      <c r="H1360" s="23">
        <v>2280</v>
      </c>
    </row>
    <row r="1361" spans="1:8" x14ac:dyDescent="0.55000000000000004">
      <c r="A1361" s="9" t="s">
        <v>12807</v>
      </c>
      <c r="B1361" s="10" t="s">
        <v>10043</v>
      </c>
      <c r="C1361" s="9" t="s">
        <v>14083</v>
      </c>
      <c r="D1361" s="19">
        <v>2199</v>
      </c>
      <c r="E1361" s="23">
        <v>3999</v>
      </c>
      <c r="F1361" s="26">
        <v>0.45</v>
      </c>
      <c r="G1361" s="15">
        <v>3.5</v>
      </c>
      <c r="H1361" s="23">
        <v>340</v>
      </c>
    </row>
    <row r="1362" spans="1:8" x14ac:dyDescent="0.55000000000000004">
      <c r="A1362" s="9" t="s">
        <v>12817</v>
      </c>
      <c r="B1362" s="10" t="s">
        <v>9151</v>
      </c>
      <c r="C1362" s="9" t="s">
        <v>14067</v>
      </c>
      <c r="D1362" s="19">
        <v>6850</v>
      </c>
      <c r="E1362" s="23">
        <v>11990</v>
      </c>
      <c r="F1362" s="26">
        <v>0.43</v>
      </c>
      <c r="G1362" s="15">
        <v>3.9</v>
      </c>
      <c r="H1362" s="23">
        <v>144</v>
      </c>
    </row>
    <row r="1363" spans="1:8" x14ac:dyDescent="0.55000000000000004">
      <c r="A1363" s="9" t="s">
        <v>12828</v>
      </c>
      <c r="B1363" s="10" t="s">
        <v>9316</v>
      </c>
      <c r="C1363" s="9" t="s">
        <v>14072</v>
      </c>
      <c r="D1363" s="19">
        <v>2699</v>
      </c>
      <c r="E1363" s="23">
        <v>3799</v>
      </c>
      <c r="F1363" s="26">
        <v>0.28999999999999998</v>
      </c>
      <c r="G1363" s="15">
        <v>4</v>
      </c>
      <c r="H1363" s="23">
        <v>727</v>
      </c>
    </row>
    <row r="1364" spans="1:8" x14ac:dyDescent="0.55000000000000004">
      <c r="A1364" s="9" t="s">
        <v>12838</v>
      </c>
      <c r="B1364" s="10" t="s">
        <v>12840</v>
      </c>
      <c r="C1364" s="9" t="s">
        <v>14104</v>
      </c>
      <c r="D1364" s="19">
        <v>899</v>
      </c>
      <c r="E1364" s="23">
        <v>1999</v>
      </c>
      <c r="F1364" s="26">
        <v>0.55000000000000004</v>
      </c>
      <c r="G1364" s="15">
        <v>4</v>
      </c>
      <c r="H1364" s="23">
        <v>832</v>
      </c>
    </row>
    <row r="1365" spans="1:8" x14ac:dyDescent="0.55000000000000004">
      <c r="A1365" s="9" t="s">
        <v>12849</v>
      </c>
      <c r="B1365" s="10" t="s">
        <v>9151</v>
      </c>
      <c r="C1365" s="9" t="s">
        <v>14067</v>
      </c>
      <c r="D1365" s="19">
        <v>1090</v>
      </c>
      <c r="E1365" s="23">
        <v>2999</v>
      </c>
      <c r="F1365" s="26">
        <v>0.64</v>
      </c>
      <c r="G1365" s="15">
        <v>3.5</v>
      </c>
      <c r="H1365" s="23">
        <v>57</v>
      </c>
    </row>
    <row r="1366" spans="1:8" x14ac:dyDescent="0.55000000000000004">
      <c r="A1366" s="9" t="s">
        <v>12859</v>
      </c>
      <c r="B1366" s="10" t="s">
        <v>9173</v>
      </c>
      <c r="C1366" s="9" t="s">
        <v>14068</v>
      </c>
      <c r="D1366" s="19">
        <v>295</v>
      </c>
      <c r="E1366" s="23">
        <v>599</v>
      </c>
      <c r="F1366" s="26">
        <v>0.51</v>
      </c>
      <c r="G1366" s="15">
        <v>4</v>
      </c>
      <c r="H1366" s="23">
        <v>1644</v>
      </c>
    </row>
    <row r="1367" spans="1:8" x14ac:dyDescent="0.55000000000000004">
      <c r="A1367" s="9" t="s">
        <v>12870</v>
      </c>
      <c r="B1367" s="10" t="s">
        <v>9364</v>
      </c>
      <c r="C1367" s="9" t="s">
        <v>14018</v>
      </c>
      <c r="D1367" s="19">
        <v>479</v>
      </c>
      <c r="E1367" s="23">
        <v>1999</v>
      </c>
      <c r="F1367" s="26">
        <v>0.76</v>
      </c>
      <c r="G1367" s="15">
        <v>3.4</v>
      </c>
      <c r="H1367" s="23">
        <v>1066</v>
      </c>
    </row>
    <row r="1368" spans="1:8" x14ac:dyDescent="0.55000000000000004">
      <c r="A1368" s="9" t="s">
        <v>12880</v>
      </c>
      <c r="B1368" s="10" t="s">
        <v>9316</v>
      </c>
      <c r="C1368" s="9" t="s">
        <v>14072</v>
      </c>
      <c r="D1368" s="19">
        <v>2949</v>
      </c>
      <c r="E1368" s="23">
        <v>4849</v>
      </c>
      <c r="F1368" s="26">
        <v>0.39</v>
      </c>
      <c r="G1368" s="15">
        <v>4.2</v>
      </c>
      <c r="H1368" s="23">
        <v>7968</v>
      </c>
    </row>
    <row r="1369" spans="1:8" x14ac:dyDescent="0.55000000000000004">
      <c r="A1369" s="9" t="s">
        <v>12892</v>
      </c>
      <c r="B1369" s="10" t="s">
        <v>9449</v>
      </c>
      <c r="C1369" s="9" t="s">
        <v>14074</v>
      </c>
      <c r="D1369" s="19">
        <v>335</v>
      </c>
      <c r="E1369" s="23">
        <v>510</v>
      </c>
      <c r="F1369" s="26">
        <v>0.34</v>
      </c>
      <c r="G1369" s="15">
        <v>3.8</v>
      </c>
      <c r="H1369" s="23">
        <v>3195</v>
      </c>
    </row>
    <row r="1370" spans="1:8" x14ac:dyDescent="0.55000000000000004">
      <c r="A1370" s="9" t="s">
        <v>12903</v>
      </c>
      <c r="B1370" s="10" t="s">
        <v>10275</v>
      </c>
      <c r="C1370" s="9" t="s">
        <v>14087</v>
      </c>
      <c r="D1370" s="19">
        <v>293</v>
      </c>
      <c r="E1370" s="23">
        <v>499</v>
      </c>
      <c r="F1370" s="26">
        <v>0.41</v>
      </c>
      <c r="G1370" s="15">
        <v>4.0999999999999996</v>
      </c>
      <c r="H1370" s="23">
        <v>1456</v>
      </c>
    </row>
    <row r="1371" spans="1:8" x14ac:dyDescent="0.55000000000000004">
      <c r="A1371" s="9" t="s">
        <v>12913</v>
      </c>
      <c r="B1371" s="10" t="s">
        <v>12915</v>
      </c>
      <c r="C1371" s="9" t="s">
        <v>14105</v>
      </c>
      <c r="D1371" s="19">
        <v>599</v>
      </c>
      <c r="E1371" s="23">
        <v>1299</v>
      </c>
      <c r="F1371" s="26">
        <v>0.54</v>
      </c>
      <c r="G1371" s="15">
        <v>4.2</v>
      </c>
      <c r="H1371" s="23">
        <v>590</v>
      </c>
    </row>
    <row r="1372" spans="1:8" x14ac:dyDescent="0.55000000000000004">
      <c r="A1372" s="9" t="s">
        <v>12924</v>
      </c>
      <c r="B1372" s="10" t="s">
        <v>10297</v>
      </c>
      <c r="C1372" s="9" t="s">
        <v>14088</v>
      </c>
      <c r="D1372" s="19">
        <v>499</v>
      </c>
      <c r="E1372" s="23">
        <v>999</v>
      </c>
      <c r="F1372" s="26">
        <v>0.5</v>
      </c>
      <c r="G1372" s="15">
        <v>4.3</v>
      </c>
      <c r="H1372" s="23">
        <v>1436</v>
      </c>
    </row>
    <row r="1373" spans="1:8" x14ac:dyDescent="0.55000000000000004">
      <c r="A1373" s="9" t="s">
        <v>12934</v>
      </c>
      <c r="B1373" s="10" t="s">
        <v>9293</v>
      </c>
      <c r="C1373" s="9" t="s">
        <v>14017</v>
      </c>
      <c r="D1373" s="19">
        <v>849</v>
      </c>
      <c r="E1373" s="23">
        <v>1190</v>
      </c>
      <c r="F1373" s="26">
        <v>0.28999999999999998</v>
      </c>
      <c r="G1373" s="15">
        <v>4.2</v>
      </c>
      <c r="H1373" s="23">
        <v>4184</v>
      </c>
    </row>
    <row r="1374" spans="1:8" x14ac:dyDescent="0.55000000000000004">
      <c r="A1374" s="9" t="s">
        <v>12944</v>
      </c>
      <c r="B1374" s="10" t="s">
        <v>10275</v>
      </c>
      <c r="C1374" s="9" t="s">
        <v>14087</v>
      </c>
      <c r="D1374" s="19">
        <v>249</v>
      </c>
      <c r="E1374" s="23">
        <v>400</v>
      </c>
      <c r="F1374" s="26">
        <v>0.38</v>
      </c>
      <c r="G1374" s="15">
        <v>4.0999999999999996</v>
      </c>
      <c r="H1374" s="23">
        <v>693</v>
      </c>
    </row>
    <row r="1375" spans="1:8" x14ac:dyDescent="0.55000000000000004">
      <c r="A1375" s="9" t="s">
        <v>12954</v>
      </c>
      <c r="B1375" s="10" t="s">
        <v>10297</v>
      </c>
      <c r="C1375" s="9" t="s">
        <v>14088</v>
      </c>
      <c r="D1375" s="19">
        <v>185</v>
      </c>
      <c r="E1375" s="23">
        <v>599</v>
      </c>
      <c r="F1375" s="26">
        <v>0.69</v>
      </c>
      <c r="G1375" s="15">
        <v>3.9</v>
      </c>
      <c r="H1375" s="23">
        <v>1306</v>
      </c>
    </row>
    <row r="1376" spans="1:8" x14ac:dyDescent="0.55000000000000004">
      <c r="A1376" s="9" t="s">
        <v>12964</v>
      </c>
      <c r="B1376" s="10" t="s">
        <v>9151</v>
      </c>
      <c r="C1376" s="9" t="s">
        <v>14067</v>
      </c>
      <c r="D1376" s="19">
        <v>778</v>
      </c>
      <c r="E1376" s="23">
        <v>999</v>
      </c>
      <c r="F1376" s="26">
        <v>0.22</v>
      </c>
      <c r="G1376" s="15">
        <v>3.3</v>
      </c>
      <c r="H1376" s="23">
        <v>8</v>
      </c>
    </row>
    <row r="1377" spans="1:8" x14ac:dyDescent="0.55000000000000004">
      <c r="A1377" s="9" t="s">
        <v>12975</v>
      </c>
      <c r="B1377" s="10" t="s">
        <v>12977</v>
      </c>
      <c r="C1377" s="9" t="s">
        <v>13959</v>
      </c>
      <c r="D1377" s="19">
        <v>279</v>
      </c>
      <c r="E1377" s="23">
        <v>699</v>
      </c>
      <c r="F1377" s="26">
        <v>0.6</v>
      </c>
      <c r="G1377" s="15">
        <v>4.3</v>
      </c>
      <c r="H1377" s="23">
        <v>2326</v>
      </c>
    </row>
    <row r="1378" spans="1:8" x14ac:dyDescent="0.55000000000000004">
      <c r="A1378" s="9" t="s">
        <v>12986</v>
      </c>
      <c r="B1378" s="10" t="s">
        <v>10297</v>
      </c>
      <c r="C1378" s="9" t="s">
        <v>14088</v>
      </c>
      <c r="D1378" s="19">
        <v>215</v>
      </c>
      <c r="E1378" s="23">
        <v>1499</v>
      </c>
      <c r="F1378" s="26">
        <v>0.86</v>
      </c>
      <c r="G1378" s="15">
        <v>3.9</v>
      </c>
      <c r="H1378" s="23">
        <v>1004</v>
      </c>
    </row>
    <row r="1379" spans="1:8" x14ac:dyDescent="0.55000000000000004">
      <c r="A1379" s="9" t="s">
        <v>12996</v>
      </c>
      <c r="B1379" s="10" t="s">
        <v>9293</v>
      </c>
      <c r="C1379" s="9" t="s">
        <v>14017</v>
      </c>
      <c r="D1379" s="19">
        <v>889</v>
      </c>
      <c r="E1379" s="23">
        <v>1295</v>
      </c>
      <c r="F1379" s="26">
        <v>0.31</v>
      </c>
      <c r="G1379" s="15">
        <v>4.3</v>
      </c>
      <c r="H1379" s="23">
        <v>6400</v>
      </c>
    </row>
    <row r="1380" spans="1:8" x14ac:dyDescent="0.55000000000000004">
      <c r="A1380" s="9" t="s">
        <v>13006</v>
      </c>
      <c r="B1380" s="10" t="s">
        <v>9316</v>
      </c>
      <c r="C1380" s="9" t="s">
        <v>14072</v>
      </c>
      <c r="D1380" s="19">
        <v>1449</v>
      </c>
      <c r="E1380" s="23">
        <v>4999</v>
      </c>
      <c r="F1380" s="26">
        <v>0.71</v>
      </c>
      <c r="G1380" s="15">
        <v>3.6</v>
      </c>
      <c r="H1380" s="23">
        <v>63</v>
      </c>
    </row>
    <row r="1381" spans="1:8" x14ac:dyDescent="0.55000000000000004">
      <c r="A1381" s="9" t="s">
        <v>13016</v>
      </c>
      <c r="B1381" s="10" t="s">
        <v>9316</v>
      </c>
      <c r="C1381" s="9" t="s">
        <v>14072</v>
      </c>
      <c r="D1381" s="19">
        <v>1190</v>
      </c>
      <c r="E1381" s="23">
        <v>2550</v>
      </c>
      <c r="F1381" s="26">
        <v>0.53</v>
      </c>
      <c r="G1381" s="15">
        <v>3.8</v>
      </c>
      <c r="H1381" s="23">
        <v>1181</v>
      </c>
    </row>
    <row r="1382" spans="1:8" x14ac:dyDescent="0.55000000000000004">
      <c r="A1382" s="9" t="s">
        <v>13027</v>
      </c>
      <c r="B1382" s="10" t="s">
        <v>10791</v>
      </c>
      <c r="C1382" s="9" t="s">
        <v>14092</v>
      </c>
      <c r="D1382" s="19">
        <v>1799</v>
      </c>
      <c r="E1382" s="23">
        <v>1950</v>
      </c>
      <c r="F1382" s="26">
        <v>0.08</v>
      </c>
      <c r="G1382" s="15">
        <v>3.9</v>
      </c>
      <c r="H1382" s="23">
        <v>1888</v>
      </c>
    </row>
    <row r="1383" spans="1:8" x14ac:dyDescent="0.55000000000000004">
      <c r="A1383" s="9" t="s">
        <v>13037</v>
      </c>
      <c r="B1383" s="10" t="s">
        <v>9305</v>
      </c>
      <c r="C1383" s="9" t="s">
        <v>14071</v>
      </c>
      <c r="D1383" s="19">
        <v>6120</v>
      </c>
      <c r="E1383" s="23">
        <v>8478</v>
      </c>
      <c r="F1383" s="26">
        <v>0.28000000000000003</v>
      </c>
      <c r="G1383" s="15">
        <v>4.5999999999999996</v>
      </c>
      <c r="H1383" s="23">
        <v>6550</v>
      </c>
    </row>
    <row r="1384" spans="1:8" x14ac:dyDescent="0.55000000000000004">
      <c r="A1384" s="9" t="s">
        <v>13049</v>
      </c>
      <c r="B1384" s="10" t="s">
        <v>9305</v>
      </c>
      <c r="C1384" s="9" t="s">
        <v>14071</v>
      </c>
      <c r="D1384" s="19">
        <v>1799</v>
      </c>
      <c r="E1384" s="23">
        <v>3299</v>
      </c>
      <c r="F1384" s="26">
        <v>0.45</v>
      </c>
      <c r="G1384" s="15">
        <v>3.8</v>
      </c>
      <c r="H1384" s="23">
        <v>1846</v>
      </c>
    </row>
    <row r="1385" spans="1:8" x14ac:dyDescent="0.55000000000000004">
      <c r="A1385" s="9" t="s">
        <v>13059</v>
      </c>
      <c r="B1385" s="10" t="s">
        <v>9305</v>
      </c>
      <c r="C1385" s="9" t="s">
        <v>14071</v>
      </c>
      <c r="D1385" s="19">
        <v>2199</v>
      </c>
      <c r="E1385" s="23">
        <v>3895</v>
      </c>
      <c r="F1385" s="26">
        <v>0.44</v>
      </c>
      <c r="G1385" s="15">
        <v>3.9</v>
      </c>
      <c r="H1385" s="23">
        <v>1085</v>
      </c>
    </row>
    <row r="1386" spans="1:8" x14ac:dyDescent="0.55000000000000004">
      <c r="A1386" s="9" t="s">
        <v>13070</v>
      </c>
      <c r="B1386" s="10" t="s">
        <v>10362</v>
      </c>
      <c r="C1386" s="9" t="s">
        <v>14090</v>
      </c>
      <c r="D1386" s="19">
        <v>3685</v>
      </c>
      <c r="E1386" s="23">
        <v>5495</v>
      </c>
      <c r="F1386" s="26">
        <v>0.33</v>
      </c>
      <c r="G1386" s="15">
        <v>4.0999999999999996</v>
      </c>
      <c r="H1386" s="23">
        <v>290</v>
      </c>
    </row>
    <row r="1387" spans="1:8" x14ac:dyDescent="0.55000000000000004">
      <c r="A1387" s="9" t="s">
        <v>13082</v>
      </c>
      <c r="B1387" s="10" t="s">
        <v>9553</v>
      </c>
      <c r="C1387" s="9" t="s">
        <v>14076</v>
      </c>
      <c r="D1387" s="19">
        <v>649</v>
      </c>
      <c r="E1387" s="23">
        <v>999</v>
      </c>
      <c r="F1387" s="26">
        <v>0.35</v>
      </c>
      <c r="G1387" s="15">
        <v>3.6</v>
      </c>
      <c r="H1387" s="23">
        <v>4</v>
      </c>
    </row>
    <row r="1388" spans="1:8" x14ac:dyDescent="0.55000000000000004">
      <c r="A1388" s="9" t="s">
        <v>13092</v>
      </c>
      <c r="B1388" s="10" t="s">
        <v>11138</v>
      </c>
      <c r="C1388" s="9" t="s">
        <v>14096</v>
      </c>
      <c r="D1388" s="19">
        <v>8599</v>
      </c>
      <c r="E1388" s="23">
        <v>8995</v>
      </c>
      <c r="F1388" s="26">
        <v>0.04</v>
      </c>
      <c r="G1388" s="15">
        <v>4.4000000000000004</v>
      </c>
      <c r="H1388" s="23">
        <v>9734</v>
      </c>
    </row>
    <row r="1389" spans="1:8" x14ac:dyDescent="0.55000000000000004">
      <c r="A1389" s="9" t="s">
        <v>13103</v>
      </c>
      <c r="B1389" s="10" t="s">
        <v>9293</v>
      </c>
      <c r="C1389" s="9" t="s">
        <v>14017</v>
      </c>
      <c r="D1389" s="19">
        <v>1110</v>
      </c>
      <c r="E1389" s="23">
        <v>1599</v>
      </c>
      <c r="F1389" s="26">
        <v>0.31</v>
      </c>
      <c r="G1389" s="15">
        <v>4.3</v>
      </c>
      <c r="H1389" s="23">
        <v>4022</v>
      </c>
    </row>
    <row r="1390" spans="1:8" x14ac:dyDescent="0.55000000000000004">
      <c r="A1390" s="9" t="s">
        <v>13114</v>
      </c>
      <c r="B1390" s="10" t="s">
        <v>9316</v>
      </c>
      <c r="C1390" s="9" t="s">
        <v>14072</v>
      </c>
      <c r="D1390" s="19">
        <v>1499</v>
      </c>
      <c r="E1390" s="23">
        <v>3500</v>
      </c>
      <c r="F1390" s="26">
        <v>0.56999999999999995</v>
      </c>
      <c r="G1390" s="15">
        <v>4.7</v>
      </c>
      <c r="H1390" s="23">
        <v>2591</v>
      </c>
    </row>
    <row r="1391" spans="1:8" x14ac:dyDescent="0.55000000000000004">
      <c r="A1391" s="9" t="s">
        <v>13124</v>
      </c>
      <c r="B1391" s="10" t="s">
        <v>9173</v>
      </c>
      <c r="C1391" s="9" t="s">
        <v>14068</v>
      </c>
      <c r="D1391" s="19">
        <v>759</v>
      </c>
      <c r="E1391" s="23">
        <v>1999</v>
      </c>
      <c r="F1391" s="26">
        <v>0.62</v>
      </c>
      <c r="G1391" s="15">
        <v>4.3</v>
      </c>
      <c r="H1391" s="23">
        <v>532</v>
      </c>
    </row>
    <row r="1392" spans="1:8" x14ac:dyDescent="0.55000000000000004">
      <c r="A1392" s="9" t="s">
        <v>13135</v>
      </c>
      <c r="B1392" s="10" t="s">
        <v>9587</v>
      </c>
      <c r="C1392" s="9" t="s">
        <v>14019</v>
      </c>
      <c r="D1392" s="19">
        <v>2669</v>
      </c>
      <c r="E1392" s="23">
        <v>3199</v>
      </c>
      <c r="F1392" s="26">
        <v>0.17</v>
      </c>
      <c r="G1392" s="15">
        <v>3.9</v>
      </c>
      <c r="H1392" s="23">
        <v>260</v>
      </c>
    </row>
    <row r="1393" spans="1:8" x14ac:dyDescent="0.55000000000000004">
      <c r="A1393" s="9" t="s">
        <v>13146</v>
      </c>
      <c r="B1393" s="10" t="s">
        <v>9686</v>
      </c>
      <c r="C1393" s="9" t="s">
        <v>14078</v>
      </c>
      <c r="D1393" s="19">
        <v>929</v>
      </c>
      <c r="E1393" s="23">
        <v>1300</v>
      </c>
      <c r="F1393" s="26">
        <v>0.28999999999999998</v>
      </c>
      <c r="G1393" s="15">
        <v>3.9</v>
      </c>
      <c r="H1393" s="23">
        <v>1672</v>
      </c>
    </row>
    <row r="1394" spans="1:8" x14ac:dyDescent="0.55000000000000004">
      <c r="A1394" s="9" t="s">
        <v>13156</v>
      </c>
      <c r="B1394" s="10" t="s">
        <v>9495</v>
      </c>
      <c r="C1394" s="9" t="s">
        <v>14075</v>
      </c>
      <c r="D1394" s="19">
        <v>199</v>
      </c>
      <c r="E1394" s="23">
        <v>399</v>
      </c>
      <c r="F1394" s="26">
        <v>0.5</v>
      </c>
      <c r="G1394" s="15">
        <v>3.7</v>
      </c>
      <c r="H1394" s="23">
        <v>7945</v>
      </c>
    </row>
    <row r="1395" spans="1:8" x14ac:dyDescent="0.55000000000000004">
      <c r="A1395" s="9" t="s">
        <v>13166</v>
      </c>
      <c r="B1395" s="10" t="s">
        <v>9162</v>
      </c>
      <c r="C1395" s="9" t="s">
        <v>14015</v>
      </c>
      <c r="D1395" s="19">
        <v>279</v>
      </c>
      <c r="E1395" s="23">
        <v>599</v>
      </c>
      <c r="F1395" s="26">
        <v>0.53</v>
      </c>
      <c r="G1395" s="15">
        <v>3.5</v>
      </c>
      <c r="H1395" s="23">
        <v>1367</v>
      </c>
    </row>
    <row r="1396" spans="1:8" x14ac:dyDescent="0.55000000000000004">
      <c r="A1396" s="9" t="s">
        <v>13176</v>
      </c>
      <c r="B1396" s="10" t="s">
        <v>9282</v>
      </c>
      <c r="C1396" s="9" t="s">
        <v>14070</v>
      </c>
      <c r="D1396" s="19">
        <v>549</v>
      </c>
      <c r="E1396" s="23">
        <v>999</v>
      </c>
      <c r="F1396" s="26">
        <v>0.45</v>
      </c>
      <c r="G1396" s="15">
        <v>4</v>
      </c>
      <c r="H1396" s="23">
        <v>1313</v>
      </c>
    </row>
    <row r="1397" spans="1:8" x14ac:dyDescent="0.55000000000000004">
      <c r="A1397" s="9" t="s">
        <v>13186</v>
      </c>
      <c r="B1397" s="10" t="s">
        <v>11038</v>
      </c>
      <c r="C1397" s="9" t="s">
        <v>13951</v>
      </c>
      <c r="D1397" s="19">
        <v>85</v>
      </c>
      <c r="E1397" s="23">
        <v>199</v>
      </c>
      <c r="F1397" s="26">
        <v>0.56999999999999995</v>
      </c>
      <c r="G1397" s="15">
        <v>4.0999999999999996</v>
      </c>
      <c r="H1397" s="23">
        <v>212</v>
      </c>
    </row>
    <row r="1398" spans="1:8" x14ac:dyDescent="0.55000000000000004">
      <c r="A1398" s="9" t="s">
        <v>13197</v>
      </c>
      <c r="B1398" s="10" t="s">
        <v>9553</v>
      </c>
      <c r="C1398" s="9" t="s">
        <v>14076</v>
      </c>
      <c r="D1398" s="19">
        <v>499</v>
      </c>
      <c r="E1398" s="23">
        <v>1299</v>
      </c>
      <c r="F1398" s="26">
        <v>0.62</v>
      </c>
      <c r="G1398" s="15">
        <v>3.9</v>
      </c>
      <c r="H1398" s="23">
        <v>65</v>
      </c>
    </row>
    <row r="1399" spans="1:8" x14ac:dyDescent="0.55000000000000004">
      <c r="A1399" s="9" t="s">
        <v>13207</v>
      </c>
      <c r="B1399" s="10" t="s">
        <v>9553</v>
      </c>
      <c r="C1399" s="9" t="s">
        <v>14076</v>
      </c>
      <c r="D1399" s="19">
        <v>5865</v>
      </c>
      <c r="E1399" s="23">
        <v>7776</v>
      </c>
      <c r="F1399" s="26">
        <v>0.25</v>
      </c>
      <c r="G1399" s="15">
        <v>4.4000000000000004</v>
      </c>
      <c r="H1399" s="23">
        <v>2737</v>
      </c>
    </row>
    <row r="1400" spans="1:8" x14ac:dyDescent="0.55000000000000004">
      <c r="A1400" s="9" t="s">
        <v>13219</v>
      </c>
      <c r="B1400" s="10" t="s">
        <v>9126</v>
      </c>
      <c r="C1400" s="9" t="s">
        <v>14014</v>
      </c>
      <c r="D1400" s="19">
        <v>1260</v>
      </c>
      <c r="E1400" s="23">
        <v>2299</v>
      </c>
      <c r="F1400" s="26">
        <v>0.45</v>
      </c>
      <c r="G1400" s="15">
        <v>4.3</v>
      </c>
      <c r="H1400" s="23">
        <v>55</v>
      </c>
    </row>
    <row r="1401" spans="1:8" x14ac:dyDescent="0.55000000000000004">
      <c r="A1401" s="9" t="s">
        <v>13229</v>
      </c>
      <c r="B1401" s="10" t="s">
        <v>13231</v>
      </c>
      <c r="C1401" s="9" t="s">
        <v>14106</v>
      </c>
      <c r="D1401" s="19">
        <v>1099</v>
      </c>
      <c r="E1401" s="23">
        <v>1500</v>
      </c>
      <c r="F1401" s="26">
        <v>0.27</v>
      </c>
      <c r="G1401" s="15">
        <v>4.5</v>
      </c>
      <c r="H1401" s="23">
        <v>1065</v>
      </c>
    </row>
    <row r="1402" spans="1:8" x14ac:dyDescent="0.55000000000000004">
      <c r="A1402" s="9" t="s">
        <v>13240</v>
      </c>
      <c r="B1402" s="10" t="s">
        <v>9686</v>
      </c>
      <c r="C1402" s="9" t="s">
        <v>14078</v>
      </c>
      <c r="D1402" s="19">
        <v>1928</v>
      </c>
      <c r="E1402" s="23">
        <v>2590</v>
      </c>
      <c r="F1402" s="26">
        <v>0.26</v>
      </c>
      <c r="G1402" s="15">
        <v>4</v>
      </c>
      <c r="H1402" s="23">
        <v>2377</v>
      </c>
    </row>
    <row r="1403" spans="1:8" x14ac:dyDescent="0.55000000000000004">
      <c r="A1403" s="9" t="s">
        <v>13251</v>
      </c>
      <c r="B1403" s="10" t="s">
        <v>9375</v>
      </c>
      <c r="C1403" s="9" t="s">
        <v>14073</v>
      </c>
      <c r="D1403" s="19">
        <v>3249</v>
      </c>
      <c r="E1403" s="23">
        <v>6299</v>
      </c>
      <c r="F1403" s="26">
        <v>0.48</v>
      </c>
      <c r="G1403" s="15">
        <v>3.9</v>
      </c>
      <c r="H1403" s="23">
        <v>2569</v>
      </c>
    </row>
    <row r="1404" spans="1:8" x14ac:dyDescent="0.55000000000000004">
      <c r="A1404" s="9" t="s">
        <v>13261</v>
      </c>
      <c r="B1404" s="10" t="s">
        <v>9686</v>
      </c>
      <c r="C1404" s="9" t="s">
        <v>14078</v>
      </c>
      <c r="D1404" s="19">
        <v>1199</v>
      </c>
      <c r="E1404" s="23">
        <v>1795</v>
      </c>
      <c r="F1404" s="26">
        <v>0.33</v>
      </c>
      <c r="G1404" s="15">
        <v>4.2</v>
      </c>
      <c r="H1404" s="23">
        <v>5967</v>
      </c>
    </row>
    <row r="1405" spans="1:8" x14ac:dyDescent="0.55000000000000004">
      <c r="A1405" s="9" t="s">
        <v>13271</v>
      </c>
      <c r="B1405" s="10" t="s">
        <v>9126</v>
      </c>
      <c r="C1405" s="9" t="s">
        <v>14014</v>
      </c>
      <c r="D1405" s="19">
        <v>1456</v>
      </c>
      <c r="E1405" s="23">
        <v>3190</v>
      </c>
      <c r="F1405" s="26">
        <v>0.54</v>
      </c>
      <c r="G1405" s="15">
        <v>4.0999999999999996</v>
      </c>
      <c r="H1405" s="23">
        <v>1776</v>
      </c>
    </row>
    <row r="1406" spans="1:8" x14ac:dyDescent="0.55000000000000004">
      <c r="A1406" s="9" t="s">
        <v>13282</v>
      </c>
      <c r="B1406" s="10" t="s">
        <v>9553</v>
      </c>
      <c r="C1406" s="9" t="s">
        <v>14076</v>
      </c>
      <c r="D1406" s="19">
        <v>3349</v>
      </c>
      <c r="E1406" s="23">
        <v>4799</v>
      </c>
      <c r="F1406" s="26">
        <v>0.3</v>
      </c>
      <c r="G1406" s="15">
        <v>3.7</v>
      </c>
      <c r="H1406" s="23">
        <v>4200</v>
      </c>
    </row>
    <row r="1407" spans="1:8" x14ac:dyDescent="0.55000000000000004">
      <c r="A1407" s="9" t="s">
        <v>13292</v>
      </c>
      <c r="B1407" s="10" t="s">
        <v>10031</v>
      </c>
      <c r="C1407" s="9" t="s">
        <v>14082</v>
      </c>
      <c r="D1407" s="19">
        <v>4899</v>
      </c>
      <c r="E1407" s="23">
        <v>8999</v>
      </c>
      <c r="F1407" s="26">
        <v>0.46</v>
      </c>
      <c r="G1407" s="15">
        <v>4.0999999999999996</v>
      </c>
      <c r="H1407" s="23">
        <v>297</v>
      </c>
    </row>
    <row r="1408" spans="1:8" x14ac:dyDescent="0.55000000000000004">
      <c r="A1408" s="9" t="s">
        <v>13303</v>
      </c>
      <c r="B1408" s="10" t="s">
        <v>9364</v>
      </c>
      <c r="C1408" s="9" t="s">
        <v>14018</v>
      </c>
      <c r="D1408" s="19">
        <v>1199</v>
      </c>
      <c r="E1408" s="23">
        <v>1899</v>
      </c>
      <c r="F1408" s="26">
        <v>0.37</v>
      </c>
      <c r="G1408" s="15">
        <v>4.2</v>
      </c>
      <c r="H1408" s="23">
        <v>3858</v>
      </c>
    </row>
    <row r="1409" spans="1:8" x14ac:dyDescent="0.55000000000000004">
      <c r="A1409" s="9" t="s">
        <v>13313</v>
      </c>
      <c r="B1409" s="10" t="s">
        <v>11878</v>
      </c>
      <c r="C1409" s="9" t="s">
        <v>14023</v>
      </c>
      <c r="D1409" s="19">
        <v>3290</v>
      </c>
      <c r="E1409" s="23">
        <v>5799</v>
      </c>
      <c r="F1409" s="26">
        <v>0.43</v>
      </c>
      <c r="G1409" s="15">
        <v>4.3</v>
      </c>
      <c r="H1409" s="23">
        <v>168</v>
      </c>
    </row>
    <row r="1410" spans="1:8" x14ac:dyDescent="0.55000000000000004">
      <c r="A1410" s="9" t="s">
        <v>13324</v>
      </c>
      <c r="B1410" s="10" t="s">
        <v>9162</v>
      </c>
      <c r="C1410" s="9" t="s">
        <v>14015</v>
      </c>
      <c r="D1410" s="19">
        <v>179</v>
      </c>
      <c r="E1410" s="23">
        <v>799</v>
      </c>
      <c r="F1410" s="26">
        <v>0.78</v>
      </c>
      <c r="G1410" s="15">
        <v>3.6</v>
      </c>
      <c r="H1410" s="23">
        <v>101</v>
      </c>
    </row>
    <row r="1411" spans="1:8" x14ac:dyDescent="0.55000000000000004">
      <c r="A1411" s="9" t="s">
        <v>13334</v>
      </c>
      <c r="B1411" s="10" t="s">
        <v>12977</v>
      </c>
      <c r="C1411" s="9" t="s">
        <v>13959</v>
      </c>
      <c r="D1411" s="19">
        <v>149</v>
      </c>
      <c r="E1411" s="23">
        <v>300</v>
      </c>
      <c r="F1411" s="26">
        <v>0.5</v>
      </c>
      <c r="G1411" s="15">
        <v>4.0999999999999996</v>
      </c>
      <c r="H1411" s="23">
        <v>4074</v>
      </c>
    </row>
    <row r="1412" spans="1:8" x14ac:dyDescent="0.55000000000000004">
      <c r="A1412" s="9" t="s">
        <v>13344</v>
      </c>
      <c r="B1412" s="10" t="s">
        <v>9305</v>
      </c>
      <c r="C1412" s="9" t="s">
        <v>14071</v>
      </c>
      <c r="D1412" s="19">
        <v>5490</v>
      </c>
      <c r="E1412" s="23">
        <v>7200</v>
      </c>
      <c r="F1412" s="26">
        <v>0.24</v>
      </c>
      <c r="G1412" s="15">
        <v>4.5</v>
      </c>
      <c r="H1412" s="23">
        <v>1408</v>
      </c>
    </row>
    <row r="1413" spans="1:8" x14ac:dyDescent="0.55000000000000004">
      <c r="A1413" s="9" t="s">
        <v>13355</v>
      </c>
      <c r="B1413" s="10" t="s">
        <v>9173</v>
      </c>
      <c r="C1413" s="9" t="s">
        <v>14068</v>
      </c>
      <c r="D1413" s="19">
        <v>379</v>
      </c>
      <c r="E1413" s="23">
        <v>389</v>
      </c>
      <c r="F1413" s="26">
        <v>0.03</v>
      </c>
      <c r="G1413" s="15">
        <v>4.2</v>
      </c>
      <c r="H1413" s="23">
        <v>3739</v>
      </c>
    </row>
    <row r="1414" spans="1:8" x14ac:dyDescent="0.55000000000000004">
      <c r="A1414" s="9" t="s">
        <v>13365</v>
      </c>
      <c r="B1414" s="10" t="s">
        <v>10791</v>
      </c>
      <c r="C1414" s="9" t="s">
        <v>14092</v>
      </c>
      <c r="D1414" s="19">
        <v>8699</v>
      </c>
      <c r="E1414" s="23">
        <v>13049</v>
      </c>
      <c r="F1414" s="26">
        <v>0.33</v>
      </c>
      <c r="G1414" s="15">
        <v>4.3</v>
      </c>
      <c r="H1414" s="23">
        <v>5891</v>
      </c>
    </row>
    <row r="1415" spans="1:8" x14ac:dyDescent="0.55000000000000004">
      <c r="A1415" s="9" t="s">
        <v>13376</v>
      </c>
      <c r="B1415" s="10" t="s">
        <v>9305</v>
      </c>
      <c r="C1415" s="9" t="s">
        <v>14071</v>
      </c>
      <c r="D1415" s="19">
        <v>3041.67</v>
      </c>
      <c r="E1415" s="23">
        <v>5999</v>
      </c>
      <c r="F1415" s="26">
        <v>0.49</v>
      </c>
      <c r="G1415" s="15">
        <v>4</v>
      </c>
      <c r="H1415" s="23">
        <v>777</v>
      </c>
    </row>
    <row r="1416" spans="1:8" x14ac:dyDescent="0.55000000000000004">
      <c r="A1416" s="9" t="s">
        <v>13387</v>
      </c>
      <c r="B1416" s="10" t="s">
        <v>9282</v>
      </c>
      <c r="C1416" s="9" t="s">
        <v>14070</v>
      </c>
      <c r="D1416" s="19">
        <v>1745</v>
      </c>
      <c r="E1416" s="23">
        <v>2400</v>
      </c>
      <c r="F1416" s="26">
        <v>0.27</v>
      </c>
      <c r="G1416" s="15">
        <v>4.2</v>
      </c>
      <c r="H1416" s="23">
        <v>14160</v>
      </c>
    </row>
    <row r="1417" spans="1:8" x14ac:dyDescent="0.55000000000000004">
      <c r="A1417" s="9" t="s">
        <v>13397</v>
      </c>
      <c r="B1417" s="10" t="s">
        <v>9238</v>
      </c>
      <c r="C1417" s="9" t="s">
        <v>14069</v>
      </c>
      <c r="D1417" s="19">
        <v>3180</v>
      </c>
      <c r="E1417" s="23">
        <v>5295</v>
      </c>
      <c r="F1417" s="26">
        <v>0.4</v>
      </c>
      <c r="G1417" s="15">
        <v>4.2</v>
      </c>
      <c r="H1417" s="23">
        <v>6919</v>
      </c>
    </row>
    <row r="1418" spans="1:8" x14ac:dyDescent="0.55000000000000004">
      <c r="A1418" s="9" t="s">
        <v>13408</v>
      </c>
      <c r="B1418" s="10" t="s">
        <v>10791</v>
      </c>
      <c r="C1418" s="9" t="s">
        <v>14092</v>
      </c>
      <c r="D1418" s="19">
        <v>4999</v>
      </c>
      <c r="E1418" s="23">
        <v>24999</v>
      </c>
      <c r="F1418" s="26">
        <v>0.8</v>
      </c>
      <c r="G1418" s="15">
        <v>4.5</v>
      </c>
      <c r="H1418" s="23">
        <v>287</v>
      </c>
    </row>
    <row r="1419" spans="1:8" x14ac:dyDescent="0.55000000000000004">
      <c r="A1419" s="9" t="s">
        <v>13418</v>
      </c>
      <c r="B1419" s="10" t="s">
        <v>9495</v>
      </c>
      <c r="C1419" s="9" t="s">
        <v>14075</v>
      </c>
      <c r="D1419" s="19">
        <v>390</v>
      </c>
      <c r="E1419" s="23">
        <v>799</v>
      </c>
      <c r="F1419" s="26">
        <v>0.51</v>
      </c>
      <c r="G1419" s="15">
        <v>3.8</v>
      </c>
      <c r="H1419" s="23">
        <v>287</v>
      </c>
    </row>
    <row r="1420" spans="1:8" x14ac:dyDescent="0.55000000000000004">
      <c r="A1420" s="9" t="s">
        <v>13429</v>
      </c>
      <c r="B1420" s="10" t="s">
        <v>13431</v>
      </c>
      <c r="C1420" s="9" t="s">
        <v>14107</v>
      </c>
      <c r="D1420" s="19">
        <v>1999</v>
      </c>
      <c r="E1420" s="23">
        <v>2999</v>
      </c>
      <c r="F1420" s="26">
        <v>0.33</v>
      </c>
      <c r="G1420" s="15">
        <v>4.4000000000000004</v>
      </c>
      <c r="H1420" s="23">
        <v>388</v>
      </c>
    </row>
    <row r="1421" spans="1:8" x14ac:dyDescent="0.55000000000000004">
      <c r="A1421" s="9" t="s">
        <v>13440</v>
      </c>
      <c r="B1421" s="10" t="s">
        <v>9655</v>
      </c>
      <c r="C1421" s="9" t="s">
        <v>14077</v>
      </c>
      <c r="D1421" s="19">
        <v>1624</v>
      </c>
      <c r="E1421" s="23">
        <v>2495</v>
      </c>
      <c r="F1421" s="26">
        <v>0.35</v>
      </c>
      <c r="G1421" s="15">
        <v>4.0999999999999996</v>
      </c>
      <c r="H1421" s="23">
        <v>827</v>
      </c>
    </row>
    <row r="1422" spans="1:8" x14ac:dyDescent="0.55000000000000004">
      <c r="A1422" s="9" t="s">
        <v>13451</v>
      </c>
      <c r="B1422" s="10" t="s">
        <v>12977</v>
      </c>
      <c r="C1422" s="9" t="s">
        <v>13959</v>
      </c>
      <c r="D1422" s="19">
        <v>184</v>
      </c>
      <c r="E1422" s="23">
        <v>450</v>
      </c>
      <c r="F1422" s="26">
        <v>0.59</v>
      </c>
      <c r="G1422" s="15">
        <v>4.2</v>
      </c>
      <c r="H1422" s="23">
        <v>4971</v>
      </c>
    </row>
    <row r="1423" spans="1:8" x14ac:dyDescent="0.55000000000000004">
      <c r="A1423" s="9" t="s">
        <v>13462</v>
      </c>
      <c r="B1423" s="10" t="s">
        <v>9162</v>
      </c>
      <c r="C1423" s="9" t="s">
        <v>14015</v>
      </c>
      <c r="D1423" s="19">
        <v>445</v>
      </c>
      <c r="E1423" s="23">
        <v>999</v>
      </c>
      <c r="F1423" s="26">
        <v>0.55000000000000004</v>
      </c>
      <c r="G1423" s="15">
        <v>4.3</v>
      </c>
      <c r="H1423" s="23">
        <v>229</v>
      </c>
    </row>
    <row r="1424" spans="1:8" x14ac:dyDescent="0.55000000000000004">
      <c r="A1424" s="9" t="s">
        <v>13473</v>
      </c>
      <c r="B1424" s="10" t="s">
        <v>13475</v>
      </c>
      <c r="C1424" s="9" t="s">
        <v>14108</v>
      </c>
      <c r="D1424" s="19">
        <v>699</v>
      </c>
      <c r="E1424" s="23">
        <v>1690</v>
      </c>
      <c r="F1424" s="26">
        <v>0.59</v>
      </c>
      <c r="G1424" s="15">
        <v>4.0999999999999996</v>
      </c>
      <c r="H1424" s="23">
        <v>3524</v>
      </c>
    </row>
    <row r="1425" spans="1:8" x14ac:dyDescent="0.55000000000000004">
      <c r="A1425" s="9" t="s">
        <v>13484</v>
      </c>
      <c r="B1425" s="10" t="s">
        <v>9238</v>
      </c>
      <c r="C1425" s="9" t="s">
        <v>14069</v>
      </c>
      <c r="D1425" s="19">
        <v>1601</v>
      </c>
      <c r="E1425" s="23">
        <v>3890</v>
      </c>
      <c r="F1425" s="26">
        <v>0.59</v>
      </c>
      <c r="G1425" s="15">
        <v>4.2</v>
      </c>
      <c r="H1425" s="23">
        <v>156</v>
      </c>
    </row>
    <row r="1426" spans="1:8" x14ac:dyDescent="0.55000000000000004">
      <c r="A1426" s="9" t="s">
        <v>13496</v>
      </c>
      <c r="B1426" s="10" t="s">
        <v>10297</v>
      </c>
      <c r="C1426" s="9" t="s">
        <v>14088</v>
      </c>
      <c r="D1426" s="19">
        <v>231</v>
      </c>
      <c r="E1426" s="23">
        <v>260</v>
      </c>
      <c r="F1426" s="26">
        <v>0.11</v>
      </c>
      <c r="G1426" s="15">
        <v>4.0999999999999996</v>
      </c>
      <c r="H1426" s="23">
        <v>490</v>
      </c>
    </row>
    <row r="1427" spans="1:8" x14ac:dyDescent="0.55000000000000004">
      <c r="A1427" s="9" t="s">
        <v>13507</v>
      </c>
      <c r="B1427" s="10" t="s">
        <v>9162</v>
      </c>
      <c r="C1427" s="9" t="s">
        <v>14015</v>
      </c>
      <c r="D1427" s="19">
        <v>369</v>
      </c>
      <c r="E1427" s="23">
        <v>599</v>
      </c>
      <c r="F1427" s="26">
        <v>0.38</v>
      </c>
      <c r="G1427" s="15">
        <v>3.9</v>
      </c>
      <c r="H1427" s="23">
        <v>82</v>
      </c>
    </row>
    <row r="1428" spans="1:8" x14ac:dyDescent="0.55000000000000004">
      <c r="A1428" s="9" t="s">
        <v>13517</v>
      </c>
      <c r="B1428" s="10" t="s">
        <v>9126</v>
      </c>
      <c r="C1428" s="9" t="s">
        <v>14014</v>
      </c>
      <c r="D1428" s="19">
        <v>809</v>
      </c>
      <c r="E1428" s="23">
        <v>1950</v>
      </c>
      <c r="F1428" s="26">
        <v>0.59</v>
      </c>
      <c r="G1428" s="15">
        <v>3.9</v>
      </c>
      <c r="H1428" s="23">
        <v>710</v>
      </c>
    </row>
    <row r="1429" spans="1:8" x14ac:dyDescent="0.55000000000000004">
      <c r="A1429" s="9" t="s">
        <v>13527</v>
      </c>
      <c r="B1429" s="10" t="s">
        <v>9305</v>
      </c>
      <c r="C1429" s="9" t="s">
        <v>14071</v>
      </c>
      <c r="D1429" s="19">
        <v>1199</v>
      </c>
      <c r="E1429" s="23">
        <v>2990</v>
      </c>
      <c r="F1429" s="26">
        <v>0.6</v>
      </c>
      <c r="G1429" s="15">
        <v>3.8</v>
      </c>
      <c r="H1429" s="23">
        <v>133</v>
      </c>
    </row>
    <row r="1430" spans="1:8" x14ac:dyDescent="0.55000000000000004">
      <c r="A1430" s="9" t="s">
        <v>13537</v>
      </c>
      <c r="B1430" s="10" t="s">
        <v>9305</v>
      </c>
      <c r="C1430" s="9" t="s">
        <v>14071</v>
      </c>
      <c r="D1430" s="19">
        <v>6120</v>
      </c>
      <c r="E1430" s="23">
        <v>8073</v>
      </c>
      <c r="F1430" s="26">
        <v>0.24</v>
      </c>
      <c r="G1430" s="15">
        <v>4.5999999999999996</v>
      </c>
      <c r="H1430" s="23">
        <v>2751</v>
      </c>
    </row>
    <row r="1431" spans="1:8" x14ac:dyDescent="0.55000000000000004">
      <c r="A1431" s="9" t="s">
        <v>13548</v>
      </c>
      <c r="B1431" s="10" t="s">
        <v>9507</v>
      </c>
      <c r="C1431" s="9" t="s">
        <v>14017</v>
      </c>
      <c r="D1431" s="19">
        <v>1799</v>
      </c>
      <c r="E1431" s="23">
        <v>2599</v>
      </c>
      <c r="F1431" s="26">
        <v>0.31</v>
      </c>
      <c r="G1431" s="15">
        <v>3.6</v>
      </c>
      <c r="H1431" s="23">
        <v>771</v>
      </c>
    </row>
    <row r="1432" spans="1:8" x14ac:dyDescent="0.55000000000000004">
      <c r="A1432" s="9" t="s">
        <v>13558</v>
      </c>
      <c r="B1432" s="10" t="s">
        <v>12228</v>
      </c>
      <c r="C1432" s="9" t="s">
        <v>14019</v>
      </c>
      <c r="D1432" s="19">
        <v>18999</v>
      </c>
      <c r="E1432" s="23">
        <v>29999</v>
      </c>
      <c r="F1432" s="26">
        <v>0.37</v>
      </c>
      <c r="G1432" s="15">
        <v>4.0999999999999996</v>
      </c>
      <c r="H1432" s="23">
        <v>2536</v>
      </c>
    </row>
    <row r="1433" spans="1:8" x14ac:dyDescent="0.55000000000000004">
      <c r="A1433" s="9" t="s">
        <v>13568</v>
      </c>
      <c r="B1433" s="10" t="s">
        <v>10254</v>
      </c>
      <c r="C1433" s="9" t="s">
        <v>14086</v>
      </c>
      <c r="D1433" s="19">
        <v>1999</v>
      </c>
      <c r="E1433" s="23">
        <v>2360</v>
      </c>
      <c r="F1433" s="26">
        <v>0.15</v>
      </c>
      <c r="G1433" s="15">
        <v>4.2</v>
      </c>
      <c r="H1433" s="23">
        <v>7801</v>
      </c>
    </row>
    <row r="1434" spans="1:8" x14ac:dyDescent="0.55000000000000004">
      <c r="A1434" s="9" t="s">
        <v>13579</v>
      </c>
      <c r="B1434" s="10" t="s">
        <v>13581</v>
      </c>
      <c r="C1434" s="9" t="s">
        <v>14109</v>
      </c>
      <c r="D1434" s="19">
        <v>5999</v>
      </c>
      <c r="E1434" s="23">
        <v>11495</v>
      </c>
      <c r="F1434" s="26">
        <v>0.48</v>
      </c>
      <c r="G1434" s="15">
        <v>4.3</v>
      </c>
      <c r="H1434" s="23">
        <v>534</v>
      </c>
    </row>
    <row r="1435" spans="1:8" x14ac:dyDescent="0.55000000000000004">
      <c r="A1435" s="9" t="s">
        <v>13591</v>
      </c>
      <c r="B1435" s="10" t="s">
        <v>9933</v>
      </c>
      <c r="C1435" s="9" t="s">
        <v>14081</v>
      </c>
      <c r="D1435" s="19">
        <v>2599</v>
      </c>
      <c r="E1435" s="23">
        <v>4780</v>
      </c>
      <c r="F1435" s="26">
        <v>0.46</v>
      </c>
      <c r="G1435" s="15">
        <v>3.9</v>
      </c>
      <c r="H1435" s="23">
        <v>898</v>
      </c>
    </row>
    <row r="1436" spans="1:8" x14ac:dyDescent="0.55000000000000004">
      <c r="A1436" s="9" t="s">
        <v>13602</v>
      </c>
      <c r="B1436" s="10" t="s">
        <v>12840</v>
      </c>
      <c r="C1436" s="9" t="s">
        <v>14104</v>
      </c>
      <c r="D1436" s="19">
        <v>1199</v>
      </c>
      <c r="E1436" s="23">
        <v>2400</v>
      </c>
      <c r="F1436" s="26">
        <v>0.5</v>
      </c>
      <c r="G1436" s="15">
        <v>3.9</v>
      </c>
      <c r="H1436" s="23">
        <v>1202</v>
      </c>
    </row>
    <row r="1437" spans="1:8" x14ac:dyDescent="0.55000000000000004">
      <c r="A1437" s="9" t="s">
        <v>13612</v>
      </c>
      <c r="B1437" s="10" t="s">
        <v>9495</v>
      </c>
      <c r="C1437" s="9" t="s">
        <v>14075</v>
      </c>
      <c r="D1437" s="19">
        <v>219</v>
      </c>
      <c r="E1437" s="23">
        <v>249</v>
      </c>
      <c r="F1437" s="26">
        <v>0.12</v>
      </c>
      <c r="G1437" s="15">
        <v>4</v>
      </c>
      <c r="H1437" s="23">
        <v>1108</v>
      </c>
    </row>
    <row r="1438" spans="1:8" x14ac:dyDescent="0.55000000000000004">
      <c r="A1438" s="9" t="s">
        <v>13622</v>
      </c>
      <c r="B1438" s="10" t="s">
        <v>9151</v>
      </c>
      <c r="C1438" s="9" t="s">
        <v>14067</v>
      </c>
      <c r="D1438" s="19">
        <v>799</v>
      </c>
      <c r="E1438" s="23">
        <v>1199</v>
      </c>
      <c r="F1438" s="26">
        <v>0.33</v>
      </c>
      <c r="G1438" s="15">
        <v>4.4000000000000004</v>
      </c>
      <c r="H1438" s="23">
        <v>17</v>
      </c>
    </row>
    <row r="1439" spans="1:8" x14ac:dyDescent="0.55000000000000004">
      <c r="A1439" s="9" t="s">
        <v>13630</v>
      </c>
      <c r="B1439" s="10" t="s">
        <v>10633</v>
      </c>
      <c r="C1439" s="9" t="s">
        <v>14019</v>
      </c>
      <c r="D1439" s="19">
        <v>6199</v>
      </c>
      <c r="E1439" s="23">
        <v>10999</v>
      </c>
      <c r="F1439" s="26">
        <v>0.44</v>
      </c>
      <c r="G1439" s="15">
        <v>4.2</v>
      </c>
      <c r="H1439" s="23">
        <v>10429</v>
      </c>
    </row>
    <row r="1440" spans="1:8" x14ac:dyDescent="0.55000000000000004">
      <c r="A1440" s="9" t="s">
        <v>13640</v>
      </c>
      <c r="B1440" s="10" t="s">
        <v>9483</v>
      </c>
      <c r="C1440" s="9" t="s">
        <v>13949</v>
      </c>
      <c r="D1440" s="19">
        <v>6790</v>
      </c>
      <c r="E1440" s="23">
        <v>10995</v>
      </c>
      <c r="F1440" s="26">
        <v>0.38</v>
      </c>
      <c r="G1440" s="15">
        <v>4.5</v>
      </c>
      <c r="H1440" s="23">
        <v>3192</v>
      </c>
    </row>
    <row r="1441" spans="1:8" x14ac:dyDescent="0.55000000000000004">
      <c r="A1441" s="9" t="s">
        <v>13652</v>
      </c>
      <c r="B1441" s="10" t="s">
        <v>13654</v>
      </c>
      <c r="C1441" s="9" t="s">
        <v>14110</v>
      </c>
      <c r="D1441" s="19">
        <v>1982.84</v>
      </c>
      <c r="E1441" s="23">
        <v>3300</v>
      </c>
      <c r="F1441" s="26">
        <v>0.4</v>
      </c>
      <c r="G1441" s="15">
        <v>4.0999999999999996</v>
      </c>
      <c r="H1441" s="23">
        <v>5873</v>
      </c>
    </row>
    <row r="1442" spans="1:8" x14ac:dyDescent="0.55000000000000004">
      <c r="A1442" s="9" t="s">
        <v>13664</v>
      </c>
      <c r="B1442" s="10" t="s">
        <v>10297</v>
      </c>
      <c r="C1442" s="9" t="s">
        <v>14088</v>
      </c>
      <c r="D1442" s="19">
        <v>199</v>
      </c>
      <c r="E1442" s="23">
        <v>400</v>
      </c>
      <c r="F1442" s="26">
        <v>0.5</v>
      </c>
      <c r="G1442" s="15">
        <v>4.0999999999999996</v>
      </c>
      <c r="H1442" s="23">
        <v>1379</v>
      </c>
    </row>
    <row r="1443" spans="1:8" x14ac:dyDescent="0.55000000000000004">
      <c r="A1443" s="9" t="s">
        <v>13674</v>
      </c>
      <c r="B1443" s="10" t="s">
        <v>9126</v>
      </c>
      <c r="C1443" s="9" t="s">
        <v>14014</v>
      </c>
      <c r="D1443" s="19">
        <v>1180</v>
      </c>
      <c r="E1443" s="23">
        <v>1440</v>
      </c>
      <c r="F1443" s="26">
        <v>0.18</v>
      </c>
      <c r="G1443" s="15">
        <v>4.2</v>
      </c>
      <c r="H1443" s="23">
        <v>1527</v>
      </c>
    </row>
    <row r="1444" spans="1:8" x14ac:dyDescent="0.55000000000000004">
      <c r="A1444" s="9" t="s">
        <v>13686</v>
      </c>
      <c r="B1444" s="10" t="s">
        <v>9933</v>
      </c>
      <c r="C1444" s="9" t="s">
        <v>14081</v>
      </c>
      <c r="D1444" s="19">
        <v>2199</v>
      </c>
      <c r="E1444" s="23">
        <v>3045</v>
      </c>
      <c r="F1444" s="26">
        <v>0.28000000000000003</v>
      </c>
      <c r="G1444" s="15">
        <v>4.2</v>
      </c>
      <c r="H1444" s="23">
        <v>2686</v>
      </c>
    </row>
    <row r="1445" spans="1:8" x14ac:dyDescent="0.55000000000000004">
      <c r="A1445" s="9" t="s">
        <v>13697</v>
      </c>
      <c r="B1445" s="10" t="s">
        <v>10275</v>
      </c>
      <c r="C1445" s="9" t="s">
        <v>14087</v>
      </c>
      <c r="D1445" s="19">
        <v>2999</v>
      </c>
      <c r="E1445" s="23">
        <v>3595</v>
      </c>
      <c r="F1445" s="26">
        <v>0.17</v>
      </c>
      <c r="G1445" s="15">
        <v>4</v>
      </c>
      <c r="H1445" s="23">
        <v>178</v>
      </c>
    </row>
    <row r="1446" spans="1:8" x14ac:dyDescent="0.55000000000000004">
      <c r="A1446" s="9" t="s">
        <v>13707</v>
      </c>
      <c r="B1446" s="10" t="s">
        <v>13709</v>
      </c>
      <c r="C1446" s="9" t="s">
        <v>14022</v>
      </c>
      <c r="D1446" s="19">
        <v>253</v>
      </c>
      <c r="E1446" s="23">
        <v>500</v>
      </c>
      <c r="F1446" s="26">
        <v>0.49</v>
      </c>
      <c r="G1446" s="15">
        <v>4.3</v>
      </c>
      <c r="H1446" s="23">
        <v>2664</v>
      </c>
    </row>
    <row r="1447" spans="1:8" x14ac:dyDescent="0.55000000000000004">
      <c r="A1447" s="9" t="s">
        <v>13719</v>
      </c>
      <c r="B1447" s="10" t="s">
        <v>11878</v>
      </c>
      <c r="C1447" s="9" t="s">
        <v>14023</v>
      </c>
      <c r="D1447" s="19">
        <v>499</v>
      </c>
      <c r="E1447" s="23">
        <v>799</v>
      </c>
      <c r="F1447" s="26">
        <v>0.38</v>
      </c>
      <c r="G1447" s="15">
        <v>3.6</v>
      </c>
      <c r="H1447" s="23">
        <v>212</v>
      </c>
    </row>
    <row r="1448" spans="1:8" x14ac:dyDescent="0.55000000000000004">
      <c r="A1448" s="9" t="s">
        <v>13729</v>
      </c>
      <c r="B1448" s="10" t="s">
        <v>9139</v>
      </c>
      <c r="C1448" s="9" t="s">
        <v>14066</v>
      </c>
      <c r="D1448" s="19">
        <v>1149</v>
      </c>
      <c r="E1448" s="23">
        <v>1899</v>
      </c>
      <c r="F1448" s="26">
        <v>0.39</v>
      </c>
      <c r="G1448" s="15">
        <v>3.5</v>
      </c>
      <c r="H1448" s="23">
        <v>24</v>
      </c>
    </row>
    <row r="1449" spans="1:8" x14ac:dyDescent="0.55000000000000004">
      <c r="A1449" s="9" t="s">
        <v>13739</v>
      </c>
      <c r="B1449" s="10" t="s">
        <v>9293</v>
      </c>
      <c r="C1449" s="9" t="s">
        <v>14017</v>
      </c>
      <c r="D1449" s="19">
        <v>457</v>
      </c>
      <c r="E1449" s="23">
        <v>799</v>
      </c>
      <c r="F1449" s="26">
        <v>0.43</v>
      </c>
      <c r="G1449" s="15">
        <v>4.3</v>
      </c>
      <c r="H1449" s="23">
        <v>1868</v>
      </c>
    </row>
    <row r="1450" spans="1:8" x14ac:dyDescent="0.55000000000000004">
      <c r="A1450" s="9" t="s">
        <v>13750</v>
      </c>
      <c r="B1450" s="10" t="s">
        <v>11835</v>
      </c>
      <c r="C1450" s="9" t="s">
        <v>14100</v>
      </c>
      <c r="D1450" s="19">
        <v>229</v>
      </c>
      <c r="E1450" s="23">
        <v>399</v>
      </c>
      <c r="F1450" s="26">
        <v>0.43</v>
      </c>
      <c r="G1450" s="15">
        <v>3.6</v>
      </c>
      <c r="H1450" s="23">
        <v>451</v>
      </c>
    </row>
    <row r="1451" spans="1:8" x14ac:dyDescent="0.55000000000000004">
      <c r="A1451" s="9" t="s">
        <v>13760</v>
      </c>
      <c r="B1451" s="10" t="s">
        <v>10297</v>
      </c>
      <c r="C1451" s="9" t="s">
        <v>14088</v>
      </c>
      <c r="D1451" s="19">
        <v>199</v>
      </c>
      <c r="E1451" s="23">
        <v>699</v>
      </c>
      <c r="F1451" s="26">
        <v>0.72</v>
      </c>
      <c r="G1451" s="15">
        <v>2.9</v>
      </c>
      <c r="H1451" s="23">
        <v>159</v>
      </c>
    </row>
    <row r="1452" spans="1:8" x14ac:dyDescent="0.55000000000000004">
      <c r="A1452" s="9" t="s">
        <v>13770</v>
      </c>
      <c r="B1452" s="10" t="s">
        <v>12840</v>
      </c>
      <c r="C1452" s="9" t="s">
        <v>14104</v>
      </c>
      <c r="D1452" s="19">
        <v>899</v>
      </c>
      <c r="E1452" s="23">
        <v>1999</v>
      </c>
      <c r="F1452" s="26">
        <v>0.55000000000000004</v>
      </c>
      <c r="G1452" s="15">
        <v>4.2</v>
      </c>
      <c r="H1452" s="23">
        <v>39</v>
      </c>
    </row>
    <row r="1453" spans="1:8" x14ac:dyDescent="0.55000000000000004">
      <c r="A1453" s="9" t="s">
        <v>13780</v>
      </c>
      <c r="B1453" s="10" t="s">
        <v>11072</v>
      </c>
      <c r="C1453" s="9" t="s">
        <v>14095</v>
      </c>
      <c r="D1453" s="19">
        <v>1499</v>
      </c>
      <c r="E1453" s="23">
        <v>2199</v>
      </c>
      <c r="F1453" s="26">
        <v>0.32</v>
      </c>
      <c r="G1453" s="15">
        <v>4.4000000000000004</v>
      </c>
      <c r="H1453" s="23">
        <v>6531</v>
      </c>
    </row>
    <row r="1454" spans="1:8" x14ac:dyDescent="0.55000000000000004">
      <c r="A1454" s="9" t="s">
        <v>13790</v>
      </c>
      <c r="B1454" s="10" t="s">
        <v>9282</v>
      </c>
      <c r="C1454" s="9" t="s">
        <v>14070</v>
      </c>
      <c r="D1454" s="19">
        <v>426</v>
      </c>
      <c r="E1454" s="23">
        <v>999</v>
      </c>
      <c r="F1454" s="26">
        <v>0.56999999999999995</v>
      </c>
      <c r="G1454" s="15">
        <v>4.0999999999999996</v>
      </c>
      <c r="H1454" s="23">
        <v>222</v>
      </c>
    </row>
    <row r="1455" spans="1:8" x14ac:dyDescent="0.55000000000000004">
      <c r="A1455" s="9" t="s">
        <v>13801</v>
      </c>
      <c r="B1455" s="10" t="s">
        <v>9151</v>
      </c>
      <c r="C1455" s="9" t="s">
        <v>14067</v>
      </c>
      <c r="D1455" s="19">
        <v>2320</v>
      </c>
      <c r="E1455" s="23">
        <v>3290</v>
      </c>
      <c r="F1455" s="26">
        <v>0.28999999999999998</v>
      </c>
      <c r="G1455" s="15">
        <v>3.8</v>
      </c>
      <c r="H1455" s="23">
        <v>195</v>
      </c>
    </row>
    <row r="1456" spans="1:8" x14ac:dyDescent="0.55000000000000004">
      <c r="A1456" s="9" t="s">
        <v>13812</v>
      </c>
      <c r="B1456" s="10" t="s">
        <v>10971</v>
      </c>
      <c r="C1456" s="9" t="s">
        <v>14094</v>
      </c>
      <c r="D1456" s="19">
        <v>1563</v>
      </c>
      <c r="E1456" s="23">
        <v>3098</v>
      </c>
      <c r="F1456" s="26">
        <v>0.5</v>
      </c>
      <c r="G1456" s="15">
        <v>3.5</v>
      </c>
      <c r="H1456" s="23">
        <v>2283</v>
      </c>
    </row>
    <row r="1457" spans="1:8" x14ac:dyDescent="0.55000000000000004">
      <c r="A1457" s="9" t="s">
        <v>13824</v>
      </c>
      <c r="B1457" s="10" t="s">
        <v>9139</v>
      </c>
      <c r="C1457" s="9" t="s">
        <v>14066</v>
      </c>
      <c r="D1457" s="19">
        <v>3487.77</v>
      </c>
      <c r="E1457" s="23">
        <v>4990</v>
      </c>
      <c r="F1457" s="26">
        <v>0.3</v>
      </c>
      <c r="G1457" s="15">
        <v>4.0999999999999996</v>
      </c>
      <c r="H1457" s="23">
        <v>1127</v>
      </c>
    </row>
    <row r="1458" spans="1:8" x14ac:dyDescent="0.55000000000000004">
      <c r="A1458" s="9" t="s">
        <v>13835</v>
      </c>
      <c r="B1458" s="10" t="s">
        <v>9825</v>
      </c>
      <c r="C1458" s="9" t="s">
        <v>14079</v>
      </c>
      <c r="D1458" s="19">
        <v>498</v>
      </c>
      <c r="E1458" s="23">
        <v>1200</v>
      </c>
      <c r="F1458" s="26">
        <v>0.59</v>
      </c>
      <c r="G1458" s="15">
        <v>3.2</v>
      </c>
      <c r="H1458" s="23">
        <v>113</v>
      </c>
    </row>
    <row r="1459" spans="1:8" x14ac:dyDescent="0.55000000000000004">
      <c r="A1459" s="9" t="s">
        <v>13846</v>
      </c>
      <c r="B1459" s="10" t="s">
        <v>9126</v>
      </c>
      <c r="C1459" s="9" t="s">
        <v>14014</v>
      </c>
      <c r="D1459" s="19">
        <v>2695</v>
      </c>
      <c r="E1459" s="23">
        <v>2695</v>
      </c>
      <c r="F1459" s="26">
        <v>0</v>
      </c>
      <c r="G1459" s="15">
        <v>4.4000000000000004</v>
      </c>
      <c r="H1459" s="23">
        <v>2518</v>
      </c>
    </row>
    <row r="1460" spans="1:8" x14ac:dyDescent="0.55000000000000004">
      <c r="A1460" s="9" t="s">
        <v>13856</v>
      </c>
      <c r="B1460" s="10" t="s">
        <v>9139</v>
      </c>
      <c r="C1460" s="9" t="s">
        <v>14066</v>
      </c>
      <c r="D1460" s="19">
        <v>949</v>
      </c>
      <c r="E1460" s="23">
        <v>2299</v>
      </c>
      <c r="F1460" s="26">
        <v>0.59</v>
      </c>
      <c r="G1460" s="15">
        <v>3.6</v>
      </c>
      <c r="H1460" s="23">
        <v>550</v>
      </c>
    </row>
    <row r="1461" spans="1:8" x14ac:dyDescent="0.55000000000000004">
      <c r="A1461" s="9" t="s">
        <v>13866</v>
      </c>
      <c r="B1461" s="10" t="s">
        <v>9162</v>
      </c>
      <c r="C1461" s="9" t="s">
        <v>14015</v>
      </c>
      <c r="D1461" s="19">
        <v>199</v>
      </c>
      <c r="E1461" s="23">
        <v>999</v>
      </c>
      <c r="F1461" s="26">
        <v>0.8</v>
      </c>
      <c r="G1461" s="15">
        <v>3.1</v>
      </c>
      <c r="H1461" s="23">
        <v>2</v>
      </c>
    </row>
    <row r="1462" spans="1:8" x14ac:dyDescent="0.55000000000000004">
      <c r="A1462" s="9" t="s">
        <v>13876</v>
      </c>
      <c r="B1462" s="10" t="s">
        <v>10297</v>
      </c>
      <c r="C1462" s="9" t="s">
        <v>14088</v>
      </c>
      <c r="D1462" s="19">
        <v>379</v>
      </c>
      <c r="E1462" s="23">
        <v>919</v>
      </c>
      <c r="F1462" s="26">
        <v>0.59</v>
      </c>
      <c r="G1462" s="15">
        <v>4</v>
      </c>
      <c r="H1462" s="23">
        <v>1090</v>
      </c>
    </row>
    <row r="1463" spans="1:8" x14ac:dyDescent="0.55000000000000004">
      <c r="A1463" s="9" t="s">
        <v>13887</v>
      </c>
      <c r="B1463" s="10" t="s">
        <v>10362</v>
      </c>
      <c r="C1463" s="9" t="s">
        <v>14090</v>
      </c>
      <c r="D1463" s="19">
        <v>2280</v>
      </c>
      <c r="E1463" s="23">
        <v>3045</v>
      </c>
      <c r="F1463" s="26">
        <v>0.25</v>
      </c>
      <c r="G1463" s="15">
        <v>4.0999999999999996</v>
      </c>
      <c r="H1463" s="23">
        <v>4118</v>
      </c>
    </row>
    <row r="1464" spans="1:8" x14ac:dyDescent="0.55000000000000004">
      <c r="A1464" s="9" t="s">
        <v>13898</v>
      </c>
      <c r="B1464" s="10" t="s">
        <v>10134</v>
      </c>
      <c r="C1464" s="9" t="s">
        <v>14085</v>
      </c>
      <c r="D1464" s="19">
        <v>2219</v>
      </c>
      <c r="E1464" s="23">
        <v>3080</v>
      </c>
      <c r="F1464" s="26">
        <v>0.28000000000000003</v>
      </c>
      <c r="G1464" s="15">
        <v>3.6</v>
      </c>
      <c r="H1464" s="23">
        <v>468</v>
      </c>
    </row>
    <row r="1465" spans="1:8" x14ac:dyDescent="0.55000000000000004">
      <c r="A1465" s="9" t="s">
        <v>13910</v>
      </c>
      <c r="B1465" s="10" t="s">
        <v>10254</v>
      </c>
      <c r="C1465" s="9" t="s">
        <v>14086</v>
      </c>
      <c r="D1465" s="19">
        <v>1399</v>
      </c>
      <c r="E1465" s="23">
        <v>1890</v>
      </c>
      <c r="F1465" s="26">
        <v>0.26</v>
      </c>
      <c r="G1465" s="15">
        <v>4</v>
      </c>
      <c r="H1465" s="23">
        <v>8031</v>
      </c>
    </row>
    <row r="1466" spans="1:8" x14ac:dyDescent="0.55000000000000004">
      <c r="A1466" s="9" t="s">
        <v>13920</v>
      </c>
      <c r="B1466" s="10" t="s">
        <v>9686</v>
      </c>
      <c r="C1466" s="9" t="s">
        <v>14078</v>
      </c>
      <c r="D1466" s="19">
        <v>2863</v>
      </c>
      <c r="E1466" s="23">
        <v>3690</v>
      </c>
      <c r="F1466" s="26">
        <v>0.22</v>
      </c>
      <c r="G1466" s="15">
        <v>4.3</v>
      </c>
      <c r="H1466" s="23">
        <v>6987</v>
      </c>
    </row>
  </sheetData>
  <autoFilter ref="A1:H1466" xr:uid="{00000000-0009-0000-0000-000001000000}"/>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E1466"/>
  <sheetViews>
    <sheetView workbookViewId="0">
      <selection activeCell="L18" sqref="L18"/>
    </sheetView>
  </sheetViews>
  <sheetFormatPr defaultRowHeight="14.4" x14ac:dyDescent="0.55000000000000004"/>
  <cols>
    <col min="1" max="1" width="10.1015625" customWidth="1"/>
    <col min="2" max="2" width="13.62890625" customWidth="1"/>
    <col min="3" max="3" width="7.83984375" customWidth="1"/>
    <col min="4" max="4" width="9.734375" customWidth="1"/>
    <col min="5" max="5" width="13.1015625" customWidth="1"/>
  </cols>
  <sheetData>
    <row r="1" spans="1:5" x14ac:dyDescent="0.55000000000000004">
      <c r="A1" s="30" t="s">
        <v>14113</v>
      </c>
      <c r="B1" s="30" t="s">
        <v>14114</v>
      </c>
      <c r="C1" s="31" t="s">
        <v>14115</v>
      </c>
      <c r="D1" s="31" t="s">
        <v>14116</v>
      </c>
      <c r="E1" s="30" t="s">
        <v>14117</v>
      </c>
    </row>
    <row r="2" spans="1:5" x14ac:dyDescent="0.55000000000000004">
      <c r="A2" s="33">
        <v>44197</v>
      </c>
      <c r="B2" s="9" t="s">
        <v>16</v>
      </c>
      <c r="C2" s="9">
        <v>9</v>
      </c>
      <c r="D2" s="9" t="s">
        <v>14118</v>
      </c>
      <c r="E2" s="10" t="s">
        <v>14121</v>
      </c>
    </row>
    <row r="3" spans="1:5" x14ac:dyDescent="0.55000000000000004">
      <c r="A3" s="33">
        <v>44198</v>
      </c>
      <c r="B3" s="9" t="s">
        <v>29</v>
      </c>
      <c r="C3" s="9">
        <v>5</v>
      </c>
      <c r="D3" s="9" t="s">
        <v>14118</v>
      </c>
      <c r="E3" s="10" t="s">
        <v>14120</v>
      </c>
    </row>
    <row r="4" spans="1:5" x14ac:dyDescent="0.55000000000000004">
      <c r="A4" s="33">
        <v>44199</v>
      </c>
      <c r="B4" s="9" t="s">
        <v>41</v>
      </c>
      <c r="C4" s="9">
        <v>8</v>
      </c>
      <c r="D4" s="9" t="s">
        <v>14118</v>
      </c>
      <c r="E4" s="10" t="s">
        <v>14121</v>
      </c>
    </row>
    <row r="5" spans="1:5" x14ac:dyDescent="0.55000000000000004">
      <c r="A5" s="33">
        <v>44200</v>
      </c>
      <c r="B5" s="9" t="s">
        <v>52</v>
      </c>
      <c r="C5" s="9">
        <v>7</v>
      </c>
      <c r="D5" s="9" t="s">
        <v>14118</v>
      </c>
      <c r="E5" s="10" t="s">
        <v>14121</v>
      </c>
    </row>
    <row r="6" spans="1:5" x14ac:dyDescent="0.55000000000000004">
      <c r="A6" s="33">
        <v>44201</v>
      </c>
      <c r="B6" s="9" t="s">
        <v>64</v>
      </c>
      <c r="C6" s="9">
        <v>6</v>
      </c>
      <c r="D6" s="9" t="s">
        <v>14118</v>
      </c>
      <c r="E6" s="10" t="s">
        <v>14121</v>
      </c>
    </row>
    <row r="7" spans="1:5" x14ac:dyDescent="0.55000000000000004">
      <c r="A7" s="33">
        <v>44202</v>
      </c>
      <c r="B7" s="9" t="s">
        <v>75</v>
      </c>
      <c r="C7" s="9">
        <v>15</v>
      </c>
      <c r="D7" s="9" t="s">
        <v>14118</v>
      </c>
      <c r="E7" s="10" t="s">
        <v>14121</v>
      </c>
    </row>
    <row r="8" spans="1:5" x14ac:dyDescent="0.55000000000000004">
      <c r="A8" s="33">
        <v>44203</v>
      </c>
      <c r="B8" s="9" t="s">
        <v>87</v>
      </c>
      <c r="C8" s="9">
        <v>23</v>
      </c>
      <c r="D8" s="9" t="s">
        <v>14118</v>
      </c>
      <c r="E8" s="10" t="s">
        <v>14121</v>
      </c>
    </row>
    <row r="9" spans="1:5" x14ac:dyDescent="0.55000000000000004">
      <c r="A9" s="33">
        <v>44204</v>
      </c>
      <c r="B9" s="9" t="s">
        <v>99</v>
      </c>
      <c r="C9" s="9">
        <v>14</v>
      </c>
      <c r="D9" s="9" t="s">
        <v>14118</v>
      </c>
      <c r="E9" s="10" t="s">
        <v>14121</v>
      </c>
    </row>
    <row r="10" spans="1:5" x14ac:dyDescent="0.55000000000000004">
      <c r="A10" s="33">
        <v>44205</v>
      </c>
      <c r="B10" s="9" t="s">
        <v>111</v>
      </c>
      <c r="C10" s="9">
        <v>9</v>
      </c>
      <c r="D10" s="9" t="s">
        <v>14118</v>
      </c>
      <c r="E10" s="10" t="s">
        <v>14121</v>
      </c>
    </row>
    <row r="11" spans="1:5" x14ac:dyDescent="0.55000000000000004">
      <c r="A11" s="33">
        <v>44206</v>
      </c>
      <c r="B11" s="9" t="s">
        <v>124</v>
      </c>
      <c r="C11" s="9">
        <v>4</v>
      </c>
      <c r="D11" s="9" t="s">
        <v>14118</v>
      </c>
      <c r="E11" s="10" t="s">
        <v>14121</v>
      </c>
    </row>
    <row r="12" spans="1:5" x14ac:dyDescent="0.55000000000000004">
      <c r="A12" s="33">
        <v>44207</v>
      </c>
      <c r="B12" s="9" t="s">
        <v>129</v>
      </c>
      <c r="C12" s="9">
        <v>3</v>
      </c>
      <c r="D12" s="9" t="s">
        <v>14118</v>
      </c>
      <c r="E12" s="10" t="s">
        <v>14121</v>
      </c>
    </row>
    <row r="13" spans="1:5" x14ac:dyDescent="0.55000000000000004">
      <c r="A13" s="33">
        <v>44208</v>
      </c>
      <c r="B13" s="9" t="s">
        <v>140</v>
      </c>
      <c r="C13" s="9">
        <v>8</v>
      </c>
      <c r="D13" s="9" t="s">
        <v>14118</v>
      </c>
      <c r="E13" s="10" t="s">
        <v>14121</v>
      </c>
    </row>
    <row r="14" spans="1:5" x14ac:dyDescent="0.55000000000000004">
      <c r="A14" s="33">
        <v>44209</v>
      </c>
      <c r="B14" s="9" t="s">
        <v>146</v>
      </c>
      <c r="C14" s="9">
        <v>12</v>
      </c>
      <c r="D14" s="9" t="s">
        <v>14119</v>
      </c>
      <c r="E14" s="10" t="s">
        <v>14122</v>
      </c>
    </row>
    <row r="15" spans="1:5" x14ac:dyDescent="0.55000000000000004">
      <c r="A15" s="33">
        <v>44210</v>
      </c>
      <c r="B15" s="9" t="s">
        <v>160</v>
      </c>
      <c r="C15" s="9">
        <v>15</v>
      </c>
      <c r="D15" s="9" t="s">
        <v>14119</v>
      </c>
      <c r="E15" s="10" t="s">
        <v>14122</v>
      </c>
    </row>
    <row r="16" spans="1:5" x14ac:dyDescent="0.55000000000000004">
      <c r="A16" s="33">
        <v>44211</v>
      </c>
      <c r="B16" s="9" t="s">
        <v>172</v>
      </c>
      <c r="C16" s="9">
        <v>17</v>
      </c>
      <c r="D16" s="9" t="s">
        <v>14119</v>
      </c>
      <c r="E16" s="10" t="s">
        <v>14122</v>
      </c>
    </row>
    <row r="17" spans="1:5" x14ac:dyDescent="0.55000000000000004">
      <c r="A17" s="33">
        <v>44212</v>
      </c>
      <c r="B17" s="9" t="s">
        <v>182</v>
      </c>
      <c r="C17" s="9">
        <v>3</v>
      </c>
      <c r="D17" s="9" t="s">
        <v>14119</v>
      </c>
      <c r="E17" s="10" t="s">
        <v>14122</v>
      </c>
    </row>
    <row r="18" spans="1:5" x14ac:dyDescent="0.55000000000000004">
      <c r="A18" s="33">
        <v>44213</v>
      </c>
      <c r="B18" s="9" t="s">
        <v>192</v>
      </c>
      <c r="C18" s="9">
        <v>2</v>
      </c>
      <c r="D18" s="9" t="s">
        <v>14119</v>
      </c>
      <c r="E18" s="10" t="s">
        <v>14122</v>
      </c>
    </row>
    <row r="19" spans="1:5" x14ac:dyDescent="0.55000000000000004">
      <c r="A19" s="33">
        <v>44214</v>
      </c>
      <c r="B19" s="9" t="s">
        <v>205</v>
      </c>
      <c r="C19" s="9">
        <v>9</v>
      </c>
      <c r="D19" s="9" t="s">
        <v>14119</v>
      </c>
      <c r="E19" s="10" t="s">
        <v>14122</v>
      </c>
    </row>
    <row r="20" spans="1:5" x14ac:dyDescent="0.55000000000000004">
      <c r="A20" s="33">
        <v>44215</v>
      </c>
      <c r="B20" s="9" t="s">
        <v>211</v>
      </c>
      <c r="C20" s="9">
        <v>5</v>
      </c>
      <c r="D20" s="9" t="s">
        <v>14119</v>
      </c>
      <c r="E20" s="10" t="s">
        <v>14122</v>
      </c>
    </row>
    <row r="21" spans="1:5" x14ac:dyDescent="0.55000000000000004">
      <c r="A21" s="33">
        <v>44216</v>
      </c>
      <c r="B21" s="9" t="s">
        <v>221</v>
      </c>
      <c r="C21" s="9">
        <v>6</v>
      </c>
      <c r="D21" s="9" t="s">
        <v>14119</v>
      </c>
      <c r="E21" s="10" t="s">
        <v>14122</v>
      </c>
    </row>
    <row r="22" spans="1:5" x14ac:dyDescent="0.55000000000000004">
      <c r="A22" s="33">
        <v>44217</v>
      </c>
      <c r="B22" s="9" t="s">
        <v>233</v>
      </c>
      <c r="C22" s="9">
        <v>8</v>
      </c>
      <c r="D22" s="9" t="s">
        <v>14119</v>
      </c>
      <c r="E22" s="10" t="s">
        <v>14122</v>
      </c>
    </row>
    <row r="23" spans="1:5" x14ac:dyDescent="0.55000000000000004">
      <c r="A23" s="33">
        <v>44218</v>
      </c>
      <c r="B23" s="9" t="s">
        <v>245</v>
      </c>
      <c r="C23" s="9">
        <v>10</v>
      </c>
      <c r="D23" s="9" t="s">
        <v>14119</v>
      </c>
      <c r="E23" s="10" t="s">
        <v>14122</v>
      </c>
    </row>
    <row r="24" spans="1:5" x14ac:dyDescent="0.55000000000000004">
      <c r="A24" s="33">
        <v>44219</v>
      </c>
      <c r="B24" s="9" t="s">
        <v>256</v>
      </c>
      <c r="C24" s="9">
        <v>15</v>
      </c>
      <c r="D24" s="9" t="s">
        <v>14119</v>
      </c>
      <c r="E24" s="10" t="s">
        <v>14122</v>
      </c>
    </row>
    <row r="25" spans="1:5" x14ac:dyDescent="0.55000000000000004">
      <c r="A25" s="33">
        <v>44220</v>
      </c>
      <c r="B25" s="9" t="s">
        <v>267</v>
      </c>
      <c r="C25" s="9">
        <v>17</v>
      </c>
      <c r="D25" s="9" t="s">
        <v>14119</v>
      </c>
      <c r="E25" s="10" t="s">
        <v>14122</v>
      </c>
    </row>
    <row r="26" spans="1:5" x14ac:dyDescent="0.55000000000000004">
      <c r="A26" s="33">
        <v>44221</v>
      </c>
      <c r="B26" s="9" t="s">
        <v>278</v>
      </c>
      <c r="C26" s="9">
        <v>18</v>
      </c>
      <c r="D26" s="9" t="s">
        <v>14119</v>
      </c>
      <c r="E26" s="10" t="s">
        <v>14122</v>
      </c>
    </row>
    <row r="27" spans="1:5" x14ac:dyDescent="0.55000000000000004">
      <c r="A27" s="33">
        <v>44222</v>
      </c>
      <c r="B27" s="9" t="s">
        <v>290</v>
      </c>
      <c r="C27" s="9">
        <v>6</v>
      </c>
      <c r="D27" s="9" t="s">
        <v>14119</v>
      </c>
      <c r="E27" s="10" t="s">
        <v>14122</v>
      </c>
    </row>
    <row r="28" spans="1:5" x14ac:dyDescent="0.55000000000000004">
      <c r="A28" s="33">
        <v>44223</v>
      </c>
      <c r="B28" s="9" t="s">
        <v>300</v>
      </c>
      <c r="C28" s="9">
        <v>6</v>
      </c>
      <c r="D28" s="9" t="s">
        <v>14119</v>
      </c>
      <c r="E28" s="10" t="s">
        <v>14122</v>
      </c>
    </row>
    <row r="29" spans="1:5" x14ac:dyDescent="0.55000000000000004">
      <c r="A29" s="33">
        <v>44224</v>
      </c>
      <c r="B29" s="9" t="s">
        <v>312</v>
      </c>
      <c r="C29" s="9">
        <v>6</v>
      </c>
      <c r="D29" s="9" t="s">
        <v>14119</v>
      </c>
      <c r="E29" s="10" t="s">
        <v>14122</v>
      </c>
    </row>
    <row r="30" spans="1:5" x14ac:dyDescent="0.55000000000000004">
      <c r="A30" s="33">
        <v>44225</v>
      </c>
      <c r="B30" s="9" t="s">
        <v>322</v>
      </c>
      <c r="C30" s="9">
        <v>7</v>
      </c>
      <c r="D30" s="9" t="s">
        <v>14119</v>
      </c>
      <c r="E30" s="10" t="s">
        <v>14122</v>
      </c>
    </row>
    <row r="31" spans="1:5" x14ac:dyDescent="0.55000000000000004">
      <c r="A31" s="33">
        <v>44226</v>
      </c>
      <c r="B31" s="9" t="s">
        <v>333</v>
      </c>
      <c r="C31" s="9">
        <v>7</v>
      </c>
      <c r="D31" s="9" t="s">
        <v>14119</v>
      </c>
      <c r="E31" s="10" t="s">
        <v>14122</v>
      </c>
    </row>
    <row r="32" spans="1:5" x14ac:dyDescent="0.55000000000000004">
      <c r="A32" s="33">
        <v>44227</v>
      </c>
      <c r="B32" s="9" t="s">
        <v>343</v>
      </c>
      <c r="C32" s="9">
        <v>7</v>
      </c>
      <c r="D32" s="9" t="s">
        <v>14119</v>
      </c>
      <c r="E32" s="10" t="s">
        <v>14122</v>
      </c>
    </row>
    <row r="33" spans="1:5" x14ac:dyDescent="0.55000000000000004">
      <c r="A33" s="33">
        <v>44228</v>
      </c>
      <c r="B33" s="9" t="s">
        <v>354</v>
      </c>
      <c r="C33" s="9">
        <v>7</v>
      </c>
      <c r="D33" s="9" t="s">
        <v>14119</v>
      </c>
      <c r="E33" s="10" t="s">
        <v>14122</v>
      </c>
    </row>
    <row r="34" spans="1:5" x14ac:dyDescent="0.55000000000000004">
      <c r="A34" s="33">
        <v>44229</v>
      </c>
      <c r="B34" s="9" t="s">
        <v>365</v>
      </c>
      <c r="C34" s="9">
        <v>7</v>
      </c>
      <c r="D34" s="9" t="s">
        <v>14119</v>
      </c>
      <c r="E34" s="10" t="s">
        <v>14122</v>
      </c>
    </row>
    <row r="35" spans="1:5" x14ac:dyDescent="0.55000000000000004">
      <c r="A35" s="33">
        <v>44230</v>
      </c>
      <c r="B35" s="9" t="s">
        <v>376</v>
      </c>
      <c r="C35" s="9">
        <v>7</v>
      </c>
      <c r="D35" s="9" t="s">
        <v>14119</v>
      </c>
      <c r="E35" s="10" t="s">
        <v>14122</v>
      </c>
    </row>
    <row r="36" spans="1:5" x14ac:dyDescent="0.55000000000000004">
      <c r="A36" s="33">
        <v>44231</v>
      </c>
      <c r="B36" s="9" t="s">
        <v>387</v>
      </c>
      <c r="C36" s="9">
        <v>7</v>
      </c>
      <c r="D36" s="9" t="s">
        <v>14119</v>
      </c>
      <c r="E36" s="10" t="s">
        <v>14122</v>
      </c>
    </row>
    <row r="37" spans="1:5" x14ac:dyDescent="0.55000000000000004">
      <c r="A37" s="33">
        <v>44232</v>
      </c>
      <c r="B37" s="9" t="s">
        <v>397</v>
      </c>
      <c r="C37" s="9">
        <v>11</v>
      </c>
      <c r="D37" s="9" t="s">
        <v>14119</v>
      </c>
      <c r="E37" s="10" t="s">
        <v>14122</v>
      </c>
    </row>
    <row r="38" spans="1:5" x14ac:dyDescent="0.55000000000000004">
      <c r="A38" s="33">
        <v>44233</v>
      </c>
      <c r="B38" s="9" t="s">
        <v>405</v>
      </c>
      <c r="C38" s="9">
        <v>11</v>
      </c>
      <c r="D38" s="9" t="s">
        <v>14119</v>
      </c>
      <c r="E38" s="10" t="s">
        <v>14122</v>
      </c>
    </row>
    <row r="39" spans="1:5" x14ac:dyDescent="0.55000000000000004">
      <c r="A39" s="33">
        <v>44234</v>
      </c>
      <c r="B39" s="9" t="s">
        <v>416</v>
      </c>
      <c r="C39" s="9">
        <v>11</v>
      </c>
      <c r="D39" s="9" t="s">
        <v>14119</v>
      </c>
      <c r="E39" s="10" t="s">
        <v>14122</v>
      </c>
    </row>
    <row r="40" spans="1:5" x14ac:dyDescent="0.55000000000000004">
      <c r="A40" s="33">
        <v>44235</v>
      </c>
      <c r="B40" s="9" t="s">
        <v>426</v>
      </c>
      <c r="C40" s="9">
        <v>11</v>
      </c>
      <c r="D40" s="9" t="s">
        <v>14119</v>
      </c>
      <c r="E40" s="10" t="s">
        <v>14122</v>
      </c>
    </row>
    <row r="41" spans="1:5" x14ac:dyDescent="0.55000000000000004">
      <c r="A41" s="33">
        <v>44236</v>
      </c>
      <c r="B41" s="9" t="s">
        <v>438</v>
      </c>
      <c r="C41" s="9">
        <v>9</v>
      </c>
      <c r="D41" s="9" t="s">
        <v>14119</v>
      </c>
      <c r="E41" s="10" t="s">
        <v>14122</v>
      </c>
    </row>
    <row r="42" spans="1:5" x14ac:dyDescent="0.55000000000000004">
      <c r="A42" s="33">
        <v>44237</v>
      </c>
      <c r="B42" s="9" t="s">
        <v>448</v>
      </c>
      <c r="C42" s="9">
        <v>5</v>
      </c>
      <c r="D42" s="9" t="s">
        <v>14119</v>
      </c>
      <c r="E42" s="10" t="s">
        <v>14122</v>
      </c>
    </row>
    <row r="43" spans="1:5" x14ac:dyDescent="0.55000000000000004">
      <c r="A43" s="33">
        <v>44238</v>
      </c>
      <c r="B43" s="9" t="s">
        <v>461</v>
      </c>
      <c r="C43" s="9">
        <v>8</v>
      </c>
      <c r="D43" s="9" t="s">
        <v>14119</v>
      </c>
      <c r="E43" s="10" t="s">
        <v>14122</v>
      </c>
    </row>
    <row r="44" spans="1:5" x14ac:dyDescent="0.55000000000000004">
      <c r="A44" s="33">
        <v>44239</v>
      </c>
      <c r="B44" s="9" t="s">
        <v>472</v>
      </c>
      <c r="C44" s="9">
        <v>7</v>
      </c>
      <c r="D44" s="9" t="s">
        <v>14119</v>
      </c>
      <c r="E44" s="10" t="s">
        <v>14122</v>
      </c>
    </row>
    <row r="45" spans="1:5" x14ac:dyDescent="0.55000000000000004">
      <c r="A45" s="33">
        <v>44240</v>
      </c>
      <c r="B45" s="9" t="s">
        <v>477</v>
      </c>
      <c r="C45" s="9">
        <v>6</v>
      </c>
      <c r="D45" s="9" t="s">
        <v>14119</v>
      </c>
      <c r="E45" s="10" t="s">
        <v>14122</v>
      </c>
    </row>
    <row r="46" spans="1:5" x14ac:dyDescent="0.55000000000000004">
      <c r="A46" s="33">
        <v>44241</v>
      </c>
      <c r="B46" s="9" t="s">
        <v>488</v>
      </c>
      <c r="C46" s="9">
        <v>15</v>
      </c>
      <c r="D46" s="9" t="s">
        <v>14119</v>
      </c>
      <c r="E46" s="10" t="s">
        <v>14122</v>
      </c>
    </row>
    <row r="47" spans="1:5" x14ac:dyDescent="0.55000000000000004">
      <c r="A47" s="33">
        <v>44242</v>
      </c>
      <c r="B47" s="9" t="s">
        <v>493</v>
      </c>
      <c r="C47" s="9">
        <v>23</v>
      </c>
      <c r="D47" s="9" t="s">
        <v>14119</v>
      </c>
      <c r="E47" s="10" t="s">
        <v>14123</v>
      </c>
    </row>
    <row r="48" spans="1:5" x14ac:dyDescent="0.55000000000000004">
      <c r="A48" s="33">
        <v>44243</v>
      </c>
      <c r="B48" s="9" t="s">
        <v>504</v>
      </c>
      <c r="C48" s="9">
        <v>14</v>
      </c>
      <c r="D48" s="9" t="s">
        <v>14119</v>
      </c>
      <c r="E48" s="10" t="s">
        <v>14123</v>
      </c>
    </row>
    <row r="49" spans="1:5" x14ac:dyDescent="0.55000000000000004">
      <c r="A49" s="33">
        <v>44244</v>
      </c>
      <c r="B49" s="9" t="s">
        <v>516</v>
      </c>
      <c r="C49" s="9">
        <v>9</v>
      </c>
      <c r="D49" s="9" t="s">
        <v>14119</v>
      </c>
      <c r="E49" s="10" t="s">
        <v>14123</v>
      </c>
    </row>
    <row r="50" spans="1:5" x14ac:dyDescent="0.55000000000000004">
      <c r="A50" s="33">
        <v>44245</v>
      </c>
      <c r="B50" s="9" t="s">
        <v>523</v>
      </c>
      <c r="C50" s="9">
        <v>4</v>
      </c>
      <c r="D50" s="9" t="s">
        <v>14119</v>
      </c>
      <c r="E50" s="10" t="s">
        <v>14123</v>
      </c>
    </row>
    <row r="51" spans="1:5" x14ac:dyDescent="0.55000000000000004">
      <c r="A51" s="33">
        <v>44246</v>
      </c>
      <c r="B51" s="9" t="s">
        <v>534</v>
      </c>
      <c r="C51" s="9">
        <v>3</v>
      </c>
      <c r="D51" s="9" t="s">
        <v>14119</v>
      </c>
      <c r="E51" s="10" t="s">
        <v>14123</v>
      </c>
    </row>
    <row r="52" spans="1:5" x14ac:dyDescent="0.55000000000000004">
      <c r="A52" s="33">
        <v>44247</v>
      </c>
      <c r="B52" s="9" t="s">
        <v>545</v>
      </c>
      <c r="C52" s="9">
        <v>8</v>
      </c>
      <c r="D52" s="9" t="s">
        <v>14119</v>
      </c>
      <c r="E52" s="10" t="s">
        <v>14123</v>
      </c>
    </row>
    <row r="53" spans="1:5" x14ac:dyDescent="0.55000000000000004">
      <c r="A53" s="33">
        <v>44248</v>
      </c>
      <c r="B53" s="9" t="s">
        <v>557</v>
      </c>
      <c r="C53" s="9">
        <v>12</v>
      </c>
      <c r="D53" s="9" t="s">
        <v>14119</v>
      </c>
      <c r="E53" s="10" t="s">
        <v>14123</v>
      </c>
    </row>
    <row r="54" spans="1:5" x14ac:dyDescent="0.55000000000000004">
      <c r="A54" s="33">
        <v>44249</v>
      </c>
      <c r="B54" s="9" t="s">
        <v>563</v>
      </c>
      <c r="C54" s="9">
        <v>15</v>
      </c>
      <c r="D54" s="9" t="s">
        <v>14119</v>
      </c>
      <c r="E54" s="10" t="s">
        <v>14123</v>
      </c>
    </row>
    <row r="55" spans="1:5" x14ac:dyDescent="0.55000000000000004">
      <c r="A55" s="33">
        <v>44250</v>
      </c>
      <c r="B55" s="9" t="s">
        <v>574</v>
      </c>
      <c r="C55" s="9">
        <v>17</v>
      </c>
      <c r="D55" s="9" t="s">
        <v>14119</v>
      </c>
      <c r="E55" s="10" t="s">
        <v>14123</v>
      </c>
    </row>
    <row r="56" spans="1:5" x14ac:dyDescent="0.55000000000000004">
      <c r="A56" s="33">
        <v>44251</v>
      </c>
      <c r="B56" s="9" t="s">
        <v>587</v>
      </c>
      <c r="C56" s="9">
        <v>3</v>
      </c>
      <c r="D56" s="9" t="s">
        <v>14119</v>
      </c>
      <c r="E56" s="10" t="s">
        <v>14123</v>
      </c>
    </row>
    <row r="57" spans="1:5" x14ac:dyDescent="0.55000000000000004">
      <c r="A57" s="33">
        <v>44252</v>
      </c>
      <c r="B57" s="9" t="s">
        <v>597</v>
      </c>
      <c r="C57" s="9">
        <v>2</v>
      </c>
      <c r="D57" s="9" t="s">
        <v>14119</v>
      </c>
      <c r="E57" s="10" t="s">
        <v>14123</v>
      </c>
    </row>
    <row r="58" spans="1:5" x14ac:dyDescent="0.55000000000000004">
      <c r="A58" s="33">
        <v>44253</v>
      </c>
      <c r="B58" s="9" t="s">
        <v>608</v>
      </c>
      <c r="C58" s="9">
        <v>9</v>
      </c>
      <c r="D58" s="9" t="s">
        <v>14119</v>
      </c>
      <c r="E58" s="10" t="s">
        <v>14123</v>
      </c>
    </row>
    <row r="59" spans="1:5" x14ac:dyDescent="0.55000000000000004">
      <c r="A59" s="33">
        <v>44254</v>
      </c>
      <c r="B59" s="9" t="s">
        <v>615</v>
      </c>
      <c r="C59" s="9">
        <v>5</v>
      </c>
      <c r="D59" s="9" t="s">
        <v>14119</v>
      </c>
      <c r="E59" s="10" t="s">
        <v>14123</v>
      </c>
    </row>
    <row r="60" spans="1:5" x14ac:dyDescent="0.55000000000000004">
      <c r="A60" s="33">
        <v>44255</v>
      </c>
      <c r="B60" s="9" t="s">
        <v>622</v>
      </c>
      <c r="C60" s="9">
        <v>6</v>
      </c>
      <c r="D60" s="9" t="s">
        <v>14119</v>
      </c>
      <c r="E60" s="10" t="s">
        <v>14123</v>
      </c>
    </row>
    <row r="61" spans="1:5" x14ac:dyDescent="0.55000000000000004">
      <c r="A61" s="33">
        <v>44256</v>
      </c>
      <c r="B61" s="9" t="s">
        <v>634</v>
      </c>
      <c r="C61" s="9">
        <v>8</v>
      </c>
      <c r="D61" s="9" t="s">
        <v>14119</v>
      </c>
      <c r="E61" s="10" t="s">
        <v>14123</v>
      </c>
    </row>
    <row r="62" spans="1:5" x14ac:dyDescent="0.55000000000000004">
      <c r="A62" s="33">
        <v>44257</v>
      </c>
      <c r="B62" s="9" t="s">
        <v>644</v>
      </c>
      <c r="C62" s="9">
        <v>10</v>
      </c>
      <c r="D62" s="9" t="s">
        <v>14119</v>
      </c>
      <c r="E62" s="10" t="s">
        <v>14123</v>
      </c>
    </row>
    <row r="63" spans="1:5" x14ac:dyDescent="0.55000000000000004">
      <c r="A63" s="33">
        <v>44258</v>
      </c>
      <c r="B63" s="9" t="s">
        <v>654</v>
      </c>
      <c r="C63" s="9">
        <v>15</v>
      </c>
      <c r="D63" s="9" t="s">
        <v>14119</v>
      </c>
      <c r="E63" s="10" t="s">
        <v>14123</v>
      </c>
    </row>
    <row r="64" spans="1:5" x14ac:dyDescent="0.55000000000000004">
      <c r="A64" s="33">
        <v>44259</v>
      </c>
      <c r="B64" s="9" t="s">
        <v>666</v>
      </c>
      <c r="C64" s="9">
        <v>17</v>
      </c>
      <c r="D64" s="9" t="s">
        <v>14119</v>
      </c>
      <c r="E64" s="10" t="s">
        <v>14123</v>
      </c>
    </row>
    <row r="65" spans="1:5" x14ac:dyDescent="0.55000000000000004">
      <c r="A65" s="33">
        <v>44260</v>
      </c>
      <c r="B65" s="9" t="s">
        <v>677</v>
      </c>
      <c r="C65" s="9">
        <v>18</v>
      </c>
      <c r="D65" s="9" t="s">
        <v>14119</v>
      </c>
      <c r="E65" s="10" t="s">
        <v>14123</v>
      </c>
    </row>
    <row r="66" spans="1:5" x14ac:dyDescent="0.55000000000000004">
      <c r="A66" s="33">
        <v>44261</v>
      </c>
      <c r="B66" s="9" t="s">
        <v>688</v>
      </c>
      <c r="C66" s="9">
        <v>6</v>
      </c>
      <c r="D66" s="9" t="s">
        <v>14119</v>
      </c>
      <c r="E66" s="10" t="s">
        <v>14123</v>
      </c>
    </row>
    <row r="67" spans="1:5" x14ac:dyDescent="0.55000000000000004">
      <c r="A67" s="33">
        <v>44262</v>
      </c>
      <c r="B67" s="9" t="s">
        <v>698</v>
      </c>
      <c r="C67" s="9">
        <v>6</v>
      </c>
      <c r="D67" s="9" t="s">
        <v>14119</v>
      </c>
      <c r="E67" s="10" t="s">
        <v>14123</v>
      </c>
    </row>
    <row r="68" spans="1:5" x14ac:dyDescent="0.55000000000000004">
      <c r="A68" s="33">
        <v>44263</v>
      </c>
      <c r="B68" s="9" t="s">
        <v>704</v>
      </c>
      <c r="C68" s="9">
        <v>6</v>
      </c>
      <c r="D68" s="9" t="s">
        <v>14119</v>
      </c>
      <c r="E68" s="10" t="s">
        <v>14123</v>
      </c>
    </row>
    <row r="69" spans="1:5" x14ac:dyDescent="0.55000000000000004">
      <c r="A69" s="33">
        <v>44264</v>
      </c>
      <c r="B69" s="9" t="s">
        <v>715</v>
      </c>
      <c r="C69" s="9">
        <v>7</v>
      </c>
      <c r="D69" s="9" t="s">
        <v>14119</v>
      </c>
      <c r="E69" s="10" t="s">
        <v>14123</v>
      </c>
    </row>
    <row r="70" spans="1:5" x14ac:dyDescent="0.55000000000000004">
      <c r="A70" s="33">
        <v>44265</v>
      </c>
      <c r="B70" s="9" t="s">
        <v>727</v>
      </c>
      <c r="C70" s="9">
        <v>7</v>
      </c>
      <c r="D70" s="9" t="s">
        <v>14119</v>
      </c>
      <c r="E70" s="10" t="s">
        <v>14123</v>
      </c>
    </row>
    <row r="71" spans="1:5" x14ac:dyDescent="0.55000000000000004">
      <c r="A71" s="33">
        <v>44266</v>
      </c>
      <c r="B71" s="9" t="s">
        <v>739</v>
      </c>
      <c r="C71" s="9">
        <v>7</v>
      </c>
      <c r="D71" s="9" t="s">
        <v>14119</v>
      </c>
      <c r="E71" s="10" t="s">
        <v>14123</v>
      </c>
    </row>
    <row r="72" spans="1:5" x14ac:dyDescent="0.55000000000000004">
      <c r="A72" s="33">
        <v>44267</v>
      </c>
      <c r="B72" s="9" t="s">
        <v>749</v>
      </c>
      <c r="C72" s="9">
        <v>7</v>
      </c>
      <c r="D72" s="9" t="s">
        <v>14119</v>
      </c>
      <c r="E72" s="10" t="s">
        <v>14123</v>
      </c>
    </row>
    <row r="73" spans="1:5" x14ac:dyDescent="0.55000000000000004">
      <c r="A73" s="33">
        <v>44268</v>
      </c>
      <c r="B73" s="9" t="s">
        <v>759</v>
      </c>
      <c r="C73" s="9">
        <v>7</v>
      </c>
      <c r="D73" s="9" t="s">
        <v>14119</v>
      </c>
      <c r="E73" s="10" t="s">
        <v>14123</v>
      </c>
    </row>
    <row r="74" spans="1:5" x14ac:dyDescent="0.55000000000000004">
      <c r="A74" s="33">
        <v>44269</v>
      </c>
      <c r="B74" s="9" t="s">
        <v>769</v>
      </c>
      <c r="C74" s="9">
        <v>7</v>
      </c>
      <c r="D74" s="9" t="s">
        <v>14119</v>
      </c>
      <c r="E74" s="10" t="s">
        <v>14123</v>
      </c>
    </row>
    <row r="75" spans="1:5" x14ac:dyDescent="0.55000000000000004">
      <c r="A75" s="33">
        <v>44270</v>
      </c>
      <c r="B75" s="9" t="s">
        <v>776</v>
      </c>
      <c r="C75" s="9">
        <v>7</v>
      </c>
      <c r="D75" s="9" t="s">
        <v>14119</v>
      </c>
      <c r="E75" s="10" t="s">
        <v>14123</v>
      </c>
    </row>
    <row r="76" spans="1:5" x14ac:dyDescent="0.55000000000000004">
      <c r="A76" s="33">
        <v>44271</v>
      </c>
      <c r="B76" s="9" t="s">
        <v>787</v>
      </c>
      <c r="C76" s="9">
        <v>11</v>
      </c>
      <c r="D76" s="9" t="s">
        <v>14119</v>
      </c>
      <c r="E76" s="10" t="s">
        <v>14123</v>
      </c>
    </row>
    <row r="77" spans="1:5" x14ac:dyDescent="0.55000000000000004">
      <c r="A77" s="33">
        <v>44272</v>
      </c>
      <c r="B77" s="9" t="s">
        <v>797</v>
      </c>
      <c r="C77" s="9">
        <v>11</v>
      </c>
      <c r="D77" s="9" t="s">
        <v>14119</v>
      </c>
      <c r="E77" s="10" t="s">
        <v>14123</v>
      </c>
    </row>
    <row r="78" spans="1:5" x14ac:dyDescent="0.55000000000000004">
      <c r="A78" s="33">
        <v>44273</v>
      </c>
      <c r="B78" s="9" t="s">
        <v>807</v>
      </c>
      <c r="C78" s="9">
        <v>11</v>
      </c>
      <c r="D78" s="9" t="s">
        <v>14119</v>
      </c>
      <c r="E78" s="10" t="s">
        <v>14123</v>
      </c>
    </row>
    <row r="79" spans="1:5" x14ac:dyDescent="0.55000000000000004">
      <c r="A79" s="33">
        <v>44274</v>
      </c>
      <c r="B79" s="9" t="s">
        <v>817</v>
      </c>
      <c r="C79" s="9">
        <v>11</v>
      </c>
      <c r="D79" s="9" t="s">
        <v>14119</v>
      </c>
      <c r="E79" s="10" t="s">
        <v>14123</v>
      </c>
    </row>
    <row r="80" spans="1:5" x14ac:dyDescent="0.55000000000000004">
      <c r="A80" s="33">
        <v>44275</v>
      </c>
      <c r="B80" s="9" t="s">
        <v>829</v>
      </c>
      <c r="C80" s="9">
        <v>9</v>
      </c>
      <c r="D80" s="9" t="s">
        <v>14119</v>
      </c>
      <c r="E80" s="10" t="s">
        <v>14123</v>
      </c>
    </row>
    <row r="81" spans="1:5" x14ac:dyDescent="0.55000000000000004">
      <c r="A81" s="33">
        <v>44276</v>
      </c>
      <c r="B81" s="9" t="s">
        <v>839</v>
      </c>
      <c r="C81" s="9">
        <v>5</v>
      </c>
      <c r="D81" s="9" t="s">
        <v>14119</v>
      </c>
      <c r="E81" s="10" t="s">
        <v>14123</v>
      </c>
    </row>
    <row r="82" spans="1:5" x14ac:dyDescent="0.55000000000000004">
      <c r="A82" s="33">
        <v>44277</v>
      </c>
      <c r="B82" s="9" t="s">
        <v>851</v>
      </c>
      <c r="C82" s="9">
        <v>8</v>
      </c>
      <c r="D82" s="9" t="s">
        <v>14119</v>
      </c>
      <c r="E82" s="10" t="s">
        <v>14123</v>
      </c>
    </row>
    <row r="83" spans="1:5" x14ac:dyDescent="0.55000000000000004">
      <c r="A83" s="33">
        <v>44278</v>
      </c>
      <c r="B83" s="9" t="s">
        <v>857</v>
      </c>
      <c r="C83" s="9">
        <v>7</v>
      </c>
      <c r="D83" s="9" t="s">
        <v>14119</v>
      </c>
      <c r="E83" s="10" t="s">
        <v>14123</v>
      </c>
    </row>
    <row r="84" spans="1:5" x14ac:dyDescent="0.55000000000000004">
      <c r="A84" s="33">
        <v>44279</v>
      </c>
      <c r="B84" s="9" t="s">
        <v>863</v>
      </c>
      <c r="C84" s="9">
        <v>6</v>
      </c>
      <c r="D84" s="9" t="s">
        <v>14119</v>
      </c>
      <c r="E84" s="10" t="s">
        <v>14123</v>
      </c>
    </row>
    <row r="85" spans="1:5" x14ac:dyDescent="0.55000000000000004">
      <c r="A85" s="33">
        <v>44280</v>
      </c>
      <c r="B85" s="9" t="s">
        <v>875</v>
      </c>
      <c r="C85" s="9">
        <v>15</v>
      </c>
      <c r="D85" s="9" t="s">
        <v>14119</v>
      </c>
      <c r="E85" s="10" t="s">
        <v>14123</v>
      </c>
    </row>
    <row r="86" spans="1:5" x14ac:dyDescent="0.55000000000000004">
      <c r="A86" s="33">
        <v>44281</v>
      </c>
      <c r="B86" s="9" t="s">
        <v>885</v>
      </c>
      <c r="C86" s="9">
        <v>23</v>
      </c>
      <c r="D86" s="9" t="s">
        <v>14119</v>
      </c>
      <c r="E86" s="10" t="s">
        <v>14123</v>
      </c>
    </row>
    <row r="87" spans="1:5" x14ac:dyDescent="0.55000000000000004">
      <c r="A87" s="33">
        <v>44282</v>
      </c>
      <c r="B87" s="9" t="s">
        <v>897</v>
      </c>
      <c r="C87" s="9">
        <v>14</v>
      </c>
      <c r="D87" s="9" t="s">
        <v>14119</v>
      </c>
      <c r="E87" s="10" t="s">
        <v>14123</v>
      </c>
    </row>
    <row r="88" spans="1:5" x14ac:dyDescent="0.55000000000000004">
      <c r="A88" s="33">
        <v>44283</v>
      </c>
      <c r="B88" s="9" t="s">
        <v>904</v>
      </c>
      <c r="C88" s="9">
        <v>9</v>
      </c>
      <c r="D88" s="9" t="s">
        <v>14119</v>
      </c>
      <c r="E88" s="10" t="s">
        <v>14123</v>
      </c>
    </row>
    <row r="89" spans="1:5" x14ac:dyDescent="0.55000000000000004">
      <c r="A89" s="33">
        <v>44284</v>
      </c>
      <c r="B89" s="9" t="s">
        <v>911</v>
      </c>
      <c r="C89" s="9">
        <v>4</v>
      </c>
      <c r="D89" s="9" t="s">
        <v>14119</v>
      </c>
      <c r="E89" s="10" t="s">
        <v>14123</v>
      </c>
    </row>
    <row r="90" spans="1:5" x14ac:dyDescent="0.55000000000000004">
      <c r="A90" s="33">
        <v>44285</v>
      </c>
      <c r="B90" s="9" t="s">
        <v>917</v>
      </c>
      <c r="C90" s="9">
        <v>3</v>
      </c>
      <c r="D90" s="9" t="s">
        <v>14119</v>
      </c>
      <c r="E90" s="10" t="s">
        <v>14123</v>
      </c>
    </row>
    <row r="91" spans="1:5" x14ac:dyDescent="0.55000000000000004">
      <c r="A91" s="33">
        <v>44286</v>
      </c>
      <c r="B91" s="9" t="s">
        <v>927</v>
      </c>
      <c r="C91" s="9">
        <v>8</v>
      </c>
      <c r="D91" s="9" t="s">
        <v>14119</v>
      </c>
      <c r="E91" s="10" t="s">
        <v>14123</v>
      </c>
    </row>
    <row r="92" spans="1:5" x14ac:dyDescent="0.55000000000000004">
      <c r="A92" s="33">
        <v>44287</v>
      </c>
      <c r="B92" s="9" t="s">
        <v>932</v>
      </c>
      <c r="C92" s="9">
        <v>12</v>
      </c>
      <c r="D92" s="9" t="s">
        <v>14119</v>
      </c>
      <c r="E92" s="10" t="s">
        <v>14123</v>
      </c>
    </row>
    <row r="93" spans="1:5" x14ac:dyDescent="0.55000000000000004">
      <c r="A93" s="33">
        <v>44288</v>
      </c>
      <c r="B93" s="9" t="s">
        <v>944</v>
      </c>
      <c r="C93" s="9">
        <v>15</v>
      </c>
      <c r="D93" s="9" t="s">
        <v>14119</v>
      </c>
      <c r="E93" s="10" t="s">
        <v>14123</v>
      </c>
    </row>
    <row r="94" spans="1:5" x14ac:dyDescent="0.55000000000000004">
      <c r="A94" s="33">
        <v>44289</v>
      </c>
      <c r="B94" s="9" t="s">
        <v>950</v>
      </c>
      <c r="C94" s="9">
        <v>17</v>
      </c>
      <c r="D94" s="9" t="s">
        <v>14119</v>
      </c>
      <c r="E94" s="10" t="s">
        <v>14123</v>
      </c>
    </row>
    <row r="95" spans="1:5" x14ac:dyDescent="0.55000000000000004">
      <c r="A95" s="33">
        <v>44290</v>
      </c>
      <c r="B95" s="9" t="s">
        <v>954</v>
      </c>
      <c r="C95" s="9">
        <v>3</v>
      </c>
      <c r="D95" s="9" t="s">
        <v>14119</v>
      </c>
      <c r="E95" s="10" t="s">
        <v>14123</v>
      </c>
    </row>
    <row r="96" spans="1:5" x14ac:dyDescent="0.55000000000000004">
      <c r="A96" s="33">
        <v>44291</v>
      </c>
      <c r="B96" s="9" t="s">
        <v>964</v>
      </c>
      <c r="C96" s="9">
        <v>2</v>
      </c>
      <c r="D96" s="9" t="s">
        <v>14119</v>
      </c>
      <c r="E96" s="10" t="s">
        <v>14123</v>
      </c>
    </row>
    <row r="97" spans="1:5" x14ac:dyDescent="0.55000000000000004">
      <c r="A97" s="33">
        <v>44292</v>
      </c>
      <c r="B97" s="9" t="s">
        <v>975</v>
      </c>
      <c r="C97" s="9">
        <v>9</v>
      </c>
      <c r="D97" s="9" t="s">
        <v>14119</v>
      </c>
      <c r="E97" s="10" t="s">
        <v>14123</v>
      </c>
    </row>
    <row r="98" spans="1:5" x14ac:dyDescent="0.55000000000000004">
      <c r="A98" s="33">
        <v>44293</v>
      </c>
      <c r="B98" s="9" t="s">
        <v>986</v>
      </c>
      <c r="C98" s="9">
        <v>5</v>
      </c>
      <c r="D98" s="9" t="s">
        <v>14119</v>
      </c>
      <c r="E98" s="10" t="s">
        <v>14123</v>
      </c>
    </row>
    <row r="99" spans="1:5" x14ac:dyDescent="0.55000000000000004">
      <c r="A99" s="33">
        <v>44294</v>
      </c>
      <c r="B99" s="9" t="s">
        <v>996</v>
      </c>
      <c r="C99" s="9">
        <v>6</v>
      </c>
      <c r="D99" s="9" t="s">
        <v>14119</v>
      </c>
      <c r="E99" s="10" t="s">
        <v>14123</v>
      </c>
    </row>
    <row r="100" spans="1:5" x14ac:dyDescent="0.55000000000000004">
      <c r="A100" s="33">
        <v>44295</v>
      </c>
      <c r="B100" s="9" t="s">
        <v>1007</v>
      </c>
      <c r="C100" s="9">
        <v>8</v>
      </c>
      <c r="D100" s="9" t="s">
        <v>14119</v>
      </c>
      <c r="E100" s="10" t="s">
        <v>14123</v>
      </c>
    </row>
    <row r="101" spans="1:5" x14ac:dyDescent="0.55000000000000004">
      <c r="A101" s="33">
        <v>44296</v>
      </c>
      <c r="B101" s="9" t="s">
        <v>1017</v>
      </c>
      <c r="C101" s="9">
        <v>10</v>
      </c>
      <c r="D101" s="9" t="s">
        <v>14119</v>
      </c>
      <c r="E101" s="10" t="s">
        <v>14123</v>
      </c>
    </row>
    <row r="102" spans="1:5" x14ac:dyDescent="0.55000000000000004">
      <c r="A102" s="33">
        <v>44297</v>
      </c>
      <c r="B102" s="9" t="s">
        <v>1028</v>
      </c>
      <c r="C102" s="9">
        <v>15</v>
      </c>
      <c r="D102" s="9" t="s">
        <v>14119</v>
      </c>
      <c r="E102" s="10" t="s">
        <v>14123</v>
      </c>
    </row>
    <row r="103" spans="1:5" x14ac:dyDescent="0.55000000000000004">
      <c r="A103" s="33">
        <v>44298</v>
      </c>
      <c r="B103" s="9" t="s">
        <v>1038</v>
      </c>
      <c r="C103" s="9">
        <v>17</v>
      </c>
      <c r="D103" s="9" t="s">
        <v>14119</v>
      </c>
      <c r="E103" s="10" t="s">
        <v>14123</v>
      </c>
    </row>
    <row r="104" spans="1:5" x14ac:dyDescent="0.55000000000000004">
      <c r="A104" s="33">
        <v>44299</v>
      </c>
      <c r="B104" s="9" t="s">
        <v>1048</v>
      </c>
      <c r="C104" s="9">
        <v>18</v>
      </c>
      <c r="D104" s="9" t="s">
        <v>14119</v>
      </c>
      <c r="E104" s="10" t="s">
        <v>14123</v>
      </c>
    </row>
    <row r="105" spans="1:5" x14ac:dyDescent="0.55000000000000004">
      <c r="A105" s="33">
        <v>44300</v>
      </c>
      <c r="B105" s="9" t="s">
        <v>1058</v>
      </c>
      <c r="C105" s="9">
        <v>6</v>
      </c>
      <c r="D105" s="9" t="s">
        <v>14119</v>
      </c>
      <c r="E105" s="10" t="s">
        <v>14123</v>
      </c>
    </row>
    <row r="106" spans="1:5" x14ac:dyDescent="0.55000000000000004">
      <c r="A106" s="33">
        <v>44301</v>
      </c>
      <c r="B106" s="9" t="s">
        <v>1064</v>
      </c>
      <c r="C106" s="9">
        <v>6</v>
      </c>
      <c r="D106" s="9" t="s">
        <v>14119</v>
      </c>
      <c r="E106" s="10" t="s">
        <v>14123</v>
      </c>
    </row>
    <row r="107" spans="1:5" x14ac:dyDescent="0.55000000000000004">
      <c r="A107" s="33">
        <v>44302</v>
      </c>
      <c r="B107" s="9" t="s">
        <v>1074</v>
      </c>
      <c r="C107" s="9">
        <v>6</v>
      </c>
      <c r="D107" s="9" t="s">
        <v>14119</v>
      </c>
      <c r="E107" s="10" t="s">
        <v>14123</v>
      </c>
    </row>
    <row r="108" spans="1:5" x14ac:dyDescent="0.55000000000000004">
      <c r="A108" s="33">
        <v>44303</v>
      </c>
      <c r="B108" s="9" t="s">
        <v>1084</v>
      </c>
      <c r="C108" s="9">
        <v>7</v>
      </c>
      <c r="D108" s="9" t="s">
        <v>14119</v>
      </c>
      <c r="E108" s="10" t="s">
        <v>14123</v>
      </c>
    </row>
    <row r="109" spans="1:5" x14ac:dyDescent="0.55000000000000004">
      <c r="A109" s="33">
        <v>44304</v>
      </c>
      <c r="B109" s="9" t="s">
        <v>1089</v>
      </c>
      <c r="C109" s="9">
        <v>7</v>
      </c>
      <c r="D109" s="9" t="s">
        <v>14119</v>
      </c>
      <c r="E109" s="10" t="s">
        <v>14123</v>
      </c>
    </row>
    <row r="110" spans="1:5" x14ac:dyDescent="0.55000000000000004">
      <c r="A110" s="33">
        <v>44305</v>
      </c>
      <c r="B110" s="9" t="s">
        <v>1099</v>
      </c>
      <c r="C110" s="9">
        <v>7</v>
      </c>
      <c r="D110" s="9" t="s">
        <v>14119</v>
      </c>
      <c r="E110" s="10" t="s">
        <v>14123</v>
      </c>
    </row>
    <row r="111" spans="1:5" x14ac:dyDescent="0.55000000000000004">
      <c r="A111" s="33">
        <v>44306</v>
      </c>
      <c r="B111" s="9" t="s">
        <v>1111</v>
      </c>
      <c r="C111" s="9">
        <v>7</v>
      </c>
      <c r="D111" s="9" t="s">
        <v>14119</v>
      </c>
      <c r="E111" s="10" t="s">
        <v>14123</v>
      </c>
    </row>
    <row r="112" spans="1:5" x14ac:dyDescent="0.55000000000000004">
      <c r="A112" s="33">
        <v>44307</v>
      </c>
      <c r="B112" s="9" t="s">
        <v>1117</v>
      </c>
      <c r="C112" s="9">
        <v>7</v>
      </c>
      <c r="D112" s="9" t="s">
        <v>14119</v>
      </c>
      <c r="E112" s="10" t="s">
        <v>14123</v>
      </c>
    </row>
    <row r="113" spans="1:5" x14ac:dyDescent="0.55000000000000004">
      <c r="A113" s="33">
        <v>44308</v>
      </c>
      <c r="B113" s="9" t="s">
        <v>1129</v>
      </c>
      <c r="C113" s="9">
        <v>7</v>
      </c>
      <c r="D113" s="9" t="s">
        <v>14119</v>
      </c>
      <c r="E113" s="10" t="s">
        <v>14123</v>
      </c>
    </row>
    <row r="114" spans="1:5" x14ac:dyDescent="0.55000000000000004">
      <c r="A114" s="33">
        <v>44309</v>
      </c>
      <c r="B114" s="9" t="s">
        <v>1135</v>
      </c>
      <c r="C114" s="9">
        <v>7</v>
      </c>
      <c r="D114" s="9" t="s">
        <v>14119</v>
      </c>
      <c r="E114" s="10" t="s">
        <v>14123</v>
      </c>
    </row>
    <row r="115" spans="1:5" x14ac:dyDescent="0.55000000000000004">
      <c r="A115" s="33">
        <v>44310</v>
      </c>
      <c r="B115" s="9" t="s">
        <v>1147</v>
      </c>
      <c r="C115" s="9">
        <v>11</v>
      </c>
      <c r="D115" s="9" t="s">
        <v>14119</v>
      </c>
      <c r="E115" s="10" t="s">
        <v>14123</v>
      </c>
    </row>
    <row r="116" spans="1:5" x14ac:dyDescent="0.55000000000000004">
      <c r="A116" s="33">
        <v>44311</v>
      </c>
      <c r="B116" s="9" t="s">
        <v>1152</v>
      </c>
      <c r="C116" s="9">
        <v>11</v>
      </c>
      <c r="D116" s="9" t="s">
        <v>14119</v>
      </c>
      <c r="E116" s="10" t="s">
        <v>14123</v>
      </c>
    </row>
    <row r="117" spans="1:5" x14ac:dyDescent="0.55000000000000004">
      <c r="A117" s="33">
        <v>44312</v>
      </c>
      <c r="B117" s="9" t="s">
        <v>1162</v>
      </c>
      <c r="C117" s="9">
        <v>11</v>
      </c>
      <c r="D117" s="9" t="s">
        <v>14119</v>
      </c>
      <c r="E117" s="10" t="s">
        <v>14123</v>
      </c>
    </row>
    <row r="118" spans="1:5" x14ac:dyDescent="0.55000000000000004">
      <c r="A118" s="33">
        <v>44313</v>
      </c>
      <c r="B118" s="9" t="s">
        <v>1173</v>
      </c>
      <c r="C118" s="9">
        <v>11</v>
      </c>
      <c r="D118" s="9" t="s">
        <v>14119</v>
      </c>
      <c r="E118" s="10" t="s">
        <v>14123</v>
      </c>
    </row>
    <row r="119" spans="1:5" x14ac:dyDescent="0.55000000000000004">
      <c r="A119" s="33">
        <v>44314</v>
      </c>
      <c r="B119" s="9" t="s">
        <v>1183</v>
      </c>
      <c r="C119" s="9">
        <v>9</v>
      </c>
      <c r="D119" s="9" t="s">
        <v>14119</v>
      </c>
      <c r="E119" s="10" t="s">
        <v>14123</v>
      </c>
    </row>
    <row r="120" spans="1:5" x14ac:dyDescent="0.55000000000000004">
      <c r="A120" s="33">
        <v>44315</v>
      </c>
      <c r="B120" s="9" t="s">
        <v>1194</v>
      </c>
      <c r="C120" s="9">
        <v>5</v>
      </c>
      <c r="D120" s="9" t="s">
        <v>14119</v>
      </c>
      <c r="E120" s="10" t="s">
        <v>14123</v>
      </c>
    </row>
    <row r="121" spans="1:5" x14ac:dyDescent="0.55000000000000004">
      <c r="A121" s="33">
        <v>44316</v>
      </c>
      <c r="B121" s="9" t="s">
        <v>1199</v>
      </c>
      <c r="C121" s="9">
        <v>8</v>
      </c>
      <c r="D121" s="9" t="s">
        <v>14119</v>
      </c>
      <c r="E121" s="10" t="s">
        <v>14123</v>
      </c>
    </row>
    <row r="122" spans="1:5" x14ac:dyDescent="0.55000000000000004">
      <c r="A122" s="33">
        <v>44317</v>
      </c>
      <c r="B122" s="9" t="s">
        <v>1210</v>
      </c>
      <c r="C122" s="9">
        <v>7</v>
      </c>
      <c r="D122" s="9" t="s">
        <v>14119</v>
      </c>
      <c r="E122" s="10" t="s">
        <v>14123</v>
      </c>
    </row>
    <row r="123" spans="1:5" x14ac:dyDescent="0.55000000000000004">
      <c r="A123" s="33">
        <v>44318</v>
      </c>
      <c r="B123" s="9" t="s">
        <v>1220</v>
      </c>
      <c r="C123" s="9">
        <v>6</v>
      </c>
      <c r="D123" s="9" t="s">
        <v>14119</v>
      </c>
      <c r="E123" s="10" t="s">
        <v>14123</v>
      </c>
    </row>
    <row r="124" spans="1:5" x14ac:dyDescent="0.55000000000000004">
      <c r="A124" s="33">
        <v>44319</v>
      </c>
      <c r="B124" s="9" t="s">
        <v>1230</v>
      </c>
      <c r="C124" s="9">
        <v>15</v>
      </c>
      <c r="D124" s="9" t="s">
        <v>14119</v>
      </c>
      <c r="E124" s="10" t="s">
        <v>14123</v>
      </c>
    </row>
    <row r="125" spans="1:5" x14ac:dyDescent="0.55000000000000004">
      <c r="A125" s="33">
        <v>44320</v>
      </c>
      <c r="B125" s="9" t="s">
        <v>1241</v>
      </c>
      <c r="C125" s="9">
        <v>23</v>
      </c>
      <c r="D125" s="9" t="s">
        <v>14119</v>
      </c>
      <c r="E125" s="10" t="s">
        <v>14123</v>
      </c>
    </row>
    <row r="126" spans="1:5" x14ac:dyDescent="0.55000000000000004">
      <c r="A126" s="33">
        <v>44321</v>
      </c>
      <c r="B126" s="9" t="s">
        <v>1253</v>
      </c>
      <c r="C126" s="9">
        <v>14</v>
      </c>
      <c r="D126" s="9" t="s">
        <v>14119</v>
      </c>
      <c r="E126" s="10" t="s">
        <v>14123</v>
      </c>
    </row>
    <row r="127" spans="1:5" x14ac:dyDescent="0.55000000000000004">
      <c r="A127" s="33">
        <v>44322</v>
      </c>
      <c r="B127" s="9" t="s">
        <v>1259</v>
      </c>
      <c r="C127" s="9">
        <v>9</v>
      </c>
      <c r="D127" s="9" t="s">
        <v>14119</v>
      </c>
      <c r="E127" s="10" t="s">
        <v>14123</v>
      </c>
    </row>
    <row r="128" spans="1:5" x14ac:dyDescent="0.55000000000000004">
      <c r="A128" s="33">
        <v>44323</v>
      </c>
      <c r="B128" s="9" t="s">
        <v>1270</v>
      </c>
      <c r="C128" s="9">
        <v>4</v>
      </c>
      <c r="D128" s="9" t="s">
        <v>14119</v>
      </c>
      <c r="E128" s="10" t="s">
        <v>14123</v>
      </c>
    </row>
    <row r="129" spans="1:5" x14ac:dyDescent="0.55000000000000004">
      <c r="A129" s="33">
        <v>44324</v>
      </c>
      <c r="B129" s="9" t="s">
        <v>1281</v>
      </c>
      <c r="C129" s="9">
        <v>3</v>
      </c>
      <c r="D129" s="9" t="s">
        <v>14119</v>
      </c>
      <c r="E129" s="10" t="s">
        <v>14123</v>
      </c>
    </row>
    <row r="130" spans="1:5" x14ac:dyDescent="0.55000000000000004">
      <c r="A130" s="33">
        <v>44325</v>
      </c>
      <c r="B130" s="9" t="s">
        <v>1293</v>
      </c>
      <c r="C130" s="9">
        <v>8</v>
      </c>
      <c r="D130" s="9" t="s">
        <v>14119</v>
      </c>
      <c r="E130" s="10" t="s">
        <v>14123</v>
      </c>
    </row>
    <row r="131" spans="1:5" x14ac:dyDescent="0.55000000000000004">
      <c r="A131" s="33">
        <v>44326</v>
      </c>
      <c r="B131" s="9" t="s">
        <v>1303</v>
      </c>
      <c r="C131" s="9">
        <v>12</v>
      </c>
      <c r="D131" s="9" t="s">
        <v>14119</v>
      </c>
      <c r="E131" s="10" t="s">
        <v>14123</v>
      </c>
    </row>
    <row r="132" spans="1:5" x14ac:dyDescent="0.55000000000000004">
      <c r="A132" s="33">
        <v>44327</v>
      </c>
      <c r="B132" s="9" t="s">
        <v>1316</v>
      </c>
      <c r="C132" s="9">
        <v>15</v>
      </c>
      <c r="D132" s="9" t="s">
        <v>14119</v>
      </c>
      <c r="E132" s="10" t="s">
        <v>14123</v>
      </c>
    </row>
    <row r="133" spans="1:5" x14ac:dyDescent="0.55000000000000004">
      <c r="A133" s="33">
        <v>44328</v>
      </c>
      <c r="B133" s="9" t="s">
        <v>1322</v>
      </c>
      <c r="C133" s="9">
        <v>17</v>
      </c>
      <c r="D133" s="9" t="s">
        <v>14119</v>
      </c>
      <c r="E133" s="10" t="s">
        <v>14123</v>
      </c>
    </row>
    <row r="134" spans="1:5" x14ac:dyDescent="0.55000000000000004">
      <c r="A134" s="33">
        <v>44329</v>
      </c>
      <c r="B134" s="9" t="s">
        <v>1327</v>
      </c>
      <c r="C134" s="9">
        <v>3</v>
      </c>
      <c r="D134" s="9" t="s">
        <v>14119</v>
      </c>
      <c r="E134" s="10" t="s">
        <v>14123</v>
      </c>
    </row>
    <row r="135" spans="1:5" x14ac:dyDescent="0.55000000000000004">
      <c r="A135" s="33">
        <v>44330</v>
      </c>
      <c r="B135" s="9" t="s">
        <v>1338</v>
      </c>
      <c r="C135" s="9">
        <v>2</v>
      </c>
      <c r="D135" s="9" t="s">
        <v>14119</v>
      </c>
      <c r="E135" s="10" t="s">
        <v>14123</v>
      </c>
    </row>
    <row r="136" spans="1:5" x14ac:dyDescent="0.55000000000000004">
      <c r="A136" s="33">
        <v>44331</v>
      </c>
      <c r="B136" s="9" t="s">
        <v>1348</v>
      </c>
      <c r="C136" s="9">
        <v>9</v>
      </c>
      <c r="D136" s="9" t="s">
        <v>14119</v>
      </c>
      <c r="E136" s="10" t="s">
        <v>14123</v>
      </c>
    </row>
    <row r="137" spans="1:5" x14ac:dyDescent="0.55000000000000004">
      <c r="A137" s="33">
        <v>44332</v>
      </c>
      <c r="B137" s="9" t="s">
        <v>1360</v>
      </c>
      <c r="C137" s="9">
        <v>5</v>
      </c>
      <c r="D137" s="9" t="s">
        <v>14119</v>
      </c>
      <c r="E137" s="10" t="s">
        <v>14123</v>
      </c>
    </row>
    <row r="138" spans="1:5" x14ac:dyDescent="0.55000000000000004">
      <c r="A138" s="33">
        <v>44333</v>
      </c>
      <c r="B138" s="9" t="s">
        <v>1371</v>
      </c>
      <c r="C138" s="9">
        <v>6</v>
      </c>
      <c r="D138" s="9" t="s">
        <v>14119</v>
      </c>
      <c r="E138" s="10" t="s">
        <v>14123</v>
      </c>
    </row>
    <row r="139" spans="1:5" x14ac:dyDescent="0.55000000000000004">
      <c r="A139" s="33">
        <v>44334</v>
      </c>
      <c r="B139" s="9" t="s">
        <v>1377</v>
      </c>
      <c r="C139" s="9">
        <v>8</v>
      </c>
      <c r="D139" s="9" t="s">
        <v>14119</v>
      </c>
      <c r="E139" s="10" t="s">
        <v>14123</v>
      </c>
    </row>
    <row r="140" spans="1:5" x14ac:dyDescent="0.55000000000000004">
      <c r="A140" s="33">
        <v>44335</v>
      </c>
      <c r="B140" s="9" t="s">
        <v>1388</v>
      </c>
      <c r="C140" s="9">
        <v>10</v>
      </c>
      <c r="D140" s="9" t="s">
        <v>14119</v>
      </c>
      <c r="E140" s="10" t="s">
        <v>14123</v>
      </c>
    </row>
    <row r="141" spans="1:5" x14ac:dyDescent="0.55000000000000004">
      <c r="A141" s="33">
        <v>44336</v>
      </c>
      <c r="B141" s="9" t="s">
        <v>1398</v>
      </c>
      <c r="C141" s="9">
        <v>15</v>
      </c>
      <c r="D141" s="9" t="s">
        <v>14119</v>
      </c>
      <c r="E141" s="10" t="s">
        <v>14123</v>
      </c>
    </row>
    <row r="142" spans="1:5" x14ac:dyDescent="0.55000000000000004">
      <c r="A142" s="33">
        <v>44337</v>
      </c>
      <c r="B142" s="9" t="s">
        <v>1403</v>
      </c>
      <c r="C142" s="9">
        <v>17</v>
      </c>
      <c r="D142" s="9" t="s">
        <v>14119</v>
      </c>
      <c r="E142" s="10" t="s">
        <v>14123</v>
      </c>
    </row>
    <row r="143" spans="1:5" x14ac:dyDescent="0.55000000000000004">
      <c r="A143" s="33">
        <v>44338</v>
      </c>
      <c r="B143" s="9" t="s">
        <v>1413</v>
      </c>
      <c r="C143" s="9">
        <v>18</v>
      </c>
      <c r="D143" s="9" t="s">
        <v>14119</v>
      </c>
      <c r="E143" s="10" t="s">
        <v>14123</v>
      </c>
    </row>
    <row r="144" spans="1:5" x14ac:dyDescent="0.55000000000000004">
      <c r="A144" s="33">
        <v>44339</v>
      </c>
      <c r="B144" s="9" t="s">
        <v>1419</v>
      </c>
      <c r="C144" s="9">
        <v>6</v>
      </c>
      <c r="D144" s="9" t="s">
        <v>14119</v>
      </c>
      <c r="E144" s="10" t="s">
        <v>14123</v>
      </c>
    </row>
    <row r="145" spans="1:5" x14ac:dyDescent="0.55000000000000004">
      <c r="A145" s="33">
        <v>44340</v>
      </c>
      <c r="B145" s="9" t="s">
        <v>1430</v>
      </c>
      <c r="C145" s="9">
        <v>6</v>
      </c>
      <c r="D145" s="9" t="s">
        <v>14119</v>
      </c>
      <c r="E145" s="10" t="s">
        <v>14123</v>
      </c>
    </row>
    <row r="146" spans="1:5" x14ac:dyDescent="0.55000000000000004">
      <c r="A146" s="33">
        <v>44341</v>
      </c>
      <c r="B146" s="9" t="s">
        <v>1438</v>
      </c>
      <c r="C146" s="9">
        <v>6</v>
      </c>
      <c r="D146" s="9" t="s">
        <v>14118</v>
      </c>
      <c r="E146" s="10" t="s">
        <v>14121</v>
      </c>
    </row>
    <row r="147" spans="1:5" x14ac:dyDescent="0.55000000000000004">
      <c r="A147" s="33">
        <v>44342</v>
      </c>
      <c r="B147" s="9" t="s">
        <v>1448</v>
      </c>
      <c r="C147" s="9">
        <v>7</v>
      </c>
      <c r="D147" s="9" t="s">
        <v>14119</v>
      </c>
      <c r="E147" s="10" t="s">
        <v>14123</v>
      </c>
    </row>
    <row r="148" spans="1:5" x14ac:dyDescent="0.55000000000000004">
      <c r="A148" s="33">
        <v>44343</v>
      </c>
      <c r="B148" s="9" t="s">
        <v>1459</v>
      </c>
      <c r="C148" s="9">
        <v>7</v>
      </c>
      <c r="D148" s="9" t="s">
        <v>14118</v>
      </c>
      <c r="E148" s="10" t="s">
        <v>14121</v>
      </c>
    </row>
    <row r="149" spans="1:5" x14ac:dyDescent="0.55000000000000004">
      <c r="A149" s="33">
        <v>44344</v>
      </c>
      <c r="B149" s="9" t="s">
        <v>1468</v>
      </c>
      <c r="C149" s="9">
        <v>7</v>
      </c>
      <c r="D149" s="9" t="s">
        <v>14119</v>
      </c>
      <c r="E149" s="10" t="s">
        <v>14123</v>
      </c>
    </row>
    <row r="150" spans="1:5" x14ac:dyDescent="0.55000000000000004">
      <c r="A150" s="33">
        <v>44345</v>
      </c>
      <c r="B150" s="9" t="s">
        <v>1478</v>
      </c>
      <c r="C150" s="9">
        <v>7</v>
      </c>
      <c r="D150" s="9" t="s">
        <v>14118</v>
      </c>
      <c r="E150" s="10" t="s">
        <v>14121</v>
      </c>
    </row>
    <row r="151" spans="1:5" x14ac:dyDescent="0.55000000000000004">
      <c r="A151" s="33">
        <v>44346</v>
      </c>
      <c r="B151" s="9" t="s">
        <v>1490</v>
      </c>
      <c r="C151" s="9">
        <v>7</v>
      </c>
      <c r="D151" s="9" t="s">
        <v>14119</v>
      </c>
      <c r="E151" s="10" t="s">
        <v>14123</v>
      </c>
    </row>
    <row r="152" spans="1:5" x14ac:dyDescent="0.55000000000000004">
      <c r="A152" s="33">
        <v>44347</v>
      </c>
      <c r="B152" s="9" t="s">
        <v>1501</v>
      </c>
      <c r="C152" s="9">
        <v>7</v>
      </c>
      <c r="D152" s="9" t="s">
        <v>14118</v>
      </c>
      <c r="E152" s="10" t="s">
        <v>14121</v>
      </c>
    </row>
    <row r="153" spans="1:5" x14ac:dyDescent="0.55000000000000004">
      <c r="A153" s="33">
        <v>44348</v>
      </c>
      <c r="B153" s="9" t="s">
        <v>1512</v>
      </c>
      <c r="C153" s="9">
        <v>7</v>
      </c>
      <c r="D153" s="9" t="s">
        <v>14119</v>
      </c>
      <c r="E153" s="10" t="s">
        <v>14123</v>
      </c>
    </row>
    <row r="154" spans="1:5" x14ac:dyDescent="0.55000000000000004">
      <c r="A154" s="33">
        <v>44349</v>
      </c>
      <c r="B154" s="9" t="s">
        <v>1517</v>
      </c>
      <c r="C154" s="9">
        <v>11</v>
      </c>
      <c r="D154" s="9" t="s">
        <v>14118</v>
      </c>
      <c r="E154" s="10" t="s">
        <v>14121</v>
      </c>
    </row>
    <row r="155" spans="1:5" x14ac:dyDescent="0.55000000000000004">
      <c r="A155" s="33">
        <v>44350</v>
      </c>
      <c r="B155" s="9" t="s">
        <v>1524</v>
      </c>
      <c r="C155" s="9">
        <v>11</v>
      </c>
      <c r="D155" s="9" t="s">
        <v>14119</v>
      </c>
      <c r="E155" s="10" t="s">
        <v>14123</v>
      </c>
    </row>
    <row r="156" spans="1:5" x14ac:dyDescent="0.55000000000000004">
      <c r="A156" s="33">
        <v>44351</v>
      </c>
      <c r="B156" s="9" t="s">
        <v>1529</v>
      </c>
      <c r="C156" s="9">
        <v>11</v>
      </c>
      <c r="D156" s="9" t="s">
        <v>14118</v>
      </c>
      <c r="E156" s="10" t="s">
        <v>14121</v>
      </c>
    </row>
    <row r="157" spans="1:5" x14ac:dyDescent="0.55000000000000004">
      <c r="A157" s="33">
        <v>44352</v>
      </c>
      <c r="B157" s="9" t="s">
        <v>1539</v>
      </c>
      <c r="C157" s="9">
        <v>11</v>
      </c>
      <c r="D157" s="9" t="s">
        <v>14119</v>
      </c>
      <c r="E157" s="10" t="s">
        <v>14123</v>
      </c>
    </row>
    <row r="158" spans="1:5" x14ac:dyDescent="0.55000000000000004">
      <c r="A158" s="33">
        <v>44353</v>
      </c>
      <c r="B158" s="9" t="s">
        <v>1549</v>
      </c>
      <c r="C158" s="9">
        <v>9</v>
      </c>
      <c r="D158" s="9" t="s">
        <v>14118</v>
      </c>
      <c r="E158" s="10" t="s">
        <v>14121</v>
      </c>
    </row>
    <row r="159" spans="1:5" x14ac:dyDescent="0.55000000000000004">
      <c r="A159" s="33">
        <v>44354</v>
      </c>
      <c r="B159" s="9" t="s">
        <v>1554</v>
      </c>
      <c r="C159" s="9">
        <v>5</v>
      </c>
      <c r="D159" s="9" t="s">
        <v>14119</v>
      </c>
      <c r="E159" s="10" t="s">
        <v>14123</v>
      </c>
    </row>
    <row r="160" spans="1:5" x14ac:dyDescent="0.55000000000000004">
      <c r="A160" s="33">
        <v>44355</v>
      </c>
      <c r="B160" s="9" t="s">
        <v>1566</v>
      </c>
      <c r="C160" s="9">
        <v>8</v>
      </c>
      <c r="D160" s="9" t="s">
        <v>14118</v>
      </c>
      <c r="E160" s="10" t="s">
        <v>14121</v>
      </c>
    </row>
    <row r="161" spans="1:5" x14ac:dyDescent="0.55000000000000004">
      <c r="A161" s="33">
        <v>44356</v>
      </c>
      <c r="B161" s="9" t="s">
        <v>1577</v>
      </c>
      <c r="C161" s="9">
        <v>7</v>
      </c>
      <c r="D161" s="9" t="s">
        <v>14119</v>
      </c>
      <c r="E161" s="10" t="s">
        <v>14123</v>
      </c>
    </row>
    <row r="162" spans="1:5" x14ac:dyDescent="0.55000000000000004">
      <c r="A162" s="33">
        <v>44357</v>
      </c>
      <c r="B162" s="9" t="s">
        <v>1587</v>
      </c>
      <c r="C162" s="9">
        <v>6</v>
      </c>
      <c r="D162" s="9" t="s">
        <v>14118</v>
      </c>
      <c r="E162" s="10" t="s">
        <v>14121</v>
      </c>
    </row>
    <row r="163" spans="1:5" x14ac:dyDescent="0.55000000000000004">
      <c r="A163" s="33">
        <v>44358</v>
      </c>
      <c r="B163" s="9" t="s">
        <v>1599</v>
      </c>
      <c r="C163" s="9">
        <v>15</v>
      </c>
      <c r="D163" s="9" t="s">
        <v>14119</v>
      </c>
      <c r="E163" s="10" t="s">
        <v>14123</v>
      </c>
    </row>
    <row r="164" spans="1:5" x14ac:dyDescent="0.55000000000000004">
      <c r="A164" s="33">
        <v>44359</v>
      </c>
      <c r="B164" s="9" t="s">
        <v>1609</v>
      </c>
      <c r="C164" s="9">
        <v>23</v>
      </c>
      <c r="D164" s="9" t="s">
        <v>14118</v>
      </c>
      <c r="E164" s="10" t="s">
        <v>14121</v>
      </c>
    </row>
    <row r="165" spans="1:5" x14ac:dyDescent="0.55000000000000004">
      <c r="A165" s="33">
        <v>44360</v>
      </c>
      <c r="B165" s="9" t="s">
        <v>1614</v>
      </c>
      <c r="C165" s="9">
        <v>14</v>
      </c>
      <c r="D165" s="9" t="s">
        <v>14119</v>
      </c>
      <c r="E165" s="10" t="s">
        <v>14123</v>
      </c>
    </row>
    <row r="166" spans="1:5" x14ac:dyDescent="0.55000000000000004">
      <c r="A166" s="33">
        <v>44361</v>
      </c>
      <c r="B166" s="9" t="s">
        <v>1624</v>
      </c>
      <c r="C166" s="9">
        <v>9</v>
      </c>
      <c r="D166" s="9" t="s">
        <v>14118</v>
      </c>
      <c r="E166" s="10" t="s">
        <v>14120</v>
      </c>
    </row>
    <row r="167" spans="1:5" x14ac:dyDescent="0.55000000000000004">
      <c r="A167" s="33">
        <v>44362</v>
      </c>
      <c r="B167" s="9" t="s">
        <v>1634</v>
      </c>
      <c r="C167" s="9">
        <v>4</v>
      </c>
      <c r="D167" s="9" t="s">
        <v>14119</v>
      </c>
      <c r="E167" s="10" t="s">
        <v>14123</v>
      </c>
    </row>
    <row r="168" spans="1:5" x14ac:dyDescent="0.55000000000000004">
      <c r="A168" s="33">
        <v>44363</v>
      </c>
      <c r="B168" s="9" t="s">
        <v>1644</v>
      </c>
      <c r="C168" s="9">
        <v>3</v>
      </c>
      <c r="D168" s="9" t="s">
        <v>14118</v>
      </c>
      <c r="E168" s="10" t="s">
        <v>14120</v>
      </c>
    </row>
    <row r="169" spans="1:5" x14ac:dyDescent="0.55000000000000004">
      <c r="A169" s="33">
        <v>44364</v>
      </c>
      <c r="B169" s="9" t="s">
        <v>1649</v>
      </c>
      <c r="C169" s="9">
        <v>8</v>
      </c>
      <c r="D169" s="9" t="s">
        <v>14119</v>
      </c>
      <c r="E169" s="10" t="s">
        <v>14123</v>
      </c>
    </row>
    <row r="170" spans="1:5" x14ac:dyDescent="0.55000000000000004">
      <c r="A170" s="33">
        <v>44365</v>
      </c>
      <c r="B170" s="9" t="s">
        <v>1659</v>
      </c>
      <c r="C170" s="9">
        <v>12</v>
      </c>
      <c r="D170" s="9" t="s">
        <v>14118</v>
      </c>
      <c r="E170" s="10" t="s">
        <v>14120</v>
      </c>
    </row>
    <row r="171" spans="1:5" x14ac:dyDescent="0.55000000000000004">
      <c r="A171" s="33">
        <v>44366</v>
      </c>
      <c r="B171" s="9" t="s">
        <v>1671</v>
      </c>
      <c r="C171" s="9">
        <v>15</v>
      </c>
      <c r="D171" s="9" t="s">
        <v>14119</v>
      </c>
      <c r="E171" s="10" t="s">
        <v>14123</v>
      </c>
    </row>
    <row r="172" spans="1:5" x14ac:dyDescent="0.55000000000000004">
      <c r="A172" s="33">
        <v>44367</v>
      </c>
      <c r="B172" s="9" t="s">
        <v>1681</v>
      </c>
      <c r="C172" s="9">
        <v>17</v>
      </c>
      <c r="D172" s="9" t="s">
        <v>14118</v>
      </c>
      <c r="E172" s="10" t="s">
        <v>14120</v>
      </c>
    </row>
    <row r="173" spans="1:5" x14ac:dyDescent="0.55000000000000004">
      <c r="A173" s="33">
        <v>44368</v>
      </c>
      <c r="B173" s="9" t="s">
        <v>1692</v>
      </c>
      <c r="C173" s="9">
        <v>3</v>
      </c>
      <c r="D173" s="9" t="s">
        <v>14119</v>
      </c>
      <c r="E173" s="10" t="s">
        <v>14123</v>
      </c>
    </row>
    <row r="174" spans="1:5" x14ac:dyDescent="0.55000000000000004">
      <c r="A174" s="33">
        <v>44369</v>
      </c>
      <c r="B174" s="9" t="s">
        <v>1697</v>
      </c>
      <c r="C174" s="9">
        <v>2</v>
      </c>
      <c r="D174" s="9" t="s">
        <v>14118</v>
      </c>
      <c r="E174" s="10" t="s">
        <v>14120</v>
      </c>
    </row>
    <row r="175" spans="1:5" x14ac:dyDescent="0.55000000000000004">
      <c r="A175" s="33">
        <v>44370</v>
      </c>
      <c r="B175" s="9" t="s">
        <v>1702</v>
      </c>
      <c r="C175" s="9">
        <v>9</v>
      </c>
      <c r="D175" s="9" t="s">
        <v>14119</v>
      </c>
      <c r="E175" s="10" t="s">
        <v>14123</v>
      </c>
    </row>
    <row r="176" spans="1:5" x14ac:dyDescent="0.55000000000000004">
      <c r="A176" s="33">
        <v>44371</v>
      </c>
      <c r="B176" s="9" t="s">
        <v>1712</v>
      </c>
      <c r="C176" s="9">
        <v>5</v>
      </c>
      <c r="D176" s="9" t="s">
        <v>14118</v>
      </c>
      <c r="E176" s="10" t="s">
        <v>14120</v>
      </c>
    </row>
    <row r="177" spans="1:5" x14ac:dyDescent="0.55000000000000004">
      <c r="A177" s="33">
        <v>44372</v>
      </c>
      <c r="B177" s="9" t="s">
        <v>1722</v>
      </c>
      <c r="C177" s="9">
        <v>6</v>
      </c>
      <c r="D177" s="9" t="s">
        <v>14119</v>
      </c>
      <c r="E177" s="10" t="s">
        <v>14123</v>
      </c>
    </row>
    <row r="178" spans="1:5" x14ac:dyDescent="0.55000000000000004">
      <c r="A178" s="33">
        <v>44373</v>
      </c>
      <c r="B178" s="9" t="s">
        <v>1732</v>
      </c>
      <c r="C178" s="9">
        <v>8</v>
      </c>
      <c r="D178" s="9" t="s">
        <v>14118</v>
      </c>
      <c r="E178" s="10" t="s">
        <v>14120</v>
      </c>
    </row>
    <row r="179" spans="1:5" x14ac:dyDescent="0.55000000000000004">
      <c r="A179" s="33">
        <v>44374</v>
      </c>
      <c r="B179" s="9" t="s">
        <v>1739</v>
      </c>
      <c r="C179" s="9">
        <v>10</v>
      </c>
      <c r="D179" s="9" t="s">
        <v>14119</v>
      </c>
      <c r="E179" s="10" t="s">
        <v>14123</v>
      </c>
    </row>
    <row r="180" spans="1:5" x14ac:dyDescent="0.55000000000000004">
      <c r="A180" s="33">
        <v>44375</v>
      </c>
      <c r="B180" s="9" t="s">
        <v>1744</v>
      </c>
      <c r="C180" s="9">
        <v>15</v>
      </c>
      <c r="D180" s="9" t="s">
        <v>14118</v>
      </c>
      <c r="E180" s="10" t="s">
        <v>14120</v>
      </c>
    </row>
    <row r="181" spans="1:5" x14ac:dyDescent="0.55000000000000004">
      <c r="A181" s="33">
        <v>44376</v>
      </c>
      <c r="B181" s="9" t="s">
        <v>1750</v>
      </c>
      <c r="C181" s="9">
        <v>17</v>
      </c>
      <c r="D181" s="9" t="s">
        <v>14119</v>
      </c>
      <c r="E181" s="10" t="s">
        <v>14123</v>
      </c>
    </row>
    <row r="182" spans="1:5" x14ac:dyDescent="0.55000000000000004">
      <c r="A182" s="33">
        <v>44377</v>
      </c>
      <c r="B182" s="9" t="s">
        <v>1760</v>
      </c>
      <c r="C182" s="9">
        <v>18</v>
      </c>
      <c r="D182" s="9" t="s">
        <v>14118</v>
      </c>
      <c r="E182" s="10" t="s">
        <v>14120</v>
      </c>
    </row>
    <row r="183" spans="1:5" x14ac:dyDescent="0.55000000000000004">
      <c r="A183" s="33">
        <v>44378</v>
      </c>
      <c r="B183" s="9" t="s">
        <v>1771</v>
      </c>
      <c r="C183" s="9">
        <v>6</v>
      </c>
      <c r="D183" s="9" t="s">
        <v>14119</v>
      </c>
      <c r="E183" s="10" t="s">
        <v>14123</v>
      </c>
    </row>
    <row r="184" spans="1:5" x14ac:dyDescent="0.55000000000000004">
      <c r="A184" s="33">
        <v>44379</v>
      </c>
      <c r="B184" s="9" t="s">
        <v>1781</v>
      </c>
      <c r="C184" s="9">
        <v>6</v>
      </c>
      <c r="D184" s="9" t="s">
        <v>14118</v>
      </c>
      <c r="E184" s="10" t="s">
        <v>14120</v>
      </c>
    </row>
    <row r="185" spans="1:5" x14ac:dyDescent="0.55000000000000004">
      <c r="A185" s="33">
        <v>44380</v>
      </c>
      <c r="B185" s="9" t="s">
        <v>1791</v>
      </c>
      <c r="C185" s="9">
        <v>6</v>
      </c>
      <c r="D185" s="9" t="s">
        <v>14119</v>
      </c>
      <c r="E185" s="10" t="s">
        <v>14123</v>
      </c>
    </row>
    <row r="186" spans="1:5" x14ac:dyDescent="0.55000000000000004">
      <c r="A186" s="33">
        <v>44381</v>
      </c>
      <c r="B186" s="9" t="s">
        <v>1797</v>
      </c>
      <c r="C186" s="9">
        <v>7</v>
      </c>
      <c r="D186" s="9" t="s">
        <v>14118</v>
      </c>
      <c r="E186" s="10" t="s">
        <v>14120</v>
      </c>
    </row>
    <row r="187" spans="1:5" x14ac:dyDescent="0.55000000000000004">
      <c r="A187" s="33">
        <v>44382</v>
      </c>
      <c r="B187" s="9" t="s">
        <v>1807</v>
      </c>
      <c r="C187" s="9">
        <v>7</v>
      </c>
      <c r="D187" s="9" t="s">
        <v>14119</v>
      </c>
      <c r="E187" s="10" t="s">
        <v>14123</v>
      </c>
    </row>
    <row r="188" spans="1:5" x14ac:dyDescent="0.55000000000000004">
      <c r="A188" s="33">
        <v>44383</v>
      </c>
      <c r="B188" s="9" t="s">
        <v>1818</v>
      </c>
      <c r="C188" s="9">
        <v>7</v>
      </c>
      <c r="D188" s="9" t="s">
        <v>14118</v>
      </c>
      <c r="E188" s="10" t="s">
        <v>14120</v>
      </c>
    </row>
    <row r="189" spans="1:5" x14ac:dyDescent="0.55000000000000004">
      <c r="A189" s="33">
        <v>44384</v>
      </c>
      <c r="B189" s="9" t="s">
        <v>1823</v>
      </c>
      <c r="C189" s="9">
        <v>7</v>
      </c>
      <c r="D189" s="9" t="s">
        <v>14119</v>
      </c>
      <c r="E189" s="10" t="s">
        <v>14123</v>
      </c>
    </row>
    <row r="190" spans="1:5" x14ac:dyDescent="0.55000000000000004">
      <c r="A190" s="33">
        <v>44385</v>
      </c>
      <c r="B190" s="9" t="s">
        <v>1829</v>
      </c>
      <c r="C190" s="9">
        <v>7</v>
      </c>
      <c r="D190" s="9" t="s">
        <v>14118</v>
      </c>
      <c r="E190" s="10" t="s">
        <v>14120</v>
      </c>
    </row>
    <row r="191" spans="1:5" x14ac:dyDescent="0.55000000000000004">
      <c r="A191" s="33">
        <v>44386</v>
      </c>
      <c r="B191" s="9" t="s">
        <v>1840</v>
      </c>
      <c r="C191" s="9">
        <v>7</v>
      </c>
      <c r="D191" s="9" t="s">
        <v>14119</v>
      </c>
      <c r="E191" s="10" t="s">
        <v>14123</v>
      </c>
    </row>
    <row r="192" spans="1:5" x14ac:dyDescent="0.55000000000000004">
      <c r="A192" s="33">
        <v>44387</v>
      </c>
      <c r="B192" s="9" t="s">
        <v>1846</v>
      </c>
      <c r="C192" s="9">
        <v>7</v>
      </c>
      <c r="D192" s="9" t="s">
        <v>14118</v>
      </c>
      <c r="E192" s="10" t="s">
        <v>14120</v>
      </c>
    </row>
    <row r="193" spans="1:5" x14ac:dyDescent="0.55000000000000004">
      <c r="A193" s="33">
        <v>44388</v>
      </c>
      <c r="B193" s="9" t="s">
        <v>1854</v>
      </c>
      <c r="C193" s="9">
        <v>11</v>
      </c>
      <c r="D193" s="9" t="s">
        <v>14119</v>
      </c>
      <c r="E193" s="10" t="s">
        <v>14123</v>
      </c>
    </row>
    <row r="194" spans="1:5" x14ac:dyDescent="0.55000000000000004">
      <c r="A194" s="33">
        <v>44389</v>
      </c>
      <c r="B194" s="9" t="s">
        <v>1866</v>
      </c>
      <c r="C194" s="9">
        <v>11</v>
      </c>
      <c r="D194" s="9" t="s">
        <v>14118</v>
      </c>
      <c r="E194" s="10" t="s">
        <v>14120</v>
      </c>
    </row>
    <row r="195" spans="1:5" x14ac:dyDescent="0.55000000000000004">
      <c r="A195" s="33">
        <v>44390</v>
      </c>
      <c r="B195" s="9" t="s">
        <v>1871</v>
      </c>
      <c r="C195" s="9">
        <v>11</v>
      </c>
      <c r="D195" s="9" t="s">
        <v>14119</v>
      </c>
      <c r="E195" s="10" t="s">
        <v>14123</v>
      </c>
    </row>
    <row r="196" spans="1:5" x14ac:dyDescent="0.55000000000000004">
      <c r="A196" s="33">
        <v>44391</v>
      </c>
      <c r="B196" s="9" t="s">
        <v>1881</v>
      </c>
      <c r="C196" s="9">
        <v>11</v>
      </c>
      <c r="D196" s="9" t="s">
        <v>14118</v>
      </c>
      <c r="E196" s="10" t="s">
        <v>14120</v>
      </c>
    </row>
    <row r="197" spans="1:5" x14ac:dyDescent="0.55000000000000004">
      <c r="A197" s="33">
        <v>44392</v>
      </c>
      <c r="B197" s="9" t="s">
        <v>1892</v>
      </c>
      <c r="C197" s="9">
        <v>9</v>
      </c>
      <c r="D197" s="9" t="s">
        <v>14119</v>
      </c>
      <c r="E197" s="10" t="s">
        <v>14123</v>
      </c>
    </row>
    <row r="198" spans="1:5" x14ac:dyDescent="0.55000000000000004">
      <c r="A198" s="33">
        <v>44393</v>
      </c>
      <c r="B198" s="9" t="s">
        <v>1903</v>
      </c>
      <c r="C198" s="9">
        <v>5</v>
      </c>
      <c r="D198" s="9" t="s">
        <v>14118</v>
      </c>
      <c r="E198" s="10" t="s">
        <v>14120</v>
      </c>
    </row>
    <row r="199" spans="1:5" x14ac:dyDescent="0.55000000000000004">
      <c r="A199" s="33">
        <v>44394</v>
      </c>
      <c r="B199" s="9" t="s">
        <v>1909</v>
      </c>
      <c r="C199" s="9">
        <v>8</v>
      </c>
      <c r="D199" s="9" t="s">
        <v>14119</v>
      </c>
      <c r="E199" s="10" t="s">
        <v>14123</v>
      </c>
    </row>
    <row r="200" spans="1:5" x14ac:dyDescent="0.55000000000000004">
      <c r="A200" s="33">
        <v>44395</v>
      </c>
      <c r="B200" s="9" t="s">
        <v>1915</v>
      </c>
      <c r="C200" s="9">
        <v>7</v>
      </c>
      <c r="D200" s="9" t="s">
        <v>14118</v>
      </c>
      <c r="E200" s="10" t="s">
        <v>14120</v>
      </c>
    </row>
    <row r="201" spans="1:5" x14ac:dyDescent="0.55000000000000004">
      <c r="A201" s="33">
        <v>44396</v>
      </c>
      <c r="B201" s="9" t="s">
        <v>1925</v>
      </c>
      <c r="C201" s="9">
        <v>6</v>
      </c>
      <c r="D201" s="9" t="s">
        <v>14119</v>
      </c>
      <c r="E201" s="10" t="s">
        <v>14123</v>
      </c>
    </row>
    <row r="202" spans="1:5" x14ac:dyDescent="0.55000000000000004">
      <c r="A202" s="33">
        <v>44397</v>
      </c>
      <c r="B202" s="9" t="s">
        <v>1936</v>
      </c>
      <c r="C202" s="9">
        <v>15</v>
      </c>
      <c r="D202" s="9" t="s">
        <v>14118</v>
      </c>
      <c r="E202" s="10" t="s">
        <v>14120</v>
      </c>
    </row>
    <row r="203" spans="1:5" x14ac:dyDescent="0.55000000000000004">
      <c r="A203" s="33">
        <v>44398</v>
      </c>
      <c r="B203" s="9" t="s">
        <v>1947</v>
      </c>
      <c r="C203" s="9">
        <v>23</v>
      </c>
      <c r="D203" s="9" t="s">
        <v>14119</v>
      </c>
      <c r="E203" s="10" t="s">
        <v>14123</v>
      </c>
    </row>
    <row r="204" spans="1:5" x14ac:dyDescent="0.55000000000000004">
      <c r="A204" s="33">
        <v>44399</v>
      </c>
      <c r="B204" s="9" t="s">
        <v>1958</v>
      </c>
      <c r="C204" s="9">
        <v>14</v>
      </c>
      <c r="D204" s="9" t="s">
        <v>14118</v>
      </c>
      <c r="E204" s="10" t="s">
        <v>14120</v>
      </c>
    </row>
    <row r="205" spans="1:5" x14ac:dyDescent="0.55000000000000004">
      <c r="A205" s="33">
        <v>44400</v>
      </c>
      <c r="B205" s="9" t="s">
        <v>1969</v>
      </c>
      <c r="C205" s="9">
        <v>9</v>
      </c>
      <c r="D205" s="9" t="s">
        <v>14119</v>
      </c>
      <c r="E205" s="10" t="s">
        <v>14123</v>
      </c>
    </row>
    <row r="206" spans="1:5" x14ac:dyDescent="0.55000000000000004">
      <c r="A206" s="33">
        <v>44401</v>
      </c>
      <c r="B206" s="9" t="s">
        <v>1979</v>
      </c>
      <c r="C206" s="9">
        <v>4</v>
      </c>
      <c r="D206" s="9" t="s">
        <v>14118</v>
      </c>
      <c r="E206" s="10" t="s">
        <v>14120</v>
      </c>
    </row>
    <row r="207" spans="1:5" x14ac:dyDescent="0.55000000000000004">
      <c r="A207" s="33">
        <v>44402</v>
      </c>
      <c r="B207" s="9" t="s">
        <v>1990</v>
      </c>
      <c r="C207" s="9">
        <v>3</v>
      </c>
      <c r="D207" s="9" t="s">
        <v>14119</v>
      </c>
      <c r="E207" s="10" t="s">
        <v>14123</v>
      </c>
    </row>
    <row r="208" spans="1:5" x14ac:dyDescent="0.55000000000000004">
      <c r="A208" s="33">
        <v>44403</v>
      </c>
      <c r="B208" s="9" t="s">
        <v>2000</v>
      </c>
      <c r="C208" s="9">
        <v>8</v>
      </c>
      <c r="D208" s="9" t="s">
        <v>14118</v>
      </c>
      <c r="E208" s="10" t="s">
        <v>14120</v>
      </c>
    </row>
    <row r="209" spans="1:5" x14ac:dyDescent="0.55000000000000004">
      <c r="A209" s="33">
        <v>44404</v>
      </c>
      <c r="B209" s="9" t="s">
        <v>2011</v>
      </c>
      <c r="C209" s="9">
        <v>12</v>
      </c>
      <c r="D209" s="9" t="s">
        <v>14119</v>
      </c>
      <c r="E209" s="10" t="s">
        <v>14123</v>
      </c>
    </row>
    <row r="210" spans="1:5" x14ac:dyDescent="0.55000000000000004">
      <c r="A210" s="33">
        <v>44405</v>
      </c>
      <c r="B210" s="9" t="s">
        <v>2021</v>
      </c>
      <c r="C210" s="9">
        <v>15</v>
      </c>
      <c r="D210" s="9" t="s">
        <v>14118</v>
      </c>
      <c r="E210" s="10" t="s">
        <v>14120</v>
      </c>
    </row>
    <row r="211" spans="1:5" x14ac:dyDescent="0.55000000000000004">
      <c r="A211" s="33">
        <v>44406</v>
      </c>
      <c r="B211" s="9" t="s">
        <v>2032</v>
      </c>
      <c r="C211" s="9">
        <v>17</v>
      </c>
      <c r="D211" s="9" t="s">
        <v>14119</v>
      </c>
      <c r="E211" s="10" t="s">
        <v>14123</v>
      </c>
    </row>
    <row r="212" spans="1:5" x14ac:dyDescent="0.55000000000000004">
      <c r="A212" s="33">
        <v>44407</v>
      </c>
      <c r="B212" s="9" t="s">
        <v>2043</v>
      </c>
      <c r="C212" s="9">
        <v>3</v>
      </c>
      <c r="D212" s="9" t="s">
        <v>14118</v>
      </c>
      <c r="E212" s="10" t="s">
        <v>14120</v>
      </c>
    </row>
    <row r="213" spans="1:5" x14ac:dyDescent="0.55000000000000004">
      <c r="A213" s="33">
        <v>44408</v>
      </c>
      <c r="B213" s="9" t="s">
        <v>2055</v>
      </c>
      <c r="C213" s="9">
        <v>2</v>
      </c>
      <c r="D213" s="9" t="s">
        <v>14119</v>
      </c>
      <c r="E213" s="10" t="s">
        <v>14123</v>
      </c>
    </row>
    <row r="214" spans="1:5" x14ac:dyDescent="0.55000000000000004">
      <c r="A214" s="33">
        <v>44409</v>
      </c>
      <c r="B214" s="9" t="s">
        <v>2066</v>
      </c>
      <c r="C214" s="9">
        <v>9</v>
      </c>
      <c r="D214" s="9" t="s">
        <v>14118</v>
      </c>
      <c r="E214" s="10" t="s">
        <v>14120</v>
      </c>
    </row>
    <row r="215" spans="1:5" x14ac:dyDescent="0.55000000000000004">
      <c r="A215" s="33">
        <v>44410</v>
      </c>
      <c r="B215" s="9" t="s">
        <v>2071</v>
      </c>
      <c r="C215" s="9">
        <v>5</v>
      </c>
      <c r="D215" s="9" t="s">
        <v>14119</v>
      </c>
      <c r="E215" s="10" t="s">
        <v>14123</v>
      </c>
    </row>
    <row r="216" spans="1:5" x14ac:dyDescent="0.55000000000000004">
      <c r="A216" s="33">
        <v>44411</v>
      </c>
      <c r="B216" s="9" t="s">
        <v>2081</v>
      </c>
      <c r="C216" s="9">
        <v>6</v>
      </c>
      <c r="D216" s="9" t="s">
        <v>14118</v>
      </c>
      <c r="E216" s="10" t="s">
        <v>14120</v>
      </c>
    </row>
    <row r="217" spans="1:5" x14ac:dyDescent="0.55000000000000004">
      <c r="A217" s="33">
        <v>44412</v>
      </c>
      <c r="B217" s="9" t="s">
        <v>2091</v>
      </c>
      <c r="C217" s="9">
        <v>8</v>
      </c>
      <c r="D217" s="9" t="s">
        <v>14119</v>
      </c>
      <c r="E217" s="10" t="s">
        <v>14123</v>
      </c>
    </row>
    <row r="218" spans="1:5" x14ac:dyDescent="0.55000000000000004">
      <c r="A218" s="33">
        <v>44413</v>
      </c>
      <c r="B218" s="9" t="s">
        <v>2102</v>
      </c>
      <c r="C218" s="9">
        <v>10</v>
      </c>
      <c r="D218" s="9" t="s">
        <v>14118</v>
      </c>
      <c r="E218" s="10" t="s">
        <v>14121</v>
      </c>
    </row>
    <row r="219" spans="1:5" x14ac:dyDescent="0.55000000000000004">
      <c r="A219" s="33">
        <v>44414</v>
      </c>
      <c r="B219" s="9" t="s">
        <v>2113</v>
      </c>
      <c r="C219" s="9">
        <v>15</v>
      </c>
      <c r="D219" s="9" t="s">
        <v>14119</v>
      </c>
      <c r="E219" s="10" t="s">
        <v>14123</v>
      </c>
    </row>
    <row r="220" spans="1:5" x14ac:dyDescent="0.55000000000000004">
      <c r="A220" s="33">
        <v>44415</v>
      </c>
      <c r="B220" s="9" t="s">
        <v>2124</v>
      </c>
      <c r="C220" s="9">
        <v>17</v>
      </c>
      <c r="D220" s="9" t="s">
        <v>14118</v>
      </c>
      <c r="E220" s="10" t="s">
        <v>14121</v>
      </c>
    </row>
    <row r="221" spans="1:5" x14ac:dyDescent="0.55000000000000004">
      <c r="A221" s="33">
        <v>44416</v>
      </c>
      <c r="B221" s="9" t="s">
        <v>2136</v>
      </c>
      <c r="C221" s="9">
        <v>18</v>
      </c>
      <c r="D221" s="9" t="s">
        <v>14119</v>
      </c>
      <c r="E221" s="10" t="s">
        <v>14123</v>
      </c>
    </row>
    <row r="222" spans="1:5" x14ac:dyDescent="0.55000000000000004">
      <c r="A222" s="33">
        <v>44417</v>
      </c>
      <c r="B222" s="9" t="s">
        <v>2148</v>
      </c>
      <c r="C222" s="9">
        <v>6</v>
      </c>
      <c r="D222" s="9" t="s">
        <v>14118</v>
      </c>
      <c r="E222" s="10" t="s">
        <v>14121</v>
      </c>
    </row>
    <row r="223" spans="1:5" x14ac:dyDescent="0.55000000000000004">
      <c r="A223" s="33">
        <v>44418</v>
      </c>
      <c r="B223" s="9" t="s">
        <v>2153</v>
      </c>
      <c r="C223" s="9">
        <v>6</v>
      </c>
      <c r="D223" s="9" t="s">
        <v>14119</v>
      </c>
      <c r="E223" s="10" t="s">
        <v>14123</v>
      </c>
    </row>
    <row r="224" spans="1:5" x14ac:dyDescent="0.55000000000000004">
      <c r="A224" s="33">
        <v>44419</v>
      </c>
      <c r="B224" s="9" t="s">
        <v>2163</v>
      </c>
      <c r="C224" s="9">
        <v>6</v>
      </c>
      <c r="D224" s="9" t="s">
        <v>14118</v>
      </c>
      <c r="E224" s="10" t="s">
        <v>14121</v>
      </c>
    </row>
    <row r="225" spans="1:5" x14ac:dyDescent="0.55000000000000004">
      <c r="A225" s="33">
        <v>44420</v>
      </c>
      <c r="B225" s="9" t="s">
        <v>2173</v>
      </c>
      <c r="C225" s="9">
        <v>7</v>
      </c>
      <c r="D225" s="9" t="s">
        <v>14119</v>
      </c>
      <c r="E225" s="10" t="s">
        <v>14123</v>
      </c>
    </row>
    <row r="226" spans="1:5" x14ac:dyDescent="0.55000000000000004">
      <c r="A226" s="33">
        <v>44421</v>
      </c>
      <c r="B226" s="9" t="s">
        <v>2183</v>
      </c>
      <c r="C226" s="9">
        <v>7</v>
      </c>
      <c r="D226" s="9" t="s">
        <v>14118</v>
      </c>
      <c r="E226" s="10" t="s">
        <v>14121</v>
      </c>
    </row>
    <row r="227" spans="1:5" x14ac:dyDescent="0.55000000000000004">
      <c r="A227" s="33">
        <v>44422</v>
      </c>
      <c r="B227" s="9" t="s">
        <v>2196</v>
      </c>
      <c r="C227" s="9">
        <v>7</v>
      </c>
      <c r="D227" s="9" t="s">
        <v>14119</v>
      </c>
      <c r="E227" s="10" t="s">
        <v>14123</v>
      </c>
    </row>
    <row r="228" spans="1:5" x14ac:dyDescent="0.55000000000000004">
      <c r="A228" s="33">
        <v>44423</v>
      </c>
      <c r="B228" s="9" t="s">
        <v>2207</v>
      </c>
      <c r="C228" s="9">
        <v>7</v>
      </c>
      <c r="D228" s="9" t="s">
        <v>14118</v>
      </c>
      <c r="E228" s="10" t="s">
        <v>14121</v>
      </c>
    </row>
    <row r="229" spans="1:5" x14ac:dyDescent="0.55000000000000004">
      <c r="A229" s="33">
        <v>44424</v>
      </c>
      <c r="B229" s="9" t="s">
        <v>2217</v>
      </c>
      <c r="C229" s="9">
        <v>7</v>
      </c>
      <c r="D229" s="9" t="s">
        <v>14119</v>
      </c>
      <c r="E229" s="10" t="s">
        <v>14123</v>
      </c>
    </row>
    <row r="230" spans="1:5" x14ac:dyDescent="0.55000000000000004">
      <c r="A230" s="33">
        <v>44425</v>
      </c>
      <c r="B230" s="9" t="s">
        <v>2229</v>
      </c>
      <c r="C230" s="9">
        <v>7</v>
      </c>
      <c r="D230" s="9" t="s">
        <v>14118</v>
      </c>
      <c r="E230" s="10" t="s">
        <v>14121</v>
      </c>
    </row>
    <row r="231" spans="1:5" x14ac:dyDescent="0.55000000000000004">
      <c r="A231" s="33">
        <v>44426</v>
      </c>
      <c r="B231" s="9" t="s">
        <v>2240</v>
      </c>
      <c r="C231" s="9">
        <v>7</v>
      </c>
      <c r="D231" s="9" t="s">
        <v>14119</v>
      </c>
      <c r="E231" s="10" t="s">
        <v>14123</v>
      </c>
    </row>
    <row r="232" spans="1:5" x14ac:dyDescent="0.55000000000000004">
      <c r="A232" s="33">
        <v>44427</v>
      </c>
      <c r="B232" s="9" t="s">
        <v>2250</v>
      </c>
      <c r="C232" s="9">
        <v>11</v>
      </c>
      <c r="D232" s="9" t="s">
        <v>14118</v>
      </c>
      <c r="E232" s="10" t="s">
        <v>14121</v>
      </c>
    </row>
    <row r="233" spans="1:5" x14ac:dyDescent="0.55000000000000004">
      <c r="A233" s="33">
        <v>44428</v>
      </c>
      <c r="B233" s="9" t="s">
        <v>2262</v>
      </c>
      <c r="C233" s="9">
        <v>11</v>
      </c>
      <c r="D233" s="9" t="s">
        <v>14119</v>
      </c>
      <c r="E233" s="10" t="s">
        <v>14123</v>
      </c>
    </row>
    <row r="234" spans="1:5" x14ac:dyDescent="0.55000000000000004">
      <c r="A234" s="33">
        <v>44429</v>
      </c>
      <c r="B234" s="9" t="s">
        <v>2273</v>
      </c>
      <c r="C234" s="9">
        <v>11</v>
      </c>
      <c r="D234" s="9" t="s">
        <v>14118</v>
      </c>
      <c r="E234" s="10" t="s">
        <v>14121</v>
      </c>
    </row>
    <row r="235" spans="1:5" x14ac:dyDescent="0.55000000000000004">
      <c r="A235" s="33">
        <v>44430</v>
      </c>
      <c r="B235" s="9" t="s">
        <v>2284</v>
      </c>
      <c r="C235" s="9">
        <v>11</v>
      </c>
      <c r="D235" s="9" t="s">
        <v>14119</v>
      </c>
      <c r="E235" s="10" t="s">
        <v>14123</v>
      </c>
    </row>
    <row r="236" spans="1:5" x14ac:dyDescent="0.55000000000000004">
      <c r="A236" s="33">
        <v>44431</v>
      </c>
      <c r="B236" s="9" t="s">
        <v>2294</v>
      </c>
      <c r="C236" s="9">
        <v>9</v>
      </c>
      <c r="D236" s="9" t="s">
        <v>14118</v>
      </c>
      <c r="E236" s="10" t="s">
        <v>14121</v>
      </c>
    </row>
    <row r="237" spans="1:5" x14ac:dyDescent="0.55000000000000004">
      <c r="A237" s="33">
        <v>44432</v>
      </c>
      <c r="B237" s="9" t="s">
        <v>2299</v>
      </c>
      <c r="C237" s="9">
        <v>5</v>
      </c>
      <c r="D237" s="9" t="s">
        <v>14119</v>
      </c>
      <c r="E237" s="10" t="s">
        <v>14123</v>
      </c>
    </row>
    <row r="238" spans="1:5" x14ac:dyDescent="0.55000000000000004">
      <c r="A238" s="33">
        <v>44433</v>
      </c>
      <c r="B238" s="9" t="s">
        <v>2308</v>
      </c>
      <c r="C238" s="9">
        <v>8</v>
      </c>
      <c r="D238" s="9" t="s">
        <v>14118</v>
      </c>
      <c r="E238" s="10" t="s">
        <v>14121</v>
      </c>
    </row>
    <row r="239" spans="1:5" x14ac:dyDescent="0.55000000000000004">
      <c r="A239" s="33">
        <v>44434</v>
      </c>
      <c r="B239" s="9" t="s">
        <v>2318</v>
      </c>
      <c r="C239" s="9">
        <v>7</v>
      </c>
      <c r="D239" s="9" t="s">
        <v>14119</v>
      </c>
      <c r="E239" s="10" t="s">
        <v>14123</v>
      </c>
    </row>
    <row r="240" spans="1:5" x14ac:dyDescent="0.55000000000000004">
      <c r="A240" s="33">
        <v>44435</v>
      </c>
      <c r="B240" s="9" t="s">
        <v>2328</v>
      </c>
      <c r="C240" s="9">
        <v>6</v>
      </c>
      <c r="D240" s="9" t="s">
        <v>14118</v>
      </c>
      <c r="E240" s="10" t="s">
        <v>14121</v>
      </c>
    </row>
    <row r="241" spans="1:5" x14ac:dyDescent="0.55000000000000004">
      <c r="A241" s="33">
        <v>44436</v>
      </c>
      <c r="B241" s="9" t="s">
        <v>2339</v>
      </c>
      <c r="C241" s="9">
        <v>15</v>
      </c>
      <c r="D241" s="9" t="s">
        <v>14119</v>
      </c>
      <c r="E241" s="10" t="s">
        <v>14123</v>
      </c>
    </row>
    <row r="242" spans="1:5" x14ac:dyDescent="0.55000000000000004">
      <c r="A242" s="33">
        <v>44437</v>
      </c>
      <c r="B242" s="9" t="s">
        <v>2351</v>
      </c>
      <c r="C242" s="9">
        <v>23</v>
      </c>
      <c r="D242" s="9" t="s">
        <v>14118</v>
      </c>
      <c r="E242" s="10" t="s">
        <v>14121</v>
      </c>
    </row>
    <row r="243" spans="1:5" x14ac:dyDescent="0.55000000000000004">
      <c r="A243" s="33">
        <v>44438</v>
      </c>
      <c r="B243" s="9" t="s">
        <v>2355</v>
      </c>
      <c r="C243" s="9">
        <v>14</v>
      </c>
      <c r="D243" s="9" t="s">
        <v>14119</v>
      </c>
      <c r="E243" s="10" t="s">
        <v>14123</v>
      </c>
    </row>
    <row r="244" spans="1:5" x14ac:dyDescent="0.55000000000000004">
      <c r="A244" s="33">
        <v>44439</v>
      </c>
      <c r="B244" s="9" t="s">
        <v>2359</v>
      </c>
      <c r="C244" s="9">
        <v>9</v>
      </c>
      <c r="D244" s="9" t="s">
        <v>14118</v>
      </c>
      <c r="E244" s="10" t="s">
        <v>14121</v>
      </c>
    </row>
    <row r="245" spans="1:5" x14ac:dyDescent="0.55000000000000004">
      <c r="A245" s="33">
        <v>44440</v>
      </c>
      <c r="B245" s="9" t="s">
        <v>2369</v>
      </c>
      <c r="C245" s="9">
        <v>4</v>
      </c>
      <c r="D245" s="9" t="s">
        <v>14119</v>
      </c>
      <c r="E245" s="10" t="s">
        <v>14123</v>
      </c>
    </row>
    <row r="246" spans="1:5" x14ac:dyDescent="0.55000000000000004">
      <c r="A246" s="33">
        <v>44441</v>
      </c>
      <c r="B246" s="9" t="s">
        <v>2379</v>
      </c>
      <c r="C246" s="9">
        <v>3</v>
      </c>
      <c r="D246" s="9" t="s">
        <v>14118</v>
      </c>
      <c r="E246" s="10" t="s">
        <v>14121</v>
      </c>
    </row>
    <row r="247" spans="1:5" x14ac:dyDescent="0.55000000000000004">
      <c r="A247" s="33">
        <v>44442</v>
      </c>
      <c r="B247" s="9" t="s">
        <v>2389</v>
      </c>
      <c r="C247" s="9">
        <v>8</v>
      </c>
      <c r="D247" s="9" t="s">
        <v>14119</v>
      </c>
      <c r="E247" s="10" t="s">
        <v>14123</v>
      </c>
    </row>
    <row r="248" spans="1:5" x14ac:dyDescent="0.55000000000000004">
      <c r="A248" s="33">
        <v>44443</v>
      </c>
      <c r="B248" s="9" t="s">
        <v>2394</v>
      </c>
      <c r="C248" s="9">
        <v>12</v>
      </c>
      <c r="D248" s="9" t="s">
        <v>14118</v>
      </c>
      <c r="E248" s="10" t="s">
        <v>14121</v>
      </c>
    </row>
    <row r="249" spans="1:5" x14ac:dyDescent="0.55000000000000004">
      <c r="A249" s="33">
        <v>44444</v>
      </c>
      <c r="B249" s="9" t="s">
        <v>2400</v>
      </c>
      <c r="C249" s="9">
        <v>15</v>
      </c>
      <c r="D249" s="9" t="s">
        <v>14119</v>
      </c>
      <c r="E249" s="10" t="s">
        <v>14123</v>
      </c>
    </row>
    <row r="250" spans="1:5" x14ac:dyDescent="0.55000000000000004">
      <c r="A250" s="33">
        <v>44445</v>
      </c>
      <c r="B250" s="9" t="s">
        <v>2406</v>
      </c>
      <c r="C250" s="9">
        <v>17</v>
      </c>
      <c r="D250" s="9" t="s">
        <v>14118</v>
      </c>
      <c r="E250" s="10" t="s">
        <v>14121</v>
      </c>
    </row>
    <row r="251" spans="1:5" x14ac:dyDescent="0.55000000000000004">
      <c r="A251" s="33">
        <v>44446</v>
      </c>
      <c r="B251" s="9" t="s">
        <v>2416</v>
      </c>
      <c r="C251" s="9">
        <v>3</v>
      </c>
      <c r="D251" s="9" t="s">
        <v>14119</v>
      </c>
      <c r="E251" s="10" t="s">
        <v>14123</v>
      </c>
    </row>
    <row r="252" spans="1:5" x14ac:dyDescent="0.55000000000000004">
      <c r="A252" s="33">
        <v>44447</v>
      </c>
      <c r="B252" s="9" t="s">
        <v>2428</v>
      </c>
      <c r="C252" s="9">
        <v>2</v>
      </c>
      <c r="D252" s="9" t="s">
        <v>14118</v>
      </c>
      <c r="E252" s="10" t="s">
        <v>14121</v>
      </c>
    </row>
    <row r="253" spans="1:5" x14ac:dyDescent="0.55000000000000004">
      <c r="A253" s="33">
        <v>44448</v>
      </c>
      <c r="B253" s="9" t="s">
        <v>2438</v>
      </c>
      <c r="C253" s="9">
        <v>9</v>
      </c>
      <c r="D253" s="9" t="s">
        <v>14119</v>
      </c>
      <c r="E253" s="10" t="s">
        <v>14123</v>
      </c>
    </row>
    <row r="254" spans="1:5" x14ac:dyDescent="0.55000000000000004">
      <c r="A254" s="33">
        <v>44449</v>
      </c>
      <c r="B254" s="9" t="s">
        <v>2448</v>
      </c>
      <c r="C254" s="9">
        <v>5</v>
      </c>
      <c r="D254" s="9" t="s">
        <v>14118</v>
      </c>
      <c r="E254" s="10" t="s">
        <v>14121</v>
      </c>
    </row>
    <row r="255" spans="1:5" x14ac:dyDescent="0.55000000000000004">
      <c r="A255" s="33">
        <v>44450</v>
      </c>
      <c r="B255" s="9" t="s">
        <v>2458</v>
      </c>
      <c r="C255" s="9">
        <v>6</v>
      </c>
      <c r="D255" s="9" t="s">
        <v>14119</v>
      </c>
      <c r="E255" s="10" t="s">
        <v>14123</v>
      </c>
    </row>
    <row r="256" spans="1:5" x14ac:dyDescent="0.55000000000000004">
      <c r="A256" s="33">
        <v>44451</v>
      </c>
      <c r="B256" s="9" t="s">
        <v>2464</v>
      </c>
      <c r="C256" s="9">
        <v>8</v>
      </c>
      <c r="D256" s="9" t="s">
        <v>14118</v>
      </c>
      <c r="E256" s="10" t="s">
        <v>14121</v>
      </c>
    </row>
    <row r="257" spans="1:5" x14ac:dyDescent="0.55000000000000004">
      <c r="A257" s="33">
        <v>44452</v>
      </c>
      <c r="B257" s="9" t="s">
        <v>2475</v>
      </c>
      <c r="C257" s="9">
        <v>10</v>
      </c>
      <c r="D257" s="9" t="s">
        <v>14119</v>
      </c>
      <c r="E257" s="10" t="s">
        <v>14123</v>
      </c>
    </row>
    <row r="258" spans="1:5" x14ac:dyDescent="0.55000000000000004">
      <c r="A258" s="33">
        <v>44453</v>
      </c>
      <c r="B258" s="9" t="s">
        <v>2481</v>
      </c>
      <c r="C258" s="9">
        <v>15</v>
      </c>
      <c r="D258" s="9" t="s">
        <v>14118</v>
      </c>
      <c r="E258" s="10" t="s">
        <v>14121</v>
      </c>
    </row>
    <row r="259" spans="1:5" x14ac:dyDescent="0.55000000000000004">
      <c r="A259" s="33">
        <v>44454</v>
      </c>
      <c r="B259" s="9" t="s">
        <v>2493</v>
      </c>
      <c r="C259" s="9">
        <v>17</v>
      </c>
      <c r="D259" s="9" t="s">
        <v>14119</v>
      </c>
      <c r="E259" s="10" t="s">
        <v>14123</v>
      </c>
    </row>
    <row r="260" spans="1:5" x14ac:dyDescent="0.55000000000000004">
      <c r="A260" s="33">
        <v>44455</v>
      </c>
      <c r="B260" s="9" t="s">
        <v>2497</v>
      </c>
      <c r="C260" s="9">
        <v>18</v>
      </c>
      <c r="D260" s="9" t="s">
        <v>14118</v>
      </c>
      <c r="E260" s="10" t="s">
        <v>14121</v>
      </c>
    </row>
    <row r="261" spans="1:5" x14ac:dyDescent="0.55000000000000004">
      <c r="A261" s="33">
        <v>44456</v>
      </c>
      <c r="B261" s="9" t="s">
        <v>2502</v>
      </c>
      <c r="C261" s="9">
        <v>6</v>
      </c>
      <c r="D261" s="9" t="s">
        <v>14119</v>
      </c>
      <c r="E261" s="10" t="s">
        <v>14123</v>
      </c>
    </row>
    <row r="262" spans="1:5" x14ac:dyDescent="0.55000000000000004">
      <c r="A262" s="33">
        <v>44457</v>
      </c>
      <c r="B262" s="9" t="s">
        <v>2513</v>
      </c>
      <c r="C262" s="9">
        <v>6</v>
      </c>
      <c r="D262" s="9" t="s">
        <v>14118</v>
      </c>
      <c r="E262" s="10" t="s">
        <v>14121</v>
      </c>
    </row>
    <row r="263" spans="1:5" x14ac:dyDescent="0.55000000000000004">
      <c r="A263" s="33">
        <v>44458</v>
      </c>
      <c r="B263" s="9" t="s">
        <v>2523</v>
      </c>
      <c r="C263" s="9">
        <v>6</v>
      </c>
      <c r="D263" s="9" t="s">
        <v>14119</v>
      </c>
      <c r="E263" s="10" t="s">
        <v>14123</v>
      </c>
    </row>
    <row r="264" spans="1:5" x14ac:dyDescent="0.55000000000000004">
      <c r="A264" s="33">
        <v>44459</v>
      </c>
      <c r="B264" s="9" t="s">
        <v>2528</v>
      </c>
      <c r="C264" s="9">
        <v>7</v>
      </c>
      <c r="D264" s="9" t="s">
        <v>14118</v>
      </c>
      <c r="E264" s="10" t="s">
        <v>14121</v>
      </c>
    </row>
    <row r="265" spans="1:5" x14ac:dyDescent="0.55000000000000004">
      <c r="A265" s="33">
        <v>44460</v>
      </c>
      <c r="B265" s="9" t="s">
        <v>2533</v>
      </c>
      <c r="C265" s="9">
        <v>7</v>
      </c>
      <c r="D265" s="9" t="s">
        <v>14119</v>
      </c>
      <c r="E265" s="10" t="s">
        <v>14123</v>
      </c>
    </row>
    <row r="266" spans="1:5" x14ac:dyDescent="0.55000000000000004">
      <c r="A266" s="33">
        <v>44461</v>
      </c>
      <c r="B266" s="9" t="s">
        <v>2544</v>
      </c>
      <c r="C266" s="9">
        <v>7</v>
      </c>
      <c r="D266" s="9" t="s">
        <v>14118</v>
      </c>
      <c r="E266" s="10" t="s">
        <v>14121</v>
      </c>
    </row>
    <row r="267" spans="1:5" x14ac:dyDescent="0.55000000000000004">
      <c r="A267" s="33">
        <v>44462</v>
      </c>
      <c r="B267" s="9" t="s">
        <v>2556</v>
      </c>
      <c r="C267" s="9">
        <v>7</v>
      </c>
      <c r="D267" s="9" t="s">
        <v>14119</v>
      </c>
      <c r="E267" s="10" t="s">
        <v>14123</v>
      </c>
    </row>
    <row r="268" spans="1:5" x14ac:dyDescent="0.55000000000000004">
      <c r="A268" s="33">
        <v>44463</v>
      </c>
      <c r="B268" s="9" t="s">
        <v>2563</v>
      </c>
      <c r="C268" s="9">
        <v>7</v>
      </c>
      <c r="D268" s="9" t="s">
        <v>14118</v>
      </c>
      <c r="E268" s="10" t="s">
        <v>14121</v>
      </c>
    </row>
    <row r="269" spans="1:5" x14ac:dyDescent="0.55000000000000004">
      <c r="A269" s="33">
        <v>44464</v>
      </c>
      <c r="B269" s="9" t="s">
        <v>2573</v>
      </c>
      <c r="C269" s="9">
        <v>7</v>
      </c>
      <c r="D269" s="9" t="s">
        <v>14119</v>
      </c>
      <c r="E269" s="10" t="s">
        <v>14123</v>
      </c>
    </row>
    <row r="270" spans="1:5" x14ac:dyDescent="0.55000000000000004">
      <c r="A270" s="33">
        <v>44465</v>
      </c>
      <c r="B270" s="9" t="s">
        <v>2584</v>
      </c>
      <c r="C270" s="9">
        <v>7</v>
      </c>
      <c r="D270" s="9" t="s">
        <v>14118</v>
      </c>
      <c r="E270" s="10" t="s">
        <v>14121</v>
      </c>
    </row>
    <row r="271" spans="1:5" x14ac:dyDescent="0.55000000000000004">
      <c r="A271" s="33">
        <v>44466</v>
      </c>
      <c r="B271" s="9" t="s">
        <v>2597</v>
      </c>
      <c r="C271" s="9">
        <v>11</v>
      </c>
      <c r="D271" s="9" t="s">
        <v>14119</v>
      </c>
      <c r="E271" s="10" t="s">
        <v>14123</v>
      </c>
    </row>
    <row r="272" spans="1:5" x14ac:dyDescent="0.55000000000000004">
      <c r="A272" s="33">
        <v>44467</v>
      </c>
      <c r="B272" s="9" t="s">
        <v>2608</v>
      </c>
      <c r="C272" s="9">
        <v>11</v>
      </c>
      <c r="D272" s="9" t="s">
        <v>14118</v>
      </c>
      <c r="E272" s="10" t="s">
        <v>14121</v>
      </c>
    </row>
    <row r="273" spans="1:5" x14ac:dyDescent="0.55000000000000004">
      <c r="A273" s="33">
        <v>44468</v>
      </c>
      <c r="B273" s="9" t="s">
        <v>2613</v>
      </c>
      <c r="C273" s="9">
        <v>11</v>
      </c>
      <c r="D273" s="9" t="s">
        <v>14119</v>
      </c>
      <c r="E273" s="10" t="s">
        <v>14123</v>
      </c>
    </row>
    <row r="274" spans="1:5" x14ac:dyDescent="0.55000000000000004">
      <c r="A274" s="33">
        <v>44469</v>
      </c>
      <c r="B274" s="9" t="s">
        <v>2623</v>
      </c>
      <c r="C274" s="9">
        <v>11</v>
      </c>
      <c r="D274" s="9" t="s">
        <v>14118</v>
      </c>
      <c r="E274" s="10" t="s">
        <v>14121</v>
      </c>
    </row>
    <row r="275" spans="1:5" x14ac:dyDescent="0.55000000000000004">
      <c r="A275" s="33">
        <v>44470</v>
      </c>
      <c r="B275" s="9" t="s">
        <v>2628</v>
      </c>
      <c r="C275" s="9">
        <v>9</v>
      </c>
      <c r="D275" s="9" t="s">
        <v>14119</v>
      </c>
      <c r="E275" s="10" t="s">
        <v>14123</v>
      </c>
    </row>
    <row r="276" spans="1:5" x14ac:dyDescent="0.55000000000000004">
      <c r="A276" s="33">
        <v>44471</v>
      </c>
      <c r="B276" s="9" t="s">
        <v>2639</v>
      </c>
      <c r="C276" s="9">
        <v>5</v>
      </c>
      <c r="D276" s="9" t="s">
        <v>14118</v>
      </c>
      <c r="E276" s="10" t="s">
        <v>14121</v>
      </c>
    </row>
    <row r="277" spans="1:5" x14ac:dyDescent="0.55000000000000004">
      <c r="A277" s="33">
        <v>44472</v>
      </c>
      <c r="B277" s="9" t="s">
        <v>2650</v>
      </c>
      <c r="C277" s="9">
        <v>8</v>
      </c>
      <c r="D277" s="9" t="s">
        <v>14119</v>
      </c>
      <c r="E277" s="10" t="s">
        <v>14123</v>
      </c>
    </row>
    <row r="278" spans="1:5" x14ac:dyDescent="0.55000000000000004">
      <c r="A278" s="33">
        <v>44473</v>
      </c>
      <c r="B278" s="9" t="s">
        <v>2660</v>
      </c>
      <c r="C278" s="9">
        <v>7</v>
      </c>
      <c r="D278" s="9" t="s">
        <v>14118</v>
      </c>
      <c r="E278" s="10" t="s">
        <v>14121</v>
      </c>
    </row>
    <row r="279" spans="1:5" x14ac:dyDescent="0.55000000000000004">
      <c r="A279" s="33">
        <v>44474</v>
      </c>
      <c r="B279" s="9" t="s">
        <v>2666</v>
      </c>
      <c r="C279" s="9">
        <v>6</v>
      </c>
      <c r="D279" s="9" t="s">
        <v>14119</v>
      </c>
      <c r="E279" s="10" t="s">
        <v>14123</v>
      </c>
    </row>
    <row r="280" spans="1:5" x14ac:dyDescent="0.55000000000000004">
      <c r="A280" s="33">
        <v>44475</v>
      </c>
      <c r="B280" s="9" t="s">
        <v>2677</v>
      </c>
      <c r="C280" s="9">
        <v>15</v>
      </c>
      <c r="D280" s="9" t="s">
        <v>14118</v>
      </c>
      <c r="E280" s="10" t="s">
        <v>14121</v>
      </c>
    </row>
    <row r="281" spans="1:5" x14ac:dyDescent="0.55000000000000004">
      <c r="A281" s="33">
        <v>44476</v>
      </c>
      <c r="B281" s="9" t="s">
        <v>2682</v>
      </c>
      <c r="C281" s="9">
        <v>23</v>
      </c>
      <c r="D281" s="9" t="s">
        <v>14119</v>
      </c>
      <c r="E281" s="10" t="s">
        <v>14123</v>
      </c>
    </row>
    <row r="282" spans="1:5" x14ac:dyDescent="0.55000000000000004">
      <c r="A282" s="33">
        <v>44477</v>
      </c>
      <c r="B282" s="9" t="s">
        <v>2692</v>
      </c>
      <c r="C282" s="9">
        <v>14</v>
      </c>
      <c r="D282" s="9" t="s">
        <v>14118</v>
      </c>
      <c r="E282" s="10" t="s">
        <v>14121</v>
      </c>
    </row>
    <row r="283" spans="1:5" x14ac:dyDescent="0.55000000000000004">
      <c r="A283" s="33">
        <v>44478</v>
      </c>
      <c r="B283" s="9" t="s">
        <v>2702</v>
      </c>
      <c r="C283" s="9">
        <v>9</v>
      </c>
      <c r="D283" s="9" t="s">
        <v>14119</v>
      </c>
      <c r="E283" s="10" t="s">
        <v>14123</v>
      </c>
    </row>
    <row r="284" spans="1:5" x14ac:dyDescent="0.55000000000000004">
      <c r="A284" s="33">
        <v>44479</v>
      </c>
      <c r="B284" s="9" t="s">
        <v>2714</v>
      </c>
      <c r="C284" s="9">
        <v>4</v>
      </c>
      <c r="D284" s="9" t="s">
        <v>14118</v>
      </c>
      <c r="E284" s="10" t="s">
        <v>14121</v>
      </c>
    </row>
    <row r="285" spans="1:5" x14ac:dyDescent="0.55000000000000004">
      <c r="A285" s="33">
        <v>44480</v>
      </c>
      <c r="B285" s="9" t="s">
        <v>2724</v>
      </c>
      <c r="C285" s="9">
        <v>3</v>
      </c>
      <c r="D285" s="9" t="s">
        <v>14119</v>
      </c>
      <c r="E285" s="10" t="s">
        <v>14123</v>
      </c>
    </row>
    <row r="286" spans="1:5" x14ac:dyDescent="0.55000000000000004">
      <c r="A286" s="33">
        <v>44481</v>
      </c>
      <c r="B286" s="9" t="s">
        <v>2729</v>
      </c>
      <c r="C286" s="9">
        <v>8</v>
      </c>
      <c r="D286" s="9" t="s">
        <v>14118</v>
      </c>
      <c r="E286" s="10" t="s">
        <v>14121</v>
      </c>
    </row>
    <row r="287" spans="1:5" x14ac:dyDescent="0.55000000000000004">
      <c r="A287" s="33">
        <v>44482</v>
      </c>
      <c r="B287" s="9" t="s">
        <v>2740</v>
      </c>
      <c r="C287" s="9">
        <v>12</v>
      </c>
      <c r="D287" s="9" t="s">
        <v>14119</v>
      </c>
      <c r="E287" s="10" t="s">
        <v>14123</v>
      </c>
    </row>
    <row r="288" spans="1:5" x14ac:dyDescent="0.55000000000000004">
      <c r="A288" s="33">
        <v>44483</v>
      </c>
      <c r="B288" s="9" t="s">
        <v>2745</v>
      </c>
      <c r="C288" s="9">
        <v>15</v>
      </c>
      <c r="D288" s="9" t="s">
        <v>14118</v>
      </c>
      <c r="E288" s="10" t="s">
        <v>14121</v>
      </c>
    </row>
    <row r="289" spans="1:5" x14ac:dyDescent="0.55000000000000004">
      <c r="A289" s="33">
        <v>44484</v>
      </c>
      <c r="B289" s="9" t="s">
        <v>2756</v>
      </c>
      <c r="C289" s="9">
        <v>17</v>
      </c>
      <c r="D289" s="9" t="s">
        <v>14119</v>
      </c>
      <c r="E289" s="10" t="s">
        <v>14123</v>
      </c>
    </row>
    <row r="290" spans="1:5" x14ac:dyDescent="0.55000000000000004">
      <c r="A290" s="33">
        <v>44485</v>
      </c>
      <c r="B290" s="9" t="s">
        <v>2766</v>
      </c>
      <c r="C290" s="9">
        <v>3</v>
      </c>
      <c r="D290" s="9" t="s">
        <v>14118</v>
      </c>
      <c r="E290" s="10" t="s">
        <v>14121</v>
      </c>
    </row>
    <row r="291" spans="1:5" x14ac:dyDescent="0.55000000000000004">
      <c r="A291" s="33">
        <v>44486</v>
      </c>
      <c r="B291" s="9" t="s">
        <v>2776</v>
      </c>
      <c r="C291" s="9">
        <v>2</v>
      </c>
      <c r="D291" s="9" t="s">
        <v>14119</v>
      </c>
      <c r="E291" s="10" t="s">
        <v>14123</v>
      </c>
    </row>
    <row r="292" spans="1:5" x14ac:dyDescent="0.55000000000000004">
      <c r="A292" s="33">
        <v>44487</v>
      </c>
      <c r="B292" s="9" t="s">
        <v>2781</v>
      </c>
      <c r="C292" s="9">
        <v>9</v>
      </c>
      <c r="D292" s="9" t="s">
        <v>14118</v>
      </c>
      <c r="E292" s="10" t="s">
        <v>14121</v>
      </c>
    </row>
    <row r="293" spans="1:5" x14ac:dyDescent="0.55000000000000004">
      <c r="A293" s="33">
        <v>44488</v>
      </c>
      <c r="B293" s="9" t="s">
        <v>2791</v>
      </c>
      <c r="C293" s="9">
        <v>5</v>
      </c>
      <c r="D293" s="9" t="s">
        <v>14119</v>
      </c>
      <c r="E293" s="10" t="s">
        <v>14123</v>
      </c>
    </row>
    <row r="294" spans="1:5" x14ac:dyDescent="0.55000000000000004">
      <c r="A294" s="33">
        <v>44489</v>
      </c>
      <c r="B294" s="9" t="s">
        <v>2802</v>
      </c>
      <c r="C294" s="9">
        <v>6</v>
      </c>
      <c r="D294" s="9" t="s">
        <v>14118</v>
      </c>
      <c r="E294" s="10" t="s">
        <v>14121</v>
      </c>
    </row>
    <row r="295" spans="1:5" x14ac:dyDescent="0.55000000000000004">
      <c r="A295" s="33">
        <v>44490</v>
      </c>
      <c r="B295" s="9" t="s">
        <v>2812</v>
      </c>
      <c r="C295" s="9">
        <v>8</v>
      </c>
      <c r="D295" s="9" t="s">
        <v>14119</v>
      </c>
      <c r="E295" s="10" t="s">
        <v>14123</v>
      </c>
    </row>
    <row r="296" spans="1:5" x14ac:dyDescent="0.55000000000000004">
      <c r="A296" s="33">
        <v>44491</v>
      </c>
      <c r="B296" s="9" t="s">
        <v>2822</v>
      </c>
      <c r="C296" s="9">
        <v>10</v>
      </c>
      <c r="D296" s="9" t="s">
        <v>14118</v>
      </c>
      <c r="E296" s="10" t="s">
        <v>14121</v>
      </c>
    </row>
    <row r="297" spans="1:5" x14ac:dyDescent="0.55000000000000004">
      <c r="A297" s="33">
        <v>44492</v>
      </c>
      <c r="B297" s="9" t="s">
        <v>2832</v>
      </c>
      <c r="C297" s="9">
        <v>15</v>
      </c>
      <c r="D297" s="9" t="s">
        <v>14119</v>
      </c>
      <c r="E297" s="10" t="s">
        <v>14123</v>
      </c>
    </row>
    <row r="298" spans="1:5" x14ac:dyDescent="0.55000000000000004">
      <c r="A298" s="33">
        <v>44493</v>
      </c>
      <c r="B298" s="9" t="s">
        <v>2843</v>
      </c>
      <c r="C298" s="9">
        <v>17</v>
      </c>
      <c r="D298" s="9" t="s">
        <v>14118</v>
      </c>
      <c r="E298" s="10" t="s">
        <v>14121</v>
      </c>
    </row>
    <row r="299" spans="1:5" x14ac:dyDescent="0.55000000000000004">
      <c r="A299" s="33">
        <v>44494</v>
      </c>
      <c r="B299" s="9" t="s">
        <v>2845</v>
      </c>
      <c r="C299" s="9">
        <v>18</v>
      </c>
      <c r="D299" s="9" t="s">
        <v>14119</v>
      </c>
      <c r="E299" s="10" t="s">
        <v>14123</v>
      </c>
    </row>
    <row r="300" spans="1:5" x14ac:dyDescent="0.55000000000000004">
      <c r="A300" s="33">
        <v>44495</v>
      </c>
      <c r="B300" s="9" t="s">
        <v>2855</v>
      </c>
      <c r="C300" s="9">
        <v>6</v>
      </c>
      <c r="D300" s="9" t="s">
        <v>14118</v>
      </c>
      <c r="E300" s="10" t="s">
        <v>14121</v>
      </c>
    </row>
    <row r="301" spans="1:5" x14ac:dyDescent="0.55000000000000004">
      <c r="A301" s="33">
        <v>44496</v>
      </c>
      <c r="B301" s="9" t="s">
        <v>2867</v>
      </c>
      <c r="C301" s="9">
        <v>6</v>
      </c>
      <c r="D301" s="9" t="s">
        <v>14119</v>
      </c>
      <c r="E301" s="10" t="s">
        <v>14123</v>
      </c>
    </row>
    <row r="302" spans="1:5" x14ac:dyDescent="0.55000000000000004">
      <c r="A302" s="33">
        <v>44497</v>
      </c>
      <c r="B302" s="9" t="s">
        <v>2879</v>
      </c>
      <c r="C302" s="9">
        <v>6</v>
      </c>
      <c r="D302" s="9" t="s">
        <v>14118</v>
      </c>
      <c r="E302" s="10" t="s">
        <v>14121</v>
      </c>
    </row>
    <row r="303" spans="1:5" x14ac:dyDescent="0.55000000000000004">
      <c r="A303" s="33">
        <v>44498</v>
      </c>
      <c r="B303" s="9" t="s">
        <v>2889</v>
      </c>
      <c r="C303" s="9">
        <v>7</v>
      </c>
      <c r="D303" s="9" t="s">
        <v>14119</v>
      </c>
      <c r="E303" s="10" t="s">
        <v>14123</v>
      </c>
    </row>
    <row r="304" spans="1:5" x14ac:dyDescent="0.55000000000000004">
      <c r="A304" s="33">
        <v>44499</v>
      </c>
      <c r="B304" s="9" t="s">
        <v>2894</v>
      </c>
      <c r="C304" s="9">
        <v>7</v>
      </c>
      <c r="D304" s="9" t="s">
        <v>14118</v>
      </c>
      <c r="E304" s="10" t="s">
        <v>14121</v>
      </c>
    </row>
    <row r="305" spans="1:5" x14ac:dyDescent="0.55000000000000004">
      <c r="A305" s="33">
        <v>44500</v>
      </c>
      <c r="B305" s="9" t="s">
        <v>2905</v>
      </c>
      <c r="C305" s="9">
        <v>7</v>
      </c>
      <c r="D305" s="9" t="s">
        <v>14119</v>
      </c>
      <c r="E305" s="10" t="s">
        <v>14123</v>
      </c>
    </row>
    <row r="306" spans="1:5" x14ac:dyDescent="0.55000000000000004">
      <c r="A306" s="33">
        <v>44501</v>
      </c>
      <c r="B306" s="9" t="s">
        <v>2916</v>
      </c>
      <c r="C306" s="9">
        <v>7</v>
      </c>
      <c r="D306" s="9" t="s">
        <v>14118</v>
      </c>
      <c r="E306" s="10" t="s">
        <v>14121</v>
      </c>
    </row>
    <row r="307" spans="1:5" x14ac:dyDescent="0.55000000000000004">
      <c r="A307" s="33">
        <v>44502</v>
      </c>
      <c r="B307" s="9" t="s">
        <v>2926</v>
      </c>
      <c r="C307" s="9">
        <v>7</v>
      </c>
      <c r="D307" s="9" t="s">
        <v>14119</v>
      </c>
      <c r="E307" s="10" t="s">
        <v>14123</v>
      </c>
    </row>
    <row r="308" spans="1:5" x14ac:dyDescent="0.55000000000000004">
      <c r="A308" s="33">
        <v>44503</v>
      </c>
      <c r="B308" s="9" t="s">
        <v>2936</v>
      </c>
      <c r="C308" s="9">
        <v>7</v>
      </c>
      <c r="D308" s="9" t="s">
        <v>14118</v>
      </c>
      <c r="E308" s="10" t="s">
        <v>14121</v>
      </c>
    </row>
    <row r="309" spans="1:5" x14ac:dyDescent="0.55000000000000004">
      <c r="A309" s="33">
        <v>44504</v>
      </c>
      <c r="B309" s="9" t="s">
        <v>2946</v>
      </c>
      <c r="C309" s="9">
        <v>7</v>
      </c>
      <c r="D309" s="9" t="s">
        <v>14119</v>
      </c>
      <c r="E309" s="10" t="s">
        <v>14123</v>
      </c>
    </row>
    <row r="310" spans="1:5" x14ac:dyDescent="0.55000000000000004">
      <c r="A310" s="33">
        <v>44505</v>
      </c>
      <c r="B310" s="9" t="s">
        <v>2958</v>
      </c>
      <c r="C310" s="9">
        <v>11</v>
      </c>
      <c r="D310" s="9" t="s">
        <v>14118</v>
      </c>
      <c r="E310" s="10" t="s">
        <v>14121</v>
      </c>
    </row>
    <row r="311" spans="1:5" x14ac:dyDescent="0.55000000000000004">
      <c r="A311" s="33">
        <v>44506</v>
      </c>
      <c r="B311" s="9" t="s">
        <v>2969</v>
      </c>
      <c r="C311" s="9">
        <v>11</v>
      </c>
      <c r="D311" s="9" t="s">
        <v>14119</v>
      </c>
      <c r="E311" s="10" t="s">
        <v>14123</v>
      </c>
    </row>
    <row r="312" spans="1:5" x14ac:dyDescent="0.55000000000000004">
      <c r="A312" s="33">
        <v>44507</v>
      </c>
      <c r="B312" s="9" t="s">
        <v>2979</v>
      </c>
      <c r="C312" s="9">
        <v>11</v>
      </c>
      <c r="D312" s="9" t="s">
        <v>14118</v>
      </c>
      <c r="E312" s="10" t="s">
        <v>14121</v>
      </c>
    </row>
    <row r="313" spans="1:5" x14ac:dyDescent="0.55000000000000004">
      <c r="A313" s="33">
        <v>44508</v>
      </c>
      <c r="B313" s="9" t="s">
        <v>2986</v>
      </c>
      <c r="C313" s="9">
        <v>11</v>
      </c>
      <c r="D313" s="9" t="s">
        <v>14119</v>
      </c>
      <c r="E313" s="10" t="s">
        <v>14123</v>
      </c>
    </row>
    <row r="314" spans="1:5" x14ac:dyDescent="0.55000000000000004">
      <c r="A314" s="33">
        <v>44509</v>
      </c>
      <c r="B314" s="9" t="s">
        <v>2996</v>
      </c>
      <c r="C314" s="9">
        <v>9</v>
      </c>
      <c r="D314" s="9" t="s">
        <v>14118</v>
      </c>
      <c r="E314" s="10" t="s">
        <v>14121</v>
      </c>
    </row>
    <row r="315" spans="1:5" x14ac:dyDescent="0.55000000000000004">
      <c r="A315" s="33">
        <v>44510</v>
      </c>
      <c r="B315" s="9" t="s">
        <v>3009</v>
      </c>
      <c r="C315" s="9">
        <v>5</v>
      </c>
      <c r="D315" s="9" t="s">
        <v>14119</v>
      </c>
      <c r="E315" s="10" t="s">
        <v>14123</v>
      </c>
    </row>
    <row r="316" spans="1:5" x14ac:dyDescent="0.55000000000000004">
      <c r="A316" s="33">
        <v>44511</v>
      </c>
      <c r="B316" s="9" t="s">
        <v>3019</v>
      </c>
      <c r="C316" s="9">
        <v>8</v>
      </c>
      <c r="D316" s="9" t="s">
        <v>14118</v>
      </c>
      <c r="E316" s="10" t="s">
        <v>14121</v>
      </c>
    </row>
    <row r="317" spans="1:5" x14ac:dyDescent="0.55000000000000004">
      <c r="A317" s="33">
        <v>44512</v>
      </c>
      <c r="B317" s="9" t="s">
        <v>3029</v>
      </c>
      <c r="C317" s="9">
        <v>7</v>
      </c>
      <c r="D317" s="9" t="s">
        <v>14119</v>
      </c>
      <c r="E317" s="10" t="s">
        <v>14123</v>
      </c>
    </row>
    <row r="318" spans="1:5" x14ac:dyDescent="0.55000000000000004">
      <c r="A318" s="33">
        <v>44513</v>
      </c>
      <c r="B318" s="9" t="s">
        <v>3040</v>
      </c>
      <c r="C318" s="9">
        <v>6</v>
      </c>
      <c r="D318" s="9" t="s">
        <v>14118</v>
      </c>
      <c r="E318" s="10" t="s">
        <v>14121</v>
      </c>
    </row>
    <row r="319" spans="1:5" x14ac:dyDescent="0.55000000000000004">
      <c r="A319" s="33">
        <v>44514</v>
      </c>
      <c r="B319" s="9" t="s">
        <v>3050</v>
      </c>
      <c r="C319" s="9">
        <v>15</v>
      </c>
      <c r="D319" s="9" t="s">
        <v>14119</v>
      </c>
      <c r="E319" s="10" t="s">
        <v>14123</v>
      </c>
    </row>
    <row r="320" spans="1:5" x14ac:dyDescent="0.55000000000000004">
      <c r="A320" s="33">
        <v>44515</v>
      </c>
      <c r="B320" s="9" t="s">
        <v>3061</v>
      </c>
      <c r="C320" s="9">
        <v>23</v>
      </c>
      <c r="D320" s="9" t="s">
        <v>14118</v>
      </c>
      <c r="E320" s="10" t="s">
        <v>14121</v>
      </c>
    </row>
    <row r="321" spans="1:5" x14ac:dyDescent="0.55000000000000004">
      <c r="A321" s="33">
        <v>44516</v>
      </c>
      <c r="B321" s="9" t="s">
        <v>3072</v>
      </c>
      <c r="C321" s="9">
        <v>14</v>
      </c>
      <c r="D321" s="9" t="s">
        <v>14119</v>
      </c>
      <c r="E321" s="10" t="s">
        <v>14123</v>
      </c>
    </row>
    <row r="322" spans="1:5" x14ac:dyDescent="0.55000000000000004">
      <c r="A322" s="33">
        <v>44517</v>
      </c>
      <c r="B322" s="9" t="s">
        <v>3082</v>
      </c>
      <c r="C322" s="9">
        <v>9</v>
      </c>
      <c r="D322" s="9" t="s">
        <v>14118</v>
      </c>
      <c r="E322" s="10" t="s">
        <v>14121</v>
      </c>
    </row>
    <row r="323" spans="1:5" x14ac:dyDescent="0.55000000000000004">
      <c r="A323" s="33">
        <v>44518</v>
      </c>
      <c r="B323" s="9" t="s">
        <v>3092</v>
      </c>
      <c r="C323" s="9">
        <v>4</v>
      </c>
      <c r="D323" s="9" t="s">
        <v>14119</v>
      </c>
      <c r="E323" s="10" t="s">
        <v>14123</v>
      </c>
    </row>
    <row r="324" spans="1:5" x14ac:dyDescent="0.55000000000000004">
      <c r="A324" s="33">
        <v>44519</v>
      </c>
      <c r="B324" s="9" t="s">
        <v>3102</v>
      </c>
      <c r="C324" s="9">
        <v>3</v>
      </c>
      <c r="D324" s="9" t="s">
        <v>14118</v>
      </c>
      <c r="E324" s="10" t="s">
        <v>14121</v>
      </c>
    </row>
    <row r="325" spans="1:5" x14ac:dyDescent="0.55000000000000004">
      <c r="A325" s="33">
        <v>44520</v>
      </c>
      <c r="B325" s="9" t="s">
        <v>3112</v>
      </c>
      <c r="C325" s="9">
        <v>8</v>
      </c>
      <c r="D325" s="9" t="s">
        <v>14119</v>
      </c>
      <c r="E325" s="10" t="s">
        <v>14123</v>
      </c>
    </row>
    <row r="326" spans="1:5" x14ac:dyDescent="0.55000000000000004">
      <c r="A326" s="33">
        <v>44521</v>
      </c>
      <c r="B326" s="9" t="s">
        <v>3123</v>
      </c>
      <c r="C326" s="9">
        <v>12</v>
      </c>
      <c r="D326" s="9" t="s">
        <v>14118</v>
      </c>
      <c r="E326" s="10" t="s">
        <v>14121</v>
      </c>
    </row>
    <row r="327" spans="1:5" x14ac:dyDescent="0.55000000000000004">
      <c r="A327" s="33">
        <v>44522</v>
      </c>
      <c r="B327" s="9" t="s">
        <v>3133</v>
      </c>
      <c r="C327" s="9">
        <v>15</v>
      </c>
      <c r="D327" s="9" t="s">
        <v>14119</v>
      </c>
      <c r="E327" s="10" t="s">
        <v>14123</v>
      </c>
    </row>
    <row r="328" spans="1:5" x14ac:dyDescent="0.55000000000000004">
      <c r="A328" s="33">
        <v>44523</v>
      </c>
      <c r="B328" s="9" t="s">
        <v>3140</v>
      </c>
      <c r="C328" s="9">
        <v>17</v>
      </c>
      <c r="D328" s="9" t="s">
        <v>14118</v>
      </c>
      <c r="E328" s="10" t="s">
        <v>14121</v>
      </c>
    </row>
    <row r="329" spans="1:5" x14ac:dyDescent="0.55000000000000004">
      <c r="A329" s="33">
        <v>44524</v>
      </c>
      <c r="B329" s="9" t="s">
        <v>3152</v>
      </c>
      <c r="C329" s="9">
        <v>3</v>
      </c>
      <c r="D329" s="9" t="s">
        <v>14119</v>
      </c>
      <c r="E329" s="10" t="s">
        <v>14123</v>
      </c>
    </row>
    <row r="330" spans="1:5" x14ac:dyDescent="0.55000000000000004">
      <c r="A330" s="33">
        <v>44525</v>
      </c>
      <c r="B330" s="9" t="s">
        <v>3159</v>
      </c>
      <c r="C330" s="9">
        <v>2</v>
      </c>
      <c r="D330" s="9" t="s">
        <v>14118</v>
      </c>
      <c r="E330" s="10" t="s">
        <v>14121</v>
      </c>
    </row>
    <row r="331" spans="1:5" x14ac:dyDescent="0.55000000000000004">
      <c r="A331" s="33">
        <v>44526</v>
      </c>
      <c r="B331" s="9" t="s">
        <v>3164</v>
      </c>
      <c r="C331" s="9">
        <v>9</v>
      </c>
      <c r="D331" s="9" t="s">
        <v>14119</v>
      </c>
      <c r="E331" s="10" t="s">
        <v>14123</v>
      </c>
    </row>
    <row r="332" spans="1:5" x14ac:dyDescent="0.55000000000000004">
      <c r="A332" s="33">
        <v>44527</v>
      </c>
      <c r="B332" s="9" t="s">
        <v>3175</v>
      </c>
      <c r="C332" s="9">
        <v>5</v>
      </c>
      <c r="D332" s="9" t="s">
        <v>14118</v>
      </c>
      <c r="E332" s="10" t="s">
        <v>14121</v>
      </c>
    </row>
    <row r="333" spans="1:5" x14ac:dyDescent="0.55000000000000004">
      <c r="A333" s="33">
        <v>44528</v>
      </c>
      <c r="B333" s="9" t="s">
        <v>3185</v>
      </c>
      <c r="C333" s="9">
        <v>6</v>
      </c>
      <c r="D333" s="9" t="s">
        <v>14119</v>
      </c>
      <c r="E333" s="10" t="s">
        <v>14123</v>
      </c>
    </row>
    <row r="334" spans="1:5" x14ac:dyDescent="0.55000000000000004">
      <c r="A334" s="33">
        <v>44529</v>
      </c>
      <c r="B334" s="9" t="s">
        <v>3196</v>
      </c>
      <c r="C334" s="9">
        <v>8</v>
      </c>
      <c r="D334" s="9" t="s">
        <v>14118</v>
      </c>
      <c r="E334" s="10" t="s">
        <v>14121</v>
      </c>
    </row>
    <row r="335" spans="1:5" x14ac:dyDescent="0.55000000000000004">
      <c r="A335" s="33">
        <v>44530</v>
      </c>
      <c r="B335" s="9" t="s">
        <v>3207</v>
      </c>
      <c r="C335" s="9">
        <v>10</v>
      </c>
      <c r="D335" s="9" t="s">
        <v>14119</v>
      </c>
      <c r="E335" s="10" t="s">
        <v>14123</v>
      </c>
    </row>
    <row r="336" spans="1:5" x14ac:dyDescent="0.55000000000000004">
      <c r="A336" s="33">
        <v>44531</v>
      </c>
      <c r="B336" s="9" t="s">
        <v>3217</v>
      </c>
      <c r="C336" s="9">
        <v>15</v>
      </c>
      <c r="D336" s="9" t="s">
        <v>14118</v>
      </c>
      <c r="E336" s="10" t="s">
        <v>14121</v>
      </c>
    </row>
    <row r="337" spans="1:5" x14ac:dyDescent="0.55000000000000004">
      <c r="A337" s="33">
        <v>44532</v>
      </c>
      <c r="B337" s="9" t="s">
        <v>3228</v>
      </c>
      <c r="C337" s="9">
        <v>17</v>
      </c>
      <c r="D337" s="9" t="s">
        <v>14119</v>
      </c>
      <c r="E337" s="10" t="s">
        <v>14123</v>
      </c>
    </row>
    <row r="338" spans="1:5" x14ac:dyDescent="0.55000000000000004">
      <c r="A338" s="33">
        <v>44533</v>
      </c>
      <c r="B338" s="9" t="s">
        <v>3239</v>
      </c>
      <c r="C338" s="9">
        <v>18</v>
      </c>
      <c r="D338" s="9" t="s">
        <v>14118</v>
      </c>
      <c r="E338" s="10" t="s">
        <v>14121</v>
      </c>
    </row>
    <row r="339" spans="1:5" x14ac:dyDescent="0.55000000000000004">
      <c r="A339" s="33">
        <v>44534</v>
      </c>
      <c r="B339" s="9" t="s">
        <v>3250</v>
      </c>
      <c r="C339" s="9">
        <v>6</v>
      </c>
      <c r="D339" s="9" t="s">
        <v>14119</v>
      </c>
      <c r="E339" s="10" t="s">
        <v>14123</v>
      </c>
    </row>
    <row r="340" spans="1:5" x14ac:dyDescent="0.55000000000000004">
      <c r="A340" s="33">
        <v>44535</v>
      </c>
      <c r="B340" s="9" t="s">
        <v>3263</v>
      </c>
      <c r="C340" s="9">
        <v>6</v>
      </c>
      <c r="D340" s="9" t="s">
        <v>14118</v>
      </c>
      <c r="E340" s="10" t="s">
        <v>14121</v>
      </c>
    </row>
    <row r="341" spans="1:5" x14ac:dyDescent="0.55000000000000004">
      <c r="A341" s="33">
        <v>44536</v>
      </c>
      <c r="B341" s="9" t="s">
        <v>3275</v>
      </c>
      <c r="C341" s="9">
        <v>6</v>
      </c>
      <c r="D341" s="9" t="s">
        <v>14119</v>
      </c>
      <c r="E341" s="10" t="s">
        <v>14123</v>
      </c>
    </row>
    <row r="342" spans="1:5" x14ac:dyDescent="0.55000000000000004">
      <c r="A342" s="33">
        <v>44537</v>
      </c>
      <c r="B342" s="9" t="s">
        <v>3286</v>
      </c>
      <c r="C342" s="9">
        <v>7</v>
      </c>
      <c r="D342" s="9" t="s">
        <v>14118</v>
      </c>
      <c r="E342" s="10" t="s">
        <v>14121</v>
      </c>
    </row>
    <row r="343" spans="1:5" x14ac:dyDescent="0.55000000000000004">
      <c r="A343" s="33">
        <v>44538</v>
      </c>
      <c r="B343" s="9" t="s">
        <v>3291</v>
      </c>
      <c r="C343" s="9">
        <v>7</v>
      </c>
      <c r="D343" s="9" t="s">
        <v>14119</v>
      </c>
      <c r="E343" s="10" t="s">
        <v>14123</v>
      </c>
    </row>
    <row r="344" spans="1:5" x14ac:dyDescent="0.55000000000000004">
      <c r="A344" s="33">
        <v>44539</v>
      </c>
      <c r="B344" s="9" t="s">
        <v>3295</v>
      </c>
      <c r="C344" s="9">
        <v>7</v>
      </c>
      <c r="D344" s="9" t="s">
        <v>14118</v>
      </c>
      <c r="E344" s="10" t="s">
        <v>14121</v>
      </c>
    </row>
    <row r="345" spans="1:5" x14ac:dyDescent="0.55000000000000004">
      <c r="A345" s="33">
        <v>44540</v>
      </c>
      <c r="B345" s="9" t="s">
        <v>3299</v>
      </c>
      <c r="C345" s="9">
        <v>7</v>
      </c>
      <c r="D345" s="9" t="s">
        <v>14119</v>
      </c>
      <c r="E345" s="10" t="s">
        <v>14123</v>
      </c>
    </row>
    <row r="346" spans="1:5" x14ac:dyDescent="0.55000000000000004">
      <c r="A346" s="33">
        <v>44541</v>
      </c>
      <c r="B346" s="9" t="s">
        <v>3311</v>
      </c>
      <c r="C346" s="9">
        <v>7</v>
      </c>
      <c r="D346" s="9" t="s">
        <v>14118</v>
      </c>
      <c r="E346" s="10" t="s">
        <v>14121</v>
      </c>
    </row>
    <row r="347" spans="1:5" x14ac:dyDescent="0.55000000000000004">
      <c r="A347" s="33">
        <v>44542</v>
      </c>
      <c r="B347" s="9" t="s">
        <v>3322</v>
      </c>
      <c r="C347" s="9">
        <v>7</v>
      </c>
      <c r="D347" s="9" t="s">
        <v>14119</v>
      </c>
      <c r="E347" s="10" t="s">
        <v>14123</v>
      </c>
    </row>
    <row r="348" spans="1:5" x14ac:dyDescent="0.55000000000000004">
      <c r="A348" s="33">
        <v>44543</v>
      </c>
      <c r="B348" s="9" t="s">
        <v>3334</v>
      </c>
      <c r="C348" s="9">
        <v>7</v>
      </c>
      <c r="D348" s="9" t="s">
        <v>14118</v>
      </c>
      <c r="E348" s="10" t="s">
        <v>14121</v>
      </c>
    </row>
    <row r="349" spans="1:5" x14ac:dyDescent="0.55000000000000004">
      <c r="A349" s="33">
        <v>44544</v>
      </c>
      <c r="B349" s="9" t="s">
        <v>3345</v>
      </c>
      <c r="C349" s="9">
        <v>11</v>
      </c>
      <c r="D349" s="9" t="s">
        <v>14119</v>
      </c>
      <c r="E349" s="10" t="s">
        <v>14123</v>
      </c>
    </row>
    <row r="350" spans="1:5" x14ac:dyDescent="0.55000000000000004">
      <c r="A350" s="33">
        <v>44545</v>
      </c>
      <c r="B350" s="9" t="s">
        <v>3357</v>
      </c>
      <c r="C350" s="9">
        <v>11</v>
      </c>
      <c r="D350" s="9" t="s">
        <v>14118</v>
      </c>
      <c r="E350" s="10" t="s">
        <v>14121</v>
      </c>
    </row>
    <row r="351" spans="1:5" x14ac:dyDescent="0.55000000000000004">
      <c r="A351" s="33">
        <v>44546</v>
      </c>
      <c r="B351" s="9" t="s">
        <v>3369</v>
      </c>
      <c r="C351" s="9">
        <v>11</v>
      </c>
      <c r="D351" s="9" t="s">
        <v>14119</v>
      </c>
      <c r="E351" s="10" t="s">
        <v>14123</v>
      </c>
    </row>
    <row r="352" spans="1:5" x14ac:dyDescent="0.55000000000000004">
      <c r="A352" s="33">
        <v>44547</v>
      </c>
      <c r="B352" s="9" t="s">
        <v>3379</v>
      </c>
      <c r="C352" s="9">
        <v>11</v>
      </c>
      <c r="D352" s="9" t="s">
        <v>14118</v>
      </c>
      <c r="E352" s="10" t="s">
        <v>14121</v>
      </c>
    </row>
    <row r="353" spans="1:5" x14ac:dyDescent="0.55000000000000004">
      <c r="A353" s="33">
        <v>44548</v>
      </c>
      <c r="B353" s="9" t="s">
        <v>3389</v>
      </c>
      <c r="C353" s="9">
        <v>9</v>
      </c>
      <c r="D353" s="9" t="s">
        <v>14119</v>
      </c>
      <c r="E353" s="10" t="s">
        <v>14123</v>
      </c>
    </row>
    <row r="354" spans="1:5" x14ac:dyDescent="0.55000000000000004">
      <c r="A354" s="33">
        <v>44549</v>
      </c>
      <c r="B354" s="9" t="s">
        <v>3400</v>
      </c>
      <c r="C354" s="9">
        <v>5</v>
      </c>
      <c r="D354" s="9" t="s">
        <v>14118</v>
      </c>
      <c r="E354" s="10" t="s">
        <v>14120</v>
      </c>
    </row>
    <row r="355" spans="1:5" x14ac:dyDescent="0.55000000000000004">
      <c r="A355" s="33">
        <v>44550</v>
      </c>
      <c r="B355" s="9" t="s">
        <v>3411</v>
      </c>
      <c r="C355" s="9">
        <v>8</v>
      </c>
      <c r="D355" s="9" t="s">
        <v>14119</v>
      </c>
      <c r="E355" s="10" t="s">
        <v>14123</v>
      </c>
    </row>
    <row r="356" spans="1:5" x14ac:dyDescent="0.55000000000000004">
      <c r="A356" s="33">
        <v>44551</v>
      </c>
      <c r="B356" s="9" t="s">
        <v>3417</v>
      </c>
      <c r="C356" s="9">
        <v>7</v>
      </c>
      <c r="D356" s="9" t="s">
        <v>14118</v>
      </c>
      <c r="E356" s="10" t="s">
        <v>14120</v>
      </c>
    </row>
    <row r="357" spans="1:5" x14ac:dyDescent="0.55000000000000004">
      <c r="A357" s="33">
        <v>44552</v>
      </c>
      <c r="B357" s="9" t="s">
        <v>3421</v>
      </c>
      <c r="C357" s="9">
        <v>6</v>
      </c>
      <c r="D357" s="9" t="s">
        <v>14119</v>
      </c>
      <c r="E357" s="10" t="s">
        <v>14123</v>
      </c>
    </row>
    <row r="358" spans="1:5" x14ac:dyDescent="0.55000000000000004">
      <c r="A358" s="33">
        <v>44553</v>
      </c>
      <c r="B358" s="9" t="s">
        <v>3431</v>
      </c>
      <c r="C358" s="9">
        <v>15</v>
      </c>
      <c r="D358" s="9" t="s">
        <v>14118</v>
      </c>
      <c r="E358" s="10" t="s">
        <v>14120</v>
      </c>
    </row>
    <row r="359" spans="1:5" x14ac:dyDescent="0.55000000000000004">
      <c r="A359" s="33">
        <v>44554</v>
      </c>
      <c r="B359" s="9" t="s">
        <v>3437</v>
      </c>
      <c r="C359" s="9">
        <v>23</v>
      </c>
      <c r="D359" s="9" t="s">
        <v>14119</v>
      </c>
      <c r="E359" s="10" t="s">
        <v>14123</v>
      </c>
    </row>
    <row r="360" spans="1:5" x14ac:dyDescent="0.55000000000000004">
      <c r="A360" s="33">
        <v>44555</v>
      </c>
      <c r="B360" s="9" t="s">
        <v>3448</v>
      </c>
      <c r="C360" s="9">
        <v>14</v>
      </c>
      <c r="D360" s="9" t="s">
        <v>14118</v>
      </c>
      <c r="E360" s="10" t="s">
        <v>14120</v>
      </c>
    </row>
    <row r="361" spans="1:5" x14ac:dyDescent="0.55000000000000004">
      <c r="A361" s="33">
        <v>44556</v>
      </c>
      <c r="B361" s="9" t="s">
        <v>3460</v>
      </c>
      <c r="C361" s="9">
        <v>9</v>
      </c>
      <c r="D361" s="9" t="s">
        <v>14119</v>
      </c>
      <c r="E361" s="10" t="s">
        <v>14123</v>
      </c>
    </row>
    <row r="362" spans="1:5" x14ac:dyDescent="0.55000000000000004">
      <c r="A362" s="33">
        <v>44557</v>
      </c>
      <c r="B362" s="9" t="s">
        <v>3470</v>
      </c>
      <c r="C362" s="9">
        <v>4</v>
      </c>
      <c r="D362" s="9" t="s">
        <v>14118</v>
      </c>
      <c r="E362" s="10" t="s">
        <v>14120</v>
      </c>
    </row>
    <row r="363" spans="1:5" x14ac:dyDescent="0.55000000000000004">
      <c r="A363" s="33">
        <v>44558</v>
      </c>
      <c r="B363" s="9" t="s">
        <v>3480</v>
      </c>
      <c r="C363" s="9">
        <v>3</v>
      </c>
      <c r="D363" s="9" t="s">
        <v>14119</v>
      </c>
      <c r="E363" s="10" t="s">
        <v>14123</v>
      </c>
    </row>
    <row r="364" spans="1:5" x14ac:dyDescent="0.55000000000000004">
      <c r="A364" s="33">
        <v>44559</v>
      </c>
      <c r="B364" s="9" t="s">
        <v>3491</v>
      </c>
      <c r="C364" s="9">
        <v>8</v>
      </c>
      <c r="D364" s="9" t="s">
        <v>14118</v>
      </c>
      <c r="E364" s="10" t="s">
        <v>14120</v>
      </c>
    </row>
    <row r="365" spans="1:5" x14ac:dyDescent="0.55000000000000004">
      <c r="A365" s="33">
        <v>44560</v>
      </c>
      <c r="B365" s="9" t="s">
        <v>3497</v>
      </c>
      <c r="C365" s="9">
        <v>12</v>
      </c>
      <c r="D365" s="9" t="s">
        <v>14119</v>
      </c>
      <c r="E365" s="10" t="s">
        <v>14123</v>
      </c>
    </row>
    <row r="366" spans="1:5" x14ac:dyDescent="0.55000000000000004">
      <c r="A366" s="33">
        <v>44561</v>
      </c>
      <c r="B366" s="9" t="s">
        <v>3508</v>
      </c>
      <c r="C366" s="9">
        <v>15</v>
      </c>
      <c r="D366" s="9" t="s">
        <v>14118</v>
      </c>
      <c r="E366" s="10" t="s">
        <v>14120</v>
      </c>
    </row>
    <row r="367" spans="1:5" x14ac:dyDescent="0.55000000000000004">
      <c r="A367" s="33">
        <v>44562</v>
      </c>
      <c r="B367" s="9" t="s">
        <v>3512</v>
      </c>
      <c r="C367" s="9">
        <v>17</v>
      </c>
      <c r="D367" s="9" t="s">
        <v>14119</v>
      </c>
      <c r="E367" s="10" t="s">
        <v>14123</v>
      </c>
    </row>
    <row r="368" spans="1:5" x14ac:dyDescent="0.55000000000000004">
      <c r="A368" s="33">
        <v>44563</v>
      </c>
      <c r="B368" s="9" t="s">
        <v>3522</v>
      </c>
      <c r="C368" s="9">
        <v>3</v>
      </c>
      <c r="D368" s="9" t="s">
        <v>14118</v>
      </c>
      <c r="E368" s="10" t="s">
        <v>14120</v>
      </c>
    </row>
    <row r="369" spans="1:5" x14ac:dyDescent="0.55000000000000004">
      <c r="A369" s="33">
        <v>44564</v>
      </c>
      <c r="B369" s="9" t="s">
        <v>3527</v>
      </c>
      <c r="C369" s="9">
        <v>2</v>
      </c>
      <c r="D369" s="9" t="s">
        <v>14119</v>
      </c>
      <c r="E369" s="10" t="s">
        <v>14123</v>
      </c>
    </row>
    <row r="370" spans="1:5" x14ac:dyDescent="0.55000000000000004">
      <c r="A370" s="33">
        <v>44565</v>
      </c>
      <c r="B370" s="9" t="s">
        <v>3539</v>
      </c>
      <c r="C370" s="9">
        <v>9</v>
      </c>
      <c r="D370" s="9" t="s">
        <v>14118</v>
      </c>
      <c r="E370" s="10" t="s">
        <v>14120</v>
      </c>
    </row>
    <row r="371" spans="1:5" x14ac:dyDescent="0.55000000000000004">
      <c r="A371" s="33">
        <v>44566</v>
      </c>
      <c r="B371" s="9" t="s">
        <v>16</v>
      </c>
      <c r="C371" s="9">
        <v>5</v>
      </c>
      <c r="D371" s="9" t="s">
        <v>14119</v>
      </c>
      <c r="E371" s="10" t="s">
        <v>14123</v>
      </c>
    </row>
    <row r="372" spans="1:5" x14ac:dyDescent="0.55000000000000004">
      <c r="A372" s="33">
        <v>44567</v>
      </c>
      <c r="B372" s="9" t="s">
        <v>3544</v>
      </c>
      <c r="C372" s="9">
        <v>6</v>
      </c>
      <c r="D372" s="9" t="s">
        <v>14118</v>
      </c>
      <c r="E372" s="10" t="s">
        <v>14120</v>
      </c>
    </row>
    <row r="373" spans="1:5" x14ac:dyDescent="0.55000000000000004">
      <c r="A373" s="33">
        <v>44568</v>
      </c>
      <c r="B373" s="9" t="s">
        <v>3556</v>
      </c>
      <c r="C373" s="9">
        <v>8</v>
      </c>
      <c r="D373" s="9" t="s">
        <v>14119</v>
      </c>
      <c r="E373" s="10" t="s">
        <v>14123</v>
      </c>
    </row>
    <row r="374" spans="1:5" x14ac:dyDescent="0.55000000000000004">
      <c r="A374" s="33">
        <v>44569</v>
      </c>
      <c r="B374" s="9" t="s">
        <v>3561</v>
      </c>
      <c r="C374" s="9">
        <v>10</v>
      </c>
      <c r="D374" s="9" t="s">
        <v>14118</v>
      </c>
      <c r="E374" s="10" t="s">
        <v>14120</v>
      </c>
    </row>
    <row r="375" spans="1:5" x14ac:dyDescent="0.55000000000000004">
      <c r="A375" s="33">
        <v>44570</v>
      </c>
      <c r="B375" s="9" t="s">
        <v>3565</v>
      </c>
      <c r="C375" s="9">
        <v>15</v>
      </c>
      <c r="D375" s="9" t="s">
        <v>14119</v>
      </c>
      <c r="E375" s="10" t="s">
        <v>14123</v>
      </c>
    </row>
    <row r="376" spans="1:5" x14ac:dyDescent="0.55000000000000004">
      <c r="A376" s="33">
        <v>44571</v>
      </c>
      <c r="B376" s="9" t="s">
        <v>3569</v>
      </c>
      <c r="C376" s="9">
        <v>17</v>
      </c>
      <c r="D376" s="9" t="s">
        <v>14118</v>
      </c>
      <c r="E376" s="10" t="s">
        <v>14120</v>
      </c>
    </row>
    <row r="377" spans="1:5" x14ac:dyDescent="0.55000000000000004">
      <c r="A377" s="33">
        <v>44572</v>
      </c>
      <c r="B377" s="9" t="s">
        <v>3577</v>
      </c>
      <c r="C377" s="9">
        <v>18</v>
      </c>
      <c r="D377" s="9" t="s">
        <v>14119</v>
      </c>
      <c r="E377" s="10" t="s">
        <v>14123</v>
      </c>
    </row>
    <row r="378" spans="1:5" x14ac:dyDescent="0.55000000000000004">
      <c r="A378" s="33">
        <v>44573</v>
      </c>
      <c r="B378" s="9" t="s">
        <v>3587</v>
      </c>
      <c r="C378" s="9">
        <v>6</v>
      </c>
      <c r="D378" s="9" t="s">
        <v>14118</v>
      </c>
      <c r="E378" s="10" t="s">
        <v>14120</v>
      </c>
    </row>
    <row r="379" spans="1:5" x14ac:dyDescent="0.55000000000000004">
      <c r="A379" s="33">
        <v>44574</v>
      </c>
      <c r="B379" s="9" t="s">
        <v>29</v>
      </c>
      <c r="C379" s="9">
        <v>6</v>
      </c>
      <c r="D379" s="9" t="s">
        <v>14119</v>
      </c>
      <c r="E379" s="10" t="s">
        <v>14123</v>
      </c>
    </row>
    <row r="380" spans="1:5" x14ac:dyDescent="0.55000000000000004">
      <c r="A380" s="33">
        <v>44575</v>
      </c>
      <c r="B380" s="9" t="s">
        <v>3601</v>
      </c>
      <c r="C380" s="9">
        <v>6</v>
      </c>
      <c r="D380" s="9" t="s">
        <v>14118</v>
      </c>
      <c r="E380" s="10" t="s">
        <v>14120</v>
      </c>
    </row>
    <row r="381" spans="1:5" x14ac:dyDescent="0.55000000000000004">
      <c r="A381" s="33">
        <v>44576</v>
      </c>
      <c r="B381" s="9" t="s">
        <v>41</v>
      </c>
      <c r="C381" s="9">
        <v>7</v>
      </c>
      <c r="D381" s="9" t="s">
        <v>14119</v>
      </c>
      <c r="E381" s="10" t="s">
        <v>14123</v>
      </c>
    </row>
    <row r="382" spans="1:5" x14ac:dyDescent="0.55000000000000004">
      <c r="A382" s="33">
        <v>44577</v>
      </c>
      <c r="B382" s="9" t="s">
        <v>3616</v>
      </c>
      <c r="C382" s="9">
        <v>7</v>
      </c>
      <c r="D382" s="9" t="s">
        <v>14118</v>
      </c>
      <c r="E382" s="10" t="s">
        <v>14120</v>
      </c>
    </row>
    <row r="383" spans="1:5" x14ac:dyDescent="0.55000000000000004">
      <c r="A383" s="33">
        <v>44578</v>
      </c>
      <c r="B383" s="9" t="s">
        <v>3619</v>
      </c>
      <c r="C383" s="9">
        <v>7</v>
      </c>
      <c r="D383" s="9" t="s">
        <v>14119</v>
      </c>
      <c r="E383" s="10" t="s">
        <v>14123</v>
      </c>
    </row>
    <row r="384" spans="1:5" x14ac:dyDescent="0.55000000000000004">
      <c r="A384" s="33">
        <v>44579</v>
      </c>
      <c r="B384" s="9" t="s">
        <v>3623</v>
      </c>
      <c r="C384" s="9">
        <v>7</v>
      </c>
      <c r="D384" s="9" t="s">
        <v>14118</v>
      </c>
      <c r="E384" s="10" t="s">
        <v>14120</v>
      </c>
    </row>
    <row r="385" spans="1:5" x14ac:dyDescent="0.55000000000000004">
      <c r="A385" s="33">
        <v>44580</v>
      </c>
      <c r="B385" s="9" t="s">
        <v>3634</v>
      </c>
      <c r="C385" s="9">
        <v>7</v>
      </c>
      <c r="D385" s="9" t="s">
        <v>14119</v>
      </c>
      <c r="E385" s="10" t="s">
        <v>14123</v>
      </c>
    </row>
    <row r="386" spans="1:5" x14ac:dyDescent="0.55000000000000004">
      <c r="A386" s="33">
        <v>44581</v>
      </c>
      <c r="B386" s="9" t="s">
        <v>3644</v>
      </c>
      <c r="C386" s="9">
        <v>7</v>
      </c>
      <c r="D386" s="9" t="s">
        <v>14118</v>
      </c>
      <c r="E386" s="10" t="s">
        <v>14120</v>
      </c>
    </row>
    <row r="387" spans="1:5" x14ac:dyDescent="0.55000000000000004">
      <c r="A387" s="33">
        <v>44582</v>
      </c>
      <c r="B387" s="9" t="s">
        <v>3656</v>
      </c>
      <c r="C387" s="9">
        <v>7</v>
      </c>
      <c r="D387" s="9" t="s">
        <v>14119</v>
      </c>
      <c r="E387" s="10" t="s">
        <v>14123</v>
      </c>
    </row>
    <row r="388" spans="1:5" x14ac:dyDescent="0.55000000000000004">
      <c r="A388" s="33">
        <v>44583</v>
      </c>
      <c r="B388" s="9" t="s">
        <v>3660</v>
      </c>
      <c r="C388" s="9">
        <v>11</v>
      </c>
      <c r="D388" s="9" t="s">
        <v>14118</v>
      </c>
      <c r="E388" s="10" t="s">
        <v>14120</v>
      </c>
    </row>
    <row r="389" spans="1:5" x14ac:dyDescent="0.55000000000000004">
      <c r="A389" s="33">
        <v>44584</v>
      </c>
      <c r="B389" s="9" t="s">
        <v>3670</v>
      </c>
      <c r="C389" s="9">
        <v>11</v>
      </c>
      <c r="D389" s="9" t="s">
        <v>14119</v>
      </c>
      <c r="E389" s="10" t="s">
        <v>14123</v>
      </c>
    </row>
    <row r="390" spans="1:5" x14ac:dyDescent="0.55000000000000004">
      <c r="A390" s="33">
        <v>44585</v>
      </c>
      <c r="B390" s="9" t="s">
        <v>3680</v>
      </c>
      <c r="C390" s="9">
        <v>11</v>
      </c>
      <c r="D390" s="9" t="s">
        <v>14118</v>
      </c>
      <c r="E390" s="10" t="s">
        <v>14120</v>
      </c>
    </row>
    <row r="391" spans="1:5" x14ac:dyDescent="0.55000000000000004">
      <c r="A391" s="33">
        <v>44586</v>
      </c>
      <c r="B391" s="9" t="s">
        <v>3691</v>
      </c>
      <c r="C391" s="9">
        <v>11</v>
      </c>
      <c r="D391" s="9" t="s">
        <v>14119</v>
      </c>
      <c r="E391" s="10" t="s">
        <v>14123</v>
      </c>
    </row>
    <row r="392" spans="1:5" x14ac:dyDescent="0.55000000000000004">
      <c r="A392" s="33">
        <v>44587</v>
      </c>
      <c r="B392" s="9" t="s">
        <v>3701</v>
      </c>
      <c r="C392" s="9">
        <v>9</v>
      </c>
      <c r="D392" s="9" t="s">
        <v>14118</v>
      </c>
      <c r="E392" s="10" t="s">
        <v>14120</v>
      </c>
    </row>
    <row r="393" spans="1:5" x14ac:dyDescent="0.55000000000000004">
      <c r="A393" s="33">
        <v>44588</v>
      </c>
      <c r="B393" s="9" t="s">
        <v>3707</v>
      </c>
      <c r="C393" s="9">
        <v>5</v>
      </c>
      <c r="D393" s="9" t="s">
        <v>14119</v>
      </c>
      <c r="E393" s="10" t="s">
        <v>14123</v>
      </c>
    </row>
    <row r="394" spans="1:5" x14ac:dyDescent="0.55000000000000004">
      <c r="A394" s="33">
        <v>44589</v>
      </c>
      <c r="B394" s="9" t="s">
        <v>52</v>
      </c>
      <c r="C394" s="9">
        <v>8</v>
      </c>
      <c r="D394" s="9" t="s">
        <v>14118</v>
      </c>
      <c r="E394" s="10" t="s">
        <v>14120</v>
      </c>
    </row>
    <row r="395" spans="1:5" x14ac:dyDescent="0.55000000000000004">
      <c r="A395" s="33">
        <v>44590</v>
      </c>
      <c r="B395" s="9" t="s">
        <v>64</v>
      </c>
      <c r="C395" s="9">
        <v>7</v>
      </c>
      <c r="D395" s="9" t="s">
        <v>14119</v>
      </c>
      <c r="E395" s="10" t="s">
        <v>14123</v>
      </c>
    </row>
    <row r="396" spans="1:5" x14ac:dyDescent="0.55000000000000004">
      <c r="A396" s="33">
        <v>44591</v>
      </c>
      <c r="B396" s="9" t="s">
        <v>3715</v>
      </c>
      <c r="C396" s="9">
        <v>6</v>
      </c>
      <c r="D396" s="9" t="s">
        <v>14118</v>
      </c>
      <c r="E396" s="10" t="s">
        <v>14120</v>
      </c>
    </row>
    <row r="397" spans="1:5" x14ac:dyDescent="0.55000000000000004">
      <c r="A397" s="33">
        <v>44592</v>
      </c>
      <c r="B397" s="9" t="s">
        <v>3725</v>
      </c>
      <c r="C397" s="9">
        <v>15</v>
      </c>
      <c r="D397" s="9" t="s">
        <v>14119</v>
      </c>
      <c r="E397" s="10" t="s">
        <v>14123</v>
      </c>
    </row>
    <row r="398" spans="1:5" x14ac:dyDescent="0.55000000000000004">
      <c r="A398" s="33">
        <v>44593</v>
      </c>
      <c r="B398" s="9" t="s">
        <v>3735</v>
      </c>
      <c r="C398" s="9">
        <v>23</v>
      </c>
      <c r="D398" s="9" t="s">
        <v>14118</v>
      </c>
      <c r="E398" s="10" t="s">
        <v>14120</v>
      </c>
    </row>
    <row r="399" spans="1:5" x14ac:dyDescent="0.55000000000000004">
      <c r="A399" s="33">
        <v>44594</v>
      </c>
      <c r="B399" s="9" t="s">
        <v>3746</v>
      </c>
      <c r="C399" s="9">
        <v>14</v>
      </c>
      <c r="D399" s="9" t="s">
        <v>14119</v>
      </c>
      <c r="E399" s="10" t="s">
        <v>14123</v>
      </c>
    </row>
    <row r="400" spans="1:5" x14ac:dyDescent="0.55000000000000004">
      <c r="A400" s="33">
        <v>44595</v>
      </c>
      <c r="B400" s="9" t="s">
        <v>3757</v>
      </c>
      <c r="C400" s="9">
        <v>9</v>
      </c>
      <c r="D400" s="9" t="s">
        <v>14118</v>
      </c>
      <c r="E400" s="10" t="s">
        <v>14120</v>
      </c>
    </row>
    <row r="401" spans="1:5" x14ac:dyDescent="0.55000000000000004">
      <c r="A401" s="33">
        <v>44596</v>
      </c>
      <c r="B401" s="9" t="s">
        <v>3768</v>
      </c>
      <c r="C401" s="9">
        <v>4</v>
      </c>
      <c r="D401" s="9" t="s">
        <v>14119</v>
      </c>
      <c r="E401" s="10" t="s">
        <v>14123</v>
      </c>
    </row>
    <row r="402" spans="1:5" x14ac:dyDescent="0.55000000000000004">
      <c r="A402" s="33">
        <v>44597</v>
      </c>
      <c r="B402" s="9" t="s">
        <v>3773</v>
      </c>
      <c r="C402" s="9">
        <v>3</v>
      </c>
      <c r="D402" s="9" t="s">
        <v>14118</v>
      </c>
      <c r="E402" s="10" t="s">
        <v>14120</v>
      </c>
    </row>
    <row r="403" spans="1:5" x14ac:dyDescent="0.55000000000000004">
      <c r="A403" s="33">
        <v>44598</v>
      </c>
      <c r="B403" s="9" t="s">
        <v>3778</v>
      </c>
      <c r="C403" s="9">
        <v>8</v>
      </c>
      <c r="D403" s="9" t="s">
        <v>14119</v>
      </c>
      <c r="E403" s="10" t="s">
        <v>14123</v>
      </c>
    </row>
    <row r="404" spans="1:5" x14ac:dyDescent="0.55000000000000004">
      <c r="A404" s="33">
        <v>44599</v>
      </c>
      <c r="B404" s="9" t="s">
        <v>3783</v>
      </c>
      <c r="C404" s="9">
        <v>12</v>
      </c>
      <c r="D404" s="9" t="s">
        <v>14118</v>
      </c>
      <c r="E404" s="10" t="s">
        <v>14120</v>
      </c>
    </row>
    <row r="405" spans="1:5" x14ac:dyDescent="0.55000000000000004">
      <c r="A405" s="33">
        <v>44600</v>
      </c>
      <c r="B405" s="9" t="s">
        <v>75</v>
      </c>
      <c r="C405" s="9">
        <v>15</v>
      </c>
      <c r="D405" s="9" t="s">
        <v>14119</v>
      </c>
      <c r="E405" s="10" t="s">
        <v>14123</v>
      </c>
    </row>
    <row r="406" spans="1:5" x14ac:dyDescent="0.55000000000000004">
      <c r="A406" s="33">
        <v>44601</v>
      </c>
      <c r="B406" s="9" t="s">
        <v>3800</v>
      </c>
      <c r="C406" s="9">
        <v>17</v>
      </c>
      <c r="D406" s="9" t="s">
        <v>14118</v>
      </c>
      <c r="E406" s="10" t="s">
        <v>14120</v>
      </c>
    </row>
    <row r="407" spans="1:5" x14ac:dyDescent="0.55000000000000004">
      <c r="A407" s="33">
        <v>44602</v>
      </c>
      <c r="B407" s="9" t="s">
        <v>3811</v>
      </c>
      <c r="C407" s="9">
        <v>3</v>
      </c>
      <c r="D407" s="9" t="s">
        <v>14119</v>
      </c>
      <c r="E407" s="10" t="s">
        <v>14123</v>
      </c>
    </row>
    <row r="408" spans="1:5" x14ac:dyDescent="0.55000000000000004">
      <c r="A408" s="33">
        <v>44603</v>
      </c>
      <c r="B408" s="9" t="s">
        <v>3822</v>
      </c>
      <c r="C408" s="9">
        <v>2</v>
      </c>
      <c r="D408" s="9" t="s">
        <v>14118</v>
      </c>
      <c r="E408" s="10" t="s">
        <v>14120</v>
      </c>
    </row>
    <row r="409" spans="1:5" x14ac:dyDescent="0.55000000000000004">
      <c r="A409" s="33">
        <v>44604</v>
      </c>
      <c r="B409" s="9" t="s">
        <v>3827</v>
      </c>
      <c r="C409" s="9">
        <v>9</v>
      </c>
      <c r="D409" s="9" t="s">
        <v>14119</v>
      </c>
      <c r="E409" s="10" t="s">
        <v>14123</v>
      </c>
    </row>
    <row r="410" spans="1:5" x14ac:dyDescent="0.55000000000000004">
      <c r="A410" s="33">
        <v>44605</v>
      </c>
      <c r="B410" s="9" t="s">
        <v>3838</v>
      </c>
      <c r="C410" s="9">
        <v>5</v>
      </c>
      <c r="D410" s="9" t="s">
        <v>14118</v>
      </c>
      <c r="E410" s="10" t="s">
        <v>14120</v>
      </c>
    </row>
    <row r="411" spans="1:5" x14ac:dyDescent="0.55000000000000004">
      <c r="A411" s="33">
        <v>44606</v>
      </c>
      <c r="B411" s="9" t="s">
        <v>3848</v>
      </c>
      <c r="C411" s="9">
        <v>6</v>
      </c>
      <c r="D411" s="9" t="s">
        <v>14119</v>
      </c>
      <c r="E411" s="10" t="s">
        <v>14123</v>
      </c>
    </row>
    <row r="412" spans="1:5" x14ac:dyDescent="0.55000000000000004">
      <c r="A412" s="33">
        <v>44607</v>
      </c>
      <c r="B412" s="9" t="s">
        <v>3852</v>
      </c>
      <c r="C412" s="9">
        <v>8</v>
      </c>
      <c r="D412" s="9" t="s">
        <v>14118</v>
      </c>
      <c r="E412" s="10" t="s">
        <v>14120</v>
      </c>
    </row>
    <row r="413" spans="1:5" x14ac:dyDescent="0.55000000000000004">
      <c r="A413" s="33">
        <v>44608</v>
      </c>
      <c r="B413" s="9" t="s">
        <v>3863</v>
      </c>
      <c r="C413" s="9">
        <v>10</v>
      </c>
      <c r="D413" s="9" t="s">
        <v>14119</v>
      </c>
      <c r="E413" s="10" t="s">
        <v>14123</v>
      </c>
    </row>
    <row r="414" spans="1:5" x14ac:dyDescent="0.55000000000000004">
      <c r="A414" s="33">
        <v>44609</v>
      </c>
      <c r="B414" s="9" t="s">
        <v>3865</v>
      </c>
      <c r="C414" s="9">
        <v>15</v>
      </c>
      <c r="D414" s="9" t="s">
        <v>14118</v>
      </c>
      <c r="E414" s="10" t="s">
        <v>14120</v>
      </c>
    </row>
    <row r="415" spans="1:5" x14ac:dyDescent="0.55000000000000004">
      <c r="A415" s="33">
        <v>44610</v>
      </c>
      <c r="B415" s="9" t="s">
        <v>3875</v>
      </c>
      <c r="C415" s="9">
        <v>17</v>
      </c>
      <c r="D415" s="9" t="s">
        <v>14119</v>
      </c>
      <c r="E415" s="10" t="s">
        <v>14123</v>
      </c>
    </row>
    <row r="416" spans="1:5" x14ac:dyDescent="0.55000000000000004">
      <c r="A416" s="33">
        <v>44611</v>
      </c>
      <c r="B416" s="9" t="s">
        <v>3885</v>
      </c>
      <c r="C416" s="9">
        <v>18</v>
      </c>
      <c r="D416" s="9" t="s">
        <v>14118</v>
      </c>
      <c r="E416" s="10" t="s">
        <v>14120</v>
      </c>
    </row>
    <row r="417" spans="1:5" x14ac:dyDescent="0.55000000000000004">
      <c r="A417" s="33">
        <v>44612</v>
      </c>
      <c r="B417" s="9" t="s">
        <v>3889</v>
      </c>
      <c r="C417" s="9">
        <v>6</v>
      </c>
      <c r="D417" s="9" t="s">
        <v>14119</v>
      </c>
      <c r="E417" s="10" t="s">
        <v>14123</v>
      </c>
    </row>
    <row r="418" spans="1:5" x14ac:dyDescent="0.55000000000000004">
      <c r="A418" s="33">
        <v>44613</v>
      </c>
      <c r="B418" s="9" t="s">
        <v>3899</v>
      </c>
      <c r="C418" s="9">
        <v>6</v>
      </c>
      <c r="D418" s="9" t="s">
        <v>14118</v>
      </c>
      <c r="E418" s="10" t="s">
        <v>14120</v>
      </c>
    </row>
    <row r="419" spans="1:5" x14ac:dyDescent="0.55000000000000004">
      <c r="A419" s="33">
        <v>44614</v>
      </c>
      <c r="B419" s="9" t="s">
        <v>3903</v>
      </c>
      <c r="C419" s="9">
        <v>6</v>
      </c>
      <c r="D419" s="9" t="s">
        <v>14119</v>
      </c>
      <c r="E419" s="10" t="s">
        <v>14123</v>
      </c>
    </row>
    <row r="420" spans="1:5" x14ac:dyDescent="0.55000000000000004">
      <c r="A420" s="33">
        <v>44615</v>
      </c>
      <c r="B420" s="9" t="s">
        <v>87</v>
      </c>
      <c r="C420" s="9">
        <v>7</v>
      </c>
      <c r="D420" s="9" t="s">
        <v>14118</v>
      </c>
      <c r="E420" s="10" t="s">
        <v>14120</v>
      </c>
    </row>
    <row r="421" spans="1:5" x14ac:dyDescent="0.55000000000000004">
      <c r="A421" s="33">
        <v>44616</v>
      </c>
      <c r="B421" s="9" t="s">
        <v>3915</v>
      </c>
      <c r="C421" s="9">
        <v>7</v>
      </c>
      <c r="D421" s="9" t="s">
        <v>14119</v>
      </c>
      <c r="E421" s="10" t="s">
        <v>14123</v>
      </c>
    </row>
    <row r="422" spans="1:5" x14ac:dyDescent="0.55000000000000004">
      <c r="A422" s="33">
        <v>44617</v>
      </c>
      <c r="B422" s="9" t="s">
        <v>3919</v>
      </c>
      <c r="C422" s="9">
        <v>7</v>
      </c>
      <c r="D422" s="9" t="s">
        <v>14118</v>
      </c>
      <c r="E422" s="10" t="s">
        <v>14120</v>
      </c>
    </row>
    <row r="423" spans="1:5" x14ac:dyDescent="0.55000000000000004">
      <c r="A423" s="33">
        <v>44618</v>
      </c>
      <c r="B423" s="9" t="s">
        <v>3928</v>
      </c>
      <c r="C423" s="9">
        <v>7</v>
      </c>
      <c r="D423" s="9" t="s">
        <v>14119</v>
      </c>
      <c r="E423" s="10" t="s">
        <v>14123</v>
      </c>
    </row>
    <row r="424" spans="1:5" x14ac:dyDescent="0.55000000000000004">
      <c r="A424" s="33">
        <v>44619</v>
      </c>
      <c r="B424" s="9" t="s">
        <v>99</v>
      </c>
      <c r="C424" s="9">
        <v>7</v>
      </c>
      <c r="D424" s="9" t="s">
        <v>14118</v>
      </c>
      <c r="E424" s="10" t="s">
        <v>14120</v>
      </c>
    </row>
    <row r="425" spans="1:5" x14ac:dyDescent="0.55000000000000004">
      <c r="A425" s="33">
        <v>44620</v>
      </c>
      <c r="B425" s="9" t="s">
        <v>124</v>
      </c>
      <c r="C425" s="9">
        <v>7</v>
      </c>
      <c r="D425" s="9" t="s">
        <v>14119</v>
      </c>
      <c r="E425" s="10" t="s">
        <v>14123</v>
      </c>
    </row>
    <row r="426" spans="1:5" x14ac:dyDescent="0.55000000000000004">
      <c r="A426" s="33">
        <v>44621</v>
      </c>
      <c r="B426" s="9" t="s">
        <v>3936</v>
      </c>
      <c r="C426" s="9">
        <v>7</v>
      </c>
      <c r="D426" s="9" t="s">
        <v>14118</v>
      </c>
      <c r="E426" s="10" t="s">
        <v>14120</v>
      </c>
    </row>
    <row r="427" spans="1:5" x14ac:dyDescent="0.55000000000000004">
      <c r="A427" s="33">
        <v>44622</v>
      </c>
      <c r="B427" s="9" t="s">
        <v>3946</v>
      </c>
      <c r="C427" s="9">
        <v>11</v>
      </c>
      <c r="D427" s="9" t="s">
        <v>14119</v>
      </c>
      <c r="E427" s="10" t="s">
        <v>14123</v>
      </c>
    </row>
    <row r="428" spans="1:5" x14ac:dyDescent="0.55000000000000004">
      <c r="A428" s="33">
        <v>44623</v>
      </c>
      <c r="B428" s="9" t="s">
        <v>3948</v>
      </c>
      <c r="C428" s="9">
        <v>11</v>
      </c>
      <c r="D428" s="9" t="s">
        <v>14118</v>
      </c>
      <c r="E428" s="10" t="s">
        <v>14120</v>
      </c>
    </row>
    <row r="429" spans="1:5" x14ac:dyDescent="0.55000000000000004">
      <c r="A429" s="33">
        <v>44624</v>
      </c>
      <c r="B429" s="9" t="s">
        <v>3959</v>
      </c>
      <c r="C429" s="9">
        <v>11</v>
      </c>
      <c r="D429" s="9" t="s">
        <v>14119</v>
      </c>
      <c r="E429" s="10" t="s">
        <v>14123</v>
      </c>
    </row>
    <row r="430" spans="1:5" x14ac:dyDescent="0.55000000000000004">
      <c r="A430" s="33">
        <v>44625</v>
      </c>
      <c r="B430" s="9" t="s">
        <v>129</v>
      </c>
      <c r="C430" s="9">
        <v>11</v>
      </c>
      <c r="D430" s="9" t="s">
        <v>14118</v>
      </c>
      <c r="E430" s="10" t="s">
        <v>14120</v>
      </c>
    </row>
    <row r="431" spans="1:5" x14ac:dyDescent="0.55000000000000004">
      <c r="A431" s="33">
        <v>44626</v>
      </c>
      <c r="B431" s="9" t="s">
        <v>3970</v>
      </c>
      <c r="C431" s="9">
        <v>9</v>
      </c>
      <c r="D431" s="9" t="s">
        <v>14119</v>
      </c>
      <c r="E431" s="10" t="s">
        <v>14123</v>
      </c>
    </row>
    <row r="432" spans="1:5" x14ac:dyDescent="0.55000000000000004">
      <c r="A432" s="33">
        <v>44627</v>
      </c>
      <c r="B432" s="9" t="s">
        <v>3975</v>
      </c>
      <c r="C432" s="9">
        <v>5</v>
      </c>
      <c r="D432" s="9" t="s">
        <v>14118</v>
      </c>
      <c r="E432" s="10" t="s">
        <v>14120</v>
      </c>
    </row>
    <row r="433" spans="1:5" x14ac:dyDescent="0.55000000000000004">
      <c r="A433" s="33">
        <v>44628</v>
      </c>
      <c r="B433" s="9" t="s">
        <v>3985</v>
      </c>
      <c r="C433" s="9">
        <v>8</v>
      </c>
      <c r="D433" s="9" t="s">
        <v>14119</v>
      </c>
      <c r="E433" s="10" t="s">
        <v>14123</v>
      </c>
    </row>
    <row r="434" spans="1:5" x14ac:dyDescent="0.55000000000000004">
      <c r="A434" s="33">
        <v>44629</v>
      </c>
      <c r="B434" s="9" t="s">
        <v>3996</v>
      </c>
      <c r="C434" s="9">
        <v>7</v>
      </c>
      <c r="D434" s="9" t="s">
        <v>14118</v>
      </c>
      <c r="E434" s="10" t="s">
        <v>14120</v>
      </c>
    </row>
    <row r="435" spans="1:5" x14ac:dyDescent="0.55000000000000004">
      <c r="A435" s="33">
        <v>44630</v>
      </c>
      <c r="B435" s="9" t="s">
        <v>4006</v>
      </c>
      <c r="C435" s="9">
        <v>6</v>
      </c>
      <c r="D435" s="9" t="s">
        <v>14119</v>
      </c>
      <c r="E435" s="10" t="s">
        <v>14123</v>
      </c>
    </row>
    <row r="436" spans="1:5" x14ac:dyDescent="0.55000000000000004">
      <c r="A436" s="33">
        <v>44631</v>
      </c>
      <c r="B436" s="9" t="s">
        <v>4016</v>
      </c>
      <c r="C436" s="9">
        <v>15</v>
      </c>
      <c r="D436" s="9" t="s">
        <v>14118</v>
      </c>
      <c r="E436" s="10" t="s">
        <v>14120</v>
      </c>
    </row>
    <row r="437" spans="1:5" x14ac:dyDescent="0.55000000000000004">
      <c r="A437" s="33">
        <v>44632</v>
      </c>
      <c r="B437" s="9" t="s">
        <v>4020</v>
      </c>
      <c r="C437" s="9">
        <v>23</v>
      </c>
      <c r="D437" s="9" t="s">
        <v>14119</v>
      </c>
      <c r="E437" s="10" t="s">
        <v>14123</v>
      </c>
    </row>
    <row r="438" spans="1:5" x14ac:dyDescent="0.55000000000000004">
      <c r="A438" s="33">
        <v>44633</v>
      </c>
      <c r="B438" s="9" t="s">
        <v>4024</v>
      </c>
      <c r="C438" s="9">
        <v>14</v>
      </c>
      <c r="D438" s="9" t="s">
        <v>14118</v>
      </c>
      <c r="E438" s="10" t="s">
        <v>14120</v>
      </c>
    </row>
    <row r="439" spans="1:5" x14ac:dyDescent="0.55000000000000004">
      <c r="A439" s="33">
        <v>44634</v>
      </c>
      <c r="B439" s="9" t="s">
        <v>4029</v>
      </c>
      <c r="C439" s="9">
        <v>9</v>
      </c>
      <c r="D439" s="9" t="s">
        <v>14119</v>
      </c>
      <c r="E439" s="10" t="s">
        <v>14123</v>
      </c>
    </row>
    <row r="440" spans="1:5" x14ac:dyDescent="0.55000000000000004">
      <c r="A440" s="33">
        <v>44635</v>
      </c>
      <c r="B440" s="9" t="s">
        <v>4040</v>
      </c>
      <c r="C440" s="9">
        <v>4</v>
      </c>
      <c r="D440" s="9" t="s">
        <v>14118</v>
      </c>
      <c r="E440" s="10" t="s">
        <v>14120</v>
      </c>
    </row>
    <row r="441" spans="1:5" x14ac:dyDescent="0.55000000000000004">
      <c r="A441" s="33">
        <v>44636</v>
      </c>
      <c r="B441" s="9" t="s">
        <v>4051</v>
      </c>
      <c r="C441" s="9">
        <v>3</v>
      </c>
      <c r="D441" s="9" t="s">
        <v>14119</v>
      </c>
      <c r="E441" s="10" t="s">
        <v>14123</v>
      </c>
    </row>
    <row r="442" spans="1:5" x14ac:dyDescent="0.55000000000000004">
      <c r="A442" s="33">
        <v>44637</v>
      </c>
      <c r="B442" s="9" t="s">
        <v>4062</v>
      </c>
      <c r="C442" s="9">
        <v>8</v>
      </c>
      <c r="D442" s="9" t="s">
        <v>14118</v>
      </c>
      <c r="E442" s="10" t="s">
        <v>14120</v>
      </c>
    </row>
    <row r="443" spans="1:5" x14ac:dyDescent="0.55000000000000004">
      <c r="A443" s="33">
        <v>44638</v>
      </c>
      <c r="B443" s="9" t="s">
        <v>4067</v>
      </c>
      <c r="C443" s="9">
        <v>12</v>
      </c>
      <c r="D443" s="9" t="s">
        <v>14119</v>
      </c>
      <c r="E443" s="10" t="s">
        <v>14123</v>
      </c>
    </row>
    <row r="444" spans="1:5" x14ac:dyDescent="0.55000000000000004">
      <c r="A444" s="33">
        <v>44639</v>
      </c>
      <c r="B444" s="9" t="s">
        <v>4073</v>
      </c>
      <c r="C444" s="9">
        <v>15</v>
      </c>
      <c r="D444" s="9" t="s">
        <v>14118</v>
      </c>
      <c r="E444" s="10" t="s">
        <v>14120</v>
      </c>
    </row>
    <row r="445" spans="1:5" x14ac:dyDescent="0.55000000000000004">
      <c r="A445" s="33">
        <v>44640</v>
      </c>
      <c r="B445" s="9" t="s">
        <v>140</v>
      </c>
      <c r="C445" s="9">
        <v>17</v>
      </c>
      <c r="D445" s="9" t="s">
        <v>14119</v>
      </c>
      <c r="E445" s="10" t="s">
        <v>14123</v>
      </c>
    </row>
    <row r="446" spans="1:5" x14ac:dyDescent="0.55000000000000004">
      <c r="A446" s="33">
        <v>44641</v>
      </c>
      <c r="B446" s="9" t="s">
        <v>4079</v>
      </c>
      <c r="C446" s="9">
        <v>3</v>
      </c>
      <c r="D446" s="9" t="s">
        <v>14118</v>
      </c>
      <c r="E446" s="10" t="s">
        <v>14120</v>
      </c>
    </row>
    <row r="447" spans="1:5" x14ac:dyDescent="0.55000000000000004">
      <c r="A447" s="33">
        <v>44642</v>
      </c>
      <c r="B447" s="9" t="s">
        <v>4084</v>
      </c>
      <c r="C447" s="9">
        <v>2</v>
      </c>
      <c r="D447" s="9" t="s">
        <v>14119</v>
      </c>
      <c r="E447" s="10" t="s">
        <v>14123</v>
      </c>
    </row>
    <row r="448" spans="1:5" x14ac:dyDescent="0.55000000000000004">
      <c r="A448" s="33">
        <v>44643</v>
      </c>
      <c r="B448" s="9" t="s">
        <v>4088</v>
      </c>
      <c r="C448" s="9">
        <v>9</v>
      </c>
      <c r="D448" s="9" t="s">
        <v>14118</v>
      </c>
      <c r="E448" s="10" t="s">
        <v>14120</v>
      </c>
    </row>
    <row r="449" spans="1:5" x14ac:dyDescent="0.55000000000000004">
      <c r="A449" s="33">
        <v>44644</v>
      </c>
      <c r="B449" s="9" t="s">
        <v>4093</v>
      </c>
      <c r="C449" s="9">
        <v>5</v>
      </c>
      <c r="D449" s="9" t="s">
        <v>14119</v>
      </c>
      <c r="E449" s="10" t="s">
        <v>14123</v>
      </c>
    </row>
    <row r="450" spans="1:5" x14ac:dyDescent="0.55000000000000004">
      <c r="A450" s="33">
        <v>44645</v>
      </c>
      <c r="B450" s="9" t="s">
        <v>4105</v>
      </c>
      <c r="C450" s="9">
        <v>6</v>
      </c>
      <c r="D450" s="9" t="s">
        <v>14118</v>
      </c>
      <c r="E450" s="10" t="s">
        <v>14120</v>
      </c>
    </row>
    <row r="451" spans="1:5" x14ac:dyDescent="0.55000000000000004">
      <c r="A451" s="33">
        <v>44646</v>
      </c>
      <c r="B451" s="9" t="s">
        <v>4115</v>
      </c>
      <c r="C451" s="9">
        <v>8</v>
      </c>
      <c r="D451" s="9" t="s">
        <v>14119</v>
      </c>
      <c r="E451" s="10" t="s">
        <v>14123</v>
      </c>
    </row>
    <row r="452" spans="1:5" x14ac:dyDescent="0.55000000000000004">
      <c r="A452" s="33">
        <v>44647</v>
      </c>
      <c r="B452" s="9" t="s">
        <v>4118</v>
      </c>
      <c r="C452" s="9">
        <v>10</v>
      </c>
      <c r="D452" s="9" t="s">
        <v>14118</v>
      </c>
      <c r="E452" s="10" t="s">
        <v>14120</v>
      </c>
    </row>
    <row r="453" spans="1:5" x14ac:dyDescent="0.55000000000000004">
      <c r="A453" s="33">
        <v>44648</v>
      </c>
      <c r="B453" s="9" t="s">
        <v>4128</v>
      </c>
      <c r="C453" s="9">
        <v>15</v>
      </c>
      <c r="D453" s="9" t="s">
        <v>14119</v>
      </c>
      <c r="E453" s="10" t="s">
        <v>14123</v>
      </c>
    </row>
    <row r="454" spans="1:5" x14ac:dyDescent="0.55000000000000004">
      <c r="A454" s="33">
        <v>44649</v>
      </c>
      <c r="B454" s="9" t="s">
        <v>4138</v>
      </c>
      <c r="C454" s="9">
        <v>17</v>
      </c>
      <c r="D454" s="9" t="s">
        <v>14118</v>
      </c>
      <c r="E454" s="10" t="s">
        <v>14120</v>
      </c>
    </row>
    <row r="455" spans="1:5" x14ac:dyDescent="0.55000000000000004">
      <c r="A455" s="33">
        <v>44650</v>
      </c>
      <c r="B455" s="9" t="s">
        <v>4149</v>
      </c>
      <c r="C455" s="9">
        <v>18</v>
      </c>
      <c r="D455" s="9" t="s">
        <v>14119</v>
      </c>
      <c r="E455" s="10" t="s">
        <v>14123</v>
      </c>
    </row>
    <row r="456" spans="1:5" x14ac:dyDescent="0.55000000000000004">
      <c r="A456" s="33">
        <v>44651</v>
      </c>
      <c r="B456" s="9" t="s">
        <v>160</v>
      </c>
      <c r="C456" s="9">
        <v>6</v>
      </c>
      <c r="D456" s="9" t="s">
        <v>14118</v>
      </c>
      <c r="E456" s="10" t="s">
        <v>14120</v>
      </c>
    </row>
    <row r="457" spans="1:5" x14ac:dyDescent="0.55000000000000004">
      <c r="A457" s="33">
        <v>44652</v>
      </c>
      <c r="B457" s="9" t="s">
        <v>4155</v>
      </c>
      <c r="C457" s="9">
        <v>6</v>
      </c>
      <c r="D457" s="9" t="s">
        <v>14119</v>
      </c>
      <c r="E457" s="10" t="s">
        <v>14123</v>
      </c>
    </row>
    <row r="458" spans="1:5" x14ac:dyDescent="0.55000000000000004">
      <c r="A458" s="33">
        <v>44653</v>
      </c>
      <c r="B458" s="9" t="s">
        <v>172</v>
      </c>
      <c r="C458" s="9">
        <v>6</v>
      </c>
      <c r="D458" s="9" t="s">
        <v>14118</v>
      </c>
      <c r="E458" s="10" t="s">
        <v>14120</v>
      </c>
    </row>
    <row r="459" spans="1:5" x14ac:dyDescent="0.55000000000000004">
      <c r="A459" s="33">
        <v>44654</v>
      </c>
      <c r="B459" s="9" t="s">
        <v>4168</v>
      </c>
      <c r="C459" s="9">
        <v>7</v>
      </c>
      <c r="D459" s="9" t="s">
        <v>14119</v>
      </c>
      <c r="E459" s="10" t="s">
        <v>14123</v>
      </c>
    </row>
    <row r="460" spans="1:5" x14ac:dyDescent="0.55000000000000004">
      <c r="A460" s="33">
        <v>44655</v>
      </c>
      <c r="B460" s="9" t="s">
        <v>4172</v>
      </c>
      <c r="C460" s="9">
        <v>7</v>
      </c>
      <c r="D460" s="9" t="s">
        <v>14118</v>
      </c>
      <c r="E460" s="10" t="s">
        <v>14120</v>
      </c>
    </row>
    <row r="461" spans="1:5" x14ac:dyDescent="0.55000000000000004">
      <c r="A461" s="33">
        <v>44656</v>
      </c>
      <c r="B461" s="9" t="s">
        <v>4176</v>
      </c>
      <c r="C461" s="9">
        <v>7</v>
      </c>
      <c r="D461" s="9" t="s">
        <v>14119</v>
      </c>
      <c r="E461" s="10" t="s">
        <v>14123</v>
      </c>
    </row>
    <row r="462" spans="1:5" x14ac:dyDescent="0.55000000000000004">
      <c r="A462" s="33">
        <v>44657</v>
      </c>
      <c r="B462" s="9" t="s">
        <v>4186</v>
      </c>
      <c r="C462" s="9">
        <v>7</v>
      </c>
      <c r="D462" s="9" t="s">
        <v>14118</v>
      </c>
      <c r="E462" s="10" t="s">
        <v>14120</v>
      </c>
    </row>
    <row r="463" spans="1:5" x14ac:dyDescent="0.55000000000000004">
      <c r="A463" s="33">
        <v>44658</v>
      </c>
      <c r="B463" s="9" t="s">
        <v>4198</v>
      </c>
      <c r="C463" s="9">
        <v>7</v>
      </c>
      <c r="D463" s="9" t="s">
        <v>14119</v>
      </c>
      <c r="E463" s="10" t="s">
        <v>14123</v>
      </c>
    </row>
    <row r="464" spans="1:5" x14ac:dyDescent="0.55000000000000004">
      <c r="A464" s="33">
        <v>44659</v>
      </c>
      <c r="B464" s="9" t="s">
        <v>4209</v>
      </c>
      <c r="C464" s="9">
        <v>7</v>
      </c>
      <c r="D464" s="9" t="s">
        <v>14118</v>
      </c>
      <c r="E464" s="10" t="s">
        <v>14120</v>
      </c>
    </row>
    <row r="465" spans="1:5" x14ac:dyDescent="0.55000000000000004">
      <c r="A465" s="33">
        <v>44660</v>
      </c>
      <c r="B465" s="9" t="s">
        <v>4219</v>
      </c>
      <c r="C465" s="9">
        <v>7</v>
      </c>
      <c r="D465" s="9" t="s">
        <v>14119</v>
      </c>
      <c r="E465" s="10" t="s">
        <v>14123</v>
      </c>
    </row>
    <row r="466" spans="1:5" x14ac:dyDescent="0.55000000000000004">
      <c r="A466" s="33">
        <v>44661</v>
      </c>
      <c r="B466" s="9" t="s">
        <v>182</v>
      </c>
      <c r="C466" s="9">
        <v>11</v>
      </c>
      <c r="D466" s="9" t="s">
        <v>14118</v>
      </c>
      <c r="E466" s="10" t="s">
        <v>14120</v>
      </c>
    </row>
    <row r="467" spans="1:5" x14ac:dyDescent="0.55000000000000004">
      <c r="A467" s="33">
        <v>44662</v>
      </c>
      <c r="B467" s="9" t="s">
        <v>4232</v>
      </c>
      <c r="C467" s="9">
        <v>11</v>
      </c>
      <c r="D467" s="9" t="s">
        <v>14119</v>
      </c>
      <c r="E467" s="10" t="s">
        <v>14123</v>
      </c>
    </row>
    <row r="468" spans="1:5" x14ac:dyDescent="0.55000000000000004">
      <c r="A468" s="33">
        <v>44663</v>
      </c>
      <c r="B468" s="9" t="s">
        <v>4236</v>
      </c>
      <c r="C468" s="9">
        <v>11</v>
      </c>
      <c r="D468" s="9" t="s">
        <v>14118</v>
      </c>
      <c r="E468" s="10" t="s">
        <v>14120</v>
      </c>
    </row>
    <row r="469" spans="1:5" x14ac:dyDescent="0.55000000000000004">
      <c r="A469" s="33">
        <v>44664</v>
      </c>
      <c r="B469" s="9" t="s">
        <v>233</v>
      </c>
      <c r="C469" s="9">
        <v>11</v>
      </c>
      <c r="D469" s="9" t="s">
        <v>14119</v>
      </c>
      <c r="E469" s="10" t="s">
        <v>14123</v>
      </c>
    </row>
    <row r="470" spans="1:5" x14ac:dyDescent="0.55000000000000004">
      <c r="A470" s="33">
        <v>44665</v>
      </c>
      <c r="B470" s="9" t="s">
        <v>4248</v>
      </c>
      <c r="C470" s="9">
        <v>9</v>
      </c>
      <c r="D470" s="9" t="s">
        <v>14118</v>
      </c>
      <c r="E470" s="10" t="s">
        <v>14120</v>
      </c>
    </row>
    <row r="471" spans="1:5" x14ac:dyDescent="0.55000000000000004">
      <c r="A471" s="33">
        <v>44666</v>
      </c>
      <c r="B471" s="9" t="s">
        <v>4258</v>
      </c>
      <c r="C471" s="9">
        <v>5</v>
      </c>
      <c r="D471" s="9" t="s">
        <v>14119</v>
      </c>
      <c r="E471" s="10" t="s">
        <v>14123</v>
      </c>
    </row>
    <row r="472" spans="1:5" x14ac:dyDescent="0.55000000000000004">
      <c r="A472" s="33">
        <v>44667</v>
      </c>
      <c r="B472" s="9" t="s">
        <v>205</v>
      </c>
      <c r="C472" s="9">
        <v>8</v>
      </c>
      <c r="D472" s="9" t="s">
        <v>14118</v>
      </c>
      <c r="E472" s="10" t="s">
        <v>14120</v>
      </c>
    </row>
    <row r="473" spans="1:5" x14ac:dyDescent="0.55000000000000004">
      <c r="A473" s="33">
        <v>44668</v>
      </c>
      <c r="B473" s="9" t="s">
        <v>4264</v>
      </c>
      <c r="C473" s="9">
        <v>7</v>
      </c>
      <c r="D473" s="9" t="s">
        <v>14119</v>
      </c>
      <c r="E473" s="10" t="s">
        <v>14124</v>
      </c>
    </row>
    <row r="474" spans="1:5" x14ac:dyDescent="0.55000000000000004">
      <c r="A474" s="33">
        <v>44669</v>
      </c>
      <c r="B474" s="9" t="s">
        <v>211</v>
      </c>
      <c r="C474" s="9">
        <v>6</v>
      </c>
      <c r="D474" s="9" t="s">
        <v>14118</v>
      </c>
      <c r="E474" s="10" t="s">
        <v>14120</v>
      </c>
    </row>
    <row r="475" spans="1:5" x14ac:dyDescent="0.55000000000000004">
      <c r="A475" s="33">
        <v>44670</v>
      </c>
      <c r="B475" s="9" t="s">
        <v>4283</v>
      </c>
      <c r="C475" s="9">
        <v>15</v>
      </c>
      <c r="D475" s="9" t="s">
        <v>14119</v>
      </c>
      <c r="E475" s="10" t="s">
        <v>14124</v>
      </c>
    </row>
    <row r="476" spans="1:5" x14ac:dyDescent="0.55000000000000004">
      <c r="A476" s="33">
        <v>44671</v>
      </c>
      <c r="B476" s="9" t="s">
        <v>4289</v>
      </c>
      <c r="C476" s="9">
        <v>23</v>
      </c>
      <c r="D476" s="9" t="s">
        <v>14118</v>
      </c>
      <c r="E476" s="10" t="s">
        <v>14120</v>
      </c>
    </row>
    <row r="477" spans="1:5" x14ac:dyDescent="0.55000000000000004">
      <c r="A477" s="33">
        <v>44672</v>
      </c>
      <c r="B477" s="9" t="s">
        <v>4299</v>
      </c>
      <c r="C477" s="9">
        <v>14</v>
      </c>
      <c r="D477" s="9" t="s">
        <v>14119</v>
      </c>
      <c r="E477" s="10" t="s">
        <v>14124</v>
      </c>
    </row>
    <row r="478" spans="1:5" x14ac:dyDescent="0.55000000000000004">
      <c r="A478" s="33">
        <v>44673</v>
      </c>
      <c r="B478" s="9" t="s">
        <v>4310</v>
      </c>
      <c r="C478" s="9">
        <v>9</v>
      </c>
      <c r="D478" s="9" t="s">
        <v>14118</v>
      </c>
      <c r="E478" s="10" t="s">
        <v>14120</v>
      </c>
    </row>
    <row r="479" spans="1:5" x14ac:dyDescent="0.55000000000000004">
      <c r="A479" s="33">
        <v>44674</v>
      </c>
      <c r="B479" s="9" t="s">
        <v>4320</v>
      </c>
      <c r="C479" s="9">
        <v>4</v>
      </c>
      <c r="D479" s="9" t="s">
        <v>14119</v>
      </c>
      <c r="E479" s="10" t="s">
        <v>14124</v>
      </c>
    </row>
    <row r="480" spans="1:5" x14ac:dyDescent="0.55000000000000004">
      <c r="A480" s="33">
        <v>44675</v>
      </c>
      <c r="B480" s="9" t="s">
        <v>267</v>
      </c>
      <c r="C480" s="9">
        <v>3</v>
      </c>
      <c r="D480" s="9" t="s">
        <v>14118</v>
      </c>
      <c r="E480" s="10" t="s">
        <v>14120</v>
      </c>
    </row>
    <row r="481" spans="1:5" x14ac:dyDescent="0.55000000000000004">
      <c r="A481" s="33">
        <v>44676</v>
      </c>
      <c r="B481" s="9" t="s">
        <v>4332</v>
      </c>
      <c r="C481" s="9">
        <v>8</v>
      </c>
      <c r="D481" s="9" t="s">
        <v>14119</v>
      </c>
      <c r="E481" s="10" t="s">
        <v>14124</v>
      </c>
    </row>
    <row r="482" spans="1:5" x14ac:dyDescent="0.55000000000000004">
      <c r="A482" s="33">
        <v>44677</v>
      </c>
      <c r="B482" s="9" t="s">
        <v>4338</v>
      </c>
      <c r="C482" s="9">
        <v>12</v>
      </c>
      <c r="D482" s="9" t="s">
        <v>14118</v>
      </c>
      <c r="E482" s="10" t="s">
        <v>14120</v>
      </c>
    </row>
    <row r="483" spans="1:5" x14ac:dyDescent="0.55000000000000004">
      <c r="A483" s="33">
        <v>44678</v>
      </c>
      <c r="B483" s="9" t="s">
        <v>4348</v>
      </c>
      <c r="C483" s="9">
        <v>15</v>
      </c>
      <c r="D483" s="9" t="s">
        <v>14119</v>
      </c>
      <c r="E483" s="10" t="s">
        <v>14124</v>
      </c>
    </row>
    <row r="484" spans="1:5" x14ac:dyDescent="0.55000000000000004">
      <c r="A484" s="33">
        <v>44679</v>
      </c>
      <c r="B484" s="9" t="s">
        <v>4350</v>
      </c>
      <c r="C484" s="9">
        <v>17</v>
      </c>
      <c r="D484" s="9" t="s">
        <v>14118</v>
      </c>
      <c r="E484" s="10" t="s">
        <v>14120</v>
      </c>
    </row>
    <row r="485" spans="1:5" x14ac:dyDescent="0.55000000000000004">
      <c r="A485" s="33">
        <v>44680</v>
      </c>
      <c r="B485" s="9" t="s">
        <v>4355</v>
      </c>
      <c r="C485" s="9">
        <v>3</v>
      </c>
      <c r="D485" s="9" t="s">
        <v>14119</v>
      </c>
      <c r="E485" s="10" t="s">
        <v>14124</v>
      </c>
    </row>
    <row r="486" spans="1:5" x14ac:dyDescent="0.55000000000000004">
      <c r="A486" s="33">
        <v>44681</v>
      </c>
      <c r="B486" s="9" t="s">
        <v>4365</v>
      </c>
      <c r="C486" s="9">
        <v>2</v>
      </c>
      <c r="D486" s="9" t="s">
        <v>14118</v>
      </c>
      <c r="E486" s="10" t="s">
        <v>14120</v>
      </c>
    </row>
    <row r="487" spans="1:5" x14ac:dyDescent="0.55000000000000004">
      <c r="A487" s="33">
        <v>44682</v>
      </c>
      <c r="B487" s="9" t="s">
        <v>4369</v>
      </c>
      <c r="C487" s="9">
        <v>9</v>
      </c>
      <c r="D487" s="9" t="s">
        <v>14119</v>
      </c>
      <c r="E487" s="10" t="s">
        <v>14124</v>
      </c>
    </row>
    <row r="488" spans="1:5" x14ac:dyDescent="0.55000000000000004">
      <c r="A488" s="33">
        <v>44683</v>
      </c>
      <c r="B488" s="9" t="s">
        <v>4380</v>
      </c>
      <c r="C488" s="9">
        <v>5</v>
      </c>
      <c r="D488" s="9" t="s">
        <v>14118</v>
      </c>
      <c r="E488" s="10" t="s">
        <v>14120</v>
      </c>
    </row>
    <row r="489" spans="1:5" x14ac:dyDescent="0.55000000000000004">
      <c r="A489" s="33">
        <v>44684</v>
      </c>
      <c r="B489" s="9" t="s">
        <v>4384</v>
      </c>
      <c r="C489" s="9">
        <v>6</v>
      </c>
      <c r="D489" s="9" t="s">
        <v>14119</v>
      </c>
      <c r="E489" s="10" t="s">
        <v>14124</v>
      </c>
    </row>
    <row r="490" spans="1:5" x14ac:dyDescent="0.55000000000000004">
      <c r="A490" s="33">
        <v>44685</v>
      </c>
      <c r="B490" s="9" t="s">
        <v>4395</v>
      </c>
      <c r="C490" s="9">
        <v>8</v>
      </c>
      <c r="D490" s="9" t="s">
        <v>14118</v>
      </c>
      <c r="E490" s="10" t="s">
        <v>14121</v>
      </c>
    </row>
    <row r="491" spans="1:5" x14ac:dyDescent="0.55000000000000004">
      <c r="A491" s="33">
        <v>44686</v>
      </c>
      <c r="B491" s="9" t="s">
        <v>4405</v>
      </c>
      <c r="C491" s="9">
        <v>10</v>
      </c>
      <c r="D491" s="9" t="s">
        <v>14119</v>
      </c>
      <c r="E491" s="10" t="s">
        <v>14124</v>
      </c>
    </row>
    <row r="492" spans="1:5" x14ac:dyDescent="0.55000000000000004">
      <c r="A492" s="33">
        <v>44687</v>
      </c>
      <c r="B492" s="9" t="s">
        <v>4408</v>
      </c>
      <c r="C492" s="9">
        <v>15</v>
      </c>
      <c r="D492" s="9" t="s">
        <v>14118</v>
      </c>
      <c r="E492" s="10" t="s">
        <v>14120</v>
      </c>
    </row>
    <row r="493" spans="1:5" x14ac:dyDescent="0.55000000000000004">
      <c r="A493" s="33">
        <v>44688</v>
      </c>
      <c r="B493" s="9" t="s">
        <v>4418</v>
      </c>
      <c r="C493" s="9">
        <v>17</v>
      </c>
      <c r="D493" s="9" t="s">
        <v>14119</v>
      </c>
      <c r="E493" s="10" t="s">
        <v>14124</v>
      </c>
    </row>
    <row r="494" spans="1:5" x14ac:dyDescent="0.55000000000000004">
      <c r="A494" s="33">
        <v>44689</v>
      </c>
      <c r="B494" s="9" t="s">
        <v>4428</v>
      </c>
      <c r="C494" s="9">
        <v>18</v>
      </c>
      <c r="D494" s="9" t="s">
        <v>14118</v>
      </c>
      <c r="E494" s="10" t="s">
        <v>14121</v>
      </c>
    </row>
    <row r="495" spans="1:5" x14ac:dyDescent="0.55000000000000004">
      <c r="A495" s="33">
        <v>44690</v>
      </c>
      <c r="B495" s="9" t="s">
        <v>4433</v>
      </c>
      <c r="C495" s="9">
        <v>6</v>
      </c>
      <c r="D495" s="9" t="s">
        <v>14119</v>
      </c>
      <c r="E495" s="10" t="s">
        <v>14124</v>
      </c>
    </row>
    <row r="496" spans="1:5" x14ac:dyDescent="0.55000000000000004">
      <c r="A496" s="33">
        <v>44691</v>
      </c>
      <c r="B496" s="9" t="s">
        <v>4443</v>
      </c>
      <c r="C496" s="9">
        <v>6</v>
      </c>
      <c r="D496" s="9" t="s">
        <v>14118</v>
      </c>
      <c r="E496" s="10" t="s">
        <v>14121</v>
      </c>
    </row>
    <row r="497" spans="1:5" x14ac:dyDescent="0.55000000000000004">
      <c r="A497" s="33">
        <v>44692</v>
      </c>
      <c r="B497" s="9" t="s">
        <v>4453</v>
      </c>
      <c r="C497" s="9">
        <v>6</v>
      </c>
      <c r="D497" s="9" t="s">
        <v>14119</v>
      </c>
      <c r="E497" s="10" t="s">
        <v>14124</v>
      </c>
    </row>
    <row r="498" spans="1:5" x14ac:dyDescent="0.55000000000000004">
      <c r="A498" s="33">
        <v>44693</v>
      </c>
      <c r="B498" s="9" t="s">
        <v>4463</v>
      </c>
      <c r="C498" s="9">
        <v>7</v>
      </c>
      <c r="D498" s="9" t="s">
        <v>14118</v>
      </c>
      <c r="E498" s="10" t="s">
        <v>14121</v>
      </c>
    </row>
    <row r="499" spans="1:5" x14ac:dyDescent="0.55000000000000004">
      <c r="A499" s="33">
        <v>44694</v>
      </c>
      <c r="B499" s="9" t="s">
        <v>4467</v>
      </c>
      <c r="C499" s="9">
        <v>7</v>
      </c>
      <c r="D499" s="9" t="s">
        <v>14119</v>
      </c>
      <c r="E499" s="10" t="s">
        <v>14124</v>
      </c>
    </row>
    <row r="500" spans="1:5" x14ac:dyDescent="0.55000000000000004">
      <c r="A500" s="33">
        <v>44695</v>
      </c>
      <c r="B500" s="9" t="s">
        <v>4471</v>
      </c>
      <c r="C500" s="9">
        <v>7</v>
      </c>
      <c r="D500" s="9" t="s">
        <v>14118</v>
      </c>
      <c r="E500" s="10" t="s">
        <v>14121</v>
      </c>
    </row>
    <row r="501" spans="1:5" x14ac:dyDescent="0.55000000000000004">
      <c r="A501" s="33">
        <v>44696</v>
      </c>
      <c r="B501" s="9" t="s">
        <v>4481</v>
      </c>
      <c r="C501" s="9">
        <v>7</v>
      </c>
      <c r="D501" s="9" t="s">
        <v>14119</v>
      </c>
      <c r="E501" s="10" t="s">
        <v>14124</v>
      </c>
    </row>
    <row r="502" spans="1:5" x14ac:dyDescent="0.55000000000000004">
      <c r="A502" s="33">
        <v>44697</v>
      </c>
      <c r="B502" s="9" t="s">
        <v>4491</v>
      </c>
      <c r="C502" s="9">
        <v>7</v>
      </c>
      <c r="D502" s="9" t="s">
        <v>14118</v>
      </c>
      <c r="E502" s="10" t="s">
        <v>14121</v>
      </c>
    </row>
    <row r="503" spans="1:5" x14ac:dyDescent="0.55000000000000004">
      <c r="A503" s="33">
        <v>44698</v>
      </c>
      <c r="B503" s="9" t="s">
        <v>4495</v>
      </c>
      <c r="C503" s="9">
        <v>7</v>
      </c>
      <c r="D503" s="9" t="s">
        <v>14119</v>
      </c>
      <c r="E503" s="10" t="s">
        <v>14124</v>
      </c>
    </row>
    <row r="504" spans="1:5" x14ac:dyDescent="0.55000000000000004">
      <c r="A504" s="33">
        <v>44699</v>
      </c>
      <c r="B504" s="9" t="s">
        <v>4500</v>
      </c>
      <c r="C504" s="9">
        <v>7</v>
      </c>
      <c r="D504" s="9" t="s">
        <v>14118</v>
      </c>
      <c r="E504" s="10" t="s">
        <v>14121</v>
      </c>
    </row>
    <row r="505" spans="1:5" x14ac:dyDescent="0.55000000000000004">
      <c r="A505" s="33">
        <v>44700</v>
      </c>
      <c r="B505" s="9" t="s">
        <v>333</v>
      </c>
      <c r="C505" s="9">
        <v>11</v>
      </c>
      <c r="D505" s="9" t="s">
        <v>14119</v>
      </c>
      <c r="E505" s="10" t="s">
        <v>14124</v>
      </c>
    </row>
    <row r="506" spans="1:5" x14ac:dyDescent="0.55000000000000004">
      <c r="A506" s="33">
        <v>44701</v>
      </c>
      <c r="B506" s="9" t="s">
        <v>322</v>
      </c>
      <c r="C506" s="9">
        <v>11</v>
      </c>
      <c r="D506" s="9" t="s">
        <v>14118</v>
      </c>
      <c r="E506" s="10" t="s">
        <v>14121</v>
      </c>
    </row>
    <row r="507" spans="1:5" x14ac:dyDescent="0.55000000000000004">
      <c r="A507" s="33">
        <v>44702</v>
      </c>
      <c r="B507" s="9" t="s">
        <v>4519</v>
      </c>
      <c r="C507" s="9">
        <v>11</v>
      </c>
      <c r="D507" s="9" t="s">
        <v>14119</v>
      </c>
      <c r="E507" s="10" t="s">
        <v>14124</v>
      </c>
    </row>
    <row r="508" spans="1:5" x14ac:dyDescent="0.55000000000000004">
      <c r="A508" s="33">
        <v>44703</v>
      </c>
      <c r="B508" s="9" t="s">
        <v>4529</v>
      </c>
      <c r="C508" s="9">
        <v>11</v>
      </c>
      <c r="D508" s="9" t="s">
        <v>14118</v>
      </c>
      <c r="E508" s="10" t="s">
        <v>14121</v>
      </c>
    </row>
    <row r="509" spans="1:5" x14ac:dyDescent="0.55000000000000004">
      <c r="A509" s="33">
        <v>44704</v>
      </c>
      <c r="B509" s="9" t="s">
        <v>4534</v>
      </c>
      <c r="C509" s="9">
        <v>9</v>
      </c>
      <c r="D509" s="9" t="s">
        <v>14119</v>
      </c>
      <c r="E509" s="10" t="s">
        <v>14124</v>
      </c>
    </row>
    <row r="510" spans="1:5" x14ac:dyDescent="0.55000000000000004">
      <c r="A510" s="33">
        <v>44705</v>
      </c>
      <c r="B510" s="9" t="s">
        <v>4540</v>
      </c>
      <c r="C510" s="9">
        <v>5</v>
      </c>
      <c r="D510" s="9" t="s">
        <v>14118</v>
      </c>
      <c r="E510" s="10" t="s">
        <v>14121</v>
      </c>
    </row>
    <row r="511" spans="1:5" x14ac:dyDescent="0.55000000000000004">
      <c r="A511" s="33">
        <v>44706</v>
      </c>
      <c r="B511" s="9" t="s">
        <v>4543</v>
      </c>
      <c r="C511" s="9">
        <v>8</v>
      </c>
      <c r="D511" s="9" t="s">
        <v>14119</v>
      </c>
      <c r="E511" s="10" t="s">
        <v>14124</v>
      </c>
    </row>
    <row r="512" spans="1:5" x14ac:dyDescent="0.55000000000000004">
      <c r="A512" s="33">
        <v>44707</v>
      </c>
      <c r="B512" s="9" t="s">
        <v>4546</v>
      </c>
      <c r="C512" s="9">
        <v>7</v>
      </c>
      <c r="D512" s="9" t="s">
        <v>14118</v>
      </c>
      <c r="E512" s="10" t="s">
        <v>14121</v>
      </c>
    </row>
    <row r="513" spans="1:5" x14ac:dyDescent="0.55000000000000004">
      <c r="A513" s="33">
        <v>44708</v>
      </c>
      <c r="B513" s="9" t="s">
        <v>4556</v>
      </c>
      <c r="C513" s="9">
        <v>6</v>
      </c>
      <c r="D513" s="9" t="s">
        <v>14119</v>
      </c>
      <c r="E513" s="10" t="s">
        <v>14124</v>
      </c>
    </row>
    <row r="514" spans="1:5" x14ac:dyDescent="0.55000000000000004">
      <c r="A514" s="33">
        <v>44709</v>
      </c>
      <c r="B514" s="9" t="s">
        <v>4561</v>
      </c>
      <c r="C514" s="9">
        <v>15</v>
      </c>
      <c r="D514" s="9" t="s">
        <v>14118</v>
      </c>
      <c r="E514" s="10" t="s">
        <v>14121</v>
      </c>
    </row>
    <row r="515" spans="1:5" x14ac:dyDescent="0.55000000000000004">
      <c r="A515" s="33">
        <v>44710</v>
      </c>
      <c r="B515" s="9" t="s">
        <v>4571</v>
      </c>
      <c r="C515" s="9">
        <v>23</v>
      </c>
      <c r="D515" s="9" t="s">
        <v>14119</v>
      </c>
      <c r="E515" s="10" t="s">
        <v>14124</v>
      </c>
    </row>
    <row r="516" spans="1:5" x14ac:dyDescent="0.55000000000000004">
      <c r="A516" s="33">
        <v>44711</v>
      </c>
      <c r="B516" s="9" t="s">
        <v>397</v>
      </c>
      <c r="C516" s="9">
        <v>14</v>
      </c>
      <c r="D516" s="9" t="s">
        <v>14118</v>
      </c>
      <c r="E516" s="10" t="s">
        <v>14121</v>
      </c>
    </row>
    <row r="517" spans="1:5" x14ac:dyDescent="0.55000000000000004">
      <c r="A517" s="33">
        <v>44712</v>
      </c>
      <c r="B517" s="9" t="s">
        <v>4583</v>
      </c>
      <c r="C517" s="9">
        <v>9</v>
      </c>
      <c r="D517" s="9" t="s">
        <v>14119</v>
      </c>
      <c r="E517" s="10" t="s">
        <v>14124</v>
      </c>
    </row>
    <row r="518" spans="1:5" x14ac:dyDescent="0.55000000000000004">
      <c r="A518" s="33">
        <v>44713</v>
      </c>
      <c r="B518" s="9" t="s">
        <v>4593</v>
      </c>
      <c r="C518" s="9">
        <v>4</v>
      </c>
      <c r="D518" s="9" t="s">
        <v>14118</v>
      </c>
      <c r="E518" s="10" t="s">
        <v>14121</v>
      </c>
    </row>
    <row r="519" spans="1:5" x14ac:dyDescent="0.55000000000000004">
      <c r="A519" s="33">
        <v>44714</v>
      </c>
      <c r="B519" s="9" t="s">
        <v>4598</v>
      </c>
      <c r="C519" s="9">
        <v>3</v>
      </c>
      <c r="D519" s="9" t="s">
        <v>14119</v>
      </c>
      <c r="E519" s="10" t="s">
        <v>14124</v>
      </c>
    </row>
    <row r="520" spans="1:5" x14ac:dyDescent="0.55000000000000004">
      <c r="A520" s="33">
        <v>44715</v>
      </c>
      <c r="B520" s="9" t="s">
        <v>405</v>
      </c>
      <c r="C520" s="9">
        <v>8</v>
      </c>
      <c r="D520" s="9" t="s">
        <v>14118</v>
      </c>
      <c r="E520" s="10" t="s">
        <v>14121</v>
      </c>
    </row>
    <row r="521" spans="1:5" x14ac:dyDescent="0.55000000000000004">
      <c r="A521" s="33">
        <v>44716</v>
      </c>
      <c r="B521" s="9" t="s">
        <v>4605</v>
      </c>
      <c r="C521" s="9">
        <v>12</v>
      </c>
      <c r="D521" s="9" t="s">
        <v>14119</v>
      </c>
      <c r="E521" s="10" t="s">
        <v>14124</v>
      </c>
    </row>
    <row r="522" spans="1:5" x14ac:dyDescent="0.55000000000000004">
      <c r="A522" s="33">
        <v>44717</v>
      </c>
      <c r="B522" s="9" t="s">
        <v>4615</v>
      </c>
      <c r="C522" s="9">
        <v>15</v>
      </c>
      <c r="D522" s="9" t="s">
        <v>14118</v>
      </c>
      <c r="E522" s="10" t="s">
        <v>14121</v>
      </c>
    </row>
    <row r="523" spans="1:5" x14ac:dyDescent="0.55000000000000004">
      <c r="A523" s="33">
        <v>44718</v>
      </c>
      <c r="B523" s="9" t="s">
        <v>4625</v>
      </c>
      <c r="C523" s="9">
        <v>17</v>
      </c>
      <c r="D523" s="9" t="s">
        <v>14119</v>
      </c>
      <c r="E523" s="10" t="s">
        <v>14124</v>
      </c>
    </row>
    <row r="524" spans="1:5" x14ac:dyDescent="0.55000000000000004">
      <c r="A524" s="33">
        <v>44719</v>
      </c>
      <c r="B524" s="9" t="s">
        <v>4631</v>
      </c>
      <c r="C524" s="9">
        <v>3</v>
      </c>
      <c r="D524" s="9" t="s">
        <v>14118</v>
      </c>
      <c r="E524" s="10" t="s">
        <v>14120</v>
      </c>
    </row>
    <row r="525" spans="1:5" x14ac:dyDescent="0.55000000000000004">
      <c r="A525" s="33">
        <v>44720</v>
      </c>
      <c r="B525" s="9" t="s">
        <v>4640</v>
      </c>
      <c r="C525" s="9">
        <v>2</v>
      </c>
      <c r="D525" s="9" t="s">
        <v>14119</v>
      </c>
      <c r="E525" s="10" t="s">
        <v>14124</v>
      </c>
    </row>
    <row r="526" spans="1:5" x14ac:dyDescent="0.55000000000000004">
      <c r="A526" s="33">
        <v>44721</v>
      </c>
      <c r="B526" s="9" t="s">
        <v>4645</v>
      </c>
      <c r="C526" s="9">
        <v>9</v>
      </c>
      <c r="D526" s="9" t="s">
        <v>14118</v>
      </c>
      <c r="E526" s="10" t="s">
        <v>14120</v>
      </c>
    </row>
    <row r="527" spans="1:5" x14ac:dyDescent="0.55000000000000004">
      <c r="A527" s="33">
        <v>44722</v>
      </c>
      <c r="B527" s="9" t="s">
        <v>4655</v>
      </c>
      <c r="C527" s="9">
        <v>5</v>
      </c>
      <c r="D527" s="9" t="s">
        <v>14119</v>
      </c>
      <c r="E527" s="10" t="s">
        <v>14124</v>
      </c>
    </row>
    <row r="528" spans="1:5" x14ac:dyDescent="0.55000000000000004">
      <c r="A528" s="33">
        <v>44723</v>
      </c>
      <c r="B528" s="9" t="s">
        <v>4660</v>
      </c>
      <c r="C528" s="9">
        <v>6</v>
      </c>
      <c r="D528" s="9" t="s">
        <v>14118</v>
      </c>
      <c r="E528" s="10" t="s">
        <v>14120</v>
      </c>
    </row>
    <row r="529" spans="1:5" x14ac:dyDescent="0.55000000000000004">
      <c r="A529" s="33">
        <v>44724</v>
      </c>
      <c r="B529" s="9" t="s">
        <v>4671</v>
      </c>
      <c r="C529" s="9">
        <v>8</v>
      </c>
      <c r="D529" s="9" t="s">
        <v>14119</v>
      </c>
      <c r="E529" s="10" t="s">
        <v>14124</v>
      </c>
    </row>
    <row r="530" spans="1:5" x14ac:dyDescent="0.55000000000000004">
      <c r="A530" s="33">
        <v>44725</v>
      </c>
      <c r="B530" s="9" t="s">
        <v>4681</v>
      </c>
      <c r="C530" s="9">
        <v>10</v>
      </c>
      <c r="D530" s="9" t="s">
        <v>14118</v>
      </c>
      <c r="E530" s="10" t="s">
        <v>14120</v>
      </c>
    </row>
    <row r="531" spans="1:5" x14ac:dyDescent="0.55000000000000004">
      <c r="A531" s="33">
        <v>44726</v>
      </c>
      <c r="B531" s="9" t="s">
        <v>4691</v>
      </c>
      <c r="C531" s="9">
        <v>15</v>
      </c>
      <c r="D531" s="9" t="s">
        <v>14119</v>
      </c>
      <c r="E531" s="10" t="s">
        <v>14124</v>
      </c>
    </row>
    <row r="532" spans="1:5" x14ac:dyDescent="0.55000000000000004">
      <c r="A532" s="33">
        <v>44727</v>
      </c>
      <c r="B532" s="9" t="s">
        <v>4701</v>
      </c>
      <c r="C532" s="9">
        <v>17</v>
      </c>
      <c r="D532" s="9" t="s">
        <v>14118</v>
      </c>
      <c r="E532" s="10" t="s">
        <v>14120</v>
      </c>
    </row>
    <row r="533" spans="1:5" x14ac:dyDescent="0.55000000000000004">
      <c r="A533" s="33">
        <v>44728</v>
      </c>
      <c r="B533" s="9" t="s">
        <v>4711</v>
      </c>
      <c r="C533" s="9">
        <v>18</v>
      </c>
      <c r="D533" s="9" t="s">
        <v>14119</v>
      </c>
      <c r="E533" s="10" t="s">
        <v>14124</v>
      </c>
    </row>
    <row r="534" spans="1:5" x14ac:dyDescent="0.55000000000000004">
      <c r="A534" s="33">
        <v>44729</v>
      </c>
      <c r="B534" s="9" t="s">
        <v>4722</v>
      </c>
      <c r="C534" s="9">
        <v>6</v>
      </c>
      <c r="D534" s="9" t="s">
        <v>14118</v>
      </c>
      <c r="E534" s="10" t="s">
        <v>14120</v>
      </c>
    </row>
    <row r="535" spans="1:5" x14ac:dyDescent="0.55000000000000004">
      <c r="A535" s="33">
        <v>44730</v>
      </c>
      <c r="B535" s="9" t="s">
        <v>4727</v>
      </c>
      <c r="C535" s="9">
        <v>6</v>
      </c>
      <c r="D535" s="9" t="s">
        <v>14119</v>
      </c>
      <c r="E535" s="10" t="s">
        <v>14124</v>
      </c>
    </row>
    <row r="536" spans="1:5" x14ac:dyDescent="0.55000000000000004">
      <c r="A536" s="33">
        <v>44731</v>
      </c>
      <c r="B536" s="9" t="s">
        <v>4737</v>
      </c>
      <c r="C536" s="9">
        <v>6</v>
      </c>
      <c r="D536" s="9" t="s">
        <v>14118</v>
      </c>
      <c r="E536" s="10" t="s">
        <v>14120</v>
      </c>
    </row>
    <row r="537" spans="1:5" x14ac:dyDescent="0.55000000000000004">
      <c r="A537" s="33">
        <v>44732</v>
      </c>
      <c r="B537" s="9" t="s">
        <v>4748</v>
      </c>
      <c r="C537" s="9">
        <v>7</v>
      </c>
      <c r="D537" s="9" t="s">
        <v>14119</v>
      </c>
      <c r="E537" s="10" t="s">
        <v>14124</v>
      </c>
    </row>
    <row r="538" spans="1:5" x14ac:dyDescent="0.55000000000000004">
      <c r="A538" s="33">
        <v>44733</v>
      </c>
      <c r="B538" s="9" t="s">
        <v>4759</v>
      </c>
      <c r="C538" s="9">
        <v>7</v>
      </c>
      <c r="D538" s="9" t="s">
        <v>14118</v>
      </c>
      <c r="E538" s="10" t="s">
        <v>14120</v>
      </c>
    </row>
    <row r="539" spans="1:5" x14ac:dyDescent="0.55000000000000004">
      <c r="A539" s="33">
        <v>44734</v>
      </c>
      <c r="B539" s="9" t="s">
        <v>4771</v>
      </c>
      <c r="C539" s="9">
        <v>7</v>
      </c>
      <c r="D539" s="9" t="s">
        <v>14119</v>
      </c>
      <c r="E539" s="10" t="s">
        <v>14124</v>
      </c>
    </row>
    <row r="540" spans="1:5" x14ac:dyDescent="0.55000000000000004">
      <c r="A540" s="33">
        <v>44735</v>
      </c>
      <c r="B540" s="9" t="s">
        <v>4776</v>
      </c>
      <c r="C540" s="9">
        <v>7</v>
      </c>
      <c r="D540" s="9" t="s">
        <v>14118</v>
      </c>
      <c r="E540" s="10" t="s">
        <v>14120</v>
      </c>
    </row>
    <row r="541" spans="1:5" x14ac:dyDescent="0.55000000000000004">
      <c r="A541" s="33">
        <v>44736</v>
      </c>
      <c r="B541" s="9" t="s">
        <v>4786</v>
      </c>
      <c r="C541" s="9">
        <v>7</v>
      </c>
      <c r="D541" s="9" t="s">
        <v>14119</v>
      </c>
      <c r="E541" s="10" t="s">
        <v>14124</v>
      </c>
    </row>
    <row r="542" spans="1:5" x14ac:dyDescent="0.55000000000000004">
      <c r="A542" s="33">
        <v>44737</v>
      </c>
      <c r="B542" s="9" t="s">
        <v>563</v>
      </c>
      <c r="C542" s="9">
        <v>7</v>
      </c>
      <c r="D542" s="9" t="s">
        <v>14118</v>
      </c>
      <c r="E542" s="10" t="s">
        <v>14120</v>
      </c>
    </row>
    <row r="543" spans="1:5" x14ac:dyDescent="0.55000000000000004">
      <c r="A543" s="33">
        <v>44738</v>
      </c>
      <c r="B543" s="9" t="s">
        <v>4799</v>
      </c>
      <c r="C543" s="9">
        <v>7</v>
      </c>
      <c r="D543" s="9" t="s">
        <v>14119</v>
      </c>
      <c r="E543" s="10" t="s">
        <v>14124</v>
      </c>
    </row>
    <row r="544" spans="1:5" x14ac:dyDescent="0.55000000000000004">
      <c r="A544" s="33">
        <v>44739</v>
      </c>
      <c r="B544" s="9" t="s">
        <v>4811</v>
      </c>
      <c r="C544" s="9">
        <v>11</v>
      </c>
      <c r="D544" s="9" t="s">
        <v>14118</v>
      </c>
      <c r="E544" s="10" t="s">
        <v>14120</v>
      </c>
    </row>
    <row r="545" spans="1:5" x14ac:dyDescent="0.55000000000000004">
      <c r="A545" s="33">
        <v>44740</v>
      </c>
      <c r="B545" s="9" t="s">
        <v>4821</v>
      </c>
      <c r="C545" s="9">
        <v>11</v>
      </c>
      <c r="D545" s="9" t="s">
        <v>14119</v>
      </c>
      <c r="E545" s="10" t="s">
        <v>14124</v>
      </c>
    </row>
    <row r="546" spans="1:5" x14ac:dyDescent="0.55000000000000004">
      <c r="A546" s="33">
        <v>44741</v>
      </c>
      <c r="B546" s="9" t="s">
        <v>4831</v>
      </c>
      <c r="C546" s="9">
        <v>11</v>
      </c>
      <c r="D546" s="9" t="s">
        <v>14118</v>
      </c>
      <c r="E546" s="10" t="s">
        <v>14120</v>
      </c>
    </row>
    <row r="547" spans="1:5" x14ac:dyDescent="0.55000000000000004">
      <c r="A547" s="33">
        <v>44742</v>
      </c>
      <c r="B547" s="9" t="s">
        <v>4842</v>
      </c>
      <c r="C547" s="9">
        <v>11</v>
      </c>
      <c r="D547" s="9" t="s">
        <v>14119</v>
      </c>
      <c r="E547" s="10" t="s">
        <v>14124</v>
      </c>
    </row>
    <row r="548" spans="1:5" x14ac:dyDescent="0.55000000000000004">
      <c r="A548" s="33">
        <v>44743</v>
      </c>
      <c r="B548" s="9" t="s">
        <v>4853</v>
      </c>
      <c r="C548" s="9">
        <v>9</v>
      </c>
      <c r="D548" s="9" t="s">
        <v>14118</v>
      </c>
      <c r="E548" s="10" t="s">
        <v>14120</v>
      </c>
    </row>
    <row r="549" spans="1:5" x14ac:dyDescent="0.55000000000000004">
      <c r="A549" s="33">
        <v>44744</v>
      </c>
      <c r="B549" s="9" t="s">
        <v>4864</v>
      </c>
      <c r="C549" s="9">
        <v>5</v>
      </c>
      <c r="D549" s="9" t="s">
        <v>14119</v>
      </c>
      <c r="E549" s="10" t="s">
        <v>14124</v>
      </c>
    </row>
    <row r="550" spans="1:5" x14ac:dyDescent="0.55000000000000004">
      <c r="A550" s="33">
        <v>44745</v>
      </c>
      <c r="B550" s="9" t="s">
        <v>4874</v>
      </c>
      <c r="C550" s="9">
        <v>8</v>
      </c>
      <c r="D550" s="9" t="s">
        <v>14118</v>
      </c>
      <c r="E550" s="10" t="s">
        <v>14120</v>
      </c>
    </row>
    <row r="551" spans="1:5" x14ac:dyDescent="0.55000000000000004">
      <c r="A551" s="33">
        <v>44746</v>
      </c>
      <c r="B551" s="9" t="s">
        <v>4884</v>
      </c>
      <c r="C551" s="9">
        <v>7</v>
      </c>
      <c r="D551" s="9" t="s">
        <v>14119</v>
      </c>
      <c r="E551" s="10" t="s">
        <v>14124</v>
      </c>
    </row>
    <row r="552" spans="1:5" x14ac:dyDescent="0.55000000000000004">
      <c r="A552" s="33">
        <v>44747</v>
      </c>
      <c r="B552" s="9" t="s">
        <v>4894</v>
      </c>
      <c r="C552" s="9">
        <v>6</v>
      </c>
      <c r="D552" s="9" t="s">
        <v>14118</v>
      </c>
      <c r="E552" s="10" t="s">
        <v>14120</v>
      </c>
    </row>
    <row r="553" spans="1:5" x14ac:dyDescent="0.55000000000000004">
      <c r="A553" s="33">
        <v>44748</v>
      </c>
      <c r="B553" s="9" t="s">
        <v>4905</v>
      </c>
      <c r="C553" s="9">
        <v>15</v>
      </c>
      <c r="D553" s="9" t="s">
        <v>14119</v>
      </c>
      <c r="E553" s="10" t="s">
        <v>14124</v>
      </c>
    </row>
    <row r="554" spans="1:5" x14ac:dyDescent="0.55000000000000004">
      <c r="A554" s="33">
        <v>44749</v>
      </c>
      <c r="B554" s="9" t="s">
        <v>4915</v>
      </c>
      <c r="C554" s="9">
        <v>23</v>
      </c>
      <c r="D554" s="9" t="s">
        <v>14118</v>
      </c>
      <c r="E554" s="10" t="s">
        <v>14120</v>
      </c>
    </row>
    <row r="555" spans="1:5" x14ac:dyDescent="0.55000000000000004">
      <c r="A555" s="33">
        <v>44750</v>
      </c>
      <c r="B555" s="9" t="s">
        <v>4927</v>
      </c>
      <c r="C555" s="9">
        <v>14</v>
      </c>
      <c r="D555" s="9" t="s">
        <v>14119</v>
      </c>
      <c r="E555" s="10" t="s">
        <v>14124</v>
      </c>
    </row>
    <row r="556" spans="1:5" x14ac:dyDescent="0.55000000000000004">
      <c r="A556" s="33">
        <v>44751</v>
      </c>
      <c r="B556" s="9" t="s">
        <v>4937</v>
      </c>
      <c r="C556" s="9">
        <v>9</v>
      </c>
      <c r="D556" s="9" t="s">
        <v>14118</v>
      </c>
      <c r="E556" s="10" t="s">
        <v>14120</v>
      </c>
    </row>
    <row r="557" spans="1:5" x14ac:dyDescent="0.55000000000000004">
      <c r="A557" s="33">
        <v>44752</v>
      </c>
      <c r="B557" s="9" t="s">
        <v>4939</v>
      </c>
      <c r="C557" s="9">
        <v>4</v>
      </c>
      <c r="D557" s="9" t="s">
        <v>14119</v>
      </c>
      <c r="E557" s="10" t="s">
        <v>14124</v>
      </c>
    </row>
    <row r="558" spans="1:5" x14ac:dyDescent="0.55000000000000004">
      <c r="A558" s="33">
        <v>44753</v>
      </c>
      <c r="B558" s="9" t="s">
        <v>4949</v>
      </c>
      <c r="C558" s="9">
        <v>3</v>
      </c>
      <c r="D558" s="9" t="s">
        <v>14118</v>
      </c>
      <c r="E558" s="10" t="s">
        <v>14120</v>
      </c>
    </row>
    <row r="559" spans="1:5" x14ac:dyDescent="0.55000000000000004">
      <c r="A559" s="33">
        <v>44754</v>
      </c>
      <c r="B559" s="9" t="s">
        <v>4954</v>
      </c>
      <c r="C559" s="9">
        <v>8</v>
      </c>
      <c r="D559" s="9" t="s">
        <v>14119</v>
      </c>
      <c r="E559" s="10" t="s">
        <v>14124</v>
      </c>
    </row>
    <row r="560" spans="1:5" x14ac:dyDescent="0.55000000000000004">
      <c r="A560" s="33">
        <v>44755</v>
      </c>
      <c r="B560" s="9" t="s">
        <v>4965</v>
      </c>
      <c r="C560" s="9">
        <v>12</v>
      </c>
      <c r="D560" s="9" t="s">
        <v>14118</v>
      </c>
      <c r="E560" s="10" t="s">
        <v>14120</v>
      </c>
    </row>
    <row r="561" spans="1:5" x14ac:dyDescent="0.55000000000000004">
      <c r="A561" s="33">
        <v>44756</v>
      </c>
      <c r="B561" s="9" t="s">
        <v>4976</v>
      </c>
      <c r="C561" s="9">
        <v>15</v>
      </c>
      <c r="D561" s="9" t="s">
        <v>14119</v>
      </c>
      <c r="E561" s="10" t="s">
        <v>14124</v>
      </c>
    </row>
    <row r="562" spans="1:5" x14ac:dyDescent="0.55000000000000004">
      <c r="A562" s="33">
        <v>44757</v>
      </c>
      <c r="B562" s="9" t="s">
        <v>4981</v>
      </c>
      <c r="C562" s="9">
        <v>17</v>
      </c>
      <c r="D562" s="9" t="s">
        <v>14118</v>
      </c>
      <c r="E562" s="10" t="s">
        <v>14120</v>
      </c>
    </row>
    <row r="563" spans="1:5" x14ac:dyDescent="0.55000000000000004">
      <c r="A563" s="33">
        <v>44758</v>
      </c>
      <c r="B563" s="9" t="s">
        <v>4992</v>
      </c>
      <c r="C563" s="9">
        <v>3</v>
      </c>
      <c r="D563" s="9" t="s">
        <v>14119</v>
      </c>
      <c r="E563" s="10" t="s">
        <v>14124</v>
      </c>
    </row>
    <row r="564" spans="1:5" x14ac:dyDescent="0.55000000000000004">
      <c r="A564" s="33">
        <v>44759</v>
      </c>
      <c r="B564" s="9" t="s">
        <v>739</v>
      </c>
      <c r="C564" s="9">
        <v>2</v>
      </c>
      <c r="D564" s="9" t="s">
        <v>14118</v>
      </c>
      <c r="E564" s="10" t="s">
        <v>14120</v>
      </c>
    </row>
    <row r="565" spans="1:5" x14ac:dyDescent="0.55000000000000004">
      <c r="A565" s="33">
        <v>44760</v>
      </c>
      <c r="B565" s="9" t="s">
        <v>5005</v>
      </c>
      <c r="C565" s="9">
        <v>9</v>
      </c>
      <c r="D565" s="9" t="s">
        <v>14119</v>
      </c>
      <c r="E565" s="10" t="s">
        <v>14124</v>
      </c>
    </row>
    <row r="566" spans="1:5" x14ac:dyDescent="0.55000000000000004">
      <c r="A566" s="33">
        <v>44761</v>
      </c>
      <c r="B566" s="9" t="s">
        <v>776</v>
      </c>
      <c r="C566" s="9">
        <v>5</v>
      </c>
      <c r="D566" s="9" t="s">
        <v>14118</v>
      </c>
      <c r="E566" s="10" t="s">
        <v>14120</v>
      </c>
    </row>
    <row r="567" spans="1:5" x14ac:dyDescent="0.55000000000000004">
      <c r="A567" s="33">
        <v>44762</v>
      </c>
      <c r="B567" s="9" t="s">
        <v>5018</v>
      </c>
      <c r="C567" s="9">
        <v>6</v>
      </c>
      <c r="D567" s="9" t="s">
        <v>14119</v>
      </c>
      <c r="E567" s="10" t="s">
        <v>14124</v>
      </c>
    </row>
    <row r="568" spans="1:5" x14ac:dyDescent="0.55000000000000004">
      <c r="A568" s="33">
        <v>44763</v>
      </c>
      <c r="B568" s="9" t="s">
        <v>5023</v>
      </c>
      <c r="C568" s="9">
        <v>8</v>
      </c>
      <c r="D568" s="9" t="s">
        <v>14118</v>
      </c>
      <c r="E568" s="10" t="s">
        <v>14120</v>
      </c>
    </row>
    <row r="569" spans="1:5" x14ac:dyDescent="0.55000000000000004">
      <c r="A569" s="33">
        <v>44764</v>
      </c>
      <c r="B569" s="9" t="s">
        <v>5027</v>
      </c>
      <c r="C569" s="9">
        <v>10</v>
      </c>
      <c r="D569" s="9" t="s">
        <v>14119</v>
      </c>
      <c r="E569" s="10" t="s">
        <v>14124</v>
      </c>
    </row>
    <row r="570" spans="1:5" x14ac:dyDescent="0.55000000000000004">
      <c r="A570" s="33">
        <v>44765</v>
      </c>
      <c r="B570" s="9" t="s">
        <v>5038</v>
      </c>
      <c r="C570" s="9">
        <v>15</v>
      </c>
      <c r="D570" s="9" t="s">
        <v>14118</v>
      </c>
      <c r="E570" s="10" t="s">
        <v>14120</v>
      </c>
    </row>
    <row r="571" spans="1:5" x14ac:dyDescent="0.55000000000000004">
      <c r="A571" s="33">
        <v>44766</v>
      </c>
      <c r="B571" s="9" t="s">
        <v>797</v>
      </c>
      <c r="C571" s="9">
        <v>17</v>
      </c>
      <c r="D571" s="9" t="s">
        <v>14119</v>
      </c>
      <c r="E571" s="10" t="s">
        <v>14124</v>
      </c>
    </row>
    <row r="572" spans="1:5" x14ac:dyDescent="0.55000000000000004">
      <c r="A572" s="33">
        <v>44767</v>
      </c>
      <c r="B572" s="9" t="s">
        <v>807</v>
      </c>
      <c r="C572" s="9">
        <v>18</v>
      </c>
      <c r="D572" s="9" t="s">
        <v>14118</v>
      </c>
      <c r="E572" s="10" t="s">
        <v>14120</v>
      </c>
    </row>
    <row r="573" spans="1:5" x14ac:dyDescent="0.55000000000000004">
      <c r="A573" s="33">
        <v>44768</v>
      </c>
      <c r="B573" s="9" t="s">
        <v>5054</v>
      </c>
      <c r="C573" s="9">
        <v>6</v>
      </c>
      <c r="D573" s="9" t="s">
        <v>14119</v>
      </c>
      <c r="E573" s="10" t="s">
        <v>14124</v>
      </c>
    </row>
    <row r="574" spans="1:5" x14ac:dyDescent="0.55000000000000004">
      <c r="A574" s="33">
        <v>44769</v>
      </c>
      <c r="B574" s="9" t="s">
        <v>5064</v>
      </c>
      <c r="C574" s="9">
        <v>6</v>
      </c>
      <c r="D574" s="9" t="s">
        <v>14118</v>
      </c>
      <c r="E574" s="10" t="s">
        <v>14120</v>
      </c>
    </row>
    <row r="575" spans="1:5" x14ac:dyDescent="0.55000000000000004">
      <c r="A575" s="33">
        <v>44770</v>
      </c>
      <c r="B575" s="9" t="s">
        <v>5074</v>
      </c>
      <c r="C575" s="9">
        <v>6</v>
      </c>
      <c r="D575" s="9" t="s">
        <v>14119</v>
      </c>
      <c r="E575" s="10" t="s">
        <v>14124</v>
      </c>
    </row>
    <row r="576" spans="1:5" x14ac:dyDescent="0.55000000000000004">
      <c r="A576" s="33">
        <v>44771</v>
      </c>
      <c r="B576" s="9" t="s">
        <v>5084</v>
      </c>
      <c r="C576" s="9">
        <v>7</v>
      </c>
      <c r="D576" s="9" t="s">
        <v>14118</v>
      </c>
      <c r="E576" s="10" t="s">
        <v>14120</v>
      </c>
    </row>
    <row r="577" spans="1:5" x14ac:dyDescent="0.55000000000000004">
      <c r="A577" s="33">
        <v>44772</v>
      </c>
      <c r="B577" s="9" t="s">
        <v>5088</v>
      </c>
      <c r="C577" s="9">
        <v>7</v>
      </c>
      <c r="D577" s="9" t="s">
        <v>14119</v>
      </c>
      <c r="E577" s="10" t="s">
        <v>14124</v>
      </c>
    </row>
    <row r="578" spans="1:5" x14ac:dyDescent="0.55000000000000004">
      <c r="A578" s="33">
        <v>44773</v>
      </c>
      <c r="B578" s="9" t="s">
        <v>5098</v>
      </c>
      <c r="C578" s="9">
        <v>7</v>
      </c>
      <c r="D578" s="9" t="s">
        <v>14118</v>
      </c>
      <c r="E578" s="10" t="s">
        <v>14120</v>
      </c>
    </row>
    <row r="579" spans="1:5" x14ac:dyDescent="0.55000000000000004">
      <c r="A579" s="33">
        <v>44774</v>
      </c>
      <c r="B579" s="9" t="s">
        <v>5108</v>
      </c>
      <c r="C579" s="9">
        <v>7</v>
      </c>
      <c r="D579" s="9" t="s">
        <v>14119</v>
      </c>
      <c r="E579" s="10" t="s">
        <v>14124</v>
      </c>
    </row>
    <row r="580" spans="1:5" x14ac:dyDescent="0.55000000000000004">
      <c r="A580" s="33">
        <v>44775</v>
      </c>
      <c r="B580" s="9" t="s">
        <v>5118</v>
      </c>
      <c r="C580" s="9">
        <v>7</v>
      </c>
      <c r="D580" s="9" t="s">
        <v>14118</v>
      </c>
      <c r="E580" s="10" t="s">
        <v>14120</v>
      </c>
    </row>
    <row r="581" spans="1:5" x14ac:dyDescent="0.55000000000000004">
      <c r="A581" s="33">
        <v>44776</v>
      </c>
      <c r="B581" s="9" t="s">
        <v>5129</v>
      </c>
      <c r="C581" s="9">
        <v>7</v>
      </c>
      <c r="D581" s="9" t="s">
        <v>14119</v>
      </c>
      <c r="E581" s="10" t="s">
        <v>14124</v>
      </c>
    </row>
    <row r="582" spans="1:5" x14ac:dyDescent="0.55000000000000004">
      <c r="A582" s="33">
        <v>44777</v>
      </c>
      <c r="B582" s="9" t="s">
        <v>5139</v>
      </c>
      <c r="C582" s="9">
        <v>7</v>
      </c>
      <c r="D582" s="9" t="s">
        <v>14118</v>
      </c>
      <c r="E582" s="10" t="s">
        <v>14120</v>
      </c>
    </row>
    <row r="583" spans="1:5" x14ac:dyDescent="0.55000000000000004">
      <c r="A583" s="33">
        <v>44778</v>
      </c>
      <c r="B583" s="9" t="s">
        <v>5145</v>
      </c>
      <c r="C583" s="9">
        <v>11</v>
      </c>
      <c r="D583" s="9" t="s">
        <v>14119</v>
      </c>
      <c r="E583" s="10" t="s">
        <v>14124</v>
      </c>
    </row>
    <row r="584" spans="1:5" x14ac:dyDescent="0.55000000000000004">
      <c r="A584" s="33">
        <v>44779</v>
      </c>
      <c r="B584" s="9" t="s">
        <v>5149</v>
      </c>
      <c r="C584" s="9">
        <v>11</v>
      </c>
      <c r="D584" s="9" t="s">
        <v>14118</v>
      </c>
      <c r="E584" s="10" t="s">
        <v>14120</v>
      </c>
    </row>
    <row r="585" spans="1:5" x14ac:dyDescent="0.55000000000000004">
      <c r="A585" s="33">
        <v>44780</v>
      </c>
      <c r="B585" s="9" t="s">
        <v>5159</v>
      </c>
      <c r="C585" s="9">
        <v>11</v>
      </c>
      <c r="D585" s="9" t="s">
        <v>14119</v>
      </c>
      <c r="E585" s="10" t="s">
        <v>14124</v>
      </c>
    </row>
    <row r="586" spans="1:5" x14ac:dyDescent="0.55000000000000004">
      <c r="A586" s="33">
        <v>44781</v>
      </c>
      <c r="B586" s="9" t="s">
        <v>5169</v>
      </c>
      <c r="C586" s="9">
        <v>11</v>
      </c>
      <c r="D586" s="9" t="s">
        <v>14118</v>
      </c>
      <c r="E586" s="10" t="s">
        <v>14120</v>
      </c>
    </row>
    <row r="587" spans="1:5" x14ac:dyDescent="0.55000000000000004">
      <c r="A587" s="33">
        <v>44782</v>
      </c>
      <c r="B587" s="9" t="s">
        <v>5175</v>
      </c>
      <c r="C587" s="9">
        <v>9</v>
      </c>
      <c r="D587" s="9" t="s">
        <v>14119</v>
      </c>
      <c r="E587" s="10" t="s">
        <v>14124</v>
      </c>
    </row>
    <row r="588" spans="1:5" x14ac:dyDescent="0.55000000000000004">
      <c r="A588" s="33">
        <v>44783</v>
      </c>
      <c r="B588" s="9" t="s">
        <v>3228</v>
      </c>
      <c r="C588" s="9">
        <v>5</v>
      </c>
      <c r="D588" s="9" t="s">
        <v>14118</v>
      </c>
      <c r="E588" s="10" t="s">
        <v>14120</v>
      </c>
    </row>
    <row r="589" spans="1:5" x14ac:dyDescent="0.55000000000000004">
      <c r="A589" s="33">
        <v>44784</v>
      </c>
      <c r="B589" s="9" t="s">
        <v>3239</v>
      </c>
      <c r="C589" s="9">
        <v>8</v>
      </c>
      <c r="D589" s="9" t="s">
        <v>14119</v>
      </c>
      <c r="E589" s="10" t="s">
        <v>14124</v>
      </c>
    </row>
    <row r="590" spans="1:5" x14ac:dyDescent="0.55000000000000004">
      <c r="A590" s="33">
        <v>44785</v>
      </c>
      <c r="B590" s="9" t="s">
        <v>5191</v>
      </c>
      <c r="C590" s="9">
        <v>7</v>
      </c>
      <c r="D590" s="9" t="s">
        <v>14118</v>
      </c>
      <c r="E590" s="10" t="s">
        <v>14120</v>
      </c>
    </row>
    <row r="591" spans="1:5" x14ac:dyDescent="0.55000000000000004">
      <c r="A591" s="33">
        <v>44786</v>
      </c>
      <c r="B591" s="9" t="s">
        <v>5204</v>
      </c>
      <c r="C591" s="9">
        <v>6</v>
      </c>
      <c r="D591" s="9" t="s">
        <v>14119</v>
      </c>
      <c r="E591" s="10" t="s">
        <v>14124</v>
      </c>
    </row>
    <row r="592" spans="1:5" x14ac:dyDescent="0.55000000000000004">
      <c r="A592" s="33">
        <v>44787</v>
      </c>
      <c r="B592" s="9" t="s">
        <v>5216</v>
      </c>
      <c r="C592" s="9">
        <v>15</v>
      </c>
      <c r="D592" s="9" t="s">
        <v>14118</v>
      </c>
      <c r="E592" s="10" t="s">
        <v>14120</v>
      </c>
    </row>
    <row r="593" spans="1:5" x14ac:dyDescent="0.55000000000000004">
      <c r="A593" s="33">
        <v>44788</v>
      </c>
      <c r="B593" s="9" t="s">
        <v>5229</v>
      </c>
      <c r="C593" s="9">
        <v>23</v>
      </c>
      <c r="D593" s="9" t="s">
        <v>14119</v>
      </c>
      <c r="E593" s="10" t="s">
        <v>14124</v>
      </c>
    </row>
    <row r="594" spans="1:5" x14ac:dyDescent="0.55000000000000004">
      <c r="A594" s="33">
        <v>44789</v>
      </c>
      <c r="B594" s="9" t="s">
        <v>5240</v>
      </c>
      <c r="C594" s="9">
        <v>14</v>
      </c>
      <c r="D594" s="9" t="s">
        <v>14118</v>
      </c>
      <c r="E594" s="10" t="s">
        <v>14120</v>
      </c>
    </row>
    <row r="595" spans="1:5" x14ac:dyDescent="0.55000000000000004">
      <c r="A595" s="33">
        <v>44790</v>
      </c>
      <c r="B595" s="9" t="s">
        <v>3299</v>
      </c>
      <c r="C595" s="9">
        <v>9</v>
      </c>
      <c r="D595" s="9" t="s">
        <v>14119</v>
      </c>
      <c r="E595" s="10" t="s">
        <v>14124</v>
      </c>
    </row>
    <row r="596" spans="1:5" x14ac:dyDescent="0.55000000000000004">
      <c r="A596" s="33">
        <v>44791</v>
      </c>
      <c r="B596" s="9" t="s">
        <v>3311</v>
      </c>
      <c r="C596" s="9">
        <v>4</v>
      </c>
      <c r="D596" s="9" t="s">
        <v>14118</v>
      </c>
      <c r="E596" s="10" t="s">
        <v>14120</v>
      </c>
    </row>
    <row r="597" spans="1:5" x14ac:dyDescent="0.55000000000000004">
      <c r="A597" s="33">
        <v>44792</v>
      </c>
      <c r="B597" s="9" t="s">
        <v>5255</v>
      </c>
      <c r="C597" s="9">
        <v>3</v>
      </c>
      <c r="D597" s="9" t="s">
        <v>14119</v>
      </c>
      <c r="E597" s="10" t="s">
        <v>14124</v>
      </c>
    </row>
    <row r="598" spans="1:5" x14ac:dyDescent="0.55000000000000004">
      <c r="A598" s="33">
        <v>44793</v>
      </c>
      <c r="B598" s="9" t="s">
        <v>5266</v>
      </c>
      <c r="C598" s="9">
        <v>8</v>
      </c>
      <c r="D598" s="9" t="s">
        <v>14118</v>
      </c>
      <c r="E598" s="10" t="s">
        <v>14120</v>
      </c>
    </row>
    <row r="599" spans="1:5" x14ac:dyDescent="0.55000000000000004">
      <c r="A599" s="33">
        <v>44794</v>
      </c>
      <c r="B599" s="9" t="s">
        <v>5277</v>
      </c>
      <c r="C599" s="9">
        <v>12</v>
      </c>
      <c r="D599" s="9" t="s">
        <v>14119</v>
      </c>
      <c r="E599" s="10" t="s">
        <v>14124</v>
      </c>
    </row>
    <row r="600" spans="1:5" x14ac:dyDescent="0.55000000000000004">
      <c r="A600" s="33">
        <v>44795</v>
      </c>
      <c r="B600" s="9" t="s">
        <v>3345</v>
      </c>
      <c r="C600" s="9">
        <v>15</v>
      </c>
      <c r="D600" s="9" t="s">
        <v>14118</v>
      </c>
      <c r="E600" s="10" t="s">
        <v>14120</v>
      </c>
    </row>
    <row r="601" spans="1:5" x14ac:dyDescent="0.55000000000000004">
      <c r="A601" s="33">
        <v>44796</v>
      </c>
      <c r="B601" s="9" t="s">
        <v>5290</v>
      </c>
      <c r="C601" s="9">
        <v>17</v>
      </c>
      <c r="D601" s="9" t="s">
        <v>14119</v>
      </c>
      <c r="E601" s="10" t="s">
        <v>14124</v>
      </c>
    </row>
    <row r="602" spans="1:5" x14ac:dyDescent="0.55000000000000004">
      <c r="A602" s="33">
        <v>44797</v>
      </c>
      <c r="B602" s="9" t="s">
        <v>3334</v>
      </c>
      <c r="C602" s="9">
        <v>3</v>
      </c>
      <c r="D602" s="9" t="s">
        <v>14118</v>
      </c>
      <c r="E602" s="10" t="s">
        <v>14120</v>
      </c>
    </row>
    <row r="603" spans="1:5" x14ac:dyDescent="0.55000000000000004">
      <c r="A603" s="33">
        <v>44798</v>
      </c>
      <c r="B603" s="9" t="s">
        <v>5309</v>
      </c>
      <c r="C603" s="9">
        <v>2</v>
      </c>
      <c r="D603" s="9" t="s">
        <v>14119</v>
      </c>
      <c r="E603" s="10" t="s">
        <v>14124</v>
      </c>
    </row>
    <row r="604" spans="1:5" x14ac:dyDescent="0.55000000000000004">
      <c r="A604" s="33">
        <v>44799</v>
      </c>
      <c r="B604" s="9" t="s">
        <v>5319</v>
      </c>
      <c r="C604" s="9">
        <v>9</v>
      </c>
      <c r="D604" s="9" t="s">
        <v>14118</v>
      </c>
      <c r="E604" s="10" t="s">
        <v>14120</v>
      </c>
    </row>
    <row r="605" spans="1:5" x14ac:dyDescent="0.55000000000000004">
      <c r="A605" s="33">
        <v>44800</v>
      </c>
      <c r="B605" s="9" t="s">
        <v>3389</v>
      </c>
      <c r="C605" s="9">
        <v>5</v>
      </c>
      <c r="D605" s="9" t="s">
        <v>14119</v>
      </c>
      <c r="E605" s="10" t="s">
        <v>14124</v>
      </c>
    </row>
    <row r="606" spans="1:5" x14ac:dyDescent="0.55000000000000004">
      <c r="A606" s="33">
        <v>44801</v>
      </c>
      <c r="B606" s="9" t="s">
        <v>5330</v>
      </c>
      <c r="C606" s="9">
        <v>6</v>
      </c>
      <c r="D606" s="9" t="s">
        <v>14118</v>
      </c>
      <c r="E606" s="10" t="s">
        <v>14120</v>
      </c>
    </row>
    <row r="607" spans="1:5" x14ac:dyDescent="0.55000000000000004">
      <c r="A607" s="33">
        <v>44802</v>
      </c>
      <c r="B607" s="9" t="s">
        <v>5340</v>
      </c>
      <c r="C607" s="9">
        <v>8</v>
      </c>
      <c r="D607" s="9" t="s">
        <v>14119</v>
      </c>
      <c r="E607" s="10" t="s">
        <v>14124</v>
      </c>
    </row>
    <row r="608" spans="1:5" x14ac:dyDescent="0.55000000000000004">
      <c r="A608" s="33">
        <v>44803</v>
      </c>
      <c r="B608" s="9" t="s">
        <v>5350</v>
      </c>
      <c r="C608" s="9">
        <v>10</v>
      </c>
      <c r="D608" s="9" t="s">
        <v>14118</v>
      </c>
      <c r="E608" s="10" t="s">
        <v>14120</v>
      </c>
    </row>
    <row r="609" spans="1:5" x14ac:dyDescent="0.55000000000000004">
      <c r="A609" s="33">
        <v>44804</v>
      </c>
      <c r="B609" s="9" t="s">
        <v>3460</v>
      </c>
      <c r="C609" s="9">
        <v>15</v>
      </c>
      <c r="D609" s="9" t="s">
        <v>14119</v>
      </c>
      <c r="E609" s="10" t="s">
        <v>14124</v>
      </c>
    </row>
    <row r="610" spans="1:5" x14ac:dyDescent="0.55000000000000004">
      <c r="A610" s="33">
        <v>44805</v>
      </c>
      <c r="B610" s="9" t="s">
        <v>3470</v>
      </c>
      <c r="C610" s="9">
        <v>17</v>
      </c>
      <c r="D610" s="9" t="s">
        <v>14118</v>
      </c>
      <c r="E610" s="10" t="s">
        <v>14120</v>
      </c>
    </row>
    <row r="611" spans="1:5" x14ac:dyDescent="0.55000000000000004">
      <c r="A611" s="33">
        <v>44806</v>
      </c>
      <c r="B611" s="9" t="s">
        <v>5364</v>
      </c>
      <c r="C611" s="9">
        <v>18</v>
      </c>
      <c r="D611" s="9" t="s">
        <v>14119</v>
      </c>
      <c r="E611" s="10" t="s">
        <v>14124</v>
      </c>
    </row>
    <row r="612" spans="1:5" x14ac:dyDescent="0.55000000000000004">
      <c r="A612" s="33">
        <v>44807</v>
      </c>
      <c r="B612" s="9" t="s">
        <v>5374</v>
      </c>
      <c r="C612" s="9">
        <v>6</v>
      </c>
      <c r="D612" s="9" t="s">
        <v>14118</v>
      </c>
      <c r="E612" s="10" t="s">
        <v>14120</v>
      </c>
    </row>
    <row r="613" spans="1:5" x14ac:dyDescent="0.55000000000000004">
      <c r="A613" s="33">
        <v>44808</v>
      </c>
      <c r="B613" s="9" t="s">
        <v>3512</v>
      </c>
      <c r="C613" s="9">
        <v>6</v>
      </c>
      <c r="D613" s="9" t="s">
        <v>14119</v>
      </c>
      <c r="E613" s="10" t="s">
        <v>14124</v>
      </c>
    </row>
    <row r="614" spans="1:5" x14ac:dyDescent="0.55000000000000004">
      <c r="A614" s="33">
        <v>44809</v>
      </c>
      <c r="B614" s="9" t="s">
        <v>5392</v>
      </c>
      <c r="C614" s="9">
        <v>6</v>
      </c>
      <c r="D614" s="9" t="s">
        <v>14118</v>
      </c>
      <c r="E614" s="10" t="s">
        <v>14120</v>
      </c>
    </row>
    <row r="615" spans="1:5" x14ac:dyDescent="0.55000000000000004">
      <c r="A615" s="33">
        <v>44810</v>
      </c>
      <c r="B615" s="9" t="s">
        <v>5402</v>
      </c>
      <c r="C615" s="9">
        <v>7</v>
      </c>
      <c r="D615" s="9" t="s">
        <v>14119</v>
      </c>
      <c r="E615" s="10" t="s">
        <v>14124</v>
      </c>
    </row>
    <row r="616" spans="1:5" x14ac:dyDescent="0.55000000000000004">
      <c r="A616" s="33">
        <v>44811</v>
      </c>
      <c r="B616" s="9" t="s">
        <v>16</v>
      </c>
      <c r="C616" s="9">
        <v>7</v>
      </c>
      <c r="D616" s="9" t="s">
        <v>14118</v>
      </c>
      <c r="E616" s="10" t="s">
        <v>14120</v>
      </c>
    </row>
    <row r="617" spans="1:5" x14ac:dyDescent="0.55000000000000004">
      <c r="A617" s="33">
        <v>44812</v>
      </c>
      <c r="B617" s="9" t="s">
        <v>5416</v>
      </c>
      <c r="C617" s="9">
        <v>7</v>
      </c>
      <c r="D617" s="9" t="s">
        <v>14119</v>
      </c>
      <c r="E617" s="10" t="s">
        <v>14124</v>
      </c>
    </row>
    <row r="618" spans="1:5" x14ac:dyDescent="0.55000000000000004">
      <c r="A618" s="33">
        <v>44813</v>
      </c>
      <c r="B618" s="9" t="s">
        <v>5429</v>
      </c>
      <c r="C618" s="9">
        <v>7</v>
      </c>
      <c r="D618" s="9" t="s">
        <v>14118</v>
      </c>
      <c r="E618" s="10" t="s">
        <v>14120</v>
      </c>
    </row>
    <row r="619" spans="1:5" x14ac:dyDescent="0.55000000000000004">
      <c r="A619" s="33">
        <v>44814</v>
      </c>
      <c r="B619" s="9" t="s">
        <v>5441</v>
      </c>
      <c r="C619" s="9">
        <v>7</v>
      </c>
      <c r="D619" s="9" t="s">
        <v>14119</v>
      </c>
      <c r="E619" s="10" t="s">
        <v>14124</v>
      </c>
    </row>
    <row r="620" spans="1:5" x14ac:dyDescent="0.55000000000000004">
      <c r="A620" s="33">
        <v>44815</v>
      </c>
      <c r="B620" s="9" t="s">
        <v>5454</v>
      </c>
      <c r="C620" s="9">
        <v>7</v>
      </c>
      <c r="D620" s="9" t="s">
        <v>14118</v>
      </c>
      <c r="E620" s="10" t="s">
        <v>14120</v>
      </c>
    </row>
    <row r="621" spans="1:5" x14ac:dyDescent="0.55000000000000004">
      <c r="A621" s="33">
        <v>44816</v>
      </c>
      <c r="B621" s="9" t="s">
        <v>3577</v>
      </c>
      <c r="C621" s="9">
        <v>7</v>
      </c>
      <c r="D621" s="9" t="s">
        <v>14119</v>
      </c>
      <c r="E621" s="10" t="s">
        <v>14124</v>
      </c>
    </row>
    <row r="622" spans="1:5" x14ac:dyDescent="0.55000000000000004">
      <c r="A622" s="33">
        <v>44817</v>
      </c>
      <c r="B622" s="9" t="s">
        <v>5467</v>
      </c>
      <c r="C622" s="9">
        <v>11</v>
      </c>
      <c r="D622" s="9" t="s">
        <v>14118</v>
      </c>
      <c r="E622" s="10" t="s">
        <v>14120</v>
      </c>
    </row>
    <row r="623" spans="1:5" x14ac:dyDescent="0.55000000000000004">
      <c r="A623" s="33">
        <v>44818</v>
      </c>
      <c r="B623" s="9" t="s">
        <v>5477</v>
      </c>
      <c r="C623" s="9">
        <v>11</v>
      </c>
      <c r="D623" s="9" t="s">
        <v>14119</v>
      </c>
      <c r="E623" s="10" t="s">
        <v>14124</v>
      </c>
    </row>
    <row r="624" spans="1:5" x14ac:dyDescent="0.55000000000000004">
      <c r="A624" s="33">
        <v>44819</v>
      </c>
      <c r="B624" s="9" t="s">
        <v>29</v>
      </c>
      <c r="C624" s="9">
        <v>11</v>
      </c>
      <c r="D624" s="9" t="s">
        <v>14118</v>
      </c>
      <c r="E624" s="10" t="s">
        <v>14120</v>
      </c>
    </row>
    <row r="625" spans="1:5" x14ac:dyDescent="0.55000000000000004">
      <c r="A625" s="33">
        <v>44820</v>
      </c>
      <c r="B625" s="9" t="s">
        <v>41</v>
      </c>
      <c r="C625" s="9">
        <v>11</v>
      </c>
      <c r="D625" s="9" t="s">
        <v>14119</v>
      </c>
      <c r="E625" s="10" t="s">
        <v>14124</v>
      </c>
    </row>
    <row r="626" spans="1:5" x14ac:dyDescent="0.55000000000000004">
      <c r="A626" s="33">
        <v>44821</v>
      </c>
      <c r="B626" s="9" t="s">
        <v>3587</v>
      </c>
      <c r="C626" s="9">
        <v>9</v>
      </c>
      <c r="D626" s="9" t="s">
        <v>14118</v>
      </c>
      <c r="E626" s="10" t="s">
        <v>14120</v>
      </c>
    </row>
    <row r="627" spans="1:5" x14ac:dyDescent="0.55000000000000004">
      <c r="A627" s="33">
        <v>44822</v>
      </c>
      <c r="B627" s="9" t="s">
        <v>5498</v>
      </c>
      <c r="C627" s="9">
        <v>5</v>
      </c>
      <c r="D627" s="9" t="s">
        <v>14119</v>
      </c>
      <c r="E627" s="10" t="s">
        <v>14124</v>
      </c>
    </row>
    <row r="628" spans="1:5" x14ac:dyDescent="0.55000000000000004">
      <c r="A628" s="33">
        <v>44823</v>
      </c>
      <c r="B628" s="9" t="s">
        <v>5510</v>
      </c>
      <c r="C628" s="9">
        <v>8</v>
      </c>
      <c r="D628" s="9" t="s">
        <v>14118</v>
      </c>
      <c r="E628" s="10" t="s">
        <v>14120</v>
      </c>
    </row>
    <row r="629" spans="1:5" x14ac:dyDescent="0.55000000000000004">
      <c r="A629" s="33">
        <v>44824</v>
      </c>
      <c r="B629" s="9" t="s">
        <v>5521</v>
      </c>
      <c r="C629" s="9">
        <v>7</v>
      </c>
      <c r="D629" s="9" t="s">
        <v>14119</v>
      </c>
      <c r="E629" s="10" t="s">
        <v>14124</v>
      </c>
    </row>
    <row r="630" spans="1:5" x14ac:dyDescent="0.55000000000000004">
      <c r="A630" s="33">
        <v>44825</v>
      </c>
      <c r="B630" s="9" t="s">
        <v>52</v>
      </c>
      <c r="C630" s="9">
        <v>6</v>
      </c>
      <c r="D630" s="9" t="s">
        <v>14118</v>
      </c>
      <c r="E630" s="10" t="s">
        <v>14120</v>
      </c>
    </row>
    <row r="631" spans="1:5" x14ac:dyDescent="0.55000000000000004">
      <c r="A631" s="33">
        <v>44826</v>
      </c>
      <c r="B631" s="9" t="s">
        <v>5533</v>
      </c>
      <c r="C631" s="9">
        <v>15</v>
      </c>
      <c r="D631" s="9" t="s">
        <v>14119</v>
      </c>
      <c r="E631" s="10" t="s">
        <v>14124</v>
      </c>
    </row>
    <row r="632" spans="1:5" x14ac:dyDescent="0.55000000000000004">
      <c r="A632" s="33">
        <v>44827</v>
      </c>
      <c r="B632" s="9" t="s">
        <v>5543</v>
      </c>
      <c r="C632" s="9">
        <v>23</v>
      </c>
      <c r="D632" s="9" t="s">
        <v>14118</v>
      </c>
      <c r="E632" s="10" t="s">
        <v>14120</v>
      </c>
    </row>
    <row r="633" spans="1:5" x14ac:dyDescent="0.55000000000000004">
      <c r="A633" s="33">
        <v>44828</v>
      </c>
      <c r="B633" s="9" t="s">
        <v>5554</v>
      </c>
      <c r="C633" s="9">
        <v>14</v>
      </c>
      <c r="D633" s="9" t="s">
        <v>14119</v>
      </c>
      <c r="E633" s="10" t="s">
        <v>14124</v>
      </c>
    </row>
    <row r="634" spans="1:5" x14ac:dyDescent="0.55000000000000004">
      <c r="A634" s="33">
        <v>44829</v>
      </c>
      <c r="B634" s="9" t="s">
        <v>64</v>
      </c>
      <c r="C634" s="9">
        <v>9</v>
      </c>
      <c r="D634" s="9" t="s">
        <v>14118</v>
      </c>
      <c r="E634" s="10" t="s">
        <v>14120</v>
      </c>
    </row>
    <row r="635" spans="1:5" x14ac:dyDescent="0.55000000000000004">
      <c r="A635" s="33">
        <v>44830</v>
      </c>
      <c r="B635" s="9" t="s">
        <v>5567</v>
      </c>
      <c r="C635" s="9">
        <v>4</v>
      </c>
      <c r="D635" s="9" t="s">
        <v>14119</v>
      </c>
      <c r="E635" s="10" t="s">
        <v>14124</v>
      </c>
    </row>
    <row r="636" spans="1:5" x14ac:dyDescent="0.55000000000000004">
      <c r="A636" s="33">
        <v>44831</v>
      </c>
      <c r="B636" s="9" t="s">
        <v>3725</v>
      </c>
      <c r="C636" s="9">
        <v>3</v>
      </c>
      <c r="D636" s="9" t="s">
        <v>14118</v>
      </c>
      <c r="E636" s="10" t="s">
        <v>14120</v>
      </c>
    </row>
    <row r="637" spans="1:5" x14ac:dyDescent="0.55000000000000004">
      <c r="A637" s="33">
        <v>44832</v>
      </c>
      <c r="B637" s="9" t="s">
        <v>3735</v>
      </c>
      <c r="C637" s="9">
        <v>8</v>
      </c>
      <c r="D637" s="9" t="s">
        <v>14119</v>
      </c>
      <c r="E637" s="10" t="s">
        <v>14124</v>
      </c>
    </row>
    <row r="638" spans="1:5" x14ac:dyDescent="0.55000000000000004">
      <c r="A638" s="33">
        <v>44833</v>
      </c>
      <c r="B638" s="9" t="s">
        <v>5583</v>
      </c>
      <c r="C638" s="9">
        <v>12</v>
      </c>
      <c r="D638" s="9" t="s">
        <v>14118</v>
      </c>
      <c r="E638" s="10" t="s">
        <v>14120</v>
      </c>
    </row>
    <row r="639" spans="1:5" x14ac:dyDescent="0.55000000000000004">
      <c r="A639" s="33">
        <v>44834</v>
      </c>
      <c r="B639" s="9" t="s">
        <v>5594</v>
      </c>
      <c r="C639" s="9">
        <v>15</v>
      </c>
      <c r="D639" s="9" t="s">
        <v>14119</v>
      </c>
      <c r="E639" s="10" t="s">
        <v>14124</v>
      </c>
    </row>
    <row r="640" spans="1:5" x14ac:dyDescent="0.55000000000000004">
      <c r="A640" s="33">
        <v>44835</v>
      </c>
      <c r="B640" s="9" t="s">
        <v>5606</v>
      </c>
      <c r="C640" s="9">
        <v>17</v>
      </c>
      <c r="D640" s="9" t="s">
        <v>14118</v>
      </c>
      <c r="E640" s="10" t="s">
        <v>14120</v>
      </c>
    </row>
    <row r="641" spans="1:5" x14ac:dyDescent="0.55000000000000004">
      <c r="A641" s="33">
        <v>44836</v>
      </c>
      <c r="B641" s="9" t="s">
        <v>5618</v>
      </c>
      <c r="C641" s="9">
        <v>3</v>
      </c>
      <c r="D641" s="9" t="s">
        <v>14119</v>
      </c>
      <c r="E641" s="10" t="s">
        <v>14124</v>
      </c>
    </row>
    <row r="642" spans="1:5" x14ac:dyDescent="0.55000000000000004">
      <c r="A642" s="33">
        <v>44837</v>
      </c>
      <c r="B642" s="9" t="s">
        <v>5630</v>
      </c>
      <c r="C642" s="9">
        <v>2</v>
      </c>
      <c r="D642" s="9" t="s">
        <v>14118</v>
      </c>
      <c r="E642" s="10" t="s">
        <v>14120</v>
      </c>
    </row>
    <row r="643" spans="1:5" x14ac:dyDescent="0.55000000000000004">
      <c r="A643" s="33">
        <v>44838</v>
      </c>
      <c r="B643" s="9" t="s">
        <v>3746</v>
      </c>
      <c r="C643" s="9">
        <v>9</v>
      </c>
      <c r="D643" s="9" t="s">
        <v>14119</v>
      </c>
      <c r="E643" s="10" t="s">
        <v>14124</v>
      </c>
    </row>
    <row r="644" spans="1:5" x14ac:dyDescent="0.55000000000000004">
      <c r="A644" s="33">
        <v>44839</v>
      </c>
      <c r="B644" s="9" t="s">
        <v>75</v>
      </c>
      <c r="C644" s="9">
        <v>5</v>
      </c>
      <c r="D644" s="9" t="s">
        <v>14118</v>
      </c>
      <c r="E644" s="10" t="s">
        <v>14120</v>
      </c>
    </row>
    <row r="645" spans="1:5" x14ac:dyDescent="0.55000000000000004">
      <c r="A645" s="33">
        <v>44840</v>
      </c>
      <c r="B645" s="9" t="s">
        <v>5651</v>
      </c>
      <c r="C645" s="9">
        <v>6</v>
      </c>
      <c r="D645" s="9" t="s">
        <v>14119</v>
      </c>
      <c r="E645" s="10" t="s">
        <v>14124</v>
      </c>
    </row>
    <row r="646" spans="1:5" x14ac:dyDescent="0.55000000000000004">
      <c r="A646" s="33">
        <v>44841</v>
      </c>
      <c r="B646" s="9" t="s">
        <v>3827</v>
      </c>
      <c r="C646" s="9">
        <v>8</v>
      </c>
      <c r="D646" s="9" t="s">
        <v>14118</v>
      </c>
      <c r="E646" s="10" t="s">
        <v>14120</v>
      </c>
    </row>
    <row r="647" spans="1:5" x14ac:dyDescent="0.55000000000000004">
      <c r="A647" s="33">
        <v>44842</v>
      </c>
      <c r="B647" s="9" t="s">
        <v>5666</v>
      </c>
      <c r="C647" s="9">
        <v>10</v>
      </c>
      <c r="D647" s="9" t="s">
        <v>14119</v>
      </c>
      <c r="E647" s="10" t="s">
        <v>14124</v>
      </c>
    </row>
    <row r="648" spans="1:5" x14ac:dyDescent="0.55000000000000004">
      <c r="A648" s="33">
        <v>44843</v>
      </c>
      <c r="B648" s="9" t="s">
        <v>5678</v>
      </c>
      <c r="C648" s="9">
        <v>15</v>
      </c>
      <c r="D648" s="9" t="s">
        <v>14118</v>
      </c>
      <c r="E648" s="10" t="s">
        <v>14120</v>
      </c>
    </row>
    <row r="649" spans="1:5" x14ac:dyDescent="0.55000000000000004">
      <c r="A649" s="33">
        <v>44844</v>
      </c>
      <c r="B649" s="9" t="s">
        <v>5690</v>
      </c>
      <c r="C649" s="9">
        <v>17</v>
      </c>
      <c r="D649" s="9" t="s">
        <v>14119</v>
      </c>
      <c r="E649" s="10" t="s">
        <v>14124</v>
      </c>
    </row>
    <row r="650" spans="1:5" x14ac:dyDescent="0.55000000000000004">
      <c r="A650" s="33">
        <v>44845</v>
      </c>
      <c r="B650" s="9" t="s">
        <v>5700</v>
      </c>
      <c r="C650" s="9">
        <v>18</v>
      </c>
      <c r="D650" s="9" t="s">
        <v>14118</v>
      </c>
      <c r="E650" s="10" t="s">
        <v>14120</v>
      </c>
    </row>
    <row r="651" spans="1:5" x14ac:dyDescent="0.55000000000000004">
      <c r="A651" s="33">
        <v>44846</v>
      </c>
      <c r="B651" s="9" t="s">
        <v>5710</v>
      </c>
      <c r="C651" s="9">
        <v>6</v>
      </c>
      <c r="D651" s="9" t="s">
        <v>14119</v>
      </c>
      <c r="E651" s="10" t="s">
        <v>14124</v>
      </c>
    </row>
    <row r="652" spans="1:5" x14ac:dyDescent="0.55000000000000004">
      <c r="A652" s="33">
        <v>44847</v>
      </c>
      <c r="B652" s="9" t="s">
        <v>5720</v>
      </c>
      <c r="C652" s="9">
        <v>6</v>
      </c>
      <c r="D652" s="9" t="s">
        <v>14118</v>
      </c>
      <c r="E652" s="10" t="s">
        <v>14120</v>
      </c>
    </row>
    <row r="653" spans="1:5" x14ac:dyDescent="0.55000000000000004">
      <c r="A653" s="33">
        <v>44848</v>
      </c>
      <c r="B653" s="9" t="s">
        <v>5731</v>
      </c>
      <c r="C653" s="9">
        <v>6</v>
      </c>
      <c r="D653" s="9" t="s">
        <v>14119</v>
      </c>
      <c r="E653" s="10" t="s">
        <v>14124</v>
      </c>
    </row>
    <row r="654" spans="1:5" x14ac:dyDescent="0.55000000000000004">
      <c r="A654" s="33">
        <v>44849</v>
      </c>
      <c r="B654" s="9" t="s">
        <v>5742</v>
      </c>
      <c r="C654" s="9">
        <v>7</v>
      </c>
      <c r="D654" s="9" t="s">
        <v>14118</v>
      </c>
      <c r="E654" s="10" t="s">
        <v>14120</v>
      </c>
    </row>
    <row r="655" spans="1:5" x14ac:dyDescent="0.55000000000000004">
      <c r="A655" s="33">
        <v>44850</v>
      </c>
      <c r="B655" s="9" t="s">
        <v>5754</v>
      </c>
      <c r="C655" s="9">
        <v>7</v>
      </c>
      <c r="D655" s="9" t="s">
        <v>14119</v>
      </c>
      <c r="E655" s="10" t="s">
        <v>14124</v>
      </c>
    </row>
    <row r="656" spans="1:5" x14ac:dyDescent="0.55000000000000004">
      <c r="A656" s="33">
        <v>44851</v>
      </c>
      <c r="B656" s="9" t="s">
        <v>5765</v>
      </c>
      <c r="C656" s="9">
        <v>7</v>
      </c>
      <c r="D656" s="9" t="s">
        <v>14118</v>
      </c>
      <c r="E656" s="10" t="s">
        <v>14120</v>
      </c>
    </row>
    <row r="657" spans="1:5" x14ac:dyDescent="0.55000000000000004">
      <c r="A657" s="33">
        <v>44852</v>
      </c>
      <c r="B657" s="9" t="s">
        <v>5776</v>
      </c>
      <c r="C657" s="9">
        <v>7</v>
      </c>
      <c r="D657" s="9" t="s">
        <v>14119</v>
      </c>
      <c r="E657" s="10" t="s">
        <v>14124</v>
      </c>
    </row>
    <row r="658" spans="1:5" x14ac:dyDescent="0.55000000000000004">
      <c r="A658" s="33">
        <v>44853</v>
      </c>
      <c r="B658" s="9" t="s">
        <v>5786</v>
      </c>
      <c r="C658" s="9">
        <v>7</v>
      </c>
      <c r="D658" s="9" t="s">
        <v>14118</v>
      </c>
      <c r="E658" s="10" t="s">
        <v>14120</v>
      </c>
    </row>
    <row r="659" spans="1:5" x14ac:dyDescent="0.55000000000000004">
      <c r="A659" s="33">
        <v>44854</v>
      </c>
      <c r="B659" s="9" t="s">
        <v>3903</v>
      </c>
      <c r="C659" s="9">
        <v>7</v>
      </c>
      <c r="D659" s="9" t="s">
        <v>14119</v>
      </c>
      <c r="E659" s="10" t="s">
        <v>14124</v>
      </c>
    </row>
    <row r="660" spans="1:5" x14ac:dyDescent="0.55000000000000004">
      <c r="A660" s="33">
        <v>44855</v>
      </c>
      <c r="B660" s="9" t="s">
        <v>87</v>
      </c>
      <c r="C660" s="9">
        <v>7</v>
      </c>
      <c r="D660" s="9" t="s">
        <v>14118</v>
      </c>
      <c r="E660" s="10" t="s">
        <v>14120</v>
      </c>
    </row>
    <row r="661" spans="1:5" x14ac:dyDescent="0.55000000000000004">
      <c r="A661" s="33">
        <v>44856</v>
      </c>
      <c r="B661" s="9" t="s">
        <v>5800</v>
      </c>
      <c r="C661" s="9">
        <v>11</v>
      </c>
      <c r="D661" s="9" t="s">
        <v>14119</v>
      </c>
      <c r="E661" s="10" t="s">
        <v>14124</v>
      </c>
    </row>
    <row r="662" spans="1:5" x14ac:dyDescent="0.55000000000000004">
      <c r="A662" s="33">
        <v>44857</v>
      </c>
      <c r="B662" s="9" t="s">
        <v>5812</v>
      </c>
      <c r="C662" s="9">
        <v>11</v>
      </c>
      <c r="D662" s="9" t="s">
        <v>14118</v>
      </c>
      <c r="E662" s="10" t="s">
        <v>14120</v>
      </c>
    </row>
    <row r="663" spans="1:5" x14ac:dyDescent="0.55000000000000004">
      <c r="A663" s="33">
        <v>44858</v>
      </c>
      <c r="B663" s="9" t="s">
        <v>5823</v>
      </c>
      <c r="C663" s="9">
        <v>11</v>
      </c>
      <c r="D663" s="9" t="s">
        <v>14119</v>
      </c>
      <c r="E663" s="10" t="s">
        <v>14124</v>
      </c>
    </row>
    <row r="664" spans="1:5" x14ac:dyDescent="0.55000000000000004">
      <c r="A664" s="33">
        <v>44859</v>
      </c>
      <c r="B664" s="9" t="s">
        <v>5834</v>
      </c>
      <c r="C664" s="9">
        <v>11</v>
      </c>
      <c r="D664" s="9" t="s">
        <v>14118</v>
      </c>
      <c r="E664" s="10" t="s">
        <v>14120</v>
      </c>
    </row>
    <row r="665" spans="1:5" x14ac:dyDescent="0.55000000000000004">
      <c r="A665" s="33">
        <v>44860</v>
      </c>
      <c r="B665" s="9" t="s">
        <v>5846</v>
      </c>
      <c r="C665" s="9">
        <v>9</v>
      </c>
      <c r="D665" s="9" t="s">
        <v>14119</v>
      </c>
      <c r="E665" s="10" t="s">
        <v>14124</v>
      </c>
    </row>
    <row r="666" spans="1:5" x14ac:dyDescent="0.55000000000000004">
      <c r="A666" s="33">
        <v>44861</v>
      </c>
      <c r="B666" s="9" t="s">
        <v>5857</v>
      </c>
      <c r="C666" s="9">
        <v>5</v>
      </c>
      <c r="D666" s="9" t="s">
        <v>14118</v>
      </c>
      <c r="E666" s="10" t="s">
        <v>14120</v>
      </c>
    </row>
    <row r="667" spans="1:5" x14ac:dyDescent="0.55000000000000004">
      <c r="A667" s="33">
        <v>44862</v>
      </c>
      <c r="B667" s="9" t="s">
        <v>5868</v>
      </c>
      <c r="C667" s="9">
        <v>8</v>
      </c>
      <c r="D667" s="9" t="s">
        <v>14119</v>
      </c>
      <c r="E667" s="10" t="s">
        <v>14124</v>
      </c>
    </row>
    <row r="668" spans="1:5" x14ac:dyDescent="0.55000000000000004">
      <c r="A668" s="33">
        <v>44863</v>
      </c>
      <c r="B668" s="9" t="s">
        <v>5880</v>
      </c>
      <c r="C668" s="9">
        <v>7</v>
      </c>
      <c r="D668" s="9" t="s">
        <v>14118</v>
      </c>
      <c r="E668" s="10" t="s">
        <v>14120</v>
      </c>
    </row>
    <row r="669" spans="1:5" x14ac:dyDescent="0.55000000000000004">
      <c r="A669" s="33">
        <v>44864</v>
      </c>
      <c r="B669" s="9" t="s">
        <v>5891</v>
      </c>
      <c r="C669" s="9">
        <v>6</v>
      </c>
      <c r="D669" s="9" t="s">
        <v>14119</v>
      </c>
      <c r="E669" s="10" t="s">
        <v>14124</v>
      </c>
    </row>
    <row r="670" spans="1:5" x14ac:dyDescent="0.55000000000000004">
      <c r="A670" s="33">
        <v>44865</v>
      </c>
      <c r="B670" s="9" t="s">
        <v>99</v>
      </c>
      <c r="C670" s="9">
        <v>15</v>
      </c>
      <c r="D670" s="9" t="s">
        <v>14118</v>
      </c>
      <c r="E670" s="10" t="s">
        <v>14120</v>
      </c>
    </row>
    <row r="671" spans="1:5" x14ac:dyDescent="0.55000000000000004">
      <c r="A671" s="33">
        <v>44866</v>
      </c>
      <c r="B671" s="9" t="s">
        <v>5902</v>
      </c>
      <c r="C671" s="9">
        <v>23</v>
      </c>
      <c r="D671" s="9" t="s">
        <v>14119</v>
      </c>
      <c r="E671" s="10" t="s">
        <v>14124</v>
      </c>
    </row>
    <row r="672" spans="1:5" x14ac:dyDescent="0.55000000000000004">
      <c r="A672" s="33">
        <v>44867</v>
      </c>
      <c r="B672" s="9" t="s">
        <v>5912</v>
      </c>
      <c r="C672" s="9">
        <v>14</v>
      </c>
      <c r="D672" s="9" t="s">
        <v>14118</v>
      </c>
      <c r="E672" s="10" t="s">
        <v>14120</v>
      </c>
    </row>
    <row r="673" spans="1:5" x14ac:dyDescent="0.55000000000000004">
      <c r="A673" s="33">
        <v>44868</v>
      </c>
      <c r="B673" s="9" t="s">
        <v>5922</v>
      </c>
      <c r="C673" s="9">
        <v>9</v>
      </c>
      <c r="D673" s="9" t="s">
        <v>14119</v>
      </c>
      <c r="E673" s="10" t="s">
        <v>14124</v>
      </c>
    </row>
    <row r="674" spans="1:5" x14ac:dyDescent="0.55000000000000004">
      <c r="A674" s="33">
        <v>44869</v>
      </c>
      <c r="B674" s="9" t="s">
        <v>3948</v>
      </c>
      <c r="C674" s="9">
        <v>4</v>
      </c>
      <c r="D674" s="9" t="s">
        <v>14118</v>
      </c>
      <c r="E674" s="10" t="s">
        <v>14120</v>
      </c>
    </row>
    <row r="675" spans="1:5" x14ac:dyDescent="0.55000000000000004">
      <c r="A675" s="33">
        <v>44870</v>
      </c>
      <c r="B675" s="9" t="s">
        <v>129</v>
      </c>
      <c r="C675" s="9">
        <v>3</v>
      </c>
      <c r="D675" s="9" t="s">
        <v>14119</v>
      </c>
      <c r="E675" s="10" t="s">
        <v>14124</v>
      </c>
    </row>
    <row r="676" spans="1:5" x14ac:dyDescent="0.55000000000000004">
      <c r="A676" s="33">
        <v>44871</v>
      </c>
      <c r="B676" s="9" t="s">
        <v>5939</v>
      </c>
      <c r="C676" s="9">
        <v>8</v>
      </c>
      <c r="D676" s="9" t="s">
        <v>14118</v>
      </c>
      <c r="E676" s="10" t="s">
        <v>14120</v>
      </c>
    </row>
    <row r="677" spans="1:5" x14ac:dyDescent="0.55000000000000004">
      <c r="A677" s="33">
        <v>44872</v>
      </c>
      <c r="B677" s="9" t="s">
        <v>5951</v>
      </c>
      <c r="C677" s="9">
        <v>12</v>
      </c>
      <c r="D677" s="9" t="s">
        <v>14119</v>
      </c>
      <c r="E677" s="10" t="s">
        <v>14124</v>
      </c>
    </row>
    <row r="678" spans="1:5" x14ac:dyDescent="0.55000000000000004">
      <c r="A678" s="33">
        <v>44873</v>
      </c>
      <c r="B678" s="9" t="s">
        <v>5962</v>
      </c>
      <c r="C678" s="9">
        <v>15</v>
      </c>
      <c r="D678" s="9" t="s">
        <v>14118</v>
      </c>
      <c r="E678" s="10" t="s">
        <v>14120</v>
      </c>
    </row>
    <row r="679" spans="1:5" x14ac:dyDescent="0.55000000000000004">
      <c r="A679" s="33">
        <v>44874</v>
      </c>
      <c r="B679" s="9" t="s">
        <v>3919</v>
      </c>
      <c r="C679" s="9">
        <v>17</v>
      </c>
      <c r="D679" s="9" t="s">
        <v>14119</v>
      </c>
      <c r="E679" s="10" t="s">
        <v>14124</v>
      </c>
    </row>
    <row r="680" spans="1:5" x14ac:dyDescent="0.55000000000000004">
      <c r="A680" s="33">
        <v>44875</v>
      </c>
      <c r="B680" s="9" t="s">
        <v>5976</v>
      </c>
      <c r="C680" s="9">
        <v>3</v>
      </c>
      <c r="D680" s="9" t="s">
        <v>14118</v>
      </c>
      <c r="E680" s="10" t="s">
        <v>14120</v>
      </c>
    </row>
    <row r="681" spans="1:5" x14ac:dyDescent="0.55000000000000004">
      <c r="A681" s="33">
        <v>44876</v>
      </c>
      <c r="B681" s="9" t="s">
        <v>5987</v>
      </c>
      <c r="C681" s="9">
        <v>2</v>
      </c>
      <c r="D681" s="9" t="s">
        <v>14119</v>
      </c>
      <c r="E681" s="10" t="s">
        <v>14124</v>
      </c>
    </row>
    <row r="682" spans="1:5" x14ac:dyDescent="0.55000000000000004">
      <c r="A682" s="33">
        <v>44877</v>
      </c>
      <c r="B682" s="9" t="s">
        <v>5998</v>
      </c>
      <c r="C682" s="9">
        <v>9</v>
      </c>
      <c r="D682" s="9" t="s">
        <v>14118</v>
      </c>
      <c r="E682" s="10" t="s">
        <v>14120</v>
      </c>
    </row>
    <row r="683" spans="1:5" x14ac:dyDescent="0.55000000000000004">
      <c r="A683" s="33">
        <v>44878</v>
      </c>
      <c r="B683" s="9" t="s">
        <v>6008</v>
      </c>
      <c r="C683" s="9">
        <v>5</v>
      </c>
      <c r="D683" s="9" t="s">
        <v>14119</v>
      </c>
      <c r="E683" s="10" t="s">
        <v>14124</v>
      </c>
    </row>
    <row r="684" spans="1:5" x14ac:dyDescent="0.55000000000000004">
      <c r="A684" s="33">
        <v>44879</v>
      </c>
      <c r="B684" s="9" t="s">
        <v>6018</v>
      </c>
      <c r="C684" s="9">
        <v>6</v>
      </c>
      <c r="D684" s="9" t="s">
        <v>14118</v>
      </c>
      <c r="E684" s="10" t="s">
        <v>14120</v>
      </c>
    </row>
    <row r="685" spans="1:5" x14ac:dyDescent="0.55000000000000004">
      <c r="A685" s="33">
        <v>44880</v>
      </c>
      <c r="B685" s="9" t="s">
        <v>6028</v>
      </c>
      <c r="C685" s="9">
        <v>8</v>
      </c>
      <c r="D685" s="9" t="s">
        <v>14119</v>
      </c>
      <c r="E685" s="10" t="s">
        <v>14124</v>
      </c>
    </row>
    <row r="686" spans="1:5" x14ac:dyDescent="0.55000000000000004">
      <c r="A686" s="33">
        <v>44881</v>
      </c>
      <c r="B686" s="9" t="s">
        <v>146</v>
      </c>
      <c r="C686" s="9">
        <v>10</v>
      </c>
      <c r="D686" s="9" t="s">
        <v>14118</v>
      </c>
      <c r="E686" s="10" t="s">
        <v>14120</v>
      </c>
    </row>
    <row r="687" spans="1:5" x14ac:dyDescent="0.55000000000000004">
      <c r="A687" s="33">
        <v>44882</v>
      </c>
      <c r="B687" s="9" t="s">
        <v>6040</v>
      </c>
      <c r="C687" s="9">
        <v>15</v>
      </c>
      <c r="D687" s="9" t="s">
        <v>14119</v>
      </c>
      <c r="E687" s="10" t="s">
        <v>14124</v>
      </c>
    </row>
    <row r="688" spans="1:5" x14ac:dyDescent="0.55000000000000004">
      <c r="A688" s="33">
        <v>44883</v>
      </c>
      <c r="B688" s="9" t="s">
        <v>4006</v>
      </c>
      <c r="C688" s="9">
        <v>17</v>
      </c>
      <c r="D688" s="9" t="s">
        <v>14118</v>
      </c>
      <c r="E688" s="10" t="s">
        <v>14120</v>
      </c>
    </row>
    <row r="689" spans="1:5" x14ac:dyDescent="0.55000000000000004">
      <c r="A689" s="33">
        <v>44884</v>
      </c>
      <c r="B689" s="9" t="s">
        <v>6056</v>
      </c>
      <c r="C689" s="9">
        <v>18</v>
      </c>
      <c r="D689" s="9" t="s">
        <v>14119</v>
      </c>
      <c r="E689" s="10" t="s">
        <v>14124</v>
      </c>
    </row>
    <row r="690" spans="1:5" x14ac:dyDescent="0.55000000000000004">
      <c r="A690" s="33">
        <v>44885</v>
      </c>
      <c r="B690" s="9" t="s">
        <v>6066</v>
      </c>
      <c r="C690" s="9">
        <v>6</v>
      </c>
      <c r="D690" s="9" t="s">
        <v>14118</v>
      </c>
      <c r="E690" s="10" t="s">
        <v>14120</v>
      </c>
    </row>
    <row r="691" spans="1:5" x14ac:dyDescent="0.55000000000000004">
      <c r="A691" s="33">
        <v>44886</v>
      </c>
      <c r="B691" s="9" t="s">
        <v>160</v>
      </c>
      <c r="C691" s="9">
        <v>6</v>
      </c>
      <c r="D691" s="9" t="s">
        <v>14119</v>
      </c>
      <c r="E691" s="10" t="s">
        <v>14124</v>
      </c>
    </row>
    <row r="692" spans="1:5" x14ac:dyDescent="0.55000000000000004">
      <c r="A692" s="33">
        <v>44887</v>
      </c>
      <c r="B692" s="9" t="s">
        <v>6079</v>
      </c>
      <c r="C692" s="9">
        <v>6</v>
      </c>
      <c r="D692" s="9" t="s">
        <v>14118</v>
      </c>
      <c r="E692" s="10" t="s">
        <v>14120</v>
      </c>
    </row>
    <row r="693" spans="1:5" x14ac:dyDescent="0.55000000000000004">
      <c r="A693" s="33">
        <v>44888</v>
      </c>
      <c r="B693" s="9" t="s">
        <v>6090</v>
      </c>
      <c r="C693" s="9">
        <v>7</v>
      </c>
      <c r="D693" s="9" t="s">
        <v>14119</v>
      </c>
      <c r="E693" s="10" t="s">
        <v>14124</v>
      </c>
    </row>
    <row r="694" spans="1:5" x14ac:dyDescent="0.55000000000000004">
      <c r="A694" s="33">
        <v>44889</v>
      </c>
      <c r="B694" s="9" t="s">
        <v>172</v>
      </c>
      <c r="C694" s="9">
        <v>7</v>
      </c>
      <c r="D694" s="9" t="s">
        <v>14118</v>
      </c>
      <c r="E694" s="10" t="s">
        <v>14120</v>
      </c>
    </row>
    <row r="695" spans="1:5" x14ac:dyDescent="0.55000000000000004">
      <c r="A695" s="33">
        <v>44890</v>
      </c>
      <c r="B695" s="9" t="s">
        <v>6102</v>
      </c>
      <c r="C695" s="9">
        <v>7</v>
      </c>
      <c r="D695" s="9" t="s">
        <v>14119</v>
      </c>
      <c r="E695" s="10" t="s">
        <v>14124</v>
      </c>
    </row>
    <row r="696" spans="1:5" x14ac:dyDescent="0.55000000000000004">
      <c r="A696" s="33">
        <v>44891</v>
      </c>
      <c r="B696" s="9" t="s">
        <v>4105</v>
      </c>
      <c r="C696" s="9">
        <v>7</v>
      </c>
      <c r="D696" s="9" t="s">
        <v>14118</v>
      </c>
      <c r="E696" s="10" t="s">
        <v>14120</v>
      </c>
    </row>
    <row r="697" spans="1:5" x14ac:dyDescent="0.55000000000000004">
      <c r="A697" s="33">
        <v>44892</v>
      </c>
      <c r="B697" s="9" t="s">
        <v>6120</v>
      </c>
      <c r="C697" s="9">
        <v>7</v>
      </c>
      <c r="D697" s="9" t="s">
        <v>14119</v>
      </c>
      <c r="E697" s="10" t="s">
        <v>14124</v>
      </c>
    </row>
    <row r="698" spans="1:5" x14ac:dyDescent="0.55000000000000004">
      <c r="A698" s="33">
        <v>44893</v>
      </c>
      <c r="B698" s="9" t="s">
        <v>6132</v>
      </c>
      <c r="C698" s="9">
        <v>7</v>
      </c>
      <c r="D698" s="9" t="s">
        <v>14118</v>
      </c>
      <c r="E698" s="10" t="s">
        <v>14120</v>
      </c>
    </row>
    <row r="699" spans="1:5" x14ac:dyDescent="0.55000000000000004">
      <c r="A699" s="33">
        <v>44894</v>
      </c>
      <c r="B699" s="9" t="s">
        <v>6144</v>
      </c>
      <c r="C699" s="9">
        <v>7</v>
      </c>
      <c r="D699" s="9" t="s">
        <v>14119</v>
      </c>
      <c r="E699" s="10" t="s">
        <v>14124</v>
      </c>
    </row>
    <row r="700" spans="1:5" x14ac:dyDescent="0.55000000000000004">
      <c r="A700" s="33">
        <v>44895</v>
      </c>
      <c r="B700" s="9" t="s">
        <v>6155</v>
      </c>
      <c r="C700" s="9">
        <v>11</v>
      </c>
      <c r="D700" s="9" t="s">
        <v>14118</v>
      </c>
      <c r="E700" s="10" t="s">
        <v>14120</v>
      </c>
    </row>
    <row r="701" spans="1:5" x14ac:dyDescent="0.55000000000000004">
      <c r="A701" s="33">
        <v>44896</v>
      </c>
      <c r="B701" s="9" t="s">
        <v>182</v>
      </c>
      <c r="C701" s="9">
        <v>11</v>
      </c>
      <c r="D701" s="9" t="s">
        <v>14119</v>
      </c>
      <c r="E701" s="10" t="s">
        <v>14124</v>
      </c>
    </row>
    <row r="702" spans="1:5" x14ac:dyDescent="0.55000000000000004">
      <c r="A702" s="33">
        <v>44897</v>
      </c>
      <c r="B702" s="9" t="s">
        <v>233</v>
      </c>
      <c r="C702" s="9">
        <v>11</v>
      </c>
      <c r="D702" s="9" t="s">
        <v>14118</v>
      </c>
      <c r="E702" s="10" t="s">
        <v>14120</v>
      </c>
    </row>
    <row r="703" spans="1:5" x14ac:dyDescent="0.55000000000000004">
      <c r="A703" s="33">
        <v>44898</v>
      </c>
      <c r="B703" s="9" t="s">
        <v>6173</v>
      </c>
      <c r="C703" s="9">
        <v>11</v>
      </c>
      <c r="D703" s="9" t="s">
        <v>14119</v>
      </c>
      <c r="E703" s="10" t="s">
        <v>14124</v>
      </c>
    </row>
    <row r="704" spans="1:5" x14ac:dyDescent="0.55000000000000004">
      <c r="A704" s="33">
        <v>44899</v>
      </c>
      <c r="B704" s="9" t="s">
        <v>6185</v>
      </c>
      <c r="C704" s="9">
        <v>9</v>
      </c>
      <c r="D704" s="9" t="s">
        <v>14118</v>
      </c>
      <c r="E704" s="10" t="s">
        <v>14120</v>
      </c>
    </row>
    <row r="705" spans="1:5" x14ac:dyDescent="0.55000000000000004">
      <c r="A705" s="33">
        <v>44900</v>
      </c>
      <c r="B705" s="9" t="s">
        <v>6197</v>
      </c>
      <c r="C705" s="9">
        <v>5</v>
      </c>
      <c r="D705" s="9" t="s">
        <v>14119</v>
      </c>
      <c r="E705" s="10" t="s">
        <v>14124</v>
      </c>
    </row>
    <row r="706" spans="1:5" x14ac:dyDescent="0.55000000000000004">
      <c r="A706" s="33">
        <v>44901</v>
      </c>
      <c r="B706" s="9" t="s">
        <v>4289</v>
      </c>
      <c r="C706" s="9">
        <v>8</v>
      </c>
      <c r="D706" s="9" t="s">
        <v>14118</v>
      </c>
      <c r="E706" s="10" t="s">
        <v>14120</v>
      </c>
    </row>
    <row r="707" spans="1:5" x14ac:dyDescent="0.55000000000000004">
      <c r="A707" s="33">
        <v>44902</v>
      </c>
      <c r="B707" s="9" t="s">
        <v>6210</v>
      </c>
      <c r="C707" s="9">
        <v>7</v>
      </c>
      <c r="D707" s="9" t="s">
        <v>14119</v>
      </c>
      <c r="E707" s="10" t="s">
        <v>14124</v>
      </c>
    </row>
    <row r="708" spans="1:5" x14ac:dyDescent="0.55000000000000004">
      <c r="A708" s="33">
        <v>44903</v>
      </c>
      <c r="B708" s="9" t="s">
        <v>6221</v>
      </c>
      <c r="C708" s="9">
        <v>6</v>
      </c>
      <c r="D708" s="9" t="s">
        <v>14118</v>
      </c>
      <c r="E708" s="10" t="s">
        <v>14120</v>
      </c>
    </row>
    <row r="709" spans="1:5" x14ac:dyDescent="0.55000000000000004">
      <c r="A709" s="33">
        <v>44904</v>
      </c>
      <c r="B709" s="9" t="s">
        <v>6231</v>
      </c>
      <c r="C709" s="9">
        <v>15</v>
      </c>
      <c r="D709" s="9" t="s">
        <v>14119</v>
      </c>
      <c r="E709" s="10" t="s">
        <v>14124</v>
      </c>
    </row>
    <row r="710" spans="1:5" x14ac:dyDescent="0.55000000000000004">
      <c r="A710" s="33">
        <v>44905</v>
      </c>
      <c r="B710" s="9" t="s">
        <v>6241</v>
      </c>
      <c r="C710" s="9">
        <v>23</v>
      </c>
      <c r="D710" s="9" t="s">
        <v>14118</v>
      </c>
      <c r="E710" s="10" t="s">
        <v>14120</v>
      </c>
    </row>
    <row r="711" spans="1:5" x14ac:dyDescent="0.55000000000000004">
      <c r="A711" s="33">
        <v>44197</v>
      </c>
      <c r="B711" s="9" t="s">
        <v>6251</v>
      </c>
      <c r="C711" s="9">
        <v>14</v>
      </c>
      <c r="D711" s="9" t="s">
        <v>14119</v>
      </c>
      <c r="E711" s="10" t="s">
        <v>14124</v>
      </c>
    </row>
    <row r="712" spans="1:5" x14ac:dyDescent="0.55000000000000004">
      <c r="A712" s="33">
        <v>44198</v>
      </c>
      <c r="B712" s="9" t="s">
        <v>6264</v>
      </c>
      <c r="C712" s="9">
        <v>9</v>
      </c>
      <c r="D712" s="9" t="s">
        <v>14118</v>
      </c>
      <c r="E712" s="10" t="s">
        <v>14120</v>
      </c>
    </row>
    <row r="713" spans="1:5" x14ac:dyDescent="0.55000000000000004">
      <c r="A713" s="33">
        <v>44199</v>
      </c>
      <c r="B713" s="9" t="s">
        <v>6275</v>
      </c>
      <c r="C713" s="9">
        <v>4</v>
      </c>
      <c r="D713" s="9" t="s">
        <v>14119</v>
      </c>
      <c r="E713" s="10" t="s">
        <v>14124</v>
      </c>
    </row>
    <row r="714" spans="1:5" x14ac:dyDescent="0.55000000000000004">
      <c r="A714" s="33">
        <v>44200</v>
      </c>
      <c r="B714" s="9" t="s">
        <v>6286</v>
      </c>
      <c r="C714" s="9">
        <v>3</v>
      </c>
      <c r="D714" s="9" t="s">
        <v>14118</v>
      </c>
      <c r="E714" s="10" t="s">
        <v>14120</v>
      </c>
    </row>
    <row r="715" spans="1:5" x14ac:dyDescent="0.55000000000000004">
      <c r="A715" s="33">
        <v>44201</v>
      </c>
      <c r="B715" s="9" t="s">
        <v>4186</v>
      </c>
      <c r="C715" s="9">
        <v>8</v>
      </c>
      <c r="D715" s="9" t="s">
        <v>14119</v>
      </c>
      <c r="E715" s="10" t="s">
        <v>14124</v>
      </c>
    </row>
    <row r="716" spans="1:5" x14ac:dyDescent="0.55000000000000004">
      <c r="A716" s="33">
        <v>44202</v>
      </c>
      <c r="B716" s="9" t="s">
        <v>221</v>
      </c>
      <c r="C716" s="9">
        <v>12</v>
      </c>
      <c r="D716" s="9" t="s">
        <v>14118</v>
      </c>
      <c r="E716" s="10" t="s">
        <v>14120</v>
      </c>
    </row>
    <row r="717" spans="1:5" x14ac:dyDescent="0.55000000000000004">
      <c r="A717" s="33">
        <v>44203</v>
      </c>
      <c r="B717" s="9" t="s">
        <v>6299</v>
      </c>
      <c r="C717" s="9">
        <v>15</v>
      </c>
      <c r="D717" s="9" t="s">
        <v>14119</v>
      </c>
      <c r="E717" s="10" t="s">
        <v>14124</v>
      </c>
    </row>
    <row r="718" spans="1:5" x14ac:dyDescent="0.55000000000000004">
      <c r="A718" s="33">
        <v>44204</v>
      </c>
      <c r="B718" s="9" t="s">
        <v>6310</v>
      </c>
      <c r="C718" s="9">
        <v>17</v>
      </c>
      <c r="D718" s="9" t="s">
        <v>14118</v>
      </c>
      <c r="E718" s="10" t="s">
        <v>14120</v>
      </c>
    </row>
    <row r="719" spans="1:5" x14ac:dyDescent="0.55000000000000004">
      <c r="A719" s="33">
        <v>44205</v>
      </c>
      <c r="B719" s="9" t="s">
        <v>6320</v>
      </c>
      <c r="C719" s="9">
        <v>3</v>
      </c>
      <c r="D719" s="9" t="s">
        <v>14119</v>
      </c>
      <c r="E719" s="10" t="s">
        <v>14124</v>
      </c>
    </row>
    <row r="720" spans="1:5" x14ac:dyDescent="0.55000000000000004">
      <c r="A720" s="33">
        <v>44206</v>
      </c>
      <c r="B720" s="9" t="s">
        <v>6331</v>
      </c>
      <c r="C720" s="9">
        <v>2</v>
      </c>
      <c r="D720" s="9" t="s">
        <v>14118</v>
      </c>
      <c r="E720" s="10" t="s">
        <v>14120</v>
      </c>
    </row>
    <row r="721" spans="1:5" x14ac:dyDescent="0.55000000000000004">
      <c r="A721" s="33">
        <v>44207</v>
      </c>
      <c r="B721" s="9" t="s">
        <v>6343</v>
      </c>
      <c r="C721" s="9">
        <v>9</v>
      </c>
      <c r="D721" s="9" t="s">
        <v>14119</v>
      </c>
      <c r="E721" s="10" t="s">
        <v>14124</v>
      </c>
    </row>
    <row r="722" spans="1:5" x14ac:dyDescent="0.55000000000000004">
      <c r="A722" s="33">
        <v>44208</v>
      </c>
      <c r="B722" s="9" t="s">
        <v>6355</v>
      </c>
      <c r="C722" s="9">
        <v>5</v>
      </c>
      <c r="D722" s="9" t="s">
        <v>14118</v>
      </c>
      <c r="E722" s="10" t="s">
        <v>14120</v>
      </c>
    </row>
    <row r="723" spans="1:5" x14ac:dyDescent="0.55000000000000004">
      <c r="A723" s="33">
        <v>44209</v>
      </c>
      <c r="B723" s="9" t="s">
        <v>6365</v>
      </c>
      <c r="C723" s="9">
        <v>6</v>
      </c>
      <c r="D723" s="9" t="s">
        <v>14119</v>
      </c>
      <c r="E723" s="10" t="s">
        <v>14124</v>
      </c>
    </row>
    <row r="724" spans="1:5" x14ac:dyDescent="0.55000000000000004">
      <c r="A724" s="33">
        <v>44210</v>
      </c>
      <c r="B724" s="9" t="s">
        <v>245</v>
      </c>
      <c r="C724" s="9">
        <v>8</v>
      </c>
      <c r="D724" s="9" t="s">
        <v>14118</v>
      </c>
      <c r="E724" s="10" t="s">
        <v>14120</v>
      </c>
    </row>
    <row r="725" spans="1:5" x14ac:dyDescent="0.55000000000000004">
      <c r="A725" s="33">
        <v>44211</v>
      </c>
      <c r="B725" s="9" t="s">
        <v>256</v>
      </c>
      <c r="C725" s="9">
        <v>10</v>
      </c>
      <c r="D725" s="9" t="s">
        <v>14119</v>
      </c>
      <c r="E725" s="10" t="s">
        <v>14124</v>
      </c>
    </row>
    <row r="726" spans="1:5" x14ac:dyDescent="0.55000000000000004">
      <c r="A726" s="33">
        <v>44212</v>
      </c>
      <c r="B726" s="9" t="s">
        <v>6379</v>
      </c>
      <c r="C726" s="9">
        <v>15</v>
      </c>
      <c r="D726" s="9" t="s">
        <v>14118</v>
      </c>
      <c r="E726" s="10" t="s">
        <v>14120</v>
      </c>
    </row>
    <row r="727" spans="1:5" x14ac:dyDescent="0.55000000000000004">
      <c r="A727" s="33">
        <v>44213</v>
      </c>
      <c r="B727" s="9" t="s">
        <v>6390</v>
      </c>
      <c r="C727" s="9">
        <v>17</v>
      </c>
      <c r="D727" s="9" t="s">
        <v>14119</v>
      </c>
      <c r="E727" s="10" t="s">
        <v>14124</v>
      </c>
    </row>
    <row r="728" spans="1:5" x14ac:dyDescent="0.55000000000000004">
      <c r="A728" s="33">
        <v>44214</v>
      </c>
      <c r="B728" s="9" t="s">
        <v>6395</v>
      </c>
      <c r="C728" s="9">
        <v>18</v>
      </c>
      <c r="D728" s="9" t="s">
        <v>14118</v>
      </c>
      <c r="E728" s="10" t="s">
        <v>14120</v>
      </c>
    </row>
    <row r="729" spans="1:5" x14ac:dyDescent="0.55000000000000004">
      <c r="A729" s="33">
        <v>44215</v>
      </c>
      <c r="B729" s="9" t="s">
        <v>267</v>
      </c>
      <c r="C729" s="9">
        <v>6</v>
      </c>
      <c r="D729" s="9" t="s">
        <v>14119</v>
      </c>
      <c r="E729" s="10" t="s">
        <v>14124</v>
      </c>
    </row>
    <row r="730" spans="1:5" x14ac:dyDescent="0.55000000000000004">
      <c r="A730" s="33">
        <v>44216</v>
      </c>
      <c r="B730" s="9" t="s">
        <v>6407</v>
      </c>
      <c r="C730" s="9">
        <v>6</v>
      </c>
      <c r="D730" s="9" t="s">
        <v>14118</v>
      </c>
      <c r="E730" s="10" t="s">
        <v>14120</v>
      </c>
    </row>
    <row r="731" spans="1:5" x14ac:dyDescent="0.55000000000000004">
      <c r="A731" s="33">
        <v>44217</v>
      </c>
      <c r="B731" s="9" t="s">
        <v>6417</v>
      </c>
      <c r="C731" s="9">
        <v>6</v>
      </c>
      <c r="D731" s="9" t="s">
        <v>14119</v>
      </c>
      <c r="E731" s="10" t="s">
        <v>14124</v>
      </c>
    </row>
    <row r="732" spans="1:5" x14ac:dyDescent="0.55000000000000004">
      <c r="A732" s="33">
        <v>44218</v>
      </c>
      <c r="B732" s="9" t="s">
        <v>6427</v>
      </c>
      <c r="C732" s="9">
        <v>7</v>
      </c>
      <c r="D732" s="9" t="s">
        <v>14118</v>
      </c>
      <c r="E732" s="10" t="s">
        <v>14120</v>
      </c>
    </row>
    <row r="733" spans="1:5" x14ac:dyDescent="0.55000000000000004">
      <c r="A733" s="33">
        <v>44219</v>
      </c>
      <c r="B733" s="9" t="s">
        <v>290</v>
      </c>
      <c r="C733" s="9">
        <v>7</v>
      </c>
      <c r="D733" s="9" t="s">
        <v>14119</v>
      </c>
      <c r="E733" s="10" t="s">
        <v>14124</v>
      </c>
    </row>
    <row r="734" spans="1:5" x14ac:dyDescent="0.55000000000000004">
      <c r="A734" s="33">
        <v>44220</v>
      </c>
      <c r="B734" s="9" t="s">
        <v>6438</v>
      </c>
      <c r="C734" s="9">
        <v>7</v>
      </c>
      <c r="D734" s="9" t="s">
        <v>14118</v>
      </c>
      <c r="E734" s="10" t="s">
        <v>14120</v>
      </c>
    </row>
    <row r="735" spans="1:5" x14ac:dyDescent="0.55000000000000004">
      <c r="A735" s="33">
        <v>44221</v>
      </c>
      <c r="B735" s="9" t="s">
        <v>6449</v>
      </c>
      <c r="C735" s="9">
        <v>7</v>
      </c>
      <c r="D735" s="9" t="s">
        <v>14119</v>
      </c>
      <c r="E735" s="10" t="s">
        <v>14124</v>
      </c>
    </row>
    <row r="736" spans="1:5" x14ac:dyDescent="0.55000000000000004">
      <c r="A736" s="33">
        <v>44222</v>
      </c>
      <c r="B736" s="9" t="s">
        <v>6460</v>
      </c>
      <c r="C736" s="9">
        <v>7</v>
      </c>
      <c r="D736" s="9" t="s">
        <v>14118</v>
      </c>
      <c r="E736" s="10" t="s">
        <v>14120</v>
      </c>
    </row>
    <row r="737" spans="1:5" x14ac:dyDescent="0.55000000000000004">
      <c r="A737" s="33">
        <v>44223</v>
      </c>
      <c r="B737" s="9" t="s">
        <v>4369</v>
      </c>
      <c r="C737" s="9">
        <v>7</v>
      </c>
      <c r="D737" s="9" t="s">
        <v>14119</v>
      </c>
      <c r="E737" s="10" t="s">
        <v>14124</v>
      </c>
    </row>
    <row r="738" spans="1:5" x14ac:dyDescent="0.55000000000000004">
      <c r="A738" s="33">
        <v>44224</v>
      </c>
      <c r="B738" s="9" t="s">
        <v>6472</v>
      </c>
      <c r="C738" s="9">
        <v>7</v>
      </c>
      <c r="D738" s="9" t="s">
        <v>14118</v>
      </c>
      <c r="E738" s="10" t="s">
        <v>14120</v>
      </c>
    </row>
    <row r="739" spans="1:5" x14ac:dyDescent="0.55000000000000004">
      <c r="A739" s="33">
        <v>44225</v>
      </c>
      <c r="B739" s="9" t="s">
        <v>6483</v>
      </c>
      <c r="C739" s="9">
        <v>11</v>
      </c>
      <c r="D739" s="9" t="s">
        <v>14119</v>
      </c>
      <c r="E739" s="10" t="s">
        <v>14124</v>
      </c>
    </row>
    <row r="740" spans="1:5" x14ac:dyDescent="0.55000000000000004">
      <c r="A740" s="33">
        <v>44226</v>
      </c>
      <c r="B740" s="9" t="s">
        <v>6494</v>
      </c>
      <c r="C740" s="9">
        <v>11</v>
      </c>
      <c r="D740" s="9" t="s">
        <v>14118</v>
      </c>
      <c r="E740" s="10" t="s">
        <v>14120</v>
      </c>
    </row>
    <row r="741" spans="1:5" x14ac:dyDescent="0.55000000000000004">
      <c r="A741" s="33">
        <v>44227</v>
      </c>
      <c r="B741" s="9" t="s">
        <v>6504</v>
      </c>
      <c r="C741" s="9">
        <v>11</v>
      </c>
      <c r="D741" s="9" t="s">
        <v>14119</v>
      </c>
      <c r="E741" s="10" t="s">
        <v>14124</v>
      </c>
    </row>
    <row r="742" spans="1:5" x14ac:dyDescent="0.55000000000000004">
      <c r="A742" s="33">
        <v>44228</v>
      </c>
      <c r="B742" s="9" t="s">
        <v>4338</v>
      </c>
      <c r="C742" s="9">
        <v>11</v>
      </c>
      <c r="D742" s="9" t="s">
        <v>14118</v>
      </c>
      <c r="E742" s="10" t="s">
        <v>14120</v>
      </c>
    </row>
    <row r="743" spans="1:5" x14ac:dyDescent="0.55000000000000004">
      <c r="A743" s="33">
        <v>44229</v>
      </c>
      <c r="B743" s="9" t="s">
        <v>6518</v>
      </c>
      <c r="C743" s="9">
        <v>9</v>
      </c>
      <c r="D743" s="9" t="s">
        <v>14119</v>
      </c>
      <c r="E743" s="10" t="s">
        <v>14124</v>
      </c>
    </row>
    <row r="744" spans="1:5" x14ac:dyDescent="0.55000000000000004">
      <c r="A744" s="33">
        <v>44230</v>
      </c>
      <c r="B744" s="9" t="s">
        <v>6528</v>
      </c>
      <c r="C744" s="9">
        <v>5</v>
      </c>
      <c r="D744" s="9" t="s">
        <v>14118</v>
      </c>
      <c r="E744" s="10" t="s">
        <v>14120</v>
      </c>
    </row>
    <row r="745" spans="1:5" x14ac:dyDescent="0.55000000000000004">
      <c r="A745" s="33">
        <v>44231</v>
      </c>
      <c r="B745" s="9" t="s">
        <v>6538</v>
      </c>
      <c r="C745" s="9">
        <v>8</v>
      </c>
      <c r="D745" s="9" t="s">
        <v>14119</v>
      </c>
      <c r="E745" s="10" t="s">
        <v>14124</v>
      </c>
    </row>
    <row r="746" spans="1:5" x14ac:dyDescent="0.55000000000000004">
      <c r="A746" s="33">
        <v>44232</v>
      </c>
      <c r="B746" s="9" t="s">
        <v>6548</v>
      </c>
      <c r="C746" s="9">
        <v>7</v>
      </c>
      <c r="D746" s="9" t="s">
        <v>14118</v>
      </c>
      <c r="E746" s="10" t="s">
        <v>14120</v>
      </c>
    </row>
    <row r="747" spans="1:5" x14ac:dyDescent="0.55000000000000004">
      <c r="A747" s="33">
        <v>44233</v>
      </c>
      <c r="B747" s="9" t="s">
        <v>6559</v>
      </c>
      <c r="C747" s="9">
        <v>6</v>
      </c>
      <c r="D747" s="9" t="s">
        <v>14119</v>
      </c>
      <c r="E747" s="10" t="s">
        <v>14124</v>
      </c>
    </row>
    <row r="748" spans="1:5" x14ac:dyDescent="0.55000000000000004">
      <c r="A748" s="33">
        <v>44234</v>
      </c>
      <c r="B748" s="9" t="s">
        <v>6564</v>
      </c>
      <c r="C748" s="9">
        <v>15</v>
      </c>
      <c r="D748" s="9" t="s">
        <v>14118</v>
      </c>
      <c r="E748" s="10" t="s">
        <v>14120</v>
      </c>
    </row>
    <row r="749" spans="1:5" x14ac:dyDescent="0.55000000000000004">
      <c r="A749" s="33">
        <v>44235</v>
      </c>
      <c r="B749" s="9" t="s">
        <v>6574</v>
      </c>
      <c r="C749" s="9">
        <v>23</v>
      </c>
      <c r="D749" s="9" t="s">
        <v>14119</v>
      </c>
      <c r="E749" s="10" t="s">
        <v>14124</v>
      </c>
    </row>
    <row r="750" spans="1:5" x14ac:dyDescent="0.55000000000000004">
      <c r="A750" s="33">
        <v>44236</v>
      </c>
      <c r="B750" s="9" t="s">
        <v>6584</v>
      </c>
      <c r="C750" s="9">
        <v>14</v>
      </c>
      <c r="D750" s="9" t="s">
        <v>14118</v>
      </c>
      <c r="E750" s="10" t="s">
        <v>14120</v>
      </c>
    </row>
    <row r="751" spans="1:5" x14ac:dyDescent="0.55000000000000004">
      <c r="A751" s="33">
        <v>44237</v>
      </c>
      <c r="B751" s="9" t="s">
        <v>6596</v>
      </c>
      <c r="C751" s="9">
        <v>9</v>
      </c>
      <c r="D751" s="9" t="s">
        <v>14119</v>
      </c>
      <c r="E751" s="10" t="s">
        <v>14124</v>
      </c>
    </row>
    <row r="752" spans="1:5" x14ac:dyDescent="0.55000000000000004">
      <c r="A752" s="33">
        <v>44238</v>
      </c>
      <c r="B752" s="9" t="s">
        <v>6606</v>
      </c>
      <c r="C752" s="9">
        <v>4</v>
      </c>
      <c r="D752" s="9" t="s">
        <v>14118</v>
      </c>
      <c r="E752" s="10" t="s">
        <v>14120</v>
      </c>
    </row>
    <row r="753" spans="1:5" x14ac:dyDescent="0.55000000000000004">
      <c r="A753" s="33">
        <v>44239</v>
      </c>
      <c r="B753" s="9" t="s">
        <v>6616</v>
      </c>
      <c r="C753" s="9">
        <v>3</v>
      </c>
      <c r="D753" s="9" t="s">
        <v>14119</v>
      </c>
      <c r="E753" s="10" t="s">
        <v>14124</v>
      </c>
    </row>
    <row r="754" spans="1:5" x14ac:dyDescent="0.55000000000000004">
      <c r="A754" s="33">
        <v>44240</v>
      </c>
      <c r="B754" s="9" t="s">
        <v>6628</v>
      </c>
      <c r="C754" s="9">
        <v>8</v>
      </c>
      <c r="D754" s="9" t="s">
        <v>14118</v>
      </c>
      <c r="E754" s="10" t="s">
        <v>14120</v>
      </c>
    </row>
    <row r="755" spans="1:5" x14ac:dyDescent="0.55000000000000004">
      <c r="A755" s="33">
        <v>44241</v>
      </c>
      <c r="B755" s="9" t="s">
        <v>6639</v>
      </c>
      <c r="C755" s="9">
        <v>12</v>
      </c>
      <c r="D755" s="9" t="s">
        <v>14119</v>
      </c>
      <c r="E755" s="10" t="s">
        <v>14124</v>
      </c>
    </row>
    <row r="756" spans="1:5" x14ac:dyDescent="0.55000000000000004">
      <c r="A756" s="33">
        <v>44242</v>
      </c>
      <c r="B756" s="9" t="s">
        <v>6650</v>
      </c>
      <c r="C756" s="9">
        <v>15</v>
      </c>
      <c r="D756" s="9" t="s">
        <v>14118</v>
      </c>
      <c r="E756" s="10" t="s">
        <v>14120</v>
      </c>
    </row>
    <row r="757" spans="1:5" x14ac:dyDescent="0.55000000000000004">
      <c r="A757" s="33">
        <v>44243</v>
      </c>
      <c r="B757" s="9" t="s">
        <v>6661</v>
      </c>
      <c r="C757" s="9">
        <v>17</v>
      </c>
      <c r="D757" s="9" t="s">
        <v>14119</v>
      </c>
      <c r="E757" s="10" t="s">
        <v>14124</v>
      </c>
    </row>
    <row r="758" spans="1:5" x14ac:dyDescent="0.55000000000000004">
      <c r="A758" s="33">
        <v>44244</v>
      </c>
      <c r="B758" s="9" t="s">
        <v>6672</v>
      </c>
      <c r="C758" s="9">
        <v>3</v>
      </c>
      <c r="D758" s="9" t="s">
        <v>14118</v>
      </c>
      <c r="E758" s="10" t="s">
        <v>14120</v>
      </c>
    </row>
    <row r="759" spans="1:5" x14ac:dyDescent="0.55000000000000004">
      <c r="A759" s="33">
        <v>44245</v>
      </c>
      <c r="B759" s="9" t="s">
        <v>6683</v>
      </c>
      <c r="C759" s="9">
        <v>2</v>
      </c>
      <c r="D759" s="9" t="s">
        <v>14119</v>
      </c>
      <c r="E759" s="10" t="s">
        <v>14124</v>
      </c>
    </row>
    <row r="760" spans="1:5" x14ac:dyDescent="0.55000000000000004">
      <c r="A760" s="33">
        <v>44246</v>
      </c>
      <c r="B760" s="9" t="s">
        <v>6694</v>
      </c>
      <c r="C760" s="9">
        <v>9</v>
      </c>
      <c r="D760" s="9" t="s">
        <v>14118</v>
      </c>
      <c r="E760" s="10" t="s">
        <v>14121</v>
      </c>
    </row>
    <row r="761" spans="1:5" x14ac:dyDescent="0.55000000000000004">
      <c r="A761" s="33">
        <v>44247</v>
      </c>
      <c r="B761" s="9" t="s">
        <v>6704</v>
      </c>
      <c r="C761" s="9">
        <v>5</v>
      </c>
      <c r="D761" s="9" t="s">
        <v>14119</v>
      </c>
      <c r="E761" s="10" t="s">
        <v>14124</v>
      </c>
    </row>
    <row r="762" spans="1:5" x14ac:dyDescent="0.55000000000000004">
      <c r="A762" s="33">
        <v>44248</v>
      </c>
      <c r="B762" s="9" t="s">
        <v>6715</v>
      </c>
      <c r="C762" s="9">
        <v>6</v>
      </c>
      <c r="D762" s="9" t="s">
        <v>14118</v>
      </c>
      <c r="E762" s="10" t="s">
        <v>14121</v>
      </c>
    </row>
    <row r="763" spans="1:5" x14ac:dyDescent="0.55000000000000004">
      <c r="A763" s="33">
        <v>44249</v>
      </c>
      <c r="B763" s="9" t="s">
        <v>6726</v>
      </c>
      <c r="C763" s="9">
        <v>8</v>
      </c>
      <c r="D763" s="9" t="s">
        <v>14119</v>
      </c>
      <c r="E763" s="10" t="s">
        <v>14124</v>
      </c>
    </row>
    <row r="764" spans="1:5" x14ac:dyDescent="0.55000000000000004">
      <c r="A764" s="33">
        <v>44250</v>
      </c>
      <c r="B764" s="9" t="s">
        <v>6737</v>
      </c>
      <c r="C764" s="9">
        <v>10</v>
      </c>
      <c r="D764" s="9" t="s">
        <v>14118</v>
      </c>
      <c r="E764" s="10" t="s">
        <v>14121</v>
      </c>
    </row>
    <row r="765" spans="1:5" x14ac:dyDescent="0.55000000000000004">
      <c r="A765" s="33">
        <v>44251</v>
      </c>
      <c r="B765" s="9" t="s">
        <v>6749</v>
      </c>
      <c r="C765" s="9">
        <v>15</v>
      </c>
      <c r="D765" s="9" t="s">
        <v>14119</v>
      </c>
      <c r="E765" s="10" t="s">
        <v>14124</v>
      </c>
    </row>
    <row r="766" spans="1:5" x14ac:dyDescent="0.55000000000000004">
      <c r="A766" s="33">
        <v>44252</v>
      </c>
      <c r="B766" s="9" t="s">
        <v>6759</v>
      </c>
      <c r="C766" s="9">
        <v>17</v>
      </c>
      <c r="D766" s="9" t="s">
        <v>14118</v>
      </c>
      <c r="E766" s="10" t="s">
        <v>14121</v>
      </c>
    </row>
    <row r="767" spans="1:5" x14ac:dyDescent="0.55000000000000004">
      <c r="A767" s="33">
        <v>44253</v>
      </c>
      <c r="B767" s="9" t="s">
        <v>6771</v>
      </c>
      <c r="C767" s="9">
        <v>18</v>
      </c>
      <c r="D767" s="9" t="s">
        <v>14119</v>
      </c>
      <c r="E767" s="10" t="s">
        <v>14124</v>
      </c>
    </row>
    <row r="768" spans="1:5" x14ac:dyDescent="0.55000000000000004">
      <c r="A768" s="33">
        <v>44254</v>
      </c>
      <c r="B768" s="9" t="s">
        <v>4453</v>
      </c>
      <c r="C768" s="9">
        <v>6</v>
      </c>
      <c r="D768" s="9" t="s">
        <v>14118</v>
      </c>
      <c r="E768" s="10" t="s">
        <v>14121</v>
      </c>
    </row>
    <row r="769" spans="1:5" x14ac:dyDescent="0.55000000000000004">
      <c r="A769" s="33">
        <v>44255</v>
      </c>
      <c r="B769" s="9" t="s">
        <v>6786</v>
      </c>
      <c r="C769" s="9">
        <v>6</v>
      </c>
      <c r="D769" s="9" t="s">
        <v>14119</v>
      </c>
      <c r="E769" s="10" t="s">
        <v>14124</v>
      </c>
    </row>
    <row r="770" spans="1:5" x14ac:dyDescent="0.55000000000000004">
      <c r="A770" s="33">
        <v>44256</v>
      </c>
      <c r="B770" s="9" t="s">
        <v>312</v>
      </c>
      <c r="C770" s="9">
        <v>6</v>
      </c>
      <c r="D770" s="9" t="s">
        <v>14118</v>
      </c>
      <c r="E770" s="10" t="s">
        <v>14121</v>
      </c>
    </row>
    <row r="771" spans="1:5" x14ac:dyDescent="0.55000000000000004">
      <c r="A771" s="33">
        <v>44257</v>
      </c>
      <c r="B771" s="9" t="s">
        <v>6798</v>
      </c>
      <c r="C771" s="9">
        <v>7</v>
      </c>
      <c r="D771" s="9" t="s">
        <v>14119</v>
      </c>
      <c r="E771" s="10" t="s">
        <v>14124</v>
      </c>
    </row>
    <row r="772" spans="1:5" x14ac:dyDescent="0.55000000000000004">
      <c r="A772" s="33">
        <v>44258</v>
      </c>
      <c r="B772" s="9" t="s">
        <v>6810</v>
      </c>
      <c r="C772" s="9">
        <v>7</v>
      </c>
      <c r="D772" s="9" t="s">
        <v>14118</v>
      </c>
      <c r="E772" s="10" t="s">
        <v>14121</v>
      </c>
    </row>
    <row r="773" spans="1:5" x14ac:dyDescent="0.55000000000000004">
      <c r="A773" s="33">
        <v>44259</v>
      </c>
      <c r="B773" s="9" t="s">
        <v>333</v>
      </c>
      <c r="C773" s="9">
        <v>7</v>
      </c>
      <c r="D773" s="9" t="s">
        <v>14119</v>
      </c>
      <c r="E773" s="10" t="s">
        <v>14124</v>
      </c>
    </row>
    <row r="774" spans="1:5" x14ac:dyDescent="0.55000000000000004">
      <c r="A774" s="33">
        <v>44260</v>
      </c>
      <c r="B774" s="9" t="s">
        <v>6823</v>
      </c>
      <c r="C774" s="9">
        <v>7</v>
      </c>
      <c r="D774" s="9" t="s">
        <v>14118</v>
      </c>
      <c r="E774" s="10" t="s">
        <v>14121</v>
      </c>
    </row>
    <row r="775" spans="1:5" x14ac:dyDescent="0.55000000000000004">
      <c r="A775" s="33">
        <v>44261</v>
      </c>
      <c r="B775" s="9" t="s">
        <v>6833</v>
      </c>
      <c r="C775" s="9">
        <v>7</v>
      </c>
      <c r="D775" s="9" t="s">
        <v>14119</v>
      </c>
      <c r="E775" s="10" t="s">
        <v>14124</v>
      </c>
    </row>
    <row r="776" spans="1:5" x14ac:dyDescent="0.55000000000000004">
      <c r="A776" s="33">
        <v>44262</v>
      </c>
      <c r="B776" s="9" t="s">
        <v>6842</v>
      </c>
      <c r="C776" s="9">
        <v>7</v>
      </c>
      <c r="D776" s="9" t="s">
        <v>14118</v>
      </c>
      <c r="E776" s="10" t="s">
        <v>14121</v>
      </c>
    </row>
    <row r="777" spans="1:5" x14ac:dyDescent="0.55000000000000004">
      <c r="A777" s="33">
        <v>44263</v>
      </c>
      <c r="B777" s="9" t="s">
        <v>6851</v>
      </c>
      <c r="C777" s="9">
        <v>7</v>
      </c>
      <c r="D777" s="9" t="s">
        <v>14119</v>
      </c>
      <c r="E777" s="10" t="s">
        <v>14124</v>
      </c>
    </row>
    <row r="778" spans="1:5" x14ac:dyDescent="0.55000000000000004">
      <c r="A778" s="33">
        <v>44264</v>
      </c>
      <c r="B778" s="9" t="s">
        <v>6861</v>
      </c>
      <c r="C778" s="9">
        <v>11</v>
      </c>
      <c r="D778" s="9" t="s">
        <v>14118</v>
      </c>
      <c r="E778" s="10" t="s">
        <v>14121</v>
      </c>
    </row>
    <row r="779" spans="1:5" x14ac:dyDescent="0.55000000000000004">
      <c r="A779" s="33">
        <v>44265</v>
      </c>
      <c r="B779" s="9" t="s">
        <v>6873</v>
      </c>
      <c r="C779" s="9">
        <v>11</v>
      </c>
      <c r="D779" s="9" t="s">
        <v>14119</v>
      </c>
      <c r="E779" s="10" t="s">
        <v>14124</v>
      </c>
    </row>
    <row r="780" spans="1:5" x14ac:dyDescent="0.55000000000000004">
      <c r="A780" s="33">
        <v>44266</v>
      </c>
      <c r="B780" s="9" t="s">
        <v>6885</v>
      </c>
      <c r="C780" s="9">
        <v>11</v>
      </c>
      <c r="D780" s="9" t="s">
        <v>14118</v>
      </c>
      <c r="E780" s="10" t="s">
        <v>14121</v>
      </c>
    </row>
    <row r="781" spans="1:5" x14ac:dyDescent="0.55000000000000004">
      <c r="A781" s="33">
        <v>44267</v>
      </c>
      <c r="B781" s="9" t="s">
        <v>6896</v>
      </c>
      <c r="C781" s="9">
        <v>11</v>
      </c>
      <c r="D781" s="9" t="s">
        <v>14119</v>
      </c>
      <c r="E781" s="10" t="s">
        <v>14124</v>
      </c>
    </row>
    <row r="782" spans="1:5" x14ac:dyDescent="0.55000000000000004">
      <c r="A782" s="33">
        <v>44268</v>
      </c>
      <c r="B782" s="9" t="s">
        <v>6907</v>
      </c>
      <c r="C782" s="9">
        <v>9</v>
      </c>
      <c r="D782" s="9" t="s">
        <v>14118</v>
      </c>
      <c r="E782" s="10" t="s">
        <v>14121</v>
      </c>
    </row>
    <row r="783" spans="1:5" x14ac:dyDescent="0.55000000000000004">
      <c r="A783" s="33">
        <v>44269</v>
      </c>
      <c r="B783" s="9" t="s">
        <v>6917</v>
      </c>
      <c r="C783" s="9">
        <v>5</v>
      </c>
      <c r="D783" s="9" t="s">
        <v>14119</v>
      </c>
      <c r="E783" s="10" t="s">
        <v>14124</v>
      </c>
    </row>
    <row r="784" spans="1:5" x14ac:dyDescent="0.55000000000000004">
      <c r="A784" s="33">
        <v>44270</v>
      </c>
      <c r="B784" s="9" t="s">
        <v>6927</v>
      </c>
      <c r="C784" s="9">
        <v>8</v>
      </c>
      <c r="D784" s="9" t="s">
        <v>14118</v>
      </c>
      <c r="E784" s="10" t="s">
        <v>14121</v>
      </c>
    </row>
    <row r="785" spans="1:5" x14ac:dyDescent="0.55000000000000004">
      <c r="A785" s="33">
        <v>44271</v>
      </c>
      <c r="B785" s="9" t="s">
        <v>6937</v>
      </c>
      <c r="C785" s="9">
        <v>7</v>
      </c>
      <c r="D785" s="9" t="s">
        <v>14119</v>
      </c>
      <c r="E785" s="10" t="s">
        <v>14124</v>
      </c>
    </row>
    <row r="786" spans="1:5" x14ac:dyDescent="0.55000000000000004">
      <c r="A786" s="33">
        <v>44272</v>
      </c>
      <c r="B786" s="9" t="s">
        <v>322</v>
      </c>
      <c r="C786" s="9">
        <v>6</v>
      </c>
      <c r="D786" s="9" t="s">
        <v>14118</v>
      </c>
      <c r="E786" s="10" t="s">
        <v>14121</v>
      </c>
    </row>
    <row r="787" spans="1:5" x14ac:dyDescent="0.55000000000000004">
      <c r="A787" s="33">
        <v>44273</v>
      </c>
      <c r="B787" s="9" t="s">
        <v>6949</v>
      </c>
      <c r="C787" s="9">
        <v>15</v>
      </c>
      <c r="D787" s="9" t="s">
        <v>14119</v>
      </c>
      <c r="E787" s="10" t="s">
        <v>14124</v>
      </c>
    </row>
    <row r="788" spans="1:5" x14ac:dyDescent="0.55000000000000004">
      <c r="A788" s="33">
        <v>44274</v>
      </c>
      <c r="B788" s="9" t="s">
        <v>6959</v>
      </c>
      <c r="C788" s="9">
        <v>23</v>
      </c>
      <c r="D788" s="9" t="s">
        <v>14118</v>
      </c>
      <c r="E788" s="10" t="s">
        <v>14121</v>
      </c>
    </row>
    <row r="789" spans="1:5" x14ac:dyDescent="0.55000000000000004">
      <c r="A789" s="33">
        <v>44275</v>
      </c>
      <c r="B789" s="9" t="s">
        <v>6969</v>
      </c>
      <c r="C789" s="9">
        <v>14</v>
      </c>
      <c r="D789" s="9" t="s">
        <v>14119</v>
      </c>
      <c r="E789" s="10" t="s">
        <v>14124</v>
      </c>
    </row>
    <row r="790" spans="1:5" x14ac:dyDescent="0.55000000000000004">
      <c r="A790" s="33">
        <v>44276</v>
      </c>
      <c r="B790" s="9" t="s">
        <v>6980</v>
      </c>
      <c r="C790" s="9">
        <v>9</v>
      </c>
      <c r="D790" s="9" t="s">
        <v>14118</v>
      </c>
      <c r="E790" s="10" t="s">
        <v>14121</v>
      </c>
    </row>
    <row r="791" spans="1:5" x14ac:dyDescent="0.55000000000000004">
      <c r="A791" s="33">
        <v>44277</v>
      </c>
      <c r="B791" s="9" t="s">
        <v>6991</v>
      </c>
      <c r="C791" s="9">
        <v>4</v>
      </c>
      <c r="D791" s="9" t="s">
        <v>14119</v>
      </c>
      <c r="E791" s="10" t="s">
        <v>14124</v>
      </c>
    </row>
    <row r="792" spans="1:5" x14ac:dyDescent="0.55000000000000004">
      <c r="A792" s="33">
        <v>44278</v>
      </c>
      <c r="B792" s="9" t="s">
        <v>7003</v>
      </c>
      <c r="C792" s="9">
        <v>3</v>
      </c>
      <c r="D792" s="9" t="s">
        <v>14118</v>
      </c>
      <c r="E792" s="10" t="s">
        <v>14121</v>
      </c>
    </row>
    <row r="793" spans="1:5" x14ac:dyDescent="0.55000000000000004">
      <c r="A793" s="33">
        <v>44279</v>
      </c>
      <c r="B793" s="9" t="s">
        <v>7015</v>
      </c>
      <c r="C793" s="9">
        <v>8</v>
      </c>
      <c r="D793" s="9" t="s">
        <v>14119</v>
      </c>
      <c r="E793" s="10" t="s">
        <v>14124</v>
      </c>
    </row>
    <row r="794" spans="1:5" x14ac:dyDescent="0.55000000000000004">
      <c r="A794" s="33">
        <v>44280</v>
      </c>
      <c r="B794" s="9" t="s">
        <v>7026</v>
      </c>
      <c r="C794" s="9">
        <v>12</v>
      </c>
      <c r="D794" s="9" t="s">
        <v>14118</v>
      </c>
      <c r="E794" s="10" t="s">
        <v>14121</v>
      </c>
    </row>
    <row r="795" spans="1:5" x14ac:dyDescent="0.55000000000000004">
      <c r="A795" s="33">
        <v>44281</v>
      </c>
      <c r="B795" s="9" t="s">
        <v>7036</v>
      </c>
      <c r="C795" s="9">
        <v>15</v>
      </c>
      <c r="D795" s="9" t="s">
        <v>14119</v>
      </c>
      <c r="E795" s="10" t="s">
        <v>14124</v>
      </c>
    </row>
    <row r="796" spans="1:5" x14ac:dyDescent="0.55000000000000004">
      <c r="A796" s="33">
        <v>44282</v>
      </c>
      <c r="B796" s="9" t="s">
        <v>7048</v>
      </c>
      <c r="C796" s="9">
        <v>17</v>
      </c>
      <c r="D796" s="9" t="s">
        <v>14118</v>
      </c>
      <c r="E796" s="10" t="s">
        <v>14121</v>
      </c>
    </row>
    <row r="797" spans="1:5" x14ac:dyDescent="0.55000000000000004">
      <c r="A797" s="33">
        <v>44283</v>
      </c>
      <c r="B797" s="9" t="s">
        <v>7060</v>
      </c>
      <c r="C797" s="9">
        <v>3</v>
      </c>
      <c r="D797" s="9" t="s">
        <v>14119</v>
      </c>
      <c r="E797" s="10" t="s">
        <v>14124</v>
      </c>
    </row>
    <row r="798" spans="1:5" x14ac:dyDescent="0.55000000000000004">
      <c r="A798" s="33">
        <v>44284</v>
      </c>
      <c r="B798" s="9" t="s">
        <v>7070</v>
      </c>
      <c r="C798" s="9">
        <v>2</v>
      </c>
      <c r="D798" s="9" t="s">
        <v>14118</v>
      </c>
      <c r="E798" s="10" t="s">
        <v>14121</v>
      </c>
    </row>
    <row r="799" spans="1:5" x14ac:dyDescent="0.55000000000000004">
      <c r="A799" s="33">
        <v>44285</v>
      </c>
      <c r="B799" s="9" t="s">
        <v>7079</v>
      </c>
      <c r="C799" s="9">
        <v>9</v>
      </c>
      <c r="D799" s="9" t="s">
        <v>14119</v>
      </c>
      <c r="E799" s="10" t="s">
        <v>14124</v>
      </c>
    </row>
    <row r="800" spans="1:5" x14ac:dyDescent="0.55000000000000004">
      <c r="A800" s="33">
        <v>44286</v>
      </c>
      <c r="B800" s="9" t="s">
        <v>7090</v>
      </c>
      <c r="C800" s="9">
        <v>5</v>
      </c>
      <c r="D800" s="9" t="s">
        <v>14118</v>
      </c>
      <c r="E800" s="10" t="s">
        <v>14121</v>
      </c>
    </row>
    <row r="801" spans="1:5" x14ac:dyDescent="0.55000000000000004">
      <c r="A801" s="33">
        <v>44287</v>
      </c>
      <c r="B801" s="9" t="s">
        <v>7101</v>
      </c>
      <c r="C801" s="9">
        <v>6</v>
      </c>
      <c r="D801" s="9" t="s">
        <v>14119</v>
      </c>
      <c r="E801" s="10" t="s">
        <v>14124</v>
      </c>
    </row>
    <row r="802" spans="1:5" x14ac:dyDescent="0.55000000000000004">
      <c r="A802" s="33">
        <v>44288</v>
      </c>
      <c r="B802" s="9" t="s">
        <v>7111</v>
      </c>
      <c r="C802" s="9">
        <v>8</v>
      </c>
      <c r="D802" s="9" t="s">
        <v>14118</v>
      </c>
      <c r="E802" s="10" t="s">
        <v>14121</v>
      </c>
    </row>
    <row r="803" spans="1:5" x14ac:dyDescent="0.55000000000000004">
      <c r="A803" s="33">
        <v>44289</v>
      </c>
      <c r="B803" s="9" t="s">
        <v>7122</v>
      </c>
      <c r="C803" s="9">
        <v>10</v>
      </c>
      <c r="D803" s="9" t="s">
        <v>14119</v>
      </c>
      <c r="E803" s="10" t="s">
        <v>14124</v>
      </c>
    </row>
    <row r="804" spans="1:5" x14ac:dyDescent="0.55000000000000004">
      <c r="A804" s="33">
        <v>44290</v>
      </c>
      <c r="B804" s="9" t="s">
        <v>343</v>
      </c>
      <c r="C804" s="9">
        <v>15</v>
      </c>
      <c r="D804" s="9" t="s">
        <v>14118</v>
      </c>
      <c r="E804" s="10" t="s">
        <v>14121</v>
      </c>
    </row>
    <row r="805" spans="1:5" x14ac:dyDescent="0.55000000000000004">
      <c r="A805" s="33">
        <v>44291</v>
      </c>
      <c r="B805" s="9" t="s">
        <v>7136</v>
      </c>
      <c r="C805" s="9">
        <v>17</v>
      </c>
      <c r="D805" s="9" t="s">
        <v>14119</v>
      </c>
      <c r="E805" s="10" t="s">
        <v>14124</v>
      </c>
    </row>
    <row r="806" spans="1:5" x14ac:dyDescent="0.55000000000000004">
      <c r="A806" s="33">
        <v>44292</v>
      </c>
      <c r="B806" s="9" t="s">
        <v>7147</v>
      </c>
      <c r="C806" s="9">
        <v>18</v>
      </c>
      <c r="D806" s="9" t="s">
        <v>14118</v>
      </c>
      <c r="E806" s="10" t="s">
        <v>14121</v>
      </c>
    </row>
    <row r="807" spans="1:5" x14ac:dyDescent="0.55000000000000004">
      <c r="A807" s="33">
        <v>44293</v>
      </c>
      <c r="B807" s="9" t="s">
        <v>7158</v>
      </c>
      <c r="C807" s="9">
        <v>6</v>
      </c>
      <c r="D807" s="9" t="s">
        <v>14119</v>
      </c>
      <c r="E807" s="10" t="s">
        <v>14124</v>
      </c>
    </row>
    <row r="808" spans="1:5" x14ac:dyDescent="0.55000000000000004">
      <c r="A808" s="33">
        <v>44294</v>
      </c>
      <c r="B808" s="9" t="s">
        <v>7170</v>
      </c>
      <c r="C808" s="9">
        <v>6</v>
      </c>
      <c r="D808" s="9" t="s">
        <v>14118</v>
      </c>
      <c r="E808" s="10" t="s">
        <v>14121</v>
      </c>
    </row>
    <row r="809" spans="1:5" x14ac:dyDescent="0.55000000000000004">
      <c r="A809" s="33">
        <v>44295</v>
      </c>
      <c r="B809" s="9" t="s">
        <v>7180</v>
      </c>
      <c r="C809" s="9">
        <v>6</v>
      </c>
      <c r="D809" s="9" t="s">
        <v>14119</v>
      </c>
      <c r="E809" s="10" t="s">
        <v>14124</v>
      </c>
    </row>
    <row r="810" spans="1:5" x14ac:dyDescent="0.55000000000000004">
      <c r="A810" s="33">
        <v>44296</v>
      </c>
      <c r="B810" s="9" t="s">
        <v>7191</v>
      </c>
      <c r="C810" s="9">
        <v>7</v>
      </c>
      <c r="D810" s="9" t="s">
        <v>14118</v>
      </c>
      <c r="E810" s="10" t="s">
        <v>14121</v>
      </c>
    </row>
    <row r="811" spans="1:5" x14ac:dyDescent="0.55000000000000004">
      <c r="A811" s="33">
        <v>44297</v>
      </c>
      <c r="B811" s="9" t="s">
        <v>7202</v>
      </c>
      <c r="C811" s="9">
        <v>7</v>
      </c>
      <c r="D811" s="9" t="s">
        <v>14119</v>
      </c>
      <c r="E811" s="10" t="s">
        <v>14124</v>
      </c>
    </row>
    <row r="812" spans="1:5" x14ac:dyDescent="0.55000000000000004">
      <c r="A812" s="33">
        <v>44298</v>
      </c>
      <c r="B812" s="9" t="s">
        <v>7212</v>
      </c>
      <c r="C812" s="9">
        <v>7</v>
      </c>
      <c r="D812" s="9" t="s">
        <v>14118</v>
      </c>
      <c r="E812" s="10" t="s">
        <v>14121</v>
      </c>
    </row>
    <row r="813" spans="1:5" x14ac:dyDescent="0.55000000000000004">
      <c r="A813" s="33">
        <v>44299</v>
      </c>
      <c r="B813" s="9" t="s">
        <v>7224</v>
      </c>
      <c r="C813" s="9">
        <v>7</v>
      </c>
      <c r="D813" s="9" t="s">
        <v>14119</v>
      </c>
      <c r="E813" s="10" t="s">
        <v>14124</v>
      </c>
    </row>
    <row r="814" spans="1:5" x14ac:dyDescent="0.55000000000000004">
      <c r="A814" s="33">
        <v>44300</v>
      </c>
      <c r="B814" s="9" t="s">
        <v>7236</v>
      </c>
      <c r="C814" s="9">
        <v>7</v>
      </c>
      <c r="D814" s="9" t="s">
        <v>14118</v>
      </c>
      <c r="E814" s="10" t="s">
        <v>14121</v>
      </c>
    </row>
    <row r="815" spans="1:5" x14ac:dyDescent="0.55000000000000004">
      <c r="A815" s="33">
        <v>44301</v>
      </c>
      <c r="B815" s="9" t="s">
        <v>7246</v>
      </c>
      <c r="C815" s="9">
        <v>7</v>
      </c>
      <c r="D815" s="9" t="s">
        <v>14119</v>
      </c>
      <c r="E815" s="10" t="s">
        <v>14124</v>
      </c>
    </row>
    <row r="816" spans="1:5" x14ac:dyDescent="0.55000000000000004">
      <c r="A816" s="33">
        <v>44302</v>
      </c>
      <c r="B816" s="9" t="s">
        <v>7256</v>
      </c>
      <c r="C816" s="9">
        <v>7</v>
      </c>
      <c r="D816" s="9" t="s">
        <v>14118</v>
      </c>
      <c r="E816" s="10" t="s">
        <v>14121</v>
      </c>
    </row>
    <row r="817" spans="1:5" x14ac:dyDescent="0.55000000000000004">
      <c r="A817" s="33">
        <v>44303</v>
      </c>
      <c r="B817" s="9" t="s">
        <v>7266</v>
      </c>
      <c r="C817" s="9">
        <v>11</v>
      </c>
      <c r="D817" s="9" t="s">
        <v>14119</v>
      </c>
      <c r="E817" s="10" t="s">
        <v>14124</v>
      </c>
    </row>
    <row r="818" spans="1:5" x14ac:dyDescent="0.55000000000000004">
      <c r="A818" s="33">
        <v>44304</v>
      </c>
      <c r="B818" s="9" t="s">
        <v>7277</v>
      </c>
      <c r="C818" s="9">
        <v>11</v>
      </c>
      <c r="D818" s="9" t="s">
        <v>14118</v>
      </c>
      <c r="E818" s="10" t="s">
        <v>14121</v>
      </c>
    </row>
    <row r="819" spans="1:5" x14ac:dyDescent="0.55000000000000004">
      <c r="A819" s="33">
        <v>44305</v>
      </c>
      <c r="B819" s="9" t="s">
        <v>7288</v>
      </c>
      <c r="C819" s="9">
        <v>11</v>
      </c>
      <c r="D819" s="9" t="s">
        <v>14119</v>
      </c>
      <c r="E819" s="10" t="s">
        <v>14124</v>
      </c>
    </row>
    <row r="820" spans="1:5" x14ac:dyDescent="0.55000000000000004">
      <c r="A820" s="33">
        <v>44306</v>
      </c>
      <c r="B820" s="9" t="s">
        <v>354</v>
      </c>
      <c r="C820" s="9">
        <v>11</v>
      </c>
      <c r="D820" s="9" t="s">
        <v>14118</v>
      </c>
      <c r="E820" s="10" t="s">
        <v>14121</v>
      </c>
    </row>
    <row r="821" spans="1:5" x14ac:dyDescent="0.55000000000000004">
      <c r="A821" s="33">
        <v>44307</v>
      </c>
      <c r="B821" s="9" t="s">
        <v>7299</v>
      </c>
      <c r="C821" s="9">
        <v>9</v>
      </c>
      <c r="D821" s="9" t="s">
        <v>14119</v>
      </c>
      <c r="E821" s="10" t="s">
        <v>14124</v>
      </c>
    </row>
    <row r="822" spans="1:5" x14ac:dyDescent="0.55000000000000004">
      <c r="A822" s="33">
        <v>44308</v>
      </c>
      <c r="B822" s="9" t="s">
        <v>7311</v>
      </c>
      <c r="C822" s="9">
        <v>5</v>
      </c>
      <c r="D822" s="9" t="s">
        <v>14118</v>
      </c>
      <c r="E822" s="10" t="s">
        <v>14121</v>
      </c>
    </row>
    <row r="823" spans="1:5" x14ac:dyDescent="0.55000000000000004">
      <c r="A823" s="33">
        <v>44309</v>
      </c>
      <c r="B823" s="9" t="s">
        <v>7321</v>
      </c>
      <c r="C823" s="9">
        <v>8</v>
      </c>
      <c r="D823" s="9" t="s">
        <v>14119</v>
      </c>
      <c r="E823" s="10" t="s">
        <v>14124</v>
      </c>
    </row>
    <row r="824" spans="1:5" x14ac:dyDescent="0.55000000000000004">
      <c r="A824" s="33">
        <v>44310</v>
      </c>
      <c r="B824" s="9" t="s">
        <v>7333</v>
      </c>
      <c r="C824" s="9">
        <v>7</v>
      </c>
      <c r="D824" s="9" t="s">
        <v>14118</v>
      </c>
      <c r="E824" s="10" t="s">
        <v>14121</v>
      </c>
    </row>
    <row r="825" spans="1:5" x14ac:dyDescent="0.55000000000000004">
      <c r="A825" s="33">
        <v>44311</v>
      </c>
      <c r="B825" s="9" t="s">
        <v>365</v>
      </c>
      <c r="C825" s="9">
        <v>6</v>
      </c>
      <c r="D825" s="9" t="s">
        <v>14119</v>
      </c>
      <c r="E825" s="10" t="s">
        <v>14124</v>
      </c>
    </row>
    <row r="826" spans="1:5" x14ac:dyDescent="0.55000000000000004">
      <c r="A826" s="33">
        <v>44312</v>
      </c>
      <c r="B826" s="9" t="s">
        <v>7346</v>
      </c>
      <c r="C826" s="9">
        <v>15</v>
      </c>
      <c r="D826" s="9" t="s">
        <v>14118</v>
      </c>
      <c r="E826" s="10" t="s">
        <v>14121</v>
      </c>
    </row>
    <row r="827" spans="1:5" x14ac:dyDescent="0.55000000000000004">
      <c r="A827" s="33">
        <v>44313</v>
      </c>
      <c r="B827" s="9" t="s">
        <v>7357</v>
      </c>
      <c r="C827" s="9">
        <v>23</v>
      </c>
      <c r="D827" s="9" t="s">
        <v>14119</v>
      </c>
      <c r="E827" s="10" t="s">
        <v>14124</v>
      </c>
    </row>
    <row r="828" spans="1:5" x14ac:dyDescent="0.55000000000000004">
      <c r="A828" s="33">
        <v>44314</v>
      </c>
      <c r="B828" s="9" t="s">
        <v>7369</v>
      </c>
      <c r="C828" s="9">
        <v>14</v>
      </c>
      <c r="D828" s="9" t="s">
        <v>14118</v>
      </c>
      <c r="E828" s="10" t="s">
        <v>14121</v>
      </c>
    </row>
    <row r="829" spans="1:5" x14ac:dyDescent="0.55000000000000004">
      <c r="A829" s="33">
        <v>44315</v>
      </c>
      <c r="B829" s="9" t="s">
        <v>7379</v>
      </c>
      <c r="C829" s="9">
        <v>9</v>
      </c>
      <c r="D829" s="9" t="s">
        <v>14119</v>
      </c>
      <c r="E829" s="10" t="s">
        <v>14124</v>
      </c>
    </row>
    <row r="830" spans="1:5" x14ac:dyDescent="0.55000000000000004">
      <c r="A830" s="33">
        <v>44316</v>
      </c>
      <c r="B830" s="9" t="s">
        <v>7389</v>
      </c>
      <c r="C830" s="9">
        <v>4</v>
      </c>
      <c r="D830" s="9" t="s">
        <v>14118</v>
      </c>
      <c r="E830" s="10" t="s">
        <v>14121</v>
      </c>
    </row>
    <row r="831" spans="1:5" x14ac:dyDescent="0.55000000000000004">
      <c r="A831" s="33">
        <v>44317</v>
      </c>
      <c r="B831" s="9" t="s">
        <v>7401</v>
      </c>
      <c r="C831" s="9">
        <v>3</v>
      </c>
      <c r="D831" s="9" t="s">
        <v>14119</v>
      </c>
      <c r="E831" s="10" t="s">
        <v>14124</v>
      </c>
    </row>
    <row r="832" spans="1:5" x14ac:dyDescent="0.55000000000000004">
      <c r="A832" s="33">
        <v>44318</v>
      </c>
      <c r="B832" s="9" t="s">
        <v>7412</v>
      </c>
      <c r="C832" s="9">
        <v>8</v>
      </c>
      <c r="D832" s="9" t="s">
        <v>14118</v>
      </c>
      <c r="E832" s="10" t="s">
        <v>14121</v>
      </c>
    </row>
    <row r="833" spans="1:5" x14ac:dyDescent="0.55000000000000004">
      <c r="A833" s="33">
        <v>44319</v>
      </c>
      <c r="B833" s="9" t="s">
        <v>7424</v>
      </c>
      <c r="C833" s="9">
        <v>12</v>
      </c>
      <c r="D833" s="9" t="s">
        <v>14119</v>
      </c>
      <c r="E833" s="10" t="s">
        <v>14124</v>
      </c>
    </row>
    <row r="834" spans="1:5" x14ac:dyDescent="0.55000000000000004">
      <c r="A834" s="33">
        <v>44320</v>
      </c>
      <c r="B834" s="9" t="s">
        <v>7434</v>
      </c>
      <c r="C834" s="9">
        <v>15</v>
      </c>
      <c r="D834" s="9" t="s">
        <v>14118</v>
      </c>
      <c r="E834" s="10" t="s">
        <v>14121</v>
      </c>
    </row>
    <row r="835" spans="1:5" x14ac:dyDescent="0.55000000000000004">
      <c r="A835" s="33">
        <v>44321</v>
      </c>
      <c r="B835" s="9" t="s">
        <v>376</v>
      </c>
      <c r="C835" s="9">
        <v>17</v>
      </c>
      <c r="D835" s="9" t="s">
        <v>14119</v>
      </c>
      <c r="E835" s="10" t="s">
        <v>14124</v>
      </c>
    </row>
    <row r="836" spans="1:5" x14ac:dyDescent="0.55000000000000004">
      <c r="A836" s="33">
        <v>44322</v>
      </c>
      <c r="B836" s="9" t="s">
        <v>7448</v>
      </c>
      <c r="C836" s="9">
        <v>3</v>
      </c>
      <c r="D836" s="9" t="s">
        <v>14118</v>
      </c>
      <c r="E836" s="10" t="s">
        <v>14121</v>
      </c>
    </row>
    <row r="837" spans="1:5" x14ac:dyDescent="0.55000000000000004">
      <c r="A837" s="33">
        <v>44323</v>
      </c>
      <c r="B837" s="9" t="s">
        <v>7459</v>
      </c>
      <c r="C837" s="9">
        <v>2</v>
      </c>
      <c r="D837" s="9" t="s">
        <v>14119</v>
      </c>
      <c r="E837" s="10" t="s">
        <v>14124</v>
      </c>
    </row>
    <row r="838" spans="1:5" x14ac:dyDescent="0.55000000000000004">
      <c r="A838" s="33">
        <v>44324</v>
      </c>
      <c r="B838" s="9" t="s">
        <v>387</v>
      </c>
      <c r="C838" s="9">
        <v>9</v>
      </c>
      <c r="D838" s="9" t="s">
        <v>14118</v>
      </c>
      <c r="E838" s="10" t="s">
        <v>14121</v>
      </c>
    </row>
    <row r="839" spans="1:5" x14ac:dyDescent="0.55000000000000004">
      <c r="A839" s="33">
        <v>44325</v>
      </c>
      <c r="B839" s="9" t="s">
        <v>7471</v>
      </c>
      <c r="C839" s="9">
        <v>5</v>
      </c>
      <c r="D839" s="9" t="s">
        <v>14119</v>
      </c>
      <c r="E839" s="10" t="s">
        <v>14124</v>
      </c>
    </row>
    <row r="840" spans="1:5" x14ac:dyDescent="0.55000000000000004">
      <c r="A840" s="33">
        <v>44326</v>
      </c>
      <c r="B840" s="9" t="s">
        <v>7481</v>
      </c>
      <c r="C840" s="9">
        <v>6</v>
      </c>
      <c r="D840" s="9" t="s">
        <v>14118</v>
      </c>
      <c r="E840" s="10" t="s">
        <v>14121</v>
      </c>
    </row>
    <row r="841" spans="1:5" x14ac:dyDescent="0.55000000000000004">
      <c r="A841" s="33">
        <v>44327</v>
      </c>
      <c r="B841" s="9" t="s">
        <v>405</v>
      </c>
      <c r="C841" s="9">
        <v>8</v>
      </c>
      <c r="D841" s="9" t="s">
        <v>14119</v>
      </c>
      <c r="E841" s="10" t="s">
        <v>14124</v>
      </c>
    </row>
    <row r="842" spans="1:5" x14ac:dyDescent="0.55000000000000004">
      <c r="A842" s="33">
        <v>44328</v>
      </c>
      <c r="B842" s="9" t="s">
        <v>416</v>
      </c>
      <c r="C842" s="9">
        <v>10</v>
      </c>
      <c r="D842" s="9" t="s">
        <v>14118</v>
      </c>
      <c r="E842" s="10" t="s">
        <v>14121</v>
      </c>
    </row>
    <row r="843" spans="1:5" x14ac:dyDescent="0.55000000000000004">
      <c r="A843" s="33">
        <v>44329</v>
      </c>
      <c r="B843" s="9" t="s">
        <v>7495</v>
      </c>
      <c r="C843" s="9">
        <v>15</v>
      </c>
      <c r="D843" s="9" t="s">
        <v>14119</v>
      </c>
      <c r="E843" s="10" t="s">
        <v>14124</v>
      </c>
    </row>
    <row r="844" spans="1:5" x14ac:dyDescent="0.55000000000000004">
      <c r="A844" s="33">
        <v>44330</v>
      </c>
      <c r="B844" s="9" t="s">
        <v>7505</v>
      </c>
      <c r="C844" s="9">
        <v>17</v>
      </c>
      <c r="D844" s="9" t="s">
        <v>14118</v>
      </c>
      <c r="E844" s="10" t="s">
        <v>14121</v>
      </c>
    </row>
    <row r="845" spans="1:5" x14ac:dyDescent="0.55000000000000004">
      <c r="A845" s="33">
        <v>44331</v>
      </c>
      <c r="B845" s="9" t="s">
        <v>7516</v>
      </c>
      <c r="C845" s="9">
        <v>18</v>
      </c>
      <c r="D845" s="9" t="s">
        <v>14119</v>
      </c>
      <c r="E845" s="10" t="s">
        <v>14124</v>
      </c>
    </row>
    <row r="846" spans="1:5" x14ac:dyDescent="0.55000000000000004">
      <c r="A846" s="33">
        <v>44332</v>
      </c>
      <c r="B846" s="9" t="s">
        <v>7528</v>
      </c>
      <c r="C846" s="9">
        <v>6</v>
      </c>
      <c r="D846" s="9" t="s">
        <v>14118</v>
      </c>
      <c r="E846" s="10" t="s">
        <v>14121</v>
      </c>
    </row>
    <row r="847" spans="1:5" x14ac:dyDescent="0.55000000000000004">
      <c r="A847" s="33">
        <v>44333</v>
      </c>
      <c r="B847" s="9" t="s">
        <v>7539</v>
      </c>
      <c r="C847" s="9">
        <v>6</v>
      </c>
      <c r="D847" s="9" t="s">
        <v>14119</v>
      </c>
      <c r="E847" s="10" t="s">
        <v>14124</v>
      </c>
    </row>
    <row r="848" spans="1:5" x14ac:dyDescent="0.55000000000000004">
      <c r="A848" s="33">
        <v>44334</v>
      </c>
      <c r="B848" s="9" t="s">
        <v>7550</v>
      </c>
      <c r="C848" s="9">
        <v>6</v>
      </c>
      <c r="D848" s="9" t="s">
        <v>14118</v>
      </c>
      <c r="E848" s="10" t="s">
        <v>14121</v>
      </c>
    </row>
    <row r="849" spans="1:5" x14ac:dyDescent="0.55000000000000004">
      <c r="A849" s="33">
        <v>44335</v>
      </c>
      <c r="B849" s="9" t="s">
        <v>7560</v>
      </c>
      <c r="C849" s="9">
        <v>7</v>
      </c>
      <c r="D849" s="9" t="s">
        <v>14119</v>
      </c>
      <c r="E849" s="10" t="s">
        <v>14124</v>
      </c>
    </row>
    <row r="850" spans="1:5" x14ac:dyDescent="0.55000000000000004">
      <c r="A850" s="33">
        <v>44336</v>
      </c>
      <c r="B850" s="9" t="s">
        <v>7572</v>
      </c>
      <c r="C850" s="9">
        <v>7</v>
      </c>
      <c r="D850" s="9" t="s">
        <v>14118</v>
      </c>
      <c r="E850" s="10" t="s">
        <v>14121</v>
      </c>
    </row>
    <row r="851" spans="1:5" x14ac:dyDescent="0.55000000000000004">
      <c r="A851" s="33">
        <v>44337</v>
      </c>
      <c r="B851" s="9" t="s">
        <v>7583</v>
      </c>
      <c r="C851" s="9">
        <v>7</v>
      </c>
      <c r="D851" s="9" t="s">
        <v>14119</v>
      </c>
      <c r="E851" s="10" t="s">
        <v>14124</v>
      </c>
    </row>
    <row r="852" spans="1:5" x14ac:dyDescent="0.55000000000000004">
      <c r="A852" s="33">
        <v>44338</v>
      </c>
      <c r="B852" s="9" t="s">
        <v>7594</v>
      </c>
      <c r="C852" s="9">
        <v>7</v>
      </c>
      <c r="D852" s="9" t="s">
        <v>14118</v>
      </c>
      <c r="E852" s="10" t="s">
        <v>14121</v>
      </c>
    </row>
    <row r="853" spans="1:5" x14ac:dyDescent="0.55000000000000004">
      <c r="A853" s="33">
        <v>44339</v>
      </c>
      <c r="B853" s="9" t="s">
        <v>438</v>
      </c>
      <c r="C853" s="9">
        <v>7</v>
      </c>
      <c r="D853" s="9" t="s">
        <v>14119</v>
      </c>
      <c r="E853" s="10" t="s">
        <v>14124</v>
      </c>
    </row>
    <row r="854" spans="1:5" x14ac:dyDescent="0.55000000000000004">
      <c r="A854" s="33">
        <v>44340</v>
      </c>
      <c r="B854" s="9" t="s">
        <v>448</v>
      </c>
      <c r="C854" s="9">
        <v>7</v>
      </c>
      <c r="D854" s="9" t="s">
        <v>14118</v>
      </c>
      <c r="E854" s="10" t="s">
        <v>14121</v>
      </c>
    </row>
    <row r="855" spans="1:5" x14ac:dyDescent="0.55000000000000004">
      <c r="A855" s="33">
        <v>44341</v>
      </c>
      <c r="B855" s="9" t="s">
        <v>7609</v>
      </c>
      <c r="C855" s="9">
        <v>7</v>
      </c>
      <c r="D855" s="9" t="s">
        <v>14119</v>
      </c>
      <c r="E855" s="10" t="s">
        <v>14124</v>
      </c>
    </row>
    <row r="856" spans="1:5" x14ac:dyDescent="0.55000000000000004">
      <c r="A856" s="33">
        <v>44342</v>
      </c>
      <c r="B856" s="9" t="s">
        <v>7619</v>
      </c>
      <c r="C856" s="9">
        <v>11</v>
      </c>
      <c r="D856" s="9" t="s">
        <v>14118</v>
      </c>
      <c r="E856" s="10" t="s">
        <v>14121</v>
      </c>
    </row>
    <row r="857" spans="1:5" x14ac:dyDescent="0.55000000000000004">
      <c r="A857" s="33">
        <v>44343</v>
      </c>
      <c r="B857" s="9" t="s">
        <v>7630</v>
      </c>
      <c r="C857" s="9">
        <v>11</v>
      </c>
      <c r="D857" s="9" t="s">
        <v>14119</v>
      </c>
      <c r="E857" s="10" t="s">
        <v>14124</v>
      </c>
    </row>
    <row r="858" spans="1:5" x14ac:dyDescent="0.55000000000000004">
      <c r="A858" s="33">
        <v>44344</v>
      </c>
      <c r="B858" s="9" t="s">
        <v>7640</v>
      </c>
      <c r="C858" s="9">
        <v>11</v>
      </c>
      <c r="D858" s="9" t="s">
        <v>14118</v>
      </c>
      <c r="E858" s="10" t="s">
        <v>14121</v>
      </c>
    </row>
    <row r="859" spans="1:5" x14ac:dyDescent="0.55000000000000004">
      <c r="A859" s="33">
        <v>44345</v>
      </c>
      <c r="B859" s="9" t="s">
        <v>493</v>
      </c>
      <c r="C859" s="9">
        <v>11</v>
      </c>
      <c r="D859" s="9" t="s">
        <v>14119</v>
      </c>
      <c r="E859" s="10" t="s">
        <v>14124</v>
      </c>
    </row>
    <row r="860" spans="1:5" x14ac:dyDescent="0.55000000000000004">
      <c r="A860" s="33">
        <v>44346</v>
      </c>
      <c r="B860" s="9" t="s">
        <v>7652</v>
      </c>
      <c r="C860" s="9">
        <v>9</v>
      </c>
      <c r="D860" s="9" t="s">
        <v>14118</v>
      </c>
      <c r="E860" s="10" t="s">
        <v>14121</v>
      </c>
    </row>
    <row r="861" spans="1:5" x14ac:dyDescent="0.55000000000000004">
      <c r="A861" s="33">
        <v>44347</v>
      </c>
      <c r="B861" s="9" t="s">
        <v>7663</v>
      </c>
      <c r="C861" s="9">
        <v>5</v>
      </c>
      <c r="D861" s="9" t="s">
        <v>14119</v>
      </c>
      <c r="E861" s="10" t="s">
        <v>14124</v>
      </c>
    </row>
    <row r="862" spans="1:5" x14ac:dyDescent="0.55000000000000004">
      <c r="A862" s="33">
        <v>44348</v>
      </c>
      <c r="B862" s="9" t="s">
        <v>7673</v>
      </c>
      <c r="C862" s="9">
        <v>8</v>
      </c>
      <c r="D862" s="9" t="s">
        <v>14118</v>
      </c>
      <c r="E862" s="10" t="s">
        <v>14121</v>
      </c>
    </row>
    <row r="863" spans="1:5" x14ac:dyDescent="0.55000000000000004">
      <c r="A863" s="33">
        <v>44349</v>
      </c>
      <c r="B863" s="13" t="s">
        <v>7683</v>
      </c>
      <c r="C863" s="9">
        <v>7</v>
      </c>
      <c r="D863" s="9" t="s">
        <v>14119</v>
      </c>
      <c r="E863" s="10" t="s">
        <v>14124</v>
      </c>
    </row>
    <row r="864" spans="1:5" x14ac:dyDescent="0.55000000000000004">
      <c r="A864" s="33">
        <v>44350</v>
      </c>
      <c r="B864" s="9" t="s">
        <v>7693</v>
      </c>
      <c r="C864" s="9">
        <v>6</v>
      </c>
      <c r="D864" s="9" t="s">
        <v>14118</v>
      </c>
      <c r="E864" s="10" t="s">
        <v>14121</v>
      </c>
    </row>
    <row r="865" spans="1:5" x14ac:dyDescent="0.55000000000000004">
      <c r="A865" s="33">
        <v>44351</v>
      </c>
      <c r="B865" s="9" t="s">
        <v>7703</v>
      </c>
      <c r="C865" s="9">
        <v>15</v>
      </c>
      <c r="D865" s="9" t="s">
        <v>14119</v>
      </c>
      <c r="E865" s="10" t="s">
        <v>14124</v>
      </c>
    </row>
    <row r="866" spans="1:5" x14ac:dyDescent="0.55000000000000004">
      <c r="A866" s="33">
        <v>44352</v>
      </c>
      <c r="B866" s="9" t="s">
        <v>7714</v>
      </c>
      <c r="C866" s="9">
        <v>23</v>
      </c>
      <c r="D866" s="9" t="s">
        <v>14118</v>
      </c>
      <c r="E866" s="10" t="s">
        <v>14121</v>
      </c>
    </row>
    <row r="867" spans="1:5" x14ac:dyDescent="0.55000000000000004">
      <c r="A867" s="33">
        <v>44353</v>
      </c>
      <c r="B867" s="9" t="s">
        <v>7726</v>
      </c>
      <c r="C867" s="9">
        <v>14</v>
      </c>
      <c r="D867" s="9" t="s">
        <v>14119</v>
      </c>
      <c r="E867" s="10" t="s">
        <v>14124</v>
      </c>
    </row>
    <row r="868" spans="1:5" x14ac:dyDescent="0.55000000000000004">
      <c r="A868" s="33">
        <v>44354</v>
      </c>
      <c r="B868" s="9" t="s">
        <v>7736</v>
      </c>
      <c r="C868" s="9">
        <v>9</v>
      </c>
      <c r="D868" s="9" t="s">
        <v>14118</v>
      </c>
      <c r="E868" s="10" t="s">
        <v>14121</v>
      </c>
    </row>
    <row r="869" spans="1:5" x14ac:dyDescent="0.55000000000000004">
      <c r="A869" s="33">
        <v>44355</v>
      </c>
      <c r="B869" s="9" t="s">
        <v>7748</v>
      </c>
      <c r="C869" s="9">
        <v>4</v>
      </c>
      <c r="D869" s="9" t="s">
        <v>14119</v>
      </c>
      <c r="E869" s="10" t="s">
        <v>14124</v>
      </c>
    </row>
    <row r="870" spans="1:5" x14ac:dyDescent="0.55000000000000004">
      <c r="A870" s="33">
        <v>44356</v>
      </c>
      <c r="B870" s="9" t="s">
        <v>7757</v>
      </c>
      <c r="C870" s="9">
        <v>3</v>
      </c>
      <c r="D870" s="9" t="s">
        <v>14118</v>
      </c>
      <c r="E870" s="10" t="s">
        <v>14121</v>
      </c>
    </row>
    <row r="871" spans="1:5" x14ac:dyDescent="0.55000000000000004">
      <c r="A871" s="33">
        <v>44357</v>
      </c>
      <c r="B871" s="9" t="s">
        <v>477</v>
      </c>
      <c r="C871" s="9">
        <v>8</v>
      </c>
      <c r="D871" s="9" t="s">
        <v>14119</v>
      </c>
      <c r="E871" s="10" t="s">
        <v>14124</v>
      </c>
    </row>
    <row r="872" spans="1:5" x14ac:dyDescent="0.55000000000000004">
      <c r="A872" s="33">
        <v>44358</v>
      </c>
      <c r="B872" s="9" t="s">
        <v>7769</v>
      </c>
      <c r="C872" s="9">
        <v>12</v>
      </c>
      <c r="D872" s="9" t="s">
        <v>14118</v>
      </c>
      <c r="E872" s="10" t="s">
        <v>14121</v>
      </c>
    </row>
    <row r="873" spans="1:5" x14ac:dyDescent="0.55000000000000004">
      <c r="A873" s="33">
        <v>44359</v>
      </c>
      <c r="B873" s="9" t="s">
        <v>7779</v>
      </c>
      <c r="C873" s="9">
        <v>15</v>
      </c>
      <c r="D873" s="9" t="s">
        <v>14119</v>
      </c>
      <c r="E873" s="10" t="s">
        <v>14124</v>
      </c>
    </row>
    <row r="874" spans="1:5" x14ac:dyDescent="0.55000000000000004">
      <c r="A874" s="33">
        <v>44360</v>
      </c>
      <c r="B874" s="9" t="s">
        <v>7789</v>
      </c>
      <c r="C874" s="9">
        <v>17</v>
      </c>
      <c r="D874" s="9" t="s">
        <v>14118</v>
      </c>
      <c r="E874" s="10" t="s">
        <v>14121</v>
      </c>
    </row>
    <row r="875" spans="1:5" x14ac:dyDescent="0.55000000000000004">
      <c r="A875" s="33">
        <v>44361</v>
      </c>
      <c r="B875" s="9" t="s">
        <v>7800</v>
      </c>
      <c r="C875" s="9">
        <v>3</v>
      </c>
      <c r="D875" s="9" t="s">
        <v>14119</v>
      </c>
      <c r="E875" s="10" t="s">
        <v>14124</v>
      </c>
    </row>
    <row r="876" spans="1:5" x14ac:dyDescent="0.55000000000000004">
      <c r="A876" s="33">
        <v>44362</v>
      </c>
      <c r="B876" s="9" t="s">
        <v>7812</v>
      </c>
      <c r="C876" s="9">
        <v>2</v>
      </c>
      <c r="D876" s="9" t="s">
        <v>14118</v>
      </c>
      <c r="E876" s="10" t="s">
        <v>14121</v>
      </c>
    </row>
    <row r="877" spans="1:5" x14ac:dyDescent="0.55000000000000004">
      <c r="A877" s="33">
        <v>44363</v>
      </c>
      <c r="B877" s="9" t="s">
        <v>7822</v>
      </c>
      <c r="C877" s="9">
        <v>9</v>
      </c>
      <c r="D877" s="9" t="s">
        <v>14119</v>
      </c>
      <c r="E877" s="10" t="s">
        <v>14124</v>
      </c>
    </row>
    <row r="878" spans="1:5" x14ac:dyDescent="0.55000000000000004">
      <c r="A878" s="33">
        <v>44364</v>
      </c>
      <c r="B878" s="9" t="s">
        <v>7833</v>
      </c>
      <c r="C878" s="9">
        <v>5</v>
      </c>
      <c r="D878" s="9" t="s">
        <v>14119</v>
      </c>
      <c r="E878" s="10" t="s">
        <v>14124</v>
      </c>
    </row>
    <row r="879" spans="1:5" x14ac:dyDescent="0.55000000000000004">
      <c r="A879" s="33">
        <v>44365</v>
      </c>
      <c r="B879" s="9" t="s">
        <v>7844</v>
      </c>
      <c r="C879" s="9">
        <v>6</v>
      </c>
      <c r="D879" s="9" t="s">
        <v>14118</v>
      </c>
      <c r="E879" s="10" t="s">
        <v>14121</v>
      </c>
    </row>
    <row r="880" spans="1:5" x14ac:dyDescent="0.55000000000000004">
      <c r="A880" s="33">
        <v>44366</v>
      </c>
      <c r="B880" s="9" t="s">
        <v>7856</v>
      </c>
      <c r="C880" s="9">
        <v>8</v>
      </c>
      <c r="D880" s="9" t="s">
        <v>14118</v>
      </c>
      <c r="E880" s="10" t="s">
        <v>14121</v>
      </c>
    </row>
    <row r="881" spans="1:5" x14ac:dyDescent="0.55000000000000004">
      <c r="A881" s="33">
        <v>44367</v>
      </c>
      <c r="B881" s="9" t="s">
        <v>7866</v>
      </c>
      <c r="C881" s="9">
        <v>10</v>
      </c>
      <c r="D881" s="9" t="s">
        <v>14118</v>
      </c>
      <c r="E881" s="10" t="s">
        <v>14121</v>
      </c>
    </row>
    <row r="882" spans="1:5" x14ac:dyDescent="0.55000000000000004">
      <c r="A882" s="33">
        <v>44368</v>
      </c>
      <c r="B882" s="9" t="s">
        <v>7877</v>
      </c>
      <c r="C882" s="9">
        <v>15</v>
      </c>
      <c r="D882" s="9" t="s">
        <v>14118</v>
      </c>
      <c r="E882" s="10" t="s">
        <v>14121</v>
      </c>
    </row>
    <row r="883" spans="1:5" x14ac:dyDescent="0.55000000000000004">
      <c r="A883" s="33">
        <v>44369</v>
      </c>
      <c r="B883" s="9" t="s">
        <v>504</v>
      </c>
      <c r="C883" s="9">
        <v>17</v>
      </c>
      <c r="D883" s="9" t="s">
        <v>14118</v>
      </c>
      <c r="E883" s="10" t="s">
        <v>14121</v>
      </c>
    </row>
    <row r="884" spans="1:5" x14ac:dyDescent="0.55000000000000004">
      <c r="A884" s="33">
        <v>44370</v>
      </c>
      <c r="B884" s="9" t="s">
        <v>7889</v>
      </c>
      <c r="C884" s="9">
        <v>18</v>
      </c>
      <c r="D884" s="9" t="s">
        <v>14118</v>
      </c>
      <c r="E884" s="10" t="s">
        <v>14121</v>
      </c>
    </row>
    <row r="885" spans="1:5" x14ac:dyDescent="0.55000000000000004">
      <c r="A885" s="33">
        <v>44371</v>
      </c>
      <c r="B885" s="9" t="s">
        <v>7899</v>
      </c>
      <c r="C885" s="9">
        <v>6</v>
      </c>
      <c r="D885" s="9" t="s">
        <v>14118</v>
      </c>
      <c r="E885" s="10" t="s">
        <v>14121</v>
      </c>
    </row>
    <row r="886" spans="1:5" x14ac:dyDescent="0.55000000000000004">
      <c r="A886" s="33">
        <v>44372</v>
      </c>
      <c r="B886" s="9" t="s">
        <v>7909</v>
      </c>
      <c r="C886" s="9">
        <v>6</v>
      </c>
      <c r="D886" s="9" t="s">
        <v>14118</v>
      </c>
      <c r="E886" s="10" t="s">
        <v>14121</v>
      </c>
    </row>
    <row r="887" spans="1:5" x14ac:dyDescent="0.55000000000000004">
      <c r="A887" s="33">
        <v>44373</v>
      </c>
      <c r="B887" s="9" t="s">
        <v>534</v>
      </c>
      <c r="C887" s="9">
        <v>6</v>
      </c>
      <c r="D887" s="9" t="s">
        <v>14118</v>
      </c>
      <c r="E887" s="10" t="s">
        <v>14121</v>
      </c>
    </row>
    <row r="888" spans="1:5" x14ac:dyDescent="0.55000000000000004">
      <c r="A888" s="33">
        <v>44374</v>
      </c>
      <c r="B888" s="9" t="s">
        <v>7920</v>
      </c>
      <c r="C888" s="9">
        <v>7</v>
      </c>
      <c r="D888" s="9" t="s">
        <v>14118</v>
      </c>
      <c r="E888" s="10" t="s">
        <v>14121</v>
      </c>
    </row>
    <row r="889" spans="1:5" x14ac:dyDescent="0.55000000000000004">
      <c r="A889" s="33">
        <v>44375</v>
      </c>
      <c r="B889" s="9" t="s">
        <v>7931</v>
      </c>
      <c r="C889" s="9">
        <v>7</v>
      </c>
      <c r="D889" s="9" t="s">
        <v>14118</v>
      </c>
      <c r="E889" s="10" t="s">
        <v>14121</v>
      </c>
    </row>
    <row r="890" spans="1:5" x14ac:dyDescent="0.55000000000000004">
      <c r="A890" s="33">
        <v>44376</v>
      </c>
      <c r="B890" s="9" t="s">
        <v>4786</v>
      </c>
      <c r="C890" s="9">
        <v>7</v>
      </c>
      <c r="D890" s="9" t="s">
        <v>14118</v>
      </c>
      <c r="E890" s="10" t="s">
        <v>14121</v>
      </c>
    </row>
    <row r="891" spans="1:5" x14ac:dyDescent="0.55000000000000004">
      <c r="A891" s="33">
        <v>44377</v>
      </c>
      <c r="B891" s="9" t="s">
        <v>7944</v>
      </c>
      <c r="C891" s="9">
        <v>7</v>
      </c>
      <c r="D891" s="9" t="s">
        <v>14119</v>
      </c>
      <c r="E891" s="10" t="s">
        <v>14124</v>
      </c>
    </row>
    <row r="892" spans="1:5" x14ac:dyDescent="0.55000000000000004">
      <c r="A892" s="33">
        <v>44378</v>
      </c>
      <c r="B892" s="9" t="s">
        <v>7954</v>
      </c>
      <c r="C892" s="9">
        <v>7</v>
      </c>
      <c r="D892" s="9" t="s">
        <v>14119</v>
      </c>
      <c r="E892" s="10" t="s">
        <v>14124</v>
      </c>
    </row>
    <row r="893" spans="1:5" x14ac:dyDescent="0.55000000000000004">
      <c r="A893" s="33">
        <v>44379</v>
      </c>
      <c r="B893" s="9" t="s">
        <v>7964</v>
      </c>
      <c r="C893" s="9">
        <v>7</v>
      </c>
      <c r="D893" s="9" t="s">
        <v>14119</v>
      </c>
      <c r="E893" s="10" t="s">
        <v>14124</v>
      </c>
    </row>
    <row r="894" spans="1:5" x14ac:dyDescent="0.55000000000000004">
      <c r="A894" s="33">
        <v>44380</v>
      </c>
      <c r="B894" s="9" t="s">
        <v>7975</v>
      </c>
      <c r="C894" s="9">
        <v>7</v>
      </c>
      <c r="D894" s="9" t="s">
        <v>14119</v>
      </c>
      <c r="E894" s="10" t="s">
        <v>14124</v>
      </c>
    </row>
    <row r="895" spans="1:5" x14ac:dyDescent="0.55000000000000004">
      <c r="A895" s="33">
        <v>44381</v>
      </c>
      <c r="B895" s="9" t="s">
        <v>7987</v>
      </c>
      <c r="C895" s="9">
        <v>11</v>
      </c>
      <c r="D895" s="9" t="s">
        <v>14119</v>
      </c>
      <c r="E895" s="10" t="s">
        <v>14124</v>
      </c>
    </row>
    <row r="896" spans="1:5" x14ac:dyDescent="0.55000000000000004">
      <c r="A896" s="33">
        <v>44382</v>
      </c>
      <c r="B896" s="9" t="s">
        <v>545</v>
      </c>
      <c r="C896" s="9">
        <v>11</v>
      </c>
      <c r="D896" s="9" t="s">
        <v>14119</v>
      </c>
      <c r="E896" s="10" t="s">
        <v>14124</v>
      </c>
    </row>
    <row r="897" spans="1:5" x14ac:dyDescent="0.55000000000000004">
      <c r="A897" s="33">
        <v>44383</v>
      </c>
      <c r="B897" s="9" t="s">
        <v>7998</v>
      </c>
      <c r="C897" s="9">
        <v>11</v>
      </c>
      <c r="D897" s="9" t="s">
        <v>14119</v>
      </c>
      <c r="E897" s="10" t="s">
        <v>14124</v>
      </c>
    </row>
    <row r="898" spans="1:5" x14ac:dyDescent="0.55000000000000004">
      <c r="A898" s="33">
        <v>44384</v>
      </c>
      <c r="B898" s="9" t="s">
        <v>8009</v>
      </c>
      <c r="C898" s="9">
        <v>11</v>
      </c>
      <c r="D898" s="9" t="s">
        <v>14119</v>
      </c>
      <c r="E898" s="10" t="s">
        <v>14124</v>
      </c>
    </row>
    <row r="899" spans="1:5" x14ac:dyDescent="0.55000000000000004">
      <c r="A899" s="33">
        <v>44385</v>
      </c>
      <c r="B899" s="9" t="s">
        <v>8020</v>
      </c>
      <c r="C899" s="9">
        <v>9</v>
      </c>
      <c r="D899" s="9" t="s">
        <v>14119</v>
      </c>
      <c r="E899" s="10" t="s">
        <v>14124</v>
      </c>
    </row>
    <row r="900" spans="1:5" x14ac:dyDescent="0.55000000000000004">
      <c r="A900" s="33">
        <v>44386</v>
      </c>
      <c r="B900" s="9" t="s">
        <v>563</v>
      </c>
      <c r="C900" s="9">
        <v>5</v>
      </c>
      <c r="D900" s="9" t="s">
        <v>14119</v>
      </c>
      <c r="E900" s="10" t="s">
        <v>14124</v>
      </c>
    </row>
    <row r="901" spans="1:5" x14ac:dyDescent="0.55000000000000004">
      <c r="A901" s="33">
        <v>44387</v>
      </c>
      <c r="B901" s="9" t="s">
        <v>8032</v>
      </c>
      <c r="C901" s="9">
        <v>8</v>
      </c>
      <c r="D901" s="9" t="s">
        <v>14119</v>
      </c>
      <c r="E901" s="10" t="s">
        <v>14124</v>
      </c>
    </row>
    <row r="902" spans="1:5" x14ac:dyDescent="0.55000000000000004">
      <c r="A902" s="33">
        <v>44388</v>
      </c>
      <c r="B902" s="9" t="s">
        <v>8042</v>
      </c>
      <c r="C902" s="9">
        <v>7</v>
      </c>
      <c r="D902" s="9" t="s">
        <v>14119</v>
      </c>
      <c r="E902" s="10" t="s">
        <v>14124</v>
      </c>
    </row>
    <row r="903" spans="1:5" x14ac:dyDescent="0.55000000000000004">
      <c r="A903" s="33">
        <v>44389</v>
      </c>
      <c r="B903" s="9" t="s">
        <v>8053</v>
      </c>
      <c r="C903" s="9">
        <v>6</v>
      </c>
      <c r="D903" s="9" t="s">
        <v>14119</v>
      </c>
      <c r="E903" s="10" t="s">
        <v>14124</v>
      </c>
    </row>
    <row r="904" spans="1:5" x14ac:dyDescent="0.55000000000000004">
      <c r="A904" s="33">
        <v>44390</v>
      </c>
      <c r="B904" s="9" t="s">
        <v>8058</v>
      </c>
      <c r="C904" s="9">
        <v>15</v>
      </c>
      <c r="D904" s="9" t="s">
        <v>14119</v>
      </c>
      <c r="E904" s="10" t="s">
        <v>14124</v>
      </c>
    </row>
    <row r="905" spans="1:5" x14ac:dyDescent="0.55000000000000004">
      <c r="A905" s="33">
        <v>44391</v>
      </c>
      <c r="B905" s="9" t="s">
        <v>8068</v>
      </c>
      <c r="C905" s="9">
        <v>23</v>
      </c>
      <c r="D905" s="9" t="s">
        <v>14119</v>
      </c>
      <c r="E905" s="10" t="s">
        <v>14124</v>
      </c>
    </row>
    <row r="906" spans="1:5" x14ac:dyDescent="0.55000000000000004">
      <c r="A906" s="33">
        <v>44392</v>
      </c>
      <c r="B906" s="9" t="s">
        <v>8080</v>
      </c>
      <c r="C906" s="9">
        <v>14</v>
      </c>
      <c r="D906" s="9" t="s">
        <v>14119</v>
      </c>
      <c r="E906" s="10" t="s">
        <v>14124</v>
      </c>
    </row>
    <row r="907" spans="1:5" x14ac:dyDescent="0.55000000000000004">
      <c r="A907" s="33">
        <v>44393</v>
      </c>
      <c r="B907" s="9" t="s">
        <v>8090</v>
      </c>
      <c r="C907" s="9">
        <v>9</v>
      </c>
      <c r="D907" s="9" t="s">
        <v>14119</v>
      </c>
      <c r="E907" s="10" t="s">
        <v>14124</v>
      </c>
    </row>
    <row r="908" spans="1:5" x14ac:dyDescent="0.55000000000000004">
      <c r="A908" s="33">
        <v>44394</v>
      </c>
      <c r="B908" s="9" t="s">
        <v>8101</v>
      </c>
      <c r="C908" s="9">
        <v>4</v>
      </c>
      <c r="D908" s="9" t="s">
        <v>14119</v>
      </c>
      <c r="E908" s="10" t="s">
        <v>14124</v>
      </c>
    </row>
    <row r="909" spans="1:5" x14ac:dyDescent="0.55000000000000004">
      <c r="A909" s="33">
        <v>44395</v>
      </c>
      <c r="B909" s="9" t="s">
        <v>8112</v>
      </c>
      <c r="C909" s="9">
        <v>3</v>
      </c>
      <c r="D909" s="9" t="s">
        <v>14119</v>
      </c>
      <c r="E909" s="10" t="s">
        <v>14124</v>
      </c>
    </row>
    <row r="910" spans="1:5" x14ac:dyDescent="0.55000000000000004">
      <c r="A910" s="33">
        <v>44396</v>
      </c>
      <c r="B910" s="9" t="s">
        <v>587</v>
      </c>
      <c r="C910" s="9">
        <v>8</v>
      </c>
      <c r="D910" s="9" t="s">
        <v>14119</v>
      </c>
      <c r="E910" s="10" t="s">
        <v>14124</v>
      </c>
    </row>
    <row r="911" spans="1:5" x14ac:dyDescent="0.55000000000000004">
      <c r="A911" s="33">
        <v>44397</v>
      </c>
      <c r="B911" s="9" t="s">
        <v>8126</v>
      </c>
      <c r="C911" s="9">
        <v>12</v>
      </c>
      <c r="D911" s="9" t="s">
        <v>14119</v>
      </c>
      <c r="E911" s="10" t="s">
        <v>14124</v>
      </c>
    </row>
    <row r="912" spans="1:5" x14ac:dyDescent="0.55000000000000004">
      <c r="A912" s="33">
        <v>44398</v>
      </c>
      <c r="B912" s="9" t="s">
        <v>8138</v>
      </c>
      <c r="C912" s="9">
        <v>15</v>
      </c>
      <c r="D912" s="9" t="s">
        <v>14119</v>
      </c>
      <c r="E912" s="10" t="s">
        <v>14124</v>
      </c>
    </row>
    <row r="913" spans="1:5" x14ac:dyDescent="0.55000000000000004">
      <c r="A913" s="33">
        <v>44399</v>
      </c>
      <c r="B913" s="9" t="s">
        <v>8143</v>
      </c>
      <c r="C913" s="9">
        <v>17</v>
      </c>
      <c r="D913" s="9" t="s">
        <v>14119</v>
      </c>
      <c r="E913" s="10" t="s">
        <v>14124</v>
      </c>
    </row>
    <row r="914" spans="1:5" x14ac:dyDescent="0.55000000000000004">
      <c r="A914" s="33">
        <v>44400</v>
      </c>
      <c r="B914" s="9" t="s">
        <v>8154</v>
      </c>
      <c r="C914" s="9">
        <v>3</v>
      </c>
      <c r="D914" s="9" t="s">
        <v>14119</v>
      </c>
      <c r="E914" s="10" t="s">
        <v>14124</v>
      </c>
    </row>
    <row r="915" spans="1:5" x14ac:dyDescent="0.55000000000000004">
      <c r="A915" s="33">
        <v>44401</v>
      </c>
      <c r="B915" s="9" t="s">
        <v>8164</v>
      </c>
      <c r="C915" s="9">
        <v>2</v>
      </c>
      <c r="D915" s="9" t="s">
        <v>14119</v>
      </c>
      <c r="E915" s="10" t="s">
        <v>14124</v>
      </c>
    </row>
    <row r="916" spans="1:5" x14ac:dyDescent="0.55000000000000004">
      <c r="A916" s="33">
        <v>44402</v>
      </c>
      <c r="B916" s="9" t="s">
        <v>8174</v>
      </c>
      <c r="C916" s="9">
        <v>9</v>
      </c>
      <c r="D916" s="9" t="s">
        <v>14119</v>
      </c>
      <c r="E916" s="10" t="s">
        <v>14124</v>
      </c>
    </row>
    <row r="917" spans="1:5" x14ac:dyDescent="0.55000000000000004">
      <c r="A917" s="33">
        <v>44403</v>
      </c>
      <c r="B917" s="9" t="s">
        <v>8184</v>
      </c>
      <c r="C917" s="9">
        <v>5</v>
      </c>
      <c r="D917" s="9" t="s">
        <v>14119</v>
      </c>
      <c r="E917" s="10" t="s">
        <v>14124</v>
      </c>
    </row>
    <row r="918" spans="1:5" x14ac:dyDescent="0.55000000000000004">
      <c r="A918" s="33">
        <v>44404</v>
      </c>
      <c r="B918" s="9" t="s">
        <v>8195</v>
      </c>
      <c r="C918" s="9">
        <v>6</v>
      </c>
      <c r="D918" s="9" t="s">
        <v>14119</v>
      </c>
      <c r="E918" s="10" t="s">
        <v>14124</v>
      </c>
    </row>
    <row r="919" spans="1:5" x14ac:dyDescent="0.55000000000000004">
      <c r="A919" s="33">
        <v>44405</v>
      </c>
      <c r="B919" s="9" t="s">
        <v>8205</v>
      </c>
      <c r="C919" s="9">
        <v>8</v>
      </c>
      <c r="D919" s="9" t="s">
        <v>14119</v>
      </c>
      <c r="E919" s="10" t="s">
        <v>14124</v>
      </c>
    </row>
    <row r="920" spans="1:5" x14ac:dyDescent="0.55000000000000004">
      <c r="A920" s="33">
        <v>44406</v>
      </c>
      <c r="B920" s="9" t="s">
        <v>4759</v>
      </c>
      <c r="C920" s="9">
        <v>10</v>
      </c>
      <c r="D920" s="9" t="s">
        <v>14119</v>
      </c>
      <c r="E920" s="10" t="s">
        <v>14124</v>
      </c>
    </row>
    <row r="921" spans="1:5" x14ac:dyDescent="0.55000000000000004">
      <c r="A921" s="33">
        <v>44407</v>
      </c>
      <c r="B921" s="9" t="s">
        <v>8218</v>
      </c>
      <c r="C921" s="9">
        <v>15</v>
      </c>
      <c r="D921" s="9" t="s">
        <v>14119</v>
      </c>
      <c r="E921" s="10" t="s">
        <v>14124</v>
      </c>
    </row>
    <row r="922" spans="1:5" x14ac:dyDescent="0.55000000000000004">
      <c r="A922" s="33">
        <v>44408</v>
      </c>
      <c r="B922" s="9" t="s">
        <v>8229</v>
      </c>
      <c r="C922" s="9">
        <v>17</v>
      </c>
      <c r="D922" s="9" t="s">
        <v>14119</v>
      </c>
      <c r="E922" s="10" t="s">
        <v>14124</v>
      </c>
    </row>
    <row r="923" spans="1:5" x14ac:dyDescent="0.55000000000000004">
      <c r="A923" s="33">
        <v>44409</v>
      </c>
      <c r="B923" s="9" t="s">
        <v>8240</v>
      </c>
      <c r="C923" s="9">
        <v>18</v>
      </c>
      <c r="D923" s="9" t="s">
        <v>14119</v>
      </c>
      <c r="E923" s="10" t="s">
        <v>14124</v>
      </c>
    </row>
    <row r="924" spans="1:5" x14ac:dyDescent="0.55000000000000004">
      <c r="A924" s="33">
        <v>44410</v>
      </c>
      <c r="B924" s="9" t="s">
        <v>8253</v>
      </c>
      <c r="C924" s="9">
        <v>6</v>
      </c>
      <c r="D924" s="9" t="s">
        <v>14119</v>
      </c>
      <c r="E924" s="10" t="s">
        <v>14124</v>
      </c>
    </row>
    <row r="925" spans="1:5" x14ac:dyDescent="0.55000000000000004">
      <c r="A925" s="33">
        <v>44411</v>
      </c>
      <c r="B925" s="9" t="s">
        <v>8265</v>
      </c>
      <c r="C925" s="9">
        <v>6</v>
      </c>
      <c r="D925" s="9" t="s">
        <v>14119</v>
      </c>
      <c r="E925" s="10" t="s">
        <v>14124</v>
      </c>
    </row>
    <row r="926" spans="1:5" x14ac:dyDescent="0.55000000000000004">
      <c r="A926" s="33">
        <v>44412</v>
      </c>
      <c r="B926" s="9" t="s">
        <v>8275</v>
      </c>
      <c r="C926" s="9">
        <v>6</v>
      </c>
      <c r="D926" s="9" t="s">
        <v>14119</v>
      </c>
      <c r="E926" s="10" t="s">
        <v>14124</v>
      </c>
    </row>
    <row r="927" spans="1:5" x14ac:dyDescent="0.55000000000000004">
      <c r="A927" s="33">
        <v>44413</v>
      </c>
      <c r="B927" s="9" t="s">
        <v>622</v>
      </c>
      <c r="C927" s="9">
        <v>7</v>
      </c>
      <c r="D927" s="9" t="s">
        <v>14119</v>
      </c>
      <c r="E927" s="10" t="s">
        <v>14124</v>
      </c>
    </row>
    <row r="928" spans="1:5" x14ac:dyDescent="0.55000000000000004">
      <c r="A928" s="33">
        <v>44414</v>
      </c>
      <c r="B928" s="9" t="s">
        <v>8287</v>
      </c>
      <c r="C928" s="9">
        <v>7</v>
      </c>
      <c r="D928" s="9" t="s">
        <v>14119</v>
      </c>
      <c r="E928" s="10" t="s">
        <v>14124</v>
      </c>
    </row>
    <row r="929" spans="1:5" x14ac:dyDescent="0.55000000000000004">
      <c r="A929" s="33">
        <v>44415</v>
      </c>
      <c r="B929" s="9" t="s">
        <v>8297</v>
      </c>
      <c r="C929" s="9">
        <v>7</v>
      </c>
      <c r="D929" s="9" t="s">
        <v>14119</v>
      </c>
      <c r="E929" s="10" t="s">
        <v>14124</v>
      </c>
    </row>
    <row r="930" spans="1:5" x14ac:dyDescent="0.55000000000000004">
      <c r="A930" s="33">
        <v>44416</v>
      </c>
      <c r="B930" s="9" t="s">
        <v>634</v>
      </c>
      <c r="C930" s="9">
        <v>7</v>
      </c>
      <c r="D930" s="9" t="s">
        <v>14119</v>
      </c>
      <c r="E930" s="10" t="s">
        <v>14124</v>
      </c>
    </row>
    <row r="931" spans="1:5" x14ac:dyDescent="0.55000000000000004">
      <c r="A931" s="33">
        <v>44417</v>
      </c>
      <c r="B931" s="9" t="s">
        <v>8310</v>
      </c>
      <c r="C931" s="9">
        <v>7</v>
      </c>
      <c r="D931" s="9" t="s">
        <v>14119</v>
      </c>
      <c r="E931" s="10" t="s">
        <v>14124</v>
      </c>
    </row>
    <row r="932" spans="1:5" x14ac:dyDescent="0.55000000000000004">
      <c r="A932" s="33">
        <v>44418</v>
      </c>
      <c r="B932" s="9" t="s">
        <v>8320</v>
      </c>
      <c r="C932" s="9">
        <v>7</v>
      </c>
      <c r="D932" s="9" t="s">
        <v>14119</v>
      </c>
      <c r="E932" s="10" t="s">
        <v>14124</v>
      </c>
    </row>
    <row r="933" spans="1:5" x14ac:dyDescent="0.55000000000000004">
      <c r="A933" s="33">
        <v>44419</v>
      </c>
      <c r="B933" s="9" t="s">
        <v>8331</v>
      </c>
      <c r="C933" s="9">
        <v>7</v>
      </c>
      <c r="D933" s="9" t="s">
        <v>14119</v>
      </c>
      <c r="E933" s="10" t="s">
        <v>14124</v>
      </c>
    </row>
    <row r="934" spans="1:5" x14ac:dyDescent="0.55000000000000004">
      <c r="A934" s="33">
        <v>44420</v>
      </c>
      <c r="B934" s="9" t="s">
        <v>8342</v>
      </c>
      <c r="C934" s="9">
        <v>11</v>
      </c>
      <c r="D934" s="9" t="s">
        <v>14119</v>
      </c>
      <c r="E934" s="10" t="s">
        <v>14124</v>
      </c>
    </row>
    <row r="935" spans="1:5" x14ac:dyDescent="0.55000000000000004">
      <c r="A935" s="33">
        <v>44421</v>
      </c>
      <c r="B935" s="9" t="s">
        <v>8353</v>
      </c>
      <c r="C935" s="9">
        <v>11</v>
      </c>
      <c r="D935" s="9" t="s">
        <v>14119</v>
      </c>
      <c r="E935" s="10" t="s">
        <v>14124</v>
      </c>
    </row>
    <row r="936" spans="1:5" x14ac:dyDescent="0.55000000000000004">
      <c r="A936" s="33">
        <v>44422</v>
      </c>
      <c r="B936" s="9" t="s">
        <v>8363</v>
      </c>
      <c r="C936" s="9">
        <v>11</v>
      </c>
      <c r="D936" s="9" t="s">
        <v>14119</v>
      </c>
      <c r="E936" s="10" t="s">
        <v>14124</v>
      </c>
    </row>
    <row r="937" spans="1:5" x14ac:dyDescent="0.55000000000000004">
      <c r="A937" s="33">
        <v>44423</v>
      </c>
      <c r="B937" s="9" t="s">
        <v>8374</v>
      </c>
      <c r="C937" s="9">
        <v>11</v>
      </c>
      <c r="D937" s="9" t="s">
        <v>14119</v>
      </c>
      <c r="E937" s="10" t="s">
        <v>14124</v>
      </c>
    </row>
    <row r="938" spans="1:5" x14ac:dyDescent="0.55000000000000004">
      <c r="A938" s="33">
        <v>44424</v>
      </c>
      <c r="B938" s="9" t="s">
        <v>8387</v>
      </c>
      <c r="C938" s="9">
        <v>9</v>
      </c>
      <c r="D938" s="9" t="s">
        <v>14119</v>
      </c>
      <c r="E938" s="10" t="s">
        <v>14124</v>
      </c>
    </row>
    <row r="939" spans="1:5" x14ac:dyDescent="0.55000000000000004">
      <c r="A939" s="33">
        <v>44425</v>
      </c>
      <c r="B939" s="9" t="s">
        <v>8398</v>
      </c>
      <c r="C939" s="9">
        <v>5</v>
      </c>
      <c r="D939" s="9" t="s">
        <v>14119</v>
      </c>
      <c r="E939" s="10" t="s">
        <v>14124</v>
      </c>
    </row>
    <row r="940" spans="1:5" x14ac:dyDescent="0.55000000000000004">
      <c r="A940" s="33">
        <v>44426</v>
      </c>
      <c r="B940" s="9" t="s">
        <v>666</v>
      </c>
      <c r="C940" s="9">
        <v>8</v>
      </c>
      <c r="D940" s="9" t="s">
        <v>14119</v>
      </c>
      <c r="E940" s="10" t="s">
        <v>14124</v>
      </c>
    </row>
    <row r="941" spans="1:5" x14ac:dyDescent="0.55000000000000004">
      <c r="A941" s="33">
        <v>44427</v>
      </c>
      <c r="B941" s="9" t="s">
        <v>8405</v>
      </c>
      <c r="C941" s="9">
        <v>7</v>
      </c>
      <c r="D941" s="9" t="s">
        <v>14119</v>
      </c>
      <c r="E941" s="10" t="s">
        <v>14124</v>
      </c>
    </row>
    <row r="942" spans="1:5" x14ac:dyDescent="0.55000000000000004">
      <c r="A942" s="33">
        <v>44428</v>
      </c>
      <c r="B942" s="9" t="s">
        <v>8415</v>
      </c>
      <c r="C942" s="9">
        <v>6</v>
      </c>
      <c r="D942" s="9" t="s">
        <v>14119</v>
      </c>
      <c r="E942" s="10" t="s">
        <v>14124</v>
      </c>
    </row>
    <row r="943" spans="1:5" x14ac:dyDescent="0.55000000000000004">
      <c r="A943" s="33">
        <v>44429</v>
      </c>
      <c r="B943" s="9" t="s">
        <v>8426</v>
      </c>
      <c r="C943" s="9">
        <v>15</v>
      </c>
      <c r="D943" s="9" t="s">
        <v>14119</v>
      </c>
      <c r="E943" s="10" t="s">
        <v>14124</v>
      </c>
    </row>
    <row r="944" spans="1:5" x14ac:dyDescent="0.55000000000000004">
      <c r="A944" s="33">
        <v>44430</v>
      </c>
      <c r="B944" s="9" t="s">
        <v>8437</v>
      </c>
      <c r="C944" s="9">
        <v>23</v>
      </c>
      <c r="D944" s="9" t="s">
        <v>14119</v>
      </c>
      <c r="E944" s="10" t="s">
        <v>14124</v>
      </c>
    </row>
    <row r="945" spans="1:5" x14ac:dyDescent="0.55000000000000004">
      <c r="A945" s="33">
        <v>44431</v>
      </c>
      <c r="B945" s="9" t="s">
        <v>677</v>
      </c>
      <c r="C945" s="9">
        <v>14</v>
      </c>
      <c r="D945" s="9" t="s">
        <v>14119</v>
      </c>
      <c r="E945" s="10" t="s">
        <v>14124</v>
      </c>
    </row>
    <row r="946" spans="1:5" x14ac:dyDescent="0.55000000000000004">
      <c r="A946" s="33">
        <v>44432</v>
      </c>
      <c r="B946" s="9" t="s">
        <v>8449</v>
      </c>
      <c r="C946" s="9">
        <v>9</v>
      </c>
      <c r="D946" s="9" t="s">
        <v>14119</v>
      </c>
      <c r="E946" s="10" t="s">
        <v>14124</v>
      </c>
    </row>
    <row r="947" spans="1:5" x14ac:dyDescent="0.55000000000000004">
      <c r="A947" s="33">
        <v>44433</v>
      </c>
      <c r="B947" s="9" t="s">
        <v>8454</v>
      </c>
      <c r="C947" s="9">
        <v>4</v>
      </c>
      <c r="D947" s="9" t="s">
        <v>14119</v>
      </c>
      <c r="E947" s="10" t="s">
        <v>14124</v>
      </c>
    </row>
    <row r="948" spans="1:5" x14ac:dyDescent="0.55000000000000004">
      <c r="A948" s="33">
        <v>44434</v>
      </c>
      <c r="B948" s="9" t="s">
        <v>8465</v>
      </c>
      <c r="C948" s="9">
        <v>3</v>
      </c>
      <c r="D948" s="9" t="s">
        <v>14119</v>
      </c>
      <c r="E948" s="10" t="s">
        <v>14124</v>
      </c>
    </row>
    <row r="949" spans="1:5" x14ac:dyDescent="0.55000000000000004">
      <c r="A949" s="33">
        <v>44435</v>
      </c>
      <c r="B949" s="9" t="s">
        <v>8475</v>
      </c>
      <c r="C949" s="9">
        <v>8</v>
      </c>
      <c r="D949" s="9" t="s">
        <v>14119</v>
      </c>
      <c r="E949" s="10" t="s">
        <v>14124</v>
      </c>
    </row>
    <row r="950" spans="1:5" x14ac:dyDescent="0.55000000000000004">
      <c r="A950" s="33">
        <v>44436</v>
      </c>
      <c r="B950" s="9" t="s">
        <v>8485</v>
      </c>
      <c r="C950" s="9">
        <v>12</v>
      </c>
      <c r="D950" s="9" t="s">
        <v>14119</v>
      </c>
      <c r="E950" s="10" t="s">
        <v>14124</v>
      </c>
    </row>
    <row r="951" spans="1:5" x14ac:dyDescent="0.55000000000000004">
      <c r="A951" s="33">
        <v>44437</v>
      </c>
      <c r="B951" s="9" t="s">
        <v>8496</v>
      </c>
      <c r="C951" s="9">
        <v>15</v>
      </c>
      <c r="D951" s="9" t="s">
        <v>14119</v>
      </c>
      <c r="E951" s="10" t="s">
        <v>14124</v>
      </c>
    </row>
    <row r="952" spans="1:5" x14ac:dyDescent="0.55000000000000004">
      <c r="A952" s="33">
        <v>44438</v>
      </c>
      <c r="B952" s="9" t="s">
        <v>8507</v>
      </c>
      <c r="C952" s="9">
        <v>17</v>
      </c>
      <c r="D952" s="9" t="s">
        <v>14119</v>
      </c>
      <c r="E952" s="10" t="s">
        <v>14124</v>
      </c>
    </row>
    <row r="953" spans="1:5" x14ac:dyDescent="0.55000000000000004">
      <c r="A953" s="33">
        <v>44439</v>
      </c>
      <c r="B953" s="9" t="s">
        <v>8518</v>
      </c>
      <c r="C953" s="9">
        <v>3</v>
      </c>
      <c r="D953" s="9" t="s">
        <v>14119</v>
      </c>
      <c r="E953" s="10" t="s">
        <v>14124</v>
      </c>
    </row>
    <row r="954" spans="1:5" x14ac:dyDescent="0.55000000000000004">
      <c r="A954" s="33">
        <v>44440</v>
      </c>
      <c r="B954" s="9" t="s">
        <v>8528</v>
      </c>
      <c r="C954" s="9">
        <v>2</v>
      </c>
      <c r="D954" s="9" t="s">
        <v>14119</v>
      </c>
      <c r="E954" s="10" t="s">
        <v>14124</v>
      </c>
    </row>
    <row r="955" spans="1:5" x14ac:dyDescent="0.55000000000000004">
      <c r="A955" s="33">
        <v>44441</v>
      </c>
      <c r="B955" s="9" t="s">
        <v>688</v>
      </c>
      <c r="C955" s="9">
        <v>9</v>
      </c>
      <c r="D955" s="9" t="s">
        <v>14119</v>
      </c>
      <c r="E955" s="10" t="s">
        <v>14124</v>
      </c>
    </row>
    <row r="956" spans="1:5" x14ac:dyDescent="0.55000000000000004">
      <c r="A956" s="33">
        <v>44442</v>
      </c>
      <c r="B956" s="9" t="s">
        <v>8542</v>
      </c>
      <c r="C956" s="9">
        <v>5</v>
      </c>
      <c r="D956" s="9" t="s">
        <v>14119</v>
      </c>
      <c r="E956" s="10" t="s">
        <v>14124</v>
      </c>
    </row>
    <row r="957" spans="1:5" x14ac:dyDescent="0.55000000000000004">
      <c r="A957" s="33">
        <v>44443</v>
      </c>
      <c r="B957" s="9" t="s">
        <v>8552</v>
      </c>
      <c r="C957" s="9">
        <v>6</v>
      </c>
      <c r="D957" s="9" t="s">
        <v>14119</v>
      </c>
      <c r="E957" s="10" t="s">
        <v>14124</v>
      </c>
    </row>
    <row r="958" spans="1:5" x14ac:dyDescent="0.55000000000000004">
      <c r="A958" s="33">
        <v>44444</v>
      </c>
      <c r="B958" s="9" t="s">
        <v>8563</v>
      </c>
      <c r="C958" s="9">
        <v>8</v>
      </c>
      <c r="D958" s="9" t="s">
        <v>14119</v>
      </c>
      <c r="E958" s="10" t="s">
        <v>14124</v>
      </c>
    </row>
    <row r="959" spans="1:5" x14ac:dyDescent="0.55000000000000004">
      <c r="A959" s="33">
        <v>44445</v>
      </c>
      <c r="B959" s="9" t="s">
        <v>759</v>
      </c>
      <c r="C959" s="9">
        <v>10</v>
      </c>
      <c r="D959" s="9" t="s">
        <v>14119</v>
      </c>
      <c r="E959" s="10" t="s">
        <v>14124</v>
      </c>
    </row>
    <row r="960" spans="1:5" x14ac:dyDescent="0.55000000000000004">
      <c r="A960" s="33">
        <v>44446</v>
      </c>
      <c r="B960" s="9" t="s">
        <v>8574</v>
      </c>
      <c r="C960" s="9">
        <v>15</v>
      </c>
      <c r="D960" s="9" t="s">
        <v>14119</v>
      </c>
      <c r="E960" s="10" t="s">
        <v>14124</v>
      </c>
    </row>
    <row r="961" spans="1:5" x14ac:dyDescent="0.55000000000000004">
      <c r="A961" s="33">
        <v>44447</v>
      </c>
      <c r="B961" s="9" t="s">
        <v>4949</v>
      </c>
      <c r="C961" s="9">
        <v>17</v>
      </c>
      <c r="D961" s="9" t="s">
        <v>14119</v>
      </c>
      <c r="E961" s="10" t="s">
        <v>14124</v>
      </c>
    </row>
    <row r="962" spans="1:5" x14ac:dyDescent="0.55000000000000004">
      <c r="A962" s="33">
        <v>44448</v>
      </c>
      <c r="B962" s="9" t="s">
        <v>8588</v>
      </c>
      <c r="C962" s="9">
        <v>18</v>
      </c>
      <c r="D962" s="9" t="s">
        <v>14119</v>
      </c>
      <c r="E962" s="10" t="s">
        <v>14124</v>
      </c>
    </row>
    <row r="963" spans="1:5" x14ac:dyDescent="0.55000000000000004">
      <c r="A963" s="33">
        <v>44449</v>
      </c>
      <c r="B963" s="9" t="s">
        <v>8599</v>
      </c>
      <c r="C963" s="9">
        <v>6</v>
      </c>
      <c r="D963" s="9" t="s">
        <v>14119</v>
      </c>
      <c r="E963" s="10" t="s">
        <v>14124</v>
      </c>
    </row>
    <row r="964" spans="1:5" x14ac:dyDescent="0.55000000000000004">
      <c r="A964" s="33">
        <v>44450</v>
      </c>
      <c r="B964" s="9" t="s">
        <v>4915</v>
      </c>
      <c r="C964" s="9">
        <v>6</v>
      </c>
      <c r="D964" s="9" t="s">
        <v>14119</v>
      </c>
      <c r="E964" s="10" t="s">
        <v>14124</v>
      </c>
    </row>
    <row r="965" spans="1:5" x14ac:dyDescent="0.55000000000000004">
      <c r="A965" s="33">
        <v>44451</v>
      </c>
      <c r="B965" s="9" t="s">
        <v>8613</v>
      </c>
      <c r="C965" s="9">
        <v>6</v>
      </c>
      <c r="D965" s="9" t="s">
        <v>14119</v>
      </c>
      <c r="E965" s="10" t="s">
        <v>14124</v>
      </c>
    </row>
    <row r="966" spans="1:5" x14ac:dyDescent="0.55000000000000004">
      <c r="A966" s="33">
        <v>44452</v>
      </c>
      <c r="B966" s="9" t="s">
        <v>8624</v>
      </c>
      <c r="C966" s="9">
        <v>7</v>
      </c>
      <c r="D966" s="9" t="s">
        <v>14119</v>
      </c>
      <c r="E966" s="10" t="s">
        <v>14124</v>
      </c>
    </row>
    <row r="967" spans="1:5" x14ac:dyDescent="0.55000000000000004">
      <c r="A967" s="33">
        <v>44453</v>
      </c>
      <c r="B967" s="9" t="s">
        <v>8635</v>
      </c>
      <c r="C967" s="9">
        <v>7</v>
      </c>
      <c r="D967" s="9" t="s">
        <v>14119</v>
      </c>
      <c r="E967" s="10" t="s">
        <v>14124</v>
      </c>
    </row>
    <row r="968" spans="1:5" x14ac:dyDescent="0.55000000000000004">
      <c r="A968" s="33">
        <v>44454</v>
      </c>
      <c r="B968" s="9" t="s">
        <v>8645</v>
      </c>
      <c r="C968" s="9">
        <v>7</v>
      </c>
      <c r="D968" s="9" t="s">
        <v>14119</v>
      </c>
      <c r="E968" s="10" t="s">
        <v>14124</v>
      </c>
    </row>
    <row r="969" spans="1:5" x14ac:dyDescent="0.55000000000000004">
      <c r="A969" s="33">
        <v>44455</v>
      </c>
      <c r="B969" s="9" t="s">
        <v>8657</v>
      </c>
      <c r="C969" s="9">
        <v>7</v>
      </c>
      <c r="D969" s="9" t="s">
        <v>14119</v>
      </c>
      <c r="E969" s="10" t="s">
        <v>14124</v>
      </c>
    </row>
    <row r="970" spans="1:5" x14ac:dyDescent="0.55000000000000004">
      <c r="A970" s="33">
        <v>44456</v>
      </c>
      <c r="B970" s="9" t="s">
        <v>704</v>
      </c>
      <c r="C970" s="9">
        <v>7</v>
      </c>
      <c r="D970" s="9" t="s">
        <v>14119</v>
      </c>
      <c r="E970" s="10" t="s">
        <v>14124</v>
      </c>
    </row>
    <row r="971" spans="1:5" x14ac:dyDescent="0.55000000000000004">
      <c r="A971" s="33">
        <v>44457</v>
      </c>
      <c r="B971" s="9" t="s">
        <v>8669</v>
      </c>
      <c r="C971" s="9">
        <v>7</v>
      </c>
      <c r="D971" s="9" t="s">
        <v>14119</v>
      </c>
      <c r="E971" s="10" t="s">
        <v>14124</v>
      </c>
    </row>
    <row r="972" spans="1:5" x14ac:dyDescent="0.55000000000000004">
      <c r="A972" s="33">
        <v>44458</v>
      </c>
      <c r="B972" s="9" t="s">
        <v>8679</v>
      </c>
      <c r="C972" s="9">
        <v>7</v>
      </c>
      <c r="D972" s="9" t="s">
        <v>14119</v>
      </c>
      <c r="E972" s="10" t="s">
        <v>14124</v>
      </c>
    </row>
    <row r="973" spans="1:5" x14ac:dyDescent="0.55000000000000004">
      <c r="A973" s="33">
        <v>44459</v>
      </c>
      <c r="B973" s="9" t="s">
        <v>8690</v>
      </c>
      <c r="C973" s="9">
        <v>11</v>
      </c>
      <c r="D973" s="9" t="s">
        <v>14119</v>
      </c>
      <c r="E973" s="10" t="s">
        <v>14124</v>
      </c>
    </row>
    <row r="974" spans="1:5" x14ac:dyDescent="0.55000000000000004">
      <c r="A974" s="33">
        <v>44460</v>
      </c>
      <c r="B974" s="9" t="s">
        <v>8700</v>
      </c>
      <c r="C974" s="9">
        <v>11</v>
      </c>
      <c r="D974" s="9" t="s">
        <v>14119</v>
      </c>
      <c r="E974" s="10" t="s">
        <v>14124</v>
      </c>
    </row>
    <row r="975" spans="1:5" x14ac:dyDescent="0.55000000000000004">
      <c r="A975" s="33">
        <v>44461</v>
      </c>
      <c r="B975" s="9" t="s">
        <v>8710</v>
      </c>
      <c r="C975" s="9">
        <v>11</v>
      </c>
      <c r="D975" s="9" t="s">
        <v>14119</v>
      </c>
      <c r="E975" s="10" t="s">
        <v>14124</v>
      </c>
    </row>
    <row r="976" spans="1:5" x14ac:dyDescent="0.55000000000000004">
      <c r="A976" s="33">
        <v>44462</v>
      </c>
      <c r="B976" s="9" t="s">
        <v>739</v>
      </c>
      <c r="C976" s="9">
        <v>11</v>
      </c>
      <c r="D976" s="9" t="s">
        <v>14119</v>
      </c>
      <c r="E976" s="10" t="s">
        <v>14124</v>
      </c>
    </row>
    <row r="977" spans="1:5" x14ac:dyDescent="0.55000000000000004">
      <c r="A977" s="33">
        <v>44463</v>
      </c>
      <c r="B977" s="9" t="s">
        <v>8722</v>
      </c>
      <c r="C977" s="9">
        <v>9</v>
      </c>
      <c r="D977" s="9" t="s">
        <v>14119</v>
      </c>
      <c r="E977" s="10" t="s">
        <v>14124</v>
      </c>
    </row>
    <row r="978" spans="1:5" x14ac:dyDescent="0.55000000000000004">
      <c r="A978" s="33">
        <v>44464</v>
      </c>
      <c r="B978" s="9" t="s">
        <v>8732</v>
      </c>
      <c r="C978" s="9">
        <v>5</v>
      </c>
      <c r="D978" s="9" t="s">
        <v>14119</v>
      </c>
      <c r="E978" s="10" t="s">
        <v>14124</v>
      </c>
    </row>
    <row r="979" spans="1:5" x14ac:dyDescent="0.55000000000000004">
      <c r="A979" s="33">
        <v>44465</v>
      </c>
      <c r="B979" s="9" t="s">
        <v>8743</v>
      </c>
      <c r="C979" s="9">
        <v>8</v>
      </c>
      <c r="D979" s="9" t="s">
        <v>14119</v>
      </c>
      <c r="E979" s="10" t="s">
        <v>14124</v>
      </c>
    </row>
    <row r="980" spans="1:5" x14ac:dyDescent="0.55000000000000004">
      <c r="A980" s="33">
        <v>44466</v>
      </c>
      <c r="B980" s="9" t="s">
        <v>8753</v>
      </c>
      <c r="C980" s="9">
        <v>7</v>
      </c>
      <c r="D980" s="9" t="s">
        <v>14119</v>
      </c>
      <c r="E980" s="10" t="s">
        <v>14124</v>
      </c>
    </row>
    <row r="981" spans="1:5" x14ac:dyDescent="0.55000000000000004">
      <c r="A981" s="33">
        <v>44467</v>
      </c>
      <c r="B981" s="9" t="s">
        <v>749</v>
      </c>
      <c r="C981" s="9">
        <v>6</v>
      </c>
      <c r="D981" s="9" t="s">
        <v>14119</v>
      </c>
      <c r="E981" s="10" t="s">
        <v>14124</v>
      </c>
    </row>
    <row r="982" spans="1:5" x14ac:dyDescent="0.55000000000000004">
      <c r="A982" s="33">
        <v>44468</v>
      </c>
      <c r="B982" s="9" t="s">
        <v>8768</v>
      </c>
      <c r="C982" s="9">
        <v>15</v>
      </c>
      <c r="D982" s="9" t="s">
        <v>14119</v>
      </c>
      <c r="E982" s="10" t="s">
        <v>14124</v>
      </c>
    </row>
    <row r="983" spans="1:5" x14ac:dyDescent="0.55000000000000004">
      <c r="A983" s="33">
        <v>44469</v>
      </c>
      <c r="B983" s="9" t="s">
        <v>8780</v>
      </c>
      <c r="C983" s="9">
        <v>23</v>
      </c>
      <c r="D983" s="9" t="s">
        <v>14119</v>
      </c>
      <c r="E983" s="10" t="s">
        <v>14124</v>
      </c>
    </row>
    <row r="984" spans="1:5" x14ac:dyDescent="0.55000000000000004">
      <c r="A984" s="33">
        <v>44470</v>
      </c>
      <c r="B984" s="9" t="s">
        <v>8790</v>
      </c>
      <c r="C984" s="9">
        <v>14</v>
      </c>
      <c r="D984" s="9" t="s">
        <v>14119</v>
      </c>
      <c r="E984" s="10" t="s">
        <v>14124</v>
      </c>
    </row>
    <row r="985" spans="1:5" x14ac:dyDescent="0.55000000000000004">
      <c r="A985" s="33">
        <v>44471</v>
      </c>
      <c r="B985" s="9" t="s">
        <v>776</v>
      </c>
      <c r="C985" s="9">
        <v>9</v>
      </c>
      <c r="D985" s="9" t="s">
        <v>14119</v>
      </c>
      <c r="E985" s="10" t="s">
        <v>14124</v>
      </c>
    </row>
    <row r="986" spans="1:5" x14ac:dyDescent="0.55000000000000004">
      <c r="A986" s="33">
        <v>44472</v>
      </c>
      <c r="B986" s="9" t="s">
        <v>8802</v>
      </c>
      <c r="C986" s="9">
        <v>4</v>
      </c>
      <c r="D986" s="9" t="s">
        <v>14119</v>
      </c>
      <c r="E986" s="10" t="s">
        <v>14124</v>
      </c>
    </row>
    <row r="987" spans="1:5" x14ac:dyDescent="0.55000000000000004">
      <c r="A987" s="33">
        <v>44473</v>
      </c>
      <c r="B987" s="9" t="s">
        <v>787</v>
      </c>
      <c r="C987" s="9">
        <v>3</v>
      </c>
      <c r="D987" s="9" t="s">
        <v>14119</v>
      </c>
      <c r="E987" s="10" t="s">
        <v>14124</v>
      </c>
    </row>
    <row r="988" spans="1:5" x14ac:dyDescent="0.55000000000000004">
      <c r="A988" s="33">
        <v>44474</v>
      </c>
      <c r="B988" s="9" t="s">
        <v>8814</v>
      </c>
      <c r="C988" s="9">
        <v>8</v>
      </c>
      <c r="D988" s="9" t="s">
        <v>14119</v>
      </c>
      <c r="E988" s="10" t="s">
        <v>14124</v>
      </c>
    </row>
    <row r="989" spans="1:5" x14ac:dyDescent="0.55000000000000004">
      <c r="A989" s="33">
        <v>44475</v>
      </c>
      <c r="B989" s="9" t="s">
        <v>8824</v>
      </c>
      <c r="C989" s="9">
        <v>12</v>
      </c>
      <c r="D989" s="9" t="s">
        <v>14119</v>
      </c>
      <c r="E989" s="10" t="s">
        <v>14124</v>
      </c>
    </row>
    <row r="990" spans="1:5" x14ac:dyDescent="0.55000000000000004">
      <c r="A990" s="33">
        <v>44476</v>
      </c>
      <c r="B990" s="9" t="s">
        <v>8836</v>
      </c>
      <c r="C990" s="9">
        <v>15</v>
      </c>
      <c r="D990" s="9" t="s">
        <v>14119</v>
      </c>
      <c r="E990" s="10" t="s">
        <v>14124</v>
      </c>
    </row>
    <row r="991" spans="1:5" x14ac:dyDescent="0.55000000000000004">
      <c r="A991" s="33">
        <v>44477</v>
      </c>
      <c r="B991" s="9" t="s">
        <v>8846</v>
      </c>
      <c r="C991" s="9">
        <v>17</v>
      </c>
      <c r="D991" s="9" t="s">
        <v>14119</v>
      </c>
      <c r="E991" s="10" t="s">
        <v>14124</v>
      </c>
    </row>
    <row r="992" spans="1:5" x14ac:dyDescent="0.55000000000000004">
      <c r="A992" s="33">
        <v>44478</v>
      </c>
      <c r="B992" s="9" t="s">
        <v>797</v>
      </c>
      <c r="C992" s="9">
        <v>3</v>
      </c>
      <c r="D992" s="9" t="s">
        <v>14119</v>
      </c>
      <c r="E992" s="10" t="s">
        <v>14124</v>
      </c>
    </row>
    <row r="993" spans="1:5" x14ac:dyDescent="0.55000000000000004">
      <c r="A993" s="33">
        <v>44479</v>
      </c>
      <c r="B993" s="9" t="s">
        <v>8858</v>
      </c>
      <c r="C993" s="9">
        <v>2</v>
      </c>
      <c r="D993" s="9" t="s">
        <v>14119</v>
      </c>
      <c r="E993" s="10" t="s">
        <v>14124</v>
      </c>
    </row>
    <row r="994" spans="1:5" x14ac:dyDescent="0.55000000000000004">
      <c r="A994" s="33">
        <v>44480</v>
      </c>
      <c r="B994" s="9" t="s">
        <v>807</v>
      </c>
      <c r="C994" s="9">
        <v>9</v>
      </c>
      <c r="D994" s="9" t="s">
        <v>14119</v>
      </c>
      <c r="E994" s="10" t="s">
        <v>14124</v>
      </c>
    </row>
    <row r="995" spans="1:5" x14ac:dyDescent="0.55000000000000004">
      <c r="A995" s="33">
        <v>44481</v>
      </c>
      <c r="B995" s="9" t="s">
        <v>8871</v>
      </c>
      <c r="C995" s="9">
        <v>5</v>
      </c>
      <c r="D995" s="9" t="s">
        <v>14119</v>
      </c>
      <c r="E995" s="10" t="s">
        <v>14124</v>
      </c>
    </row>
    <row r="996" spans="1:5" x14ac:dyDescent="0.55000000000000004">
      <c r="A996" s="33">
        <v>44482</v>
      </c>
      <c r="B996" s="9" t="s">
        <v>8882</v>
      </c>
      <c r="C996" s="9">
        <v>6</v>
      </c>
      <c r="D996" s="9" t="s">
        <v>14119</v>
      </c>
      <c r="E996" s="10" t="s">
        <v>14124</v>
      </c>
    </row>
    <row r="997" spans="1:5" x14ac:dyDescent="0.55000000000000004">
      <c r="A997" s="33">
        <v>44483</v>
      </c>
      <c r="B997" s="9" t="s">
        <v>8892</v>
      </c>
      <c r="C997" s="9">
        <v>8</v>
      </c>
      <c r="D997" s="9" t="s">
        <v>14119</v>
      </c>
      <c r="E997" s="10" t="s">
        <v>14124</v>
      </c>
    </row>
    <row r="998" spans="1:5" x14ac:dyDescent="0.55000000000000004">
      <c r="A998" s="33">
        <v>44484</v>
      </c>
      <c r="B998" s="9" t="s">
        <v>8902</v>
      </c>
      <c r="C998" s="9">
        <v>10</v>
      </c>
      <c r="D998" s="9" t="s">
        <v>14119</v>
      </c>
      <c r="E998" s="10" t="s">
        <v>14124</v>
      </c>
    </row>
    <row r="999" spans="1:5" x14ac:dyDescent="0.55000000000000004">
      <c r="A999" s="33">
        <v>44485</v>
      </c>
      <c r="B999" s="9" t="s">
        <v>8912</v>
      </c>
      <c r="C999" s="9">
        <v>15</v>
      </c>
      <c r="D999" s="9" t="s">
        <v>14119</v>
      </c>
      <c r="E999" s="10" t="s">
        <v>14124</v>
      </c>
    </row>
    <row r="1000" spans="1:5" x14ac:dyDescent="0.55000000000000004">
      <c r="A1000" s="33">
        <v>44486</v>
      </c>
      <c r="B1000" s="9" t="s">
        <v>8921</v>
      </c>
      <c r="C1000" s="9">
        <v>17</v>
      </c>
      <c r="D1000" s="9" t="s">
        <v>14119</v>
      </c>
      <c r="E1000" s="10" t="s">
        <v>14124</v>
      </c>
    </row>
    <row r="1001" spans="1:5" x14ac:dyDescent="0.55000000000000004">
      <c r="A1001" s="33">
        <v>44487</v>
      </c>
      <c r="B1001" s="9" t="s">
        <v>8932</v>
      </c>
      <c r="C1001" s="9">
        <v>18</v>
      </c>
      <c r="D1001" s="9" t="s">
        <v>14119</v>
      </c>
      <c r="E1001" s="10" t="s">
        <v>14124</v>
      </c>
    </row>
    <row r="1002" spans="1:5" x14ac:dyDescent="0.55000000000000004">
      <c r="A1002" s="33">
        <v>44488</v>
      </c>
      <c r="B1002" s="9" t="s">
        <v>829</v>
      </c>
      <c r="C1002" s="9">
        <v>6</v>
      </c>
      <c r="D1002" s="9" t="s">
        <v>14119</v>
      </c>
      <c r="E1002" s="10" t="s">
        <v>14124</v>
      </c>
    </row>
    <row r="1003" spans="1:5" x14ac:dyDescent="0.55000000000000004">
      <c r="A1003" s="33">
        <v>44489</v>
      </c>
      <c r="B1003" s="9" t="s">
        <v>8943</v>
      </c>
      <c r="C1003" s="9">
        <v>6</v>
      </c>
      <c r="D1003" s="9" t="s">
        <v>14119</v>
      </c>
      <c r="E1003" s="10" t="s">
        <v>14124</v>
      </c>
    </row>
    <row r="1004" spans="1:5" x14ac:dyDescent="0.55000000000000004">
      <c r="A1004" s="33">
        <v>44490</v>
      </c>
      <c r="B1004" s="9" t="s">
        <v>8953</v>
      </c>
      <c r="C1004" s="9">
        <v>6</v>
      </c>
      <c r="D1004" s="9" t="s">
        <v>14119</v>
      </c>
      <c r="E1004" s="10" t="s">
        <v>14124</v>
      </c>
    </row>
    <row r="1005" spans="1:5" x14ac:dyDescent="0.55000000000000004">
      <c r="A1005" s="33">
        <v>44491</v>
      </c>
      <c r="B1005" s="9" t="s">
        <v>8963</v>
      </c>
      <c r="C1005" s="9">
        <v>7</v>
      </c>
      <c r="D1005" s="9" t="s">
        <v>14119</v>
      </c>
      <c r="E1005" s="10" t="s">
        <v>14124</v>
      </c>
    </row>
    <row r="1006" spans="1:5" x14ac:dyDescent="0.55000000000000004">
      <c r="A1006" s="33">
        <v>44492</v>
      </c>
      <c r="B1006" s="9" t="s">
        <v>8973</v>
      </c>
      <c r="C1006" s="9">
        <v>7</v>
      </c>
      <c r="D1006" s="9" t="s">
        <v>14119</v>
      </c>
      <c r="E1006" s="10" t="s">
        <v>14124</v>
      </c>
    </row>
    <row r="1007" spans="1:5" x14ac:dyDescent="0.55000000000000004">
      <c r="A1007" s="33">
        <v>44493</v>
      </c>
      <c r="B1007" s="9" t="s">
        <v>8984</v>
      </c>
      <c r="C1007" s="9">
        <v>7</v>
      </c>
      <c r="D1007" s="9" t="s">
        <v>14119</v>
      </c>
      <c r="E1007" s="10" t="s">
        <v>14124</v>
      </c>
    </row>
    <row r="1008" spans="1:5" x14ac:dyDescent="0.55000000000000004">
      <c r="A1008" s="33">
        <v>44494</v>
      </c>
      <c r="B1008" s="9" t="s">
        <v>8995</v>
      </c>
      <c r="C1008" s="9">
        <v>7</v>
      </c>
      <c r="D1008" s="9" t="s">
        <v>14119</v>
      </c>
      <c r="E1008" s="10" t="s">
        <v>14124</v>
      </c>
    </row>
    <row r="1009" spans="1:5" x14ac:dyDescent="0.55000000000000004">
      <c r="A1009" s="33">
        <v>44495</v>
      </c>
      <c r="B1009" s="9" t="s">
        <v>5054</v>
      </c>
      <c r="C1009" s="9">
        <v>7</v>
      </c>
      <c r="D1009" s="9" t="s">
        <v>14119</v>
      </c>
      <c r="E1009" s="10" t="s">
        <v>14124</v>
      </c>
    </row>
    <row r="1010" spans="1:5" x14ac:dyDescent="0.55000000000000004">
      <c r="A1010" s="33">
        <v>44496</v>
      </c>
      <c r="B1010" s="9" t="s">
        <v>9008</v>
      </c>
      <c r="C1010" s="9">
        <v>7</v>
      </c>
      <c r="D1010" s="9" t="s">
        <v>14119</v>
      </c>
      <c r="E1010" s="10" t="s">
        <v>14124</v>
      </c>
    </row>
    <row r="1011" spans="1:5" x14ac:dyDescent="0.55000000000000004">
      <c r="A1011" s="33">
        <v>44497</v>
      </c>
      <c r="B1011" s="9" t="s">
        <v>9020</v>
      </c>
      <c r="C1011" s="9">
        <v>7</v>
      </c>
      <c r="D1011" s="9" t="s">
        <v>14119</v>
      </c>
      <c r="E1011" s="10" t="s">
        <v>14124</v>
      </c>
    </row>
    <row r="1012" spans="1:5" x14ac:dyDescent="0.55000000000000004">
      <c r="A1012" s="33">
        <v>44498</v>
      </c>
      <c r="B1012" s="9" t="s">
        <v>885</v>
      </c>
      <c r="C1012" s="9">
        <v>11</v>
      </c>
      <c r="D1012" s="9" t="s">
        <v>14119</v>
      </c>
      <c r="E1012" s="10" t="s">
        <v>14124</v>
      </c>
    </row>
    <row r="1013" spans="1:5" x14ac:dyDescent="0.55000000000000004">
      <c r="A1013" s="33">
        <v>44499</v>
      </c>
      <c r="B1013" s="9" t="s">
        <v>9034</v>
      </c>
      <c r="C1013" s="9">
        <v>11</v>
      </c>
      <c r="D1013" s="9" t="s">
        <v>14119</v>
      </c>
      <c r="E1013" s="10" t="s">
        <v>14124</v>
      </c>
    </row>
    <row r="1014" spans="1:5" x14ac:dyDescent="0.55000000000000004">
      <c r="A1014" s="33">
        <v>44500</v>
      </c>
      <c r="B1014" s="9" t="s">
        <v>9044</v>
      </c>
      <c r="C1014" s="9">
        <v>11</v>
      </c>
      <c r="D1014" s="9" t="s">
        <v>14119</v>
      </c>
      <c r="E1014" s="10" t="s">
        <v>14124</v>
      </c>
    </row>
    <row r="1015" spans="1:5" x14ac:dyDescent="0.55000000000000004">
      <c r="A1015" s="33">
        <v>44501</v>
      </c>
      <c r="B1015" s="9" t="s">
        <v>9055</v>
      </c>
      <c r="C1015" s="9">
        <v>11</v>
      </c>
      <c r="D1015" s="9" t="s">
        <v>14119</v>
      </c>
      <c r="E1015" s="10" t="s">
        <v>14124</v>
      </c>
    </row>
    <row r="1016" spans="1:5" x14ac:dyDescent="0.55000000000000004">
      <c r="A1016" s="33">
        <v>44502</v>
      </c>
      <c r="B1016" s="9" t="s">
        <v>9065</v>
      </c>
      <c r="C1016" s="9">
        <v>9</v>
      </c>
      <c r="D1016" s="9" t="s">
        <v>14119</v>
      </c>
      <c r="E1016" s="10" t="s">
        <v>14124</v>
      </c>
    </row>
    <row r="1017" spans="1:5" x14ac:dyDescent="0.55000000000000004">
      <c r="A1017" s="33">
        <v>44503</v>
      </c>
      <c r="B1017" s="9" t="s">
        <v>9078</v>
      </c>
      <c r="C1017" s="9">
        <v>5</v>
      </c>
      <c r="D1017" s="9" t="s">
        <v>14119</v>
      </c>
      <c r="E1017" s="10" t="s">
        <v>14124</v>
      </c>
    </row>
    <row r="1018" spans="1:5" x14ac:dyDescent="0.55000000000000004">
      <c r="A1018" s="33">
        <v>44504</v>
      </c>
      <c r="B1018" s="9" t="s">
        <v>9088</v>
      </c>
      <c r="C1018" s="9">
        <v>8</v>
      </c>
      <c r="D1018" s="9" t="s">
        <v>14119</v>
      </c>
      <c r="E1018" s="10" t="s">
        <v>14124</v>
      </c>
    </row>
    <row r="1019" spans="1:5" x14ac:dyDescent="0.55000000000000004">
      <c r="A1019" s="33">
        <v>44505</v>
      </c>
      <c r="B1019" s="9" t="s">
        <v>5159</v>
      </c>
      <c r="C1019" s="9">
        <v>7</v>
      </c>
      <c r="D1019" s="9" t="s">
        <v>14119</v>
      </c>
      <c r="E1019" s="10" t="s">
        <v>14124</v>
      </c>
    </row>
    <row r="1020" spans="1:5" x14ac:dyDescent="0.55000000000000004">
      <c r="A1020" s="33">
        <v>44506</v>
      </c>
      <c r="B1020" s="9" t="s">
        <v>917</v>
      </c>
      <c r="C1020" s="9">
        <v>6</v>
      </c>
      <c r="D1020" s="9" t="s">
        <v>14119</v>
      </c>
      <c r="E1020" s="10" t="s">
        <v>14124</v>
      </c>
    </row>
    <row r="1021" spans="1:5" x14ac:dyDescent="0.55000000000000004">
      <c r="A1021" s="33">
        <v>44507</v>
      </c>
      <c r="B1021" s="9" t="s">
        <v>932</v>
      </c>
      <c r="C1021" s="9">
        <v>15</v>
      </c>
      <c r="D1021" s="9" t="s">
        <v>14119</v>
      </c>
      <c r="E1021" s="10" t="s">
        <v>14124</v>
      </c>
    </row>
    <row r="1022" spans="1:5" x14ac:dyDescent="0.55000000000000004">
      <c r="A1022" s="33">
        <v>44508</v>
      </c>
      <c r="B1022" s="9" t="s">
        <v>9103</v>
      </c>
      <c r="C1022" s="9">
        <v>23</v>
      </c>
      <c r="D1022" s="9" t="s">
        <v>14119</v>
      </c>
      <c r="E1022" s="10" t="s">
        <v>14124</v>
      </c>
    </row>
    <row r="1023" spans="1:5" x14ac:dyDescent="0.55000000000000004">
      <c r="A1023" s="33">
        <v>44509</v>
      </c>
      <c r="B1023" s="9" t="s">
        <v>9114</v>
      </c>
      <c r="C1023" s="9">
        <v>14</v>
      </c>
      <c r="D1023" s="9" t="s">
        <v>14118</v>
      </c>
      <c r="E1023" s="10" t="s">
        <v>14121</v>
      </c>
    </row>
    <row r="1024" spans="1:5" x14ac:dyDescent="0.55000000000000004">
      <c r="A1024" s="33">
        <v>44510</v>
      </c>
      <c r="B1024" s="9" t="s">
        <v>9124</v>
      </c>
      <c r="C1024" s="9">
        <v>9</v>
      </c>
      <c r="D1024" s="9" t="s">
        <v>14119</v>
      </c>
      <c r="E1024" s="10" t="s">
        <v>14124</v>
      </c>
    </row>
    <row r="1025" spans="1:5" x14ac:dyDescent="0.55000000000000004">
      <c r="A1025" s="33">
        <v>44511</v>
      </c>
      <c r="B1025" s="9" t="s">
        <v>9137</v>
      </c>
      <c r="C1025" s="9">
        <v>4</v>
      </c>
      <c r="D1025" s="9" t="s">
        <v>14118</v>
      </c>
      <c r="E1025" s="10" t="s">
        <v>14121</v>
      </c>
    </row>
    <row r="1026" spans="1:5" x14ac:dyDescent="0.55000000000000004">
      <c r="A1026" s="33">
        <v>44512</v>
      </c>
      <c r="B1026" s="9" t="s">
        <v>9149</v>
      </c>
      <c r="C1026" s="9">
        <v>3</v>
      </c>
      <c r="D1026" s="9" t="s">
        <v>14119</v>
      </c>
      <c r="E1026" s="10" t="s">
        <v>14124</v>
      </c>
    </row>
    <row r="1027" spans="1:5" x14ac:dyDescent="0.55000000000000004">
      <c r="A1027" s="33">
        <v>44513</v>
      </c>
      <c r="B1027" s="9" t="s">
        <v>9160</v>
      </c>
      <c r="C1027" s="9">
        <v>8</v>
      </c>
      <c r="D1027" s="9" t="s">
        <v>14118</v>
      </c>
      <c r="E1027" s="10" t="s">
        <v>14121</v>
      </c>
    </row>
    <row r="1028" spans="1:5" x14ac:dyDescent="0.55000000000000004">
      <c r="A1028" s="33">
        <v>44514</v>
      </c>
      <c r="B1028" s="9" t="s">
        <v>9171</v>
      </c>
      <c r="C1028" s="9">
        <v>12</v>
      </c>
      <c r="D1028" s="9" t="s">
        <v>14119</v>
      </c>
      <c r="E1028" s="10" t="s">
        <v>14124</v>
      </c>
    </row>
    <row r="1029" spans="1:5" x14ac:dyDescent="0.55000000000000004">
      <c r="A1029" s="33">
        <v>44515</v>
      </c>
      <c r="B1029" s="9" t="s">
        <v>9182</v>
      </c>
      <c r="C1029" s="9">
        <v>15</v>
      </c>
      <c r="D1029" s="9" t="s">
        <v>14118</v>
      </c>
      <c r="E1029" s="10" t="s">
        <v>14121</v>
      </c>
    </row>
    <row r="1030" spans="1:5" x14ac:dyDescent="0.55000000000000004">
      <c r="A1030" s="33">
        <v>44516</v>
      </c>
      <c r="B1030" s="9" t="s">
        <v>9193</v>
      </c>
      <c r="C1030" s="9">
        <v>17</v>
      </c>
      <c r="D1030" s="9" t="s">
        <v>14119</v>
      </c>
      <c r="E1030" s="10" t="s">
        <v>14124</v>
      </c>
    </row>
    <row r="1031" spans="1:5" x14ac:dyDescent="0.55000000000000004">
      <c r="A1031" s="33">
        <v>44517</v>
      </c>
      <c r="B1031" s="9" t="s">
        <v>9205</v>
      </c>
      <c r="C1031" s="9">
        <v>3</v>
      </c>
      <c r="D1031" s="9" t="s">
        <v>14118</v>
      </c>
      <c r="E1031" s="10" t="s">
        <v>14121</v>
      </c>
    </row>
    <row r="1032" spans="1:5" x14ac:dyDescent="0.55000000000000004">
      <c r="A1032" s="33">
        <v>44518</v>
      </c>
      <c r="B1032" s="9" t="s">
        <v>9215</v>
      </c>
      <c r="C1032" s="9">
        <v>2</v>
      </c>
      <c r="D1032" s="9" t="s">
        <v>14119</v>
      </c>
      <c r="E1032" s="10" t="s">
        <v>14124</v>
      </c>
    </row>
    <row r="1033" spans="1:5" x14ac:dyDescent="0.55000000000000004">
      <c r="A1033" s="33">
        <v>44519</v>
      </c>
      <c r="B1033" s="9" t="s">
        <v>9225</v>
      </c>
      <c r="C1033" s="9">
        <v>9</v>
      </c>
      <c r="D1033" s="9" t="s">
        <v>14118</v>
      </c>
      <c r="E1033" s="10" t="s">
        <v>14121</v>
      </c>
    </row>
    <row r="1034" spans="1:5" x14ac:dyDescent="0.55000000000000004">
      <c r="A1034" s="33">
        <v>44520</v>
      </c>
      <c r="B1034" s="9" t="s">
        <v>9236</v>
      </c>
      <c r="C1034" s="9">
        <v>5</v>
      </c>
      <c r="D1034" s="9" t="s">
        <v>14119</v>
      </c>
      <c r="E1034" s="10" t="s">
        <v>14124</v>
      </c>
    </row>
    <row r="1035" spans="1:5" x14ac:dyDescent="0.55000000000000004">
      <c r="A1035" s="33">
        <v>44521</v>
      </c>
      <c r="B1035" s="9" t="s">
        <v>9248</v>
      </c>
      <c r="C1035" s="9">
        <v>6</v>
      </c>
      <c r="D1035" s="9" t="s">
        <v>14118</v>
      </c>
      <c r="E1035" s="10" t="s">
        <v>14121</v>
      </c>
    </row>
    <row r="1036" spans="1:5" x14ac:dyDescent="0.55000000000000004">
      <c r="A1036" s="33">
        <v>44522</v>
      </c>
      <c r="B1036" s="9" t="s">
        <v>9259</v>
      </c>
      <c r="C1036" s="9">
        <v>8</v>
      </c>
      <c r="D1036" s="9" t="s">
        <v>14119</v>
      </c>
      <c r="E1036" s="10" t="s">
        <v>14124</v>
      </c>
    </row>
    <row r="1037" spans="1:5" x14ac:dyDescent="0.55000000000000004">
      <c r="A1037" s="33">
        <v>44523</v>
      </c>
      <c r="B1037" s="9" t="s">
        <v>9269</v>
      </c>
      <c r="C1037" s="9">
        <v>10</v>
      </c>
      <c r="D1037" s="9" t="s">
        <v>14118</v>
      </c>
      <c r="E1037" s="10" t="s">
        <v>14121</v>
      </c>
    </row>
    <row r="1038" spans="1:5" x14ac:dyDescent="0.55000000000000004">
      <c r="A1038" s="33">
        <v>44524</v>
      </c>
      <c r="B1038" s="9" t="s">
        <v>9280</v>
      </c>
      <c r="C1038" s="9">
        <v>15</v>
      </c>
      <c r="D1038" s="9" t="s">
        <v>14119</v>
      </c>
      <c r="E1038" s="10" t="s">
        <v>14124</v>
      </c>
    </row>
    <row r="1039" spans="1:5" x14ac:dyDescent="0.55000000000000004">
      <c r="A1039" s="33">
        <v>44525</v>
      </c>
      <c r="B1039" s="9" t="s">
        <v>9291</v>
      </c>
      <c r="C1039" s="9">
        <v>17</v>
      </c>
      <c r="D1039" s="9" t="s">
        <v>14118</v>
      </c>
      <c r="E1039" s="10" t="s">
        <v>14121</v>
      </c>
    </row>
    <row r="1040" spans="1:5" x14ac:dyDescent="0.55000000000000004">
      <c r="A1040" s="33">
        <v>44526</v>
      </c>
      <c r="B1040" s="9" t="s">
        <v>9303</v>
      </c>
      <c r="C1040" s="9">
        <v>18</v>
      </c>
      <c r="D1040" s="9" t="s">
        <v>14119</v>
      </c>
      <c r="E1040" s="10" t="s">
        <v>14124</v>
      </c>
    </row>
    <row r="1041" spans="1:5" x14ac:dyDescent="0.55000000000000004">
      <c r="A1041" s="33">
        <v>44527</v>
      </c>
      <c r="B1041" s="9" t="s">
        <v>9314</v>
      </c>
      <c r="C1041" s="9">
        <v>6</v>
      </c>
      <c r="D1041" s="9" t="s">
        <v>14118</v>
      </c>
      <c r="E1041" s="10" t="s">
        <v>14121</v>
      </c>
    </row>
    <row r="1042" spans="1:5" x14ac:dyDescent="0.55000000000000004">
      <c r="A1042" s="33">
        <v>44528</v>
      </c>
      <c r="B1042" s="9" t="s">
        <v>9327</v>
      </c>
      <c r="C1042" s="9">
        <v>6</v>
      </c>
      <c r="D1042" s="9" t="s">
        <v>14119</v>
      </c>
      <c r="E1042" s="10" t="s">
        <v>14124</v>
      </c>
    </row>
    <row r="1043" spans="1:5" x14ac:dyDescent="0.55000000000000004">
      <c r="A1043" s="33">
        <v>44529</v>
      </c>
      <c r="B1043" s="9" t="s">
        <v>9339</v>
      </c>
      <c r="C1043" s="9">
        <v>6</v>
      </c>
      <c r="D1043" s="9" t="s">
        <v>14118</v>
      </c>
      <c r="E1043" s="10" t="s">
        <v>14121</v>
      </c>
    </row>
    <row r="1044" spans="1:5" x14ac:dyDescent="0.55000000000000004">
      <c r="A1044" s="33">
        <v>44530</v>
      </c>
      <c r="B1044" s="9" t="s">
        <v>9351</v>
      </c>
      <c r="C1044" s="9">
        <v>7</v>
      </c>
      <c r="D1044" s="9" t="s">
        <v>14119</v>
      </c>
      <c r="E1044" s="10" t="s">
        <v>14124</v>
      </c>
    </row>
    <row r="1045" spans="1:5" x14ac:dyDescent="0.55000000000000004">
      <c r="A1045" s="33">
        <v>44531</v>
      </c>
      <c r="B1045" s="9" t="s">
        <v>9362</v>
      </c>
      <c r="C1045" s="9">
        <v>7</v>
      </c>
      <c r="D1045" s="9" t="s">
        <v>14118</v>
      </c>
      <c r="E1045" s="10" t="s">
        <v>14121</v>
      </c>
    </row>
    <row r="1046" spans="1:5" x14ac:dyDescent="0.55000000000000004">
      <c r="A1046" s="33">
        <v>44532</v>
      </c>
      <c r="B1046" s="9" t="s">
        <v>9373</v>
      </c>
      <c r="C1046" s="9">
        <v>7</v>
      </c>
      <c r="D1046" s="9" t="s">
        <v>14119</v>
      </c>
      <c r="E1046" s="10" t="s">
        <v>14124</v>
      </c>
    </row>
    <row r="1047" spans="1:5" x14ac:dyDescent="0.55000000000000004">
      <c r="A1047" s="33">
        <v>44533</v>
      </c>
      <c r="B1047" s="9" t="s">
        <v>9385</v>
      </c>
      <c r="C1047" s="9">
        <v>7</v>
      </c>
      <c r="D1047" s="9" t="s">
        <v>14118</v>
      </c>
      <c r="E1047" s="10" t="s">
        <v>14121</v>
      </c>
    </row>
    <row r="1048" spans="1:5" x14ac:dyDescent="0.55000000000000004">
      <c r="A1048" s="33">
        <v>44534</v>
      </c>
      <c r="B1048" s="9" t="s">
        <v>9395</v>
      </c>
      <c r="C1048" s="9">
        <v>7</v>
      </c>
      <c r="D1048" s="9" t="s">
        <v>14119</v>
      </c>
      <c r="E1048" s="10" t="s">
        <v>14124</v>
      </c>
    </row>
    <row r="1049" spans="1:5" x14ac:dyDescent="0.55000000000000004">
      <c r="A1049" s="33">
        <v>44535</v>
      </c>
      <c r="B1049" s="9" t="s">
        <v>9406</v>
      </c>
      <c r="C1049" s="9">
        <v>7</v>
      </c>
      <c r="D1049" s="9" t="s">
        <v>14118</v>
      </c>
      <c r="E1049" s="10" t="s">
        <v>14121</v>
      </c>
    </row>
    <row r="1050" spans="1:5" x14ac:dyDescent="0.55000000000000004">
      <c r="A1050" s="33">
        <v>44536</v>
      </c>
      <c r="B1050" s="9" t="s">
        <v>9417</v>
      </c>
      <c r="C1050" s="9">
        <v>7</v>
      </c>
      <c r="D1050" s="9" t="s">
        <v>14119</v>
      </c>
      <c r="E1050" s="10" t="s">
        <v>14124</v>
      </c>
    </row>
    <row r="1051" spans="1:5" x14ac:dyDescent="0.55000000000000004">
      <c r="A1051" s="33">
        <v>44537</v>
      </c>
      <c r="B1051" s="9" t="s">
        <v>9427</v>
      </c>
      <c r="C1051" s="9">
        <v>11</v>
      </c>
      <c r="D1051" s="9" t="s">
        <v>14118</v>
      </c>
      <c r="E1051" s="10" t="s">
        <v>14121</v>
      </c>
    </row>
    <row r="1052" spans="1:5" x14ac:dyDescent="0.55000000000000004">
      <c r="A1052" s="33">
        <v>44538</v>
      </c>
      <c r="B1052" s="9" t="s">
        <v>9437</v>
      </c>
      <c r="C1052" s="9">
        <v>11</v>
      </c>
      <c r="D1052" s="9" t="s">
        <v>14119</v>
      </c>
      <c r="E1052" s="10" t="s">
        <v>14124</v>
      </c>
    </row>
    <row r="1053" spans="1:5" x14ac:dyDescent="0.55000000000000004">
      <c r="A1053" s="33">
        <v>44539</v>
      </c>
      <c r="B1053" s="9" t="s">
        <v>9447</v>
      </c>
      <c r="C1053" s="9">
        <v>11</v>
      </c>
      <c r="D1053" s="9" t="s">
        <v>14118</v>
      </c>
      <c r="E1053" s="10" t="s">
        <v>14121</v>
      </c>
    </row>
    <row r="1054" spans="1:5" x14ac:dyDescent="0.55000000000000004">
      <c r="A1054" s="33">
        <v>44540</v>
      </c>
      <c r="B1054" s="9" t="s">
        <v>9458</v>
      </c>
      <c r="C1054" s="9">
        <v>11</v>
      </c>
      <c r="D1054" s="9" t="s">
        <v>14119</v>
      </c>
      <c r="E1054" s="10" t="s">
        <v>14124</v>
      </c>
    </row>
    <row r="1055" spans="1:5" x14ac:dyDescent="0.55000000000000004">
      <c r="A1055" s="33">
        <v>44541</v>
      </c>
      <c r="B1055" s="9" t="s">
        <v>9469</v>
      </c>
      <c r="C1055" s="9">
        <v>9</v>
      </c>
      <c r="D1055" s="9" t="s">
        <v>14118</v>
      </c>
      <c r="E1055" s="10" t="s">
        <v>14121</v>
      </c>
    </row>
    <row r="1056" spans="1:5" x14ac:dyDescent="0.55000000000000004">
      <c r="A1056" s="33">
        <v>44542</v>
      </c>
      <c r="B1056" s="9" t="s">
        <v>9481</v>
      </c>
      <c r="C1056" s="9">
        <v>5</v>
      </c>
      <c r="D1056" s="9" t="s">
        <v>14119</v>
      </c>
      <c r="E1056" s="10" t="s">
        <v>14124</v>
      </c>
    </row>
    <row r="1057" spans="1:5" x14ac:dyDescent="0.55000000000000004">
      <c r="A1057" s="33">
        <v>44543</v>
      </c>
      <c r="B1057" s="9" t="s">
        <v>9493</v>
      </c>
      <c r="C1057" s="9">
        <v>8</v>
      </c>
      <c r="D1057" s="9" t="s">
        <v>14118</v>
      </c>
      <c r="E1057" s="10" t="s">
        <v>14121</v>
      </c>
    </row>
    <row r="1058" spans="1:5" x14ac:dyDescent="0.55000000000000004">
      <c r="A1058" s="33">
        <v>44544</v>
      </c>
      <c r="B1058" s="9" t="s">
        <v>9505</v>
      </c>
      <c r="C1058" s="9">
        <v>7</v>
      </c>
      <c r="D1058" s="9" t="s">
        <v>14119</v>
      </c>
      <c r="E1058" s="10" t="s">
        <v>14124</v>
      </c>
    </row>
    <row r="1059" spans="1:5" x14ac:dyDescent="0.55000000000000004">
      <c r="A1059" s="33">
        <v>44545</v>
      </c>
      <c r="B1059" s="9" t="s">
        <v>9518</v>
      </c>
      <c r="C1059" s="9">
        <v>6</v>
      </c>
      <c r="D1059" s="9" t="s">
        <v>14118</v>
      </c>
      <c r="E1059" s="10" t="s">
        <v>14121</v>
      </c>
    </row>
    <row r="1060" spans="1:5" x14ac:dyDescent="0.55000000000000004">
      <c r="A1060" s="33">
        <v>44546</v>
      </c>
      <c r="B1060" s="9" t="s">
        <v>9528</v>
      </c>
      <c r="C1060" s="9">
        <v>15</v>
      </c>
      <c r="D1060" s="9" t="s">
        <v>14119</v>
      </c>
      <c r="E1060" s="10" t="s">
        <v>14124</v>
      </c>
    </row>
    <row r="1061" spans="1:5" x14ac:dyDescent="0.55000000000000004">
      <c r="A1061" s="33">
        <v>44547</v>
      </c>
      <c r="B1061" s="9" t="s">
        <v>9539</v>
      </c>
      <c r="C1061" s="9">
        <v>23</v>
      </c>
      <c r="D1061" s="9" t="s">
        <v>14118</v>
      </c>
      <c r="E1061" s="10" t="s">
        <v>14121</v>
      </c>
    </row>
    <row r="1062" spans="1:5" x14ac:dyDescent="0.55000000000000004">
      <c r="A1062" s="33">
        <v>44548</v>
      </c>
      <c r="B1062" s="9" t="s">
        <v>9551</v>
      </c>
      <c r="C1062" s="9">
        <v>14</v>
      </c>
      <c r="D1062" s="9" t="s">
        <v>14119</v>
      </c>
      <c r="E1062" s="10" t="s">
        <v>14124</v>
      </c>
    </row>
    <row r="1063" spans="1:5" x14ac:dyDescent="0.55000000000000004">
      <c r="A1063" s="33">
        <v>44549</v>
      </c>
      <c r="B1063" s="9" t="s">
        <v>9564</v>
      </c>
      <c r="C1063" s="9">
        <v>9</v>
      </c>
      <c r="D1063" s="9" t="s">
        <v>14118</v>
      </c>
      <c r="E1063" s="10" t="s">
        <v>14121</v>
      </c>
    </row>
    <row r="1064" spans="1:5" x14ac:dyDescent="0.55000000000000004">
      <c r="A1064" s="33">
        <v>44550</v>
      </c>
      <c r="B1064" s="9" t="s">
        <v>9574</v>
      </c>
      <c r="C1064" s="9">
        <v>4</v>
      </c>
      <c r="D1064" s="9" t="s">
        <v>14119</v>
      </c>
      <c r="E1064" s="10" t="s">
        <v>14124</v>
      </c>
    </row>
    <row r="1065" spans="1:5" x14ac:dyDescent="0.55000000000000004">
      <c r="A1065" s="33">
        <v>44551</v>
      </c>
      <c r="B1065" s="9" t="s">
        <v>9585</v>
      </c>
      <c r="C1065" s="9">
        <v>3</v>
      </c>
      <c r="D1065" s="9" t="s">
        <v>14118</v>
      </c>
      <c r="E1065" s="10" t="s">
        <v>14121</v>
      </c>
    </row>
    <row r="1066" spans="1:5" x14ac:dyDescent="0.55000000000000004">
      <c r="A1066" s="33">
        <v>44552</v>
      </c>
      <c r="B1066" s="9" t="s">
        <v>9597</v>
      </c>
      <c r="C1066" s="9">
        <v>8</v>
      </c>
      <c r="D1066" s="9" t="s">
        <v>14119</v>
      </c>
      <c r="E1066" s="10" t="s">
        <v>14124</v>
      </c>
    </row>
    <row r="1067" spans="1:5" x14ac:dyDescent="0.55000000000000004">
      <c r="A1067" s="33">
        <v>44553</v>
      </c>
      <c r="B1067" s="9" t="s">
        <v>9609</v>
      </c>
      <c r="C1067" s="9">
        <v>12</v>
      </c>
      <c r="D1067" s="9" t="s">
        <v>14118</v>
      </c>
      <c r="E1067" s="10" t="s">
        <v>14121</v>
      </c>
    </row>
    <row r="1068" spans="1:5" x14ac:dyDescent="0.55000000000000004">
      <c r="A1068" s="33">
        <v>44554</v>
      </c>
      <c r="B1068" s="9" t="s">
        <v>9620</v>
      </c>
      <c r="C1068" s="9">
        <v>15</v>
      </c>
      <c r="D1068" s="9" t="s">
        <v>14119</v>
      </c>
      <c r="E1068" s="10" t="s">
        <v>14124</v>
      </c>
    </row>
    <row r="1069" spans="1:5" x14ac:dyDescent="0.55000000000000004">
      <c r="A1069" s="33">
        <v>44555</v>
      </c>
      <c r="B1069" s="9" t="s">
        <v>9631</v>
      </c>
      <c r="C1069" s="9">
        <v>17</v>
      </c>
      <c r="D1069" s="9" t="s">
        <v>14118</v>
      </c>
      <c r="E1069" s="10" t="s">
        <v>14121</v>
      </c>
    </row>
    <row r="1070" spans="1:5" x14ac:dyDescent="0.55000000000000004">
      <c r="A1070" s="33">
        <v>44556</v>
      </c>
      <c r="B1070" s="9" t="s">
        <v>9642</v>
      </c>
      <c r="C1070" s="9">
        <v>3</v>
      </c>
      <c r="D1070" s="9" t="s">
        <v>14119</v>
      </c>
      <c r="E1070" s="10" t="s">
        <v>14124</v>
      </c>
    </row>
    <row r="1071" spans="1:5" x14ac:dyDescent="0.55000000000000004">
      <c r="A1071" s="33">
        <v>44557</v>
      </c>
      <c r="B1071" s="9" t="s">
        <v>9653</v>
      </c>
      <c r="C1071" s="9">
        <v>2</v>
      </c>
      <c r="D1071" s="9" t="s">
        <v>14118</v>
      </c>
      <c r="E1071" s="10" t="s">
        <v>14121</v>
      </c>
    </row>
    <row r="1072" spans="1:5" x14ac:dyDescent="0.55000000000000004">
      <c r="A1072" s="33">
        <v>44558</v>
      </c>
      <c r="B1072" s="9" t="s">
        <v>9664</v>
      </c>
      <c r="C1072" s="9">
        <v>9</v>
      </c>
      <c r="D1072" s="9" t="s">
        <v>14119</v>
      </c>
      <c r="E1072" s="10" t="s">
        <v>14124</v>
      </c>
    </row>
    <row r="1073" spans="1:5" x14ac:dyDescent="0.55000000000000004">
      <c r="A1073" s="33">
        <v>44559</v>
      </c>
      <c r="B1073" s="9" t="s">
        <v>9674</v>
      </c>
      <c r="C1073" s="9">
        <v>5</v>
      </c>
      <c r="D1073" s="9" t="s">
        <v>14118</v>
      </c>
      <c r="E1073" s="10" t="s">
        <v>14121</v>
      </c>
    </row>
    <row r="1074" spans="1:5" x14ac:dyDescent="0.55000000000000004">
      <c r="A1074" s="33">
        <v>44560</v>
      </c>
      <c r="B1074" s="9" t="s">
        <v>9684</v>
      </c>
      <c r="C1074" s="9">
        <v>6</v>
      </c>
      <c r="D1074" s="9" t="s">
        <v>14119</v>
      </c>
      <c r="E1074" s="10" t="s">
        <v>14124</v>
      </c>
    </row>
    <row r="1075" spans="1:5" x14ac:dyDescent="0.55000000000000004">
      <c r="A1075" s="33">
        <v>44561</v>
      </c>
      <c r="B1075" s="9" t="s">
        <v>9695</v>
      </c>
      <c r="C1075" s="9">
        <v>8</v>
      </c>
      <c r="D1075" s="9" t="s">
        <v>14118</v>
      </c>
      <c r="E1075" s="10" t="s">
        <v>14121</v>
      </c>
    </row>
    <row r="1076" spans="1:5" x14ac:dyDescent="0.55000000000000004">
      <c r="A1076" s="33">
        <v>44562</v>
      </c>
      <c r="B1076" s="9" t="s">
        <v>9705</v>
      </c>
      <c r="C1076" s="9">
        <v>10</v>
      </c>
      <c r="D1076" s="9" t="s">
        <v>14119</v>
      </c>
      <c r="E1076" s="10" t="s">
        <v>14124</v>
      </c>
    </row>
    <row r="1077" spans="1:5" x14ac:dyDescent="0.55000000000000004">
      <c r="A1077" s="33">
        <v>44563</v>
      </c>
      <c r="B1077" s="9" t="s">
        <v>9715</v>
      </c>
      <c r="C1077" s="9">
        <v>15</v>
      </c>
      <c r="D1077" s="9" t="s">
        <v>14118</v>
      </c>
      <c r="E1077" s="10" t="s">
        <v>14121</v>
      </c>
    </row>
    <row r="1078" spans="1:5" x14ac:dyDescent="0.55000000000000004">
      <c r="A1078" s="33">
        <v>44564</v>
      </c>
      <c r="B1078" s="9" t="s">
        <v>9726</v>
      </c>
      <c r="C1078" s="9">
        <v>17</v>
      </c>
      <c r="D1078" s="9" t="s">
        <v>14119</v>
      </c>
      <c r="E1078" s="10" t="s">
        <v>14124</v>
      </c>
    </row>
    <row r="1079" spans="1:5" x14ac:dyDescent="0.55000000000000004">
      <c r="A1079" s="33">
        <v>44565</v>
      </c>
      <c r="B1079" s="9" t="s">
        <v>9736</v>
      </c>
      <c r="C1079" s="9">
        <v>18</v>
      </c>
      <c r="D1079" s="9" t="s">
        <v>14118</v>
      </c>
      <c r="E1079" s="10" t="s">
        <v>14121</v>
      </c>
    </row>
    <row r="1080" spans="1:5" x14ac:dyDescent="0.55000000000000004">
      <c r="A1080" s="33">
        <v>44566</v>
      </c>
      <c r="B1080" s="9" t="s">
        <v>9747</v>
      </c>
      <c r="C1080" s="9">
        <v>6</v>
      </c>
      <c r="D1080" s="9" t="s">
        <v>14119</v>
      </c>
      <c r="E1080" s="10" t="s">
        <v>14124</v>
      </c>
    </row>
    <row r="1081" spans="1:5" x14ac:dyDescent="0.55000000000000004">
      <c r="A1081" s="33">
        <v>44567</v>
      </c>
      <c r="B1081" s="9" t="s">
        <v>9758</v>
      </c>
      <c r="C1081" s="9">
        <v>6</v>
      </c>
      <c r="D1081" s="9" t="s">
        <v>14118</v>
      </c>
      <c r="E1081" s="10" t="s">
        <v>14121</v>
      </c>
    </row>
    <row r="1082" spans="1:5" x14ac:dyDescent="0.55000000000000004">
      <c r="A1082" s="33">
        <v>44568</v>
      </c>
      <c r="B1082" s="9" t="s">
        <v>9770</v>
      </c>
      <c r="C1082" s="9">
        <v>6</v>
      </c>
      <c r="D1082" s="9" t="s">
        <v>14119</v>
      </c>
      <c r="E1082" s="10" t="s">
        <v>14124</v>
      </c>
    </row>
    <row r="1083" spans="1:5" x14ac:dyDescent="0.55000000000000004">
      <c r="A1083" s="33">
        <v>44569</v>
      </c>
      <c r="B1083" s="9" t="s">
        <v>9780</v>
      </c>
      <c r="C1083" s="9">
        <v>7</v>
      </c>
      <c r="D1083" s="9" t="s">
        <v>14118</v>
      </c>
      <c r="E1083" s="10" t="s">
        <v>14121</v>
      </c>
    </row>
    <row r="1084" spans="1:5" x14ac:dyDescent="0.55000000000000004">
      <c r="A1084" s="33">
        <v>44570</v>
      </c>
      <c r="B1084" s="9" t="s">
        <v>9790</v>
      </c>
      <c r="C1084" s="9">
        <v>7</v>
      </c>
      <c r="D1084" s="9" t="s">
        <v>14119</v>
      </c>
      <c r="E1084" s="10" t="s">
        <v>14124</v>
      </c>
    </row>
    <row r="1085" spans="1:5" x14ac:dyDescent="0.55000000000000004">
      <c r="A1085" s="33">
        <v>44571</v>
      </c>
      <c r="B1085" s="9" t="s">
        <v>9800</v>
      </c>
      <c r="C1085" s="9">
        <v>7</v>
      </c>
      <c r="D1085" s="9" t="s">
        <v>14118</v>
      </c>
      <c r="E1085" s="10" t="s">
        <v>14121</v>
      </c>
    </row>
    <row r="1086" spans="1:5" x14ac:dyDescent="0.55000000000000004">
      <c r="A1086" s="33">
        <v>44572</v>
      </c>
      <c r="B1086" s="9" t="s">
        <v>9811</v>
      </c>
      <c r="C1086" s="9">
        <v>7</v>
      </c>
      <c r="D1086" s="9" t="s">
        <v>14119</v>
      </c>
      <c r="E1086" s="10" t="s">
        <v>14124</v>
      </c>
    </row>
    <row r="1087" spans="1:5" x14ac:dyDescent="0.55000000000000004">
      <c r="A1087" s="33">
        <v>44573</v>
      </c>
      <c r="B1087" s="9" t="s">
        <v>9823</v>
      </c>
      <c r="C1087" s="9">
        <v>7</v>
      </c>
      <c r="D1087" s="9" t="s">
        <v>14118</v>
      </c>
      <c r="E1087" s="10" t="s">
        <v>14121</v>
      </c>
    </row>
    <row r="1088" spans="1:5" x14ac:dyDescent="0.55000000000000004">
      <c r="A1088" s="33">
        <v>44574</v>
      </c>
      <c r="B1088" s="9" t="s">
        <v>9835</v>
      </c>
      <c r="C1088" s="9">
        <v>7</v>
      </c>
      <c r="D1088" s="9" t="s">
        <v>14119</v>
      </c>
      <c r="E1088" s="10" t="s">
        <v>14124</v>
      </c>
    </row>
    <row r="1089" spans="1:5" x14ac:dyDescent="0.55000000000000004">
      <c r="A1089" s="33">
        <v>44575</v>
      </c>
      <c r="B1089" s="9" t="s">
        <v>9845</v>
      </c>
      <c r="C1089" s="9">
        <v>7</v>
      </c>
      <c r="D1089" s="9" t="s">
        <v>14118</v>
      </c>
      <c r="E1089" s="10" t="s">
        <v>14121</v>
      </c>
    </row>
    <row r="1090" spans="1:5" x14ac:dyDescent="0.55000000000000004">
      <c r="A1090" s="33">
        <v>44576</v>
      </c>
      <c r="B1090" s="9" t="s">
        <v>9857</v>
      </c>
      <c r="C1090" s="9">
        <v>11</v>
      </c>
      <c r="D1090" s="9" t="s">
        <v>14119</v>
      </c>
      <c r="E1090" s="10" t="s">
        <v>14124</v>
      </c>
    </row>
    <row r="1091" spans="1:5" x14ac:dyDescent="0.55000000000000004">
      <c r="A1091" s="33">
        <v>44577</v>
      </c>
      <c r="B1091" s="9" t="s">
        <v>9867</v>
      </c>
      <c r="C1091" s="9">
        <v>11</v>
      </c>
      <c r="D1091" s="9" t="s">
        <v>14118</v>
      </c>
      <c r="E1091" s="10" t="s">
        <v>14121</v>
      </c>
    </row>
    <row r="1092" spans="1:5" x14ac:dyDescent="0.55000000000000004">
      <c r="A1092" s="33">
        <v>44578</v>
      </c>
      <c r="B1092" s="9" t="s">
        <v>9877</v>
      </c>
      <c r="C1092" s="9">
        <v>11</v>
      </c>
      <c r="D1092" s="9" t="s">
        <v>14119</v>
      </c>
      <c r="E1092" s="10" t="s">
        <v>14124</v>
      </c>
    </row>
    <row r="1093" spans="1:5" x14ac:dyDescent="0.55000000000000004">
      <c r="A1093" s="33">
        <v>44579</v>
      </c>
      <c r="B1093" s="9" t="s">
        <v>9888</v>
      </c>
      <c r="C1093" s="9">
        <v>11</v>
      </c>
      <c r="D1093" s="9" t="s">
        <v>14118</v>
      </c>
      <c r="E1093" s="10" t="s">
        <v>14121</v>
      </c>
    </row>
    <row r="1094" spans="1:5" x14ac:dyDescent="0.55000000000000004">
      <c r="A1094" s="33">
        <v>44580</v>
      </c>
      <c r="B1094" s="9" t="s">
        <v>9899</v>
      </c>
      <c r="C1094" s="9">
        <v>9</v>
      </c>
      <c r="D1094" s="9" t="s">
        <v>14119</v>
      </c>
      <c r="E1094" s="10" t="s">
        <v>14124</v>
      </c>
    </row>
    <row r="1095" spans="1:5" x14ac:dyDescent="0.55000000000000004">
      <c r="A1095" s="33">
        <v>44581</v>
      </c>
      <c r="B1095" s="9" t="s">
        <v>9910</v>
      </c>
      <c r="C1095" s="9">
        <v>5</v>
      </c>
      <c r="D1095" s="9" t="s">
        <v>14118</v>
      </c>
      <c r="E1095" s="10" t="s">
        <v>14121</v>
      </c>
    </row>
    <row r="1096" spans="1:5" x14ac:dyDescent="0.55000000000000004">
      <c r="A1096" s="33">
        <v>44582</v>
      </c>
      <c r="B1096" s="9" t="s">
        <v>9920</v>
      </c>
      <c r="C1096" s="9">
        <v>8</v>
      </c>
      <c r="D1096" s="9" t="s">
        <v>14119</v>
      </c>
      <c r="E1096" s="10" t="s">
        <v>14124</v>
      </c>
    </row>
    <row r="1097" spans="1:5" x14ac:dyDescent="0.55000000000000004">
      <c r="A1097" s="33">
        <v>44583</v>
      </c>
      <c r="B1097" s="9" t="s">
        <v>9931</v>
      </c>
      <c r="C1097" s="9">
        <v>7</v>
      </c>
      <c r="D1097" s="9" t="s">
        <v>14118</v>
      </c>
      <c r="E1097" s="10" t="s">
        <v>14121</v>
      </c>
    </row>
    <row r="1098" spans="1:5" x14ac:dyDescent="0.55000000000000004">
      <c r="A1098" s="33">
        <v>44584</v>
      </c>
      <c r="B1098" s="9" t="s">
        <v>9943</v>
      </c>
      <c r="C1098" s="9">
        <v>6</v>
      </c>
      <c r="D1098" s="9" t="s">
        <v>14119</v>
      </c>
      <c r="E1098" s="10" t="s">
        <v>14124</v>
      </c>
    </row>
    <row r="1099" spans="1:5" x14ac:dyDescent="0.55000000000000004">
      <c r="A1099" s="33">
        <v>44585</v>
      </c>
      <c r="B1099" s="9" t="s">
        <v>9954</v>
      </c>
      <c r="C1099" s="9">
        <v>15</v>
      </c>
      <c r="D1099" s="9" t="s">
        <v>14118</v>
      </c>
      <c r="E1099" s="10" t="s">
        <v>14121</v>
      </c>
    </row>
    <row r="1100" spans="1:5" x14ac:dyDescent="0.55000000000000004">
      <c r="A1100" s="33">
        <v>44586</v>
      </c>
      <c r="B1100" s="9" t="s">
        <v>9966</v>
      </c>
      <c r="C1100" s="9">
        <v>23</v>
      </c>
      <c r="D1100" s="9" t="s">
        <v>14119</v>
      </c>
      <c r="E1100" s="10" t="s">
        <v>14124</v>
      </c>
    </row>
    <row r="1101" spans="1:5" x14ac:dyDescent="0.55000000000000004">
      <c r="A1101" s="33">
        <v>44587</v>
      </c>
      <c r="B1101" s="9" t="s">
        <v>9977</v>
      </c>
      <c r="C1101" s="9">
        <v>14</v>
      </c>
      <c r="D1101" s="9" t="s">
        <v>14118</v>
      </c>
      <c r="E1101" s="10" t="s">
        <v>14121</v>
      </c>
    </row>
    <row r="1102" spans="1:5" x14ac:dyDescent="0.55000000000000004">
      <c r="A1102" s="33">
        <v>44588</v>
      </c>
      <c r="B1102" s="9" t="s">
        <v>9987</v>
      </c>
      <c r="C1102" s="9">
        <v>9</v>
      </c>
      <c r="D1102" s="9" t="s">
        <v>14119</v>
      </c>
      <c r="E1102" s="10" t="s">
        <v>14124</v>
      </c>
    </row>
    <row r="1103" spans="1:5" x14ac:dyDescent="0.55000000000000004">
      <c r="A1103" s="33">
        <v>44589</v>
      </c>
      <c r="B1103" s="9" t="s">
        <v>9997</v>
      </c>
      <c r="C1103" s="9">
        <v>4</v>
      </c>
      <c r="D1103" s="9" t="s">
        <v>14118</v>
      </c>
      <c r="E1103" s="10" t="s">
        <v>14121</v>
      </c>
    </row>
    <row r="1104" spans="1:5" x14ac:dyDescent="0.55000000000000004">
      <c r="A1104" s="33">
        <v>44590</v>
      </c>
      <c r="B1104" s="9" t="s">
        <v>10007</v>
      </c>
      <c r="C1104" s="9">
        <v>3</v>
      </c>
      <c r="D1104" s="9" t="s">
        <v>14119</v>
      </c>
      <c r="E1104" s="10" t="s">
        <v>14124</v>
      </c>
    </row>
    <row r="1105" spans="1:5" x14ac:dyDescent="0.55000000000000004">
      <c r="A1105" s="33">
        <v>44591</v>
      </c>
      <c r="B1105" s="9" t="s">
        <v>10017</v>
      </c>
      <c r="C1105" s="9">
        <v>8</v>
      </c>
      <c r="D1105" s="9" t="s">
        <v>14118</v>
      </c>
      <c r="E1105" s="10" t="s">
        <v>14121</v>
      </c>
    </row>
    <row r="1106" spans="1:5" x14ac:dyDescent="0.55000000000000004">
      <c r="A1106" s="33">
        <v>44592</v>
      </c>
      <c r="B1106" s="9" t="s">
        <v>10029</v>
      </c>
      <c r="C1106" s="9">
        <v>12</v>
      </c>
      <c r="D1106" s="9" t="s">
        <v>14119</v>
      </c>
      <c r="E1106" s="10" t="s">
        <v>14124</v>
      </c>
    </row>
    <row r="1107" spans="1:5" x14ac:dyDescent="0.55000000000000004">
      <c r="A1107" s="33">
        <v>44593</v>
      </c>
      <c r="B1107" s="9" t="s">
        <v>10041</v>
      </c>
      <c r="C1107" s="9">
        <v>15</v>
      </c>
      <c r="D1107" s="9" t="s">
        <v>14118</v>
      </c>
      <c r="E1107" s="10" t="s">
        <v>14121</v>
      </c>
    </row>
    <row r="1108" spans="1:5" x14ac:dyDescent="0.55000000000000004">
      <c r="A1108" s="33">
        <v>44594</v>
      </c>
      <c r="B1108" s="9" t="s">
        <v>10053</v>
      </c>
      <c r="C1108" s="9">
        <v>17</v>
      </c>
      <c r="D1108" s="9" t="s">
        <v>14119</v>
      </c>
      <c r="E1108" s="10" t="s">
        <v>14124</v>
      </c>
    </row>
    <row r="1109" spans="1:5" x14ac:dyDescent="0.55000000000000004">
      <c r="A1109" s="33">
        <v>44595</v>
      </c>
      <c r="B1109" s="9" t="s">
        <v>10064</v>
      </c>
      <c r="C1109" s="9">
        <v>3</v>
      </c>
      <c r="D1109" s="9" t="s">
        <v>14118</v>
      </c>
      <c r="E1109" s="10" t="s">
        <v>14121</v>
      </c>
    </row>
    <row r="1110" spans="1:5" x14ac:dyDescent="0.55000000000000004">
      <c r="A1110" s="33">
        <v>44596</v>
      </c>
      <c r="B1110" s="9" t="s">
        <v>10075</v>
      </c>
      <c r="C1110" s="9">
        <v>2</v>
      </c>
      <c r="D1110" s="9" t="s">
        <v>14119</v>
      </c>
      <c r="E1110" s="10" t="s">
        <v>14124</v>
      </c>
    </row>
    <row r="1111" spans="1:5" x14ac:dyDescent="0.55000000000000004">
      <c r="A1111" s="33">
        <v>44597</v>
      </c>
      <c r="B1111" s="9" t="s">
        <v>10085</v>
      </c>
      <c r="C1111" s="9">
        <v>9</v>
      </c>
      <c r="D1111" s="9" t="s">
        <v>14118</v>
      </c>
      <c r="E1111" s="10" t="s">
        <v>14121</v>
      </c>
    </row>
    <row r="1112" spans="1:5" x14ac:dyDescent="0.55000000000000004">
      <c r="A1112" s="33">
        <v>44598</v>
      </c>
      <c r="B1112" s="9" t="s">
        <v>10097</v>
      </c>
      <c r="C1112" s="9">
        <v>5</v>
      </c>
      <c r="D1112" s="9" t="s">
        <v>14119</v>
      </c>
      <c r="E1112" s="10" t="s">
        <v>14124</v>
      </c>
    </row>
    <row r="1113" spans="1:5" x14ac:dyDescent="0.55000000000000004">
      <c r="A1113" s="33">
        <v>44599</v>
      </c>
      <c r="B1113" s="9" t="s">
        <v>10108</v>
      </c>
      <c r="C1113" s="9">
        <v>6</v>
      </c>
      <c r="D1113" s="9" t="s">
        <v>14118</v>
      </c>
      <c r="E1113" s="10" t="s">
        <v>14121</v>
      </c>
    </row>
    <row r="1114" spans="1:5" x14ac:dyDescent="0.55000000000000004">
      <c r="A1114" s="33">
        <v>44600</v>
      </c>
      <c r="B1114" s="9" t="s">
        <v>10120</v>
      </c>
      <c r="C1114" s="9">
        <v>8</v>
      </c>
      <c r="D1114" s="9" t="s">
        <v>14119</v>
      </c>
      <c r="E1114" s="10" t="s">
        <v>14124</v>
      </c>
    </row>
    <row r="1115" spans="1:5" x14ac:dyDescent="0.55000000000000004">
      <c r="A1115" s="33">
        <v>44601</v>
      </c>
      <c r="B1115" s="9" t="s">
        <v>10132</v>
      </c>
      <c r="C1115" s="9">
        <v>10</v>
      </c>
      <c r="D1115" s="9" t="s">
        <v>14118</v>
      </c>
      <c r="E1115" s="10" t="s">
        <v>14121</v>
      </c>
    </row>
    <row r="1116" spans="1:5" x14ac:dyDescent="0.55000000000000004">
      <c r="A1116" s="33">
        <v>44602</v>
      </c>
      <c r="B1116" s="9" t="s">
        <v>10143</v>
      </c>
      <c r="C1116" s="9">
        <v>15</v>
      </c>
      <c r="D1116" s="9" t="s">
        <v>14119</v>
      </c>
      <c r="E1116" s="10" t="s">
        <v>14124</v>
      </c>
    </row>
    <row r="1117" spans="1:5" x14ac:dyDescent="0.55000000000000004">
      <c r="A1117" s="33">
        <v>44603</v>
      </c>
      <c r="B1117" s="9" t="s">
        <v>10155</v>
      </c>
      <c r="C1117" s="9">
        <v>17</v>
      </c>
      <c r="D1117" s="9" t="s">
        <v>14118</v>
      </c>
      <c r="E1117" s="10" t="s">
        <v>14121</v>
      </c>
    </row>
    <row r="1118" spans="1:5" x14ac:dyDescent="0.55000000000000004">
      <c r="A1118" s="33">
        <v>44604</v>
      </c>
      <c r="B1118" s="9" t="s">
        <v>10166</v>
      </c>
      <c r="C1118" s="9">
        <v>18</v>
      </c>
      <c r="D1118" s="9" t="s">
        <v>14119</v>
      </c>
      <c r="E1118" s="10" t="s">
        <v>14124</v>
      </c>
    </row>
    <row r="1119" spans="1:5" x14ac:dyDescent="0.55000000000000004">
      <c r="A1119" s="33">
        <v>44605</v>
      </c>
      <c r="B1119" s="9" t="s">
        <v>10176</v>
      </c>
      <c r="C1119" s="9">
        <v>6</v>
      </c>
      <c r="D1119" s="9" t="s">
        <v>14118</v>
      </c>
      <c r="E1119" s="10" t="s">
        <v>14121</v>
      </c>
    </row>
    <row r="1120" spans="1:5" x14ac:dyDescent="0.55000000000000004">
      <c r="A1120" s="33">
        <v>44606</v>
      </c>
      <c r="B1120" s="9" t="s">
        <v>10188</v>
      </c>
      <c r="C1120" s="9">
        <v>6</v>
      </c>
      <c r="D1120" s="9" t="s">
        <v>14119</v>
      </c>
      <c r="E1120" s="10" t="s">
        <v>14124</v>
      </c>
    </row>
    <row r="1121" spans="1:5" x14ac:dyDescent="0.55000000000000004">
      <c r="A1121" s="33">
        <v>44607</v>
      </c>
      <c r="B1121" s="9" t="s">
        <v>10199</v>
      </c>
      <c r="C1121" s="9">
        <v>6</v>
      </c>
      <c r="D1121" s="9" t="s">
        <v>14118</v>
      </c>
      <c r="E1121" s="10" t="s">
        <v>14121</v>
      </c>
    </row>
    <row r="1122" spans="1:5" x14ac:dyDescent="0.55000000000000004">
      <c r="A1122" s="33">
        <v>44608</v>
      </c>
      <c r="B1122" s="9" t="s">
        <v>10210</v>
      </c>
      <c r="C1122" s="9">
        <v>7</v>
      </c>
      <c r="D1122" s="9" t="s">
        <v>14119</v>
      </c>
      <c r="E1122" s="10" t="s">
        <v>14124</v>
      </c>
    </row>
    <row r="1123" spans="1:5" x14ac:dyDescent="0.55000000000000004">
      <c r="A1123" s="33">
        <v>44609</v>
      </c>
      <c r="B1123" s="9" t="s">
        <v>10221</v>
      </c>
      <c r="C1123" s="9">
        <v>7</v>
      </c>
      <c r="D1123" s="9" t="s">
        <v>14118</v>
      </c>
      <c r="E1123" s="10" t="s">
        <v>14121</v>
      </c>
    </row>
    <row r="1124" spans="1:5" x14ac:dyDescent="0.55000000000000004">
      <c r="A1124" s="33">
        <v>44610</v>
      </c>
      <c r="B1124" s="9" t="s">
        <v>10231</v>
      </c>
      <c r="C1124" s="9">
        <v>7</v>
      </c>
      <c r="D1124" s="9" t="s">
        <v>14119</v>
      </c>
      <c r="E1124" s="10" t="s">
        <v>14124</v>
      </c>
    </row>
    <row r="1125" spans="1:5" x14ac:dyDescent="0.55000000000000004">
      <c r="A1125" s="33">
        <v>44611</v>
      </c>
      <c r="B1125" s="9" t="s">
        <v>10241</v>
      </c>
      <c r="C1125" s="9">
        <v>7</v>
      </c>
      <c r="D1125" s="9" t="s">
        <v>14118</v>
      </c>
      <c r="E1125" s="10" t="s">
        <v>14121</v>
      </c>
    </row>
    <row r="1126" spans="1:5" x14ac:dyDescent="0.55000000000000004">
      <c r="A1126" s="33">
        <v>44612</v>
      </c>
      <c r="B1126" s="9" t="s">
        <v>10252</v>
      </c>
      <c r="C1126" s="9">
        <v>7</v>
      </c>
      <c r="D1126" s="9" t="s">
        <v>14119</v>
      </c>
      <c r="E1126" s="10" t="s">
        <v>14124</v>
      </c>
    </row>
    <row r="1127" spans="1:5" x14ac:dyDescent="0.55000000000000004">
      <c r="A1127" s="33">
        <v>44613</v>
      </c>
      <c r="B1127" s="9" t="s">
        <v>10263</v>
      </c>
      <c r="C1127" s="9">
        <v>7</v>
      </c>
      <c r="D1127" s="9" t="s">
        <v>14118</v>
      </c>
      <c r="E1127" s="10" t="s">
        <v>14121</v>
      </c>
    </row>
    <row r="1128" spans="1:5" x14ac:dyDescent="0.55000000000000004">
      <c r="A1128" s="33">
        <v>44614</v>
      </c>
      <c r="B1128" s="9" t="s">
        <v>10273</v>
      </c>
      <c r="C1128" s="9">
        <v>7</v>
      </c>
      <c r="D1128" s="9" t="s">
        <v>14119</v>
      </c>
      <c r="E1128" s="10" t="s">
        <v>14124</v>
      </c>
    </row>
    <row r="1129" spans="1:5" x14ac:dyDescent="0.55000000000000004">
      <c r="A1129" s="33">
        <v>44615</v>
      </c>
      <c r="B1129" s="9" t="s">
        <v>10285</v>
      </c>
      <c r="C1129" s="9">
        <v>11</v>
      </c>
      <c r="D1129" s="9" t="s">
        <v>14118</v>
      </c>
      <c r="E1129" s="10" t="s">
        <v>14121</v>
      </c>
    </row>
    <row r="1130" spans="1:5" x14ac:dyDescent="0.55000000000000004">
      <c r="A1130" s="33">
        <v>44616</v>
      </c>
      <c r="B1130" s="9" t="s">
        <v>10295</v>
      </c>
      <c r="C1130" s="9">
        <v>11</v>
      </c>
      <c r="D1130" s="9" t="s">
        <v>14119</v>
      </c>
      <c r="E1130" s="10" t="s">
        <v>14124</v>
      </c>
    </row>
    <row r="1131" spans="1:5" x14ac:dyDescent="0.55000000000000004">
      <c r="A1131" s="33">
        <v>44617</v>
      </c>
      <c r="B1131" s="9" t="s">
        <v>10306</v>
      </c>
      <c r="C1131" s="9">
        <v>11</v>
      </c>
      <c r="D1131" s="9" t="s">
        <v>14118</v>
      </c>
      <c r="E1131" s="10" t="s">
        <v>14121</v>
      </c>
    </row>
    <row r="1132" spans="1:5" x14ac:dyDescent="0.55000000000000004">
      <c r="A1132" s="33">
        <v>44618</v>
      </c>
      <c r="B1132" s="9" t="s">
        <v>10318</v>
      </c>
      <c r="C1132" s="9">
        <v>11</v>
      </c>
      <c r="D1132" s="9" t="s">
        <v>14119</v>
      </c>
      <c r="E1132" s="10" t="s">
        <v>14124</v>
      </c>
    </row>
    <row r="1133" spans="1:5" x14ac:dyDescent="0.55000000000000004">
      <c r="A1133" s="33">
        <v>44619</v>
      </c>
      <c r="B1133" s="9" t="s">
        <v>10328</v>
      </c>
      <c r="C1133" s="9">
        <v>9</v>
      </c>
      <c r="D1133" s="9" t="s">
        <v>14118</v>
      </c>
      <c r="E1133" s="10" t="s">
        <v>14121</v>
      </c>
    </row>
    <row r="1134" spans="1:5" x14ac:dyDescent="0.55000000000000004">
      <c r="A1134" s="33">
        <v>44620</v>
      </c>
      <c r="B1134" s="9" t="s">
        <v>10339</v>
      </c>
      <c r="C1134" s="9">
        <v>5</v>
      </c>
      <c r="D1134" s="9" t="s">
        <v>14119</v>
      </c>
      <c r="E1134" s="10" t="s">
        <v>14124</v>
      </c>
    </row>
    <row r="1135" spans="1:5" x14ac:dyDescent="0.55000000000000004">
      <c r="A1135" s="33">
        <v>44621</v>
      </c>
      <c r="B1135" s="9" t="s">
        <v>10349</v>
      </c>
      <c r="C1135" s="9">
        <v>8</v>
      </c>
      <c r="D1135" s="9" t="s">
        <v>14118</v>
      </c>
      <c r="E1135" s="10" t="s">
        <v>14121</v>
      </c>
    </row>
    <row r="1136" spans="1:5" x14ac:dyDescent="0.55000000000000004">
      <c r="A1136" s="33">
        <v>44622</v>
      </c>
      <c r="B1136" s="9" t="s">
        <v>10360</v>
      </c>
      <c r="C1136" s="9">
        <v>7</v>
      </c>
      <c r="D1136" s="9" t="s">
        <v>14119</v>
      </c>
      <c r="E1136" s="10" t="s">
        <v>14124</v>
      </c>
    </row>
    <row r="1137" spans="1:5" x14ac:dyDescent="0.55000000000000004">
      <c r="A1137" s="33">
        <v>44623</v>
      </c>
      <c r="B1137" s="9" t="s">
        <v>10371</v>
      </c>
      <c r="C1137" s="9">
        <v>6</v>
      </c>
      <c r="D1137" s="9" t="s">
        <v>14118</v>
      </c>
      <c r="E1137" s="10" t="s">
        <v>14121</v>
      </c>
    </row>
    <row r="1138" spans="1:5" x14ac:dyDescent="0.55000000000000004">
      <c r="A1138" s="33">
        <v>44624</v>
      </c>
      <c r="B1138" s="9" t="s">
        <v>10381</v>
      </c>
      <c r="C1138" s="9">
        <v>15</v>
      </c>
      <c r="D1138" s="9" t="s">
        <v>14119</v>
      </c>
      <c r="E1138" s="10" t="s">
        <v>14124</v>
      </c>
    </row>
    <row r="1139" spans="1:5" x14ac:dyDescent="0.55000000000000004">
      <c r="A1139" s="33">
        <v>44625</v>
      </c>
      <c r="B1139" s="9" t="s">
        <v>10392</v>
      </c>
      <c r="C1139" s="9">
        <v>23</v>
      </c>
      <c r="D1139" s="9" t="s">
        <v>14118</v>
      </c>
      <c r="E1139" s="10" t="s">
        <v>14121</v>
      </c>
    </row>
    <row r="1140" spans="1:5" x14ac:dyDescent="0.55000000000000004">
      <c r="A1140" s="33">
        <v>44626</v>
      </c>
      <c r="B1140" s="9" t="s">
        <v>10402</v>
      </c>
      <c r="C1140" s="9">
        <v>14</v>
      </c>
      <c r="D1140" s="9" t="s">
        <v>14119</v>
      </c>
      <c r="E1140" s="10" t="s">
        <v>14124</v>
      </c>
    </row>
    <row r="1141" spans="1:5" x14ac:dyDescent="0.55000000000000004">
      <c r="A1141" s="33">
        <v>44627</v>
      </c>
      <c r="B1141" s="9" t="s">
        <v>10412</v>
      </c>
      <c r="C1141" s="9">
        <v>9</v>
      </c>
      <c r="D1141" s="9" t="s">
        <v>14118</v>
      </c>
      <c r="E1141" s="10" t="s">
        <v>14121</v>
      </c>
    </row>
    <row r="1142" spans="1:5" x14ac:dyDescent="0.55000000000000004">
      <c r="A1142" s="33">
        <v>44628</v>
      </c>
      <c r="B1142" s="9" t="s">
        <v>10424</v>
      </c>
      <c r="C1142" s="9">
        <v>4</v>
      </c>
      <c r="D1142" s="9" t="s">
        <v>14119</v>
      </c>
      <c r="E1142" s="10" t="s">
        <v>14124</v>
      </c>
    </row>
    <row r="1143" spans="1:5" x14ac:dyDescent="0.55000000000000004">
      <c r="A1143" s="33">
        <v>44629</v>
      </c>
      <c r="B1143" s="9" t="s">
        <v>10434</v>
      </c>
      <c r="C1143" s="9">
        <v>3</v>
      </c>
      <c r="D1143" s="9" t="s">
        <v>14118</v>
      </c>
      <c r="E1143" s="10" t="s">
        <v>14121</v>
      </c>
    </row>
    <row r="1144" spans="1:5" x14ac:dyDescent="0.55000000000000004">
      <c r="A1144" s="33">
        <v>44630</v>
      </c>
      <c r="B1144" s="9" t="s">
        <v>10445</v>
      </c>
      <c r="C1144" s="9">
        <v>8</v>
      </c>
      <c r="D1144" s="9" t="s">
        <v>14119</v>
      </c>
      <c r="E1144" s="10" t="s">
        <v>14124</v>
      </c>
    </row>
    <row r="1145" spans="1:5" x14ac:dyDescent="0.55000000000000004">
      <c r="A1145" s="33">
        <v>44631</v>
      </c>
      <c r="B1145" s="9" t="s">
        <v>10456</v>
      </c>
      <c r="C1145" s="9">
        <v>12</v>
      </c>
      <c r="D1145" s="9" t="s">
        <v>14118</v>
      </c>
      <c r="E1145" s="10" t="s">
        <v>14121</v>
      </c>
    </row>
    <row r="1146" spans="1:5" x14ac:dyDescent="0.55000000000000004">
      <c r="A1146" s="33">
        <v>44632</v>
      </c>
      <c r="B1146" s="9" t="s">
        <v>10468</v>
      </c>
      <c r="C1146" s="9">
        <v>15</v>
      </c>
      <c r="D1146" s="9" t="s">
        <v>14119</v>
      </c>
      <c r="E1146" s="10" t="s">
        <v>14124</v>
      </c>
    </row>
    <row r="1147" spans="1:5" x14ac:dyDescent="0.55000000000000004">
      <c r="A1147" s="33">
        <v>44633</v>
      </c>
      <c r="B1147" s="9" t="s">
        <v>10479</v>
      </c>
      <c r="C1147" s="9">
        <v>17</v>
      </c>
      <c r="D1147" s="9" t="s">
        <v>14118</v>
      </c>
      <c r="E1147" s="10" t="s">
        <v>14121</v>
      </c>
    </row>
    <row r="1148" spans="1:5" x14ac:dyDescent="0.55000000000000004">
      <c r="A1148" s="33">
        <v>44634</v>
      </c>
      <c r="B1148" s="9" t="s">
        <v>10489</v>
      </c>
      <c r="C1148" s="9">
        <v>3</v>
      </c>
      <c r="D1148" s="9" t="s">
        <v>14119</v>
      </c>
      <c r="E1148" s="10" t="s">
        <v>14124</v>
      </c>
    </row>
    <row r="1149" spans="1:5" x14ac:dyDescent="0.55000000000000004">
      <c r="A1149" s="33">
        <v>44635</v>
      </c>
      <c r="B1149" s="9" t="s">
        <v>10499</v>
      </c>
      <c r="C1149" s="9">
        <v>2</v>
      </c>
      <c r="D1149" s="9" t="s">
        <v>14118</v>
      </c>
      <c r="E1149" s="10" t="s">
        <v>14121</v>
      </c>
    </row>
    <row r="1150" spans="1:5" x14ac:dyDescent="0.55000000000000004">
      <c r="A1150" s="33">
        <v>44636</v>
      </c>
      <c r="B1150" s="9" t="s">
        <v>10511</v>
      </c>
      <c r="C1150" s="9">
        <v>9</v>
      </c>
      <c r="D1150" s="9" t="s">
        <v>14119</v>
      </c>
      <c r="E1150" s="10" t="s">
        <v>14124</v>
      </c>
    </row>
    <row r="1151" spans="1:5" x14ac:dyDescent="0.55000000000000004">
      <c r="A1151" s="33">
        <v>44637</v>
      </c>
      <c r="B1151" s="9" t="s">
        <v>10522</v>
      </c>
      <c r="C1151" s="9">
        <v>5</v>
      </c>
      <c r="D1151" s="9" t="s">
        <v>14118</v>
      </c>
      <c r="E1151" s="10" t="s">
        <v>14121</v>
      </c>
    </row>
    <row r="1152" spans="1:5" x14ac:dyDescent="0.55000000000000004">
      <c r="A1152" s="33">
        <v>44638</v>
      </c>
      <c r="B1152" s="9" t="s">
        <v>10533</v>
      </c>
      <c r="C1152" s="9">
        <v>6</v>
      </c>
      <c r="D1152" s="9" t="s">
        <v>14119</v>
      </c>
      <c r="E1152" s="10" t="s">
        <v>14124</v>
      </c>
    </row>
    <row r="1153" spans="1:5" x14ac:dyDescent="0.55000000000000004">
      <c r="A1153" s="33">
        <v>44639</v>
      </c>
      <c r="B1153" s="9" t="s">
        <v>10544</v>
      </c>
      <c r="C1153" s="9">
        <v>8</v>
      </c>
      <c r="D1153" s="9" t="s">
        <v>14118</v>
      </c>
      <c r="E1153" s="10" t="s">
        <v>14121</v>
      </c>
    </row>
    <row r="1154" spans="1:5" x14ac:dyDescent="0.55000000000000004">
      <c r="A1154" s="33">
        <v>44640</v>
      </c>
      <c r="B1154" s="9" t="s">
        <v>10554</v>
      </c>
      <c r="C1154" s="9">
        <v>10</v>
      </c>
      <c r="D1154" s="9" t="s">
        <v>14119</v>
      </c>
      <c r="E1154" s="10" t="s">
        <v>14124</v>
      </c>
    </row>
    <row r="1155" spans="1:5" x14ac:dyDescent="0.55000000000000004">
      <c r="A1155" s="33">
        <v>44641</v>
      </c>
      <c r="B1155" s="9" t="s">
        <v>10565</v>
      </c>
      <c r="C1155" s="9">
        <v>15</v>
      </c>
      <c r="D1155" s="9" t="s">
        <v>14118</v>
      </c>
      <c r="E1155" s="10" t="s">
        <v>14121</v>
      </c>
    </row>
    <row r="1156" spans="1:5" x14ac:dyDescent="0.55000000000000004">
      <c r="A1156" s="33">
        <v>44642</v>
      </c>
      <c r="B1156" s="9" t="s">
        <v>10575</v>
      </c>
      <c r="C1156" s="9">
        <v>17</v>
      </c>
      <c r="D1156" s="9" t="s">
        <v>14119</v>
      </c>
      <c r="E1156" s="10" t="s">
        <v>14124</v>
      </c>
    </row>
    <row r="1157" spans="1:5" x14ac:dyDescent="0.55000000000000004">
      <c r="A1157" s="33">
        <v>44643</v>
      </c>
      <c r="B1157" s="9" t="s">
        <v>10587</v>
      </c>
      <c r="C1157" s="9">
        <v>18</v>
      </c>
      <c r="D1157" s="9" t="s">
        <v>14118</v>
      </c>
      <c r="E1157" s="10" t="s">
        <v>14121</v>
      </c>
    </row>
    <row r="1158" spans="1:5" x14ac:dyDescent="0.55000000000000004">
      <c r="A1158" s="33">
        <v>44644</v>
      </c>
      <c r="B1158" s="9" t="s">
        <v>10597</v>
      </c>
      <c r="C1158" s="9">
        <v>6</v>
      </c>
      <c r="D1158" s="9" t="s">
        <v>14119</v>
      </c>
      <c r="E1158" s="10" t="s">
        <v>14124</v>
      </c>
    </row>
    <row r="1159" spans="1:5" x14ac:dyDescent="0.55000000000000004">
      <c r="A1159" s="33">
        <v>44645</v>
      </c>
      <c r="B1159" s="9" t="s">
        <v>10608</v>
      </c>
      <c r="C1159" s="9">
        <v>6</v>
      </c>
      <c r="D1159" s="9" t="s">
        <v>14118</v>
      </c>
      <c r="E1159" s="10" t="s">
        <v>14121</v>
      </c>
    </row>
    <row r="1160" spans="1:5" x14ac:dyDescent="0.55000000000000004">
      <c r="A1160" s="33">
        <v>44646</v>
      </c>
      <c r="B1160" s="9" t="s">
        <v>10620</v>
      </c>
      <c r="C1160" s="9">
        <v>6</v>
      </c>
      <c r="D1160" s="9" t="s">
        <v>14119</v>
      </c>
      <c r="E1160" s="10" t="s">
        <v>14124</v>
      </c>
    </row>
    <row r="1161" spans="1:5" x14ac:dyDescent="0.55000000000000004">
      <c r="A1161" s="33">
        <v>44647</v>
      </c>
      <c r="B1161" s="9" t="s">
        <v>10631</v>
      </c>
      <c r="C1161" s="9">
        <v>7</v>
      </c>
      <c r="D1161" s="9" t="s">
        <v>14118</v>
      </c>
      <c r="E1161" s="10" t="s">
        <v>14121</v>
      </c>
    </row>
    <row r="1162" spans="1:5" x14ac:dyDescent="0.55000000000000004">
      <c r="A1162" s="33">
        <v>44648</v>
      </c>
      <c r="B1162" s="9" t="s">
        <v>10642</v>
      </c>
      <c r="C1162" s="9">
        <v>7</v>
      </c>
      <c r="D1162" s="9" t="s">
        <v>14119</v>
      </c>
      <c r="E1162" s="10" t="s">
        <v>14124</v>
      </c>
    </row>
    <row r="1163" spans="1:5" x14ac:dyDescent="0.55000000000000004">
      <c r="A1163" s="33">
        <v>44649</v>
      </c>
      <c r="B1163" s="9" t="s">
        <v>10652</v>
      </c>
      <c r="C1163" s="9">
        <v>7</v>
      </c>
      <c r="D1163" s="9" t="s">
        <v>14118</v>
      </c>
      <c r="E1163" s="10" t="s">
        <v>14121</v>
      </c>
    </row>
    <row r="1164" spans="1:5" x14ac:dyDescent="0.55000000000000004">
      <c r="A1164" s="33">
        <v>44650</v>
      </c>
      <c r="B1164" s="9" t="s">
        <v>10662</v>
      </c>
      <c r="C1164" s="9">
        <v>7</v>
      </c>
      <c r="D1164" s="9" t="s">
        <v>14119</v>
      </c>
      <c r="E1164" s="10" t="s">
        <v>14124</v>
      </c>
    </row>
    <row r="1165" spans="1:5" x14ac:dyDescent="0.55000000000000004">
      <c r="A1165" s="33">
        <v>44651</v>
      </c>
      <c r="B1165" s="9" t="s">
        <v>10672</v>
      </c>
      <c r="C1165" s="9">
        <v>7</v>
      </c>
      <c r="D1165" s="9" t="s">
        <v>14118</v>
      </c>
      <c r="E1165" s="10" t="s">
        <v>14121</v>
      </c>
    </row>
    <row r="1166" spans="1:5" x14ac:dyDescent="0.55000000000000004">
      <c r="A1166" s="33">
        <v>44652</v>
      </c>
      <c r="B1166" s="9" t="s">
        <v>10682</v>
      </c>
      <c r="C1166" s="9">
        <v>7</v>
      </c>
      <c r="D1166" s="9" t="s">
        <v>14119</v>
      </c>
      <c r="E1166" s="10" t="s">
        <v>14124</v>
      </c>
    </row>
    <row r="1167" spans="1:5" x14ac:dyDescent="0.55000000000000004">
      <c r="A1167" s="33">
        <v>44653</v>
      </c>
      <c r="B1167" s="9" t="s">
        <v>10693</v>
      </c>
      <c r="C1167" s="9">
        <v>7</v>
      </c>
      <c r="D1167" s="9" t="s">
        <v>14118</v>
      </c>
      <c r="E1167" s="10" t="s">
        <v>14121</v>
      </c>
    </row>
    <row r="1168" spans="1:5" x14ac:dyDescent="0.55000000000000004">
      <c r="A1168" s="33">
        <v>44654</v>
      </c>
      <c r="B1168" s="9" t="s">
        <v>10703</v>
      </c>
      <c r="C1168" s="9">
        <v>11</v>
      </c>
      <c r="D1168" s="9" t="s">
        <v>14119</v>
      </c>
      <c r="E1168" s="10" t="s">
        <v>14124</v>
      </c>
    </row>
    <row r="1169" spans="1:5" x14ac:dyDescent="0.55000000000000004">
      <c r="A1169" s="33">
        <v>44655</v>
      </c>
      <c r="B1169" s="9" t="s">
        <v>10714</v>
      </c>
      <c r="C1169" s="9">
        <v>11</v>
      </c>
      <c r="D1169" s="9" t="s">
        <v>14118</v>
      </c>
      <c r="E1169" s="10" t="s">
        <v>14121</v>
      </c>
    </row>
    <row r="1170" spans="1:5" x14ac:dyDescent="0.55000000000000004">
      <c r="A1170" s="33">
        <v>44656</v>
      </c>
      <c r="B1170" s="9" t="s">
        <v>10725</v>
      </c>
      <c r="C1170" s="9">
        <v>11</v>
      </c>
      <c r="D1170" s="9" t="s">
        <v>14119</v>
      </c>
      <c r="E1170" s="10" t="s">
        <v>14124</v>
      </c>
    </row>
    <row r="1171" spans="1:5" x14ac:dyDescent="0.55000000000000004">
      <c r="A1171" s="33">
        <v>44657</v>
      </c>
      <c r="B1171" s="9" t="s">
        <v>10735</v>
      </c>
      <c r="C1171" s="9">
        <v>11</v>
      </c>
      <c r="D1171" s="9" t="s">
        <v>14118</v>
      </c>
      <c r="E1171" s="10" t="s">
        <v>14121</v>
      </c>
    </row>
    <row r="1172" spans="1:5" x14ac:dyDescent="0.55000000000000004">
      <c r="A1172" s="33">
        <v>44658</v>
      </c>
      <c r="B1172" s="9" t="s">
        <v>10746</v>
      </c>
      <c r="C1172" s="9">
        <v>9</v>
      </c>
      <c r="D1172" s="9" t="s">
        <v>14119</v>
      </c>
      <c r="E1172" s="10" t="s">
        <v>14124</v>
      </c>
    </row>
    <row r="1173" spans="1:5" x14ac:dyDescent="0.55000000000000004">
      <c r="A1173" s="33">
        <v>44659</v>
      </c>
      <c r="B1173" s="9" t="s">
        <v>10757</v>
      </c>
      <c r="C1173" s="9">
        <v>5</v>
      </c>
      <c r="D1173" s="9" t="s">
        <v>14118</v>
      </c>
      <c r="E1173" s="10" t="s">
        <v>14121</v>
      </c>
    </row>
    <row r="1174" spans="1:5" x14ac:dyDescent="0.55000000000000004">
      <c r="A1174" s="33">
        <v>44660</v>
      </c>
      <c r="B1174" s="9" t="s">
        <v>10767</v>
      </c>
      <c r="C1174" s="9">
        <v>8</v>
      </c>
      <c r="D1174" s="9" t="s">
        <v>14119</v>
      </c>
      <c r="E1174" s="10" t="s">
        <v>14124</v>
      </c>
    </row>
    <row r="1175" spans="1:5" x14ac:dyDescent="0.55000000000000004">
      <c r="A1175" s="33">
        <v>44661</v>
      </c>
      <c r="B1175" s="9" t="s">
        <v>10777</v>
      </c>
      <c r="C1175" s="9">
        <v>7</v>
      </c>
      <c r="D1175" s="9" t="s">
        <v>14118</v>
      </c>
      <c r="E1175" s="10" t="s">
        <v>14121</v>
      </c>
    </row>
    <row r="1176" spans="1:5" x14ac:dyDescent="0.55000000000000004">
      <c r="A1176" s="33">
        <v>44662</v>
      </c>
      <c r="B1176" s="9" t="s">
        <v>10789</v>
      </c>
      <c r="C1176" s="9">
        <v>6</v>
      </c>
      <c r="D1176" s="9" t="s">
        <v>14119</v>
      </c>
      <c r="E1176" s="10" t="s">
        <v>14124</v>
      </c>
    </row>
    <row r="1177" spans="1:5" x14ac:dyDescent="0.55000000000000004">
      <c r="A1177" s="33">
        <v>44663</v>
      </c>
      <c r="B1177" s="9" t="s">
        <v>10801</v>
      </c>
      <c r="C1177" s="9">
        <v>15</v>
      </c>
      <c r="D1177" s="9" t="s">
        <v>14118</v>
      </c>
      <c r="E1177" s="10" t="s">
        <v>14121</v>
      </c>
    </row>
    <row r="1178" spans="1:5" x14ac:dyDescent="0.55000000000000004">
      <c r="A1178" s="33">
        <v>44664</v>
      </c>
      <c r="B1178" s="9" t="s">
        <v>10811</v>
      </c>
      <c r="C1178" s="9">
        <v>23</v>
      </c>
      <c r="D1178" s="9" t="s">
        <v>14119</v>
      </c>
      <c r="E1178" s="10" t="s">
        <v>14124</v>
      </c>
    </row>
    <row r="1179" spans="1:5" x14ac:dyDescent="0.55000000000000004">
      <c r="A1179" s="33">
        <v>44665</v>
      </c>
      <c r="B1179" s="9" t="s">
        <v>10822</v>
      </c>
      <c r="C1179" s="9">
        <v>14</v>
      </c>
      <c r="D1179" s="9" t="s">
        <v>14118</v>
      </c>
      <c r="E1179" s="10" t="s">
        <v>14121</v>
      </c>
    </row>
    <row r="1180" spans="1:5" x14ac:dyDescent="0.55000000000000004">
      <c r="A1180" s="33">
        <v>44666</v>
      </c>
      <c r="B1180" s="9" t="s">
        <v>10832</v>
      </c>
      <c r="C1180" s="9">
        <v>9</v>
      </c>
      <c r="D1180" s="9" t="s">
        <v>14119</v>
      </c>
      <c r="E1180" s="10" t="s">
        <v>14124</v>
      </c>
    </row>
    <row r="1181" spans="1:5" x14ac:dyDescent="0.55000000000000004">
      <c r="A1181" s="33">
        <v>44667</v>
      </c>
      <c r="B1181" s="9" t="s">
        <v>10842</v>
      </c>
      <c r="C1181" s="9">
        <v>4</v>
      </c>
      <c r="D1181" s="9" t="s">
        <v>14118</v>
      </c>
      <c r="E1181" s="10" t="s">
        <v>14121</v>
      </c>
    </row>
    <row r="1182" spans="1:5" x14ac:dyDescent="0.55000000000000004">
      <c r="A1182" s="33">
        <v>44668</v>
      </c>
      <c r="B1182" s="9" t="s">
        <v>10853</v>
      </c>
      <c r="C1182" s="9">
        <v>3</v>
      </c>
      <c r="D1182" s="9" t="s">
        <v>14119</v>
      </c>
      <c r="E1182" s="10" t="s">
        <v>14124</v>
      </c>
    </row>
    <row r="1183" spans="1:5" x14ac:dyDescent="0.55000000000000004">
      <c r="A1183" s="33">
        <v>44669</v>
      </c>
      <c r="B1183" s="9" t="s">
        <v>10863</v>
      </c>
      <c r="C1183" s="9">
        <v>8</v>
      </c>
      <c r="D1183" s="9" t="s">
        <v>14118</v>
      </c>
      <c r="E1183" s="10" t="s">
        <v>14121</v>
      </c>
    </row>
    <row r="1184" spans="1:5" x14ac:dyDescent="0.55000000000000004">
      <c r="A1184" s="33">
        <v>44670</v>
      </c>
      <c r="B1184" s="9" t="s">
        <v>10873</v>
      </c>
      <c r="C1184" s="9">
        <v>12</v>
      </c>
      <c r="D1184" s="9" t="s">
        <v>14119</v>
      </c>
      <c r="E1184" s="10" t="s">
        <v>14124</v>
      </c>
    </row>
    <row r="1185" spans="1:5" x14ac:dyDescent="0.55000000000000004">
      <c r="A1185" s="33">
        <v>44671</v>
      </c>
      <c r="B1185" s="9" t="s">
        <v>10885</v>
      </c>
      <c r="C1185" s="9">
        <v>15</v>
      </c>
      <c r="D1185" s="9" t="s">
        <v>14118</v>
      </c>
      <c r="E1185" s="10" t="s">
        <v>14121</v>
      </c>
    </row>
    <row r="1186" spans="1:5" x14ac:dyDescent="0.55000000000000004">
      <c r="A1186" s="33">
        <v>44672</v>
      </c>
      <c r="B1186" s="9" t="s">
        <v>10895</v>
      </c>
      <c r="C1186" s="9">
        <v>17</v>
      </c>
      <c r="D1186" s="9" t="s">
        <v>14119</v>
      </c>
      <c r="E1186" s="10" t="s">
        <v>14124</v>
      </c>
    </row>
    <row r="1187" spans="1:5" x14ac:dyDescent="0.55000000000000004">
      <c r="A1187" s="33">
        <v>44673</v>
      </c>
      <c r="B1187" s="9" t="s">
        <v>10905</v>
      </c>
      <c r="C1187" s="9">
        <v>3</v>
      </c>
      <c r="D1187" s="9" t="s">
        <v>14118</v>
      </c>
      <c r="E1187" s="10" t="s">
        <v>14121</v>
      </c>
    </row>
    <row r="1188" spans="1:5" x14ac:dyDescent="0.55000000000000004">
      <c r="A1188" s="33">
        <v>44674</v>
      </c>
      <c r="B1188" s="9" t="s">
        <v>10916</v>
      </c>
      <c r="C1188" s="9">
        <v>2</v>
      </c>
      <c r="D1188" s="9" t="s">
        <v>14119</v>
      </c>
      <c r="E1188" s="10" t="s">
        <v>14124</v>
      </c>
    </row>
    <row r="1189" spans="1:5" x14ac:dyDescent="0.55000000000000004">
      <c r="A1189" s="33">
        <v>44675</v>
      </c>
      <c r="B1189" s="9" t="s">
        <v>10926</v>
      </c>
      <c r="C1189" s="9">
        <v>9</v>
      </c>
      <c r="D1189" s="9" t="s">
        <v>14118</v>
      </c>
      <c r="E1189" s="10" t="s">
        <v>14121</v>
      </c>
    </row>
    <row r="1190" spans="1:5" x14ac:dyDescent="0.55000000000000004">
      <c r="A1190" s="33">
        <v>44676</v>
      </c>
      <c r="B1190" s="9" t="s">
        <v>10936</v>
      </c>
      <c r="C1190" s="9">
        <v>5</v>
      </c>
      <c r="D1190" s="9" t="s">
        <v>14119</v>
      </c>
      <c r="E1190" s="10" t="s">
        <v>14124</v>
      </c>
    </row>
    <row r="1191" spans="1:5" x14ac:dyDescent="0.55000000000000004">
      <c r="A1191" s="33">
        <v>44677</v>
      </c>
      <c r="B1191" s="9" t="s">
        <v>10947</v>
      </c>
      <c r="C1191" s="9">
        <v>6</v>
      </c>
      <c r="D1191" s="9" t="s">
        <v>14118</v>
      </c>
      <c r="E1191" s="10" t="s">
        <v>14121</v>
      </c>
    </row>
    <row r="1192" spans="1:5" x14ac:dyDescent="0.55000000000000004">
      <c r="A1192" s="33">
        <v>44678</v>
      </c>
      <c r="B1192" s="9" t="s">
        <v>10958</v>
      </c>
      <c r="C1192" s="9">
        <v>8</v>
      </c>
      <c r="D1192" s="9" t="s">
        <v>14119</v>
      </c>
      <c r="E1192" s="10" t="s">
        <v>14124</v>
      </c>
    </row>
    <row r="1193" spans="1:5" x14ac:dyDescent="0.55000000000000004">
      <c r="A1193" s="33">
        <v>44679</v>
      </c>
      <c r="B1193" s="9" t="s">
        <v>10969</v>
      </c>
      <c r="C1193" s="9">
        <v>10</v>
      </c>
      <c r="D1193" s="9" t="s">
        <v>14118</v>
      </c>
      <c r="E1193" s="10" t="s">
        <v>14121</v>
      </c>
    </row>
    <row r="1194" spans="1:5" x14ac:dyDescent="0.55000000000000004">
      <c r="A1194" s="33">
        <v>44680</v>
      </c>
      <c r="B1194" s="9" t="s">
        <v>10981</v>
      </c>
      <c r="C1194" s="9">
        <v>15</v>
      </c>
      <c r="D1194" s="9" t="s">
        <v>14119</v>
      </c>
      <c r="E1194" s="10" t="s">
        <v>14124</v>
      </c>
    </row>
    <row r="1195" spans="1:5" x14ac:dyDescent="0.55000000000000004">
      <c r="A1195" s="33">
        <v>44681</v>
      </c>
      <c r="B1195" s="9" t="s">
        <v>10992</v>
      </c>
      <c r="C1195" s="9">
        <v>17</v>
      </c>
      <c r="D1195" s="9" t="s">
        <v>14118</v>
      </c>
      <c r="E1195" s="10" t="s">
        <v>14121</v>
      </c>
    </row>
    <row r="1196" spans="1:5" x14ac:dyDescent="0.55000000000000004">
      <c r="A1196" s="33">
        <v>44682</v>
      </c>
      <c r="B1196" s="9" t="s">
        <v>11003</v>
      </c>
      <c r="C1196" s="9">
        <v>18</v>
      </c>
      <c r="D1196" s="9" t="s">
        <v>14119</v>
      </c>
      <c r="E1196" s="10" t="s">
        <v>14124</v>
      </c>
    </row>
    <row r="1197" spans="1:5" x14ac:dyDescent="0.55000000000000004">
      <c r="A1197" s="33">
        <v>44683</v>
      </c>
      <c r="B1197" s="9" t="s">
        <v>11013</v>
      </c>
      <c r="C1197" s="9">
        <v>6</v>
      </c>
      <c r="D1197" s="9" t="s">
        <v>14118</v>
      </c>
      <c r="E1197" s="10" t="s">
        <v>14121</v>
      </c>
    </row>
    <row r="1198" spans="1:5" x14ac:dyDescent="0.55000000000000004">
      <c r="A1198" s="33">
        <v>44684</v>
      </c>
      <c r="B1198" s="9" t="s">
        <v>11024</v>
      </c>
      <c r="C1198" s="9">
        <v>6</v>
      </c>
      <c r="D1198" s="9" t="s">
        <v>14119</v>
      </c>
      <c r="E1198" s="10" t="s">
        <v>14124</v>
      </c>
    </row>
    <row r="1199" spans="1:5" x14ac:dyDescent="0.55000000000000004">
      <c r="A1199" s="33">
        <v>44685</v>
      </c>
      <c r="B1199" s="9" t="s">
        <v>11036</v>
      </c>
      <c r="C1199" s="9">
        <v>6</v>
      </c>
      <c r="D1199" s="9" t="s">
        <v>14118</v>
      </c>
      <c r="E1199" s="10" t="s">
        <v>14121</v>
      </c>
    </row>
    <row r="1200" spans="1:5" x14ac:dyDescent="0.55000000000000004">
      <c r="A1200" s="33">
        <v>44686</v>
      </c>
      <c r="B1200" s="9" t="s">
        <v>11048</v>
      </c>
      <c r="C1200" s="9">
        <v>7</v>
      </c>
      <c r="D1200" s="9" t="s">
        <v>14119</v>
      </c>
      <c r="E1200" s="10" t="s">
        <v>14124</v>
      </c>
    </row>
    <row r="1201" spans="1:5" x14ac:dyDescent="0.55000000000000004">
      <c r="A1201" s="33">
        <v>44687</v>
      </c>
      <c r="B1201" s="9" t="s">
        <v>11060</v>
      </c>
      <c r="C1201" s="9">
        <v>7</v>
      </c>
      <c r="D1201" s="9" t="s">
        <v>14118</v>
      </c>
      <c r="E1201" s="10" t="s">
        <v>14121</v>
      </c>
    </row>
    <row r="1202" spans="1:5" x14ac:dyDescent="0.55000000000000004">
      <c r="A1202" s="33">
        <v>44688</v>
      </c>
      <c r="B1202" s="9" t="s">
        <v>11070</v>
      </c>
      <c r="C1202" s="9">
        <v>7</v>
      </c>
      <c r="D1202" s="9" t="s">
        <v>14119</v>
      </c>
      <c r="E1202" s="10" t="s">
        <v>14124</v>
      </c>
    </row>
    <row r="1203" spans="1:5" x14ac:dyDescent="0.55000000000000004">
      <c r="A1203" s="33">
        <v>44689</v>
      </c>
      <c r="B1203" s="9" t="s">
        <v>11081</v>
      </c>
      <c r="C1203" s="9">
        <v>7</v>
      </c>
      <c r="D1203" s="9" t="s">
        <v>14118</v>
      </c>
      <c r="E1203" s="10" t="s">
        <v>14121</v>
      </c>
    </row>
    <row r="1204" spans="1:5" x14ac:dyDescent="0.55000000000000004">
      <c r="A1204" s="33">
        <v>44690</v>
      </c>
      <c r="B1204" s="9" t="s">
        <v>11091</v>
      </c>
      <c r="C1204" s="9">
        <v>7</v>
      </c>
      <c r="D1204" s="9" t="s">
        <v>14119</v>
      </c>
      <c r="E1204" s="10" t="s">
        <v>14124</v>
      </c>
    </row>
    <row r="1205" spans="1:5" x14ac:dyDescent="0.55000000000000004">
      <c r="A1205" s="33">
        <v>44691</v>
      </c>
      <c r="B1205" s="9" t="s">
        <v>11102</v>
      </c>
      <c r="C1205" s="9">
        <v>7</v>
      </c>
      <c r="D1205" s="9" t="s">
        <v>14118</v>
      </c>
      <c r="E1205" s="10" t="s">
        <v>14121</v>
      </c>
    </row>
    <row r="1206" spans="1:5" x14ac:dyDescent="0.55000000000000004">
      <c r="A1206" s="33">
        <v>44692</v>
      </c>
      <c r="B1206" s="9" t="s">
        <v>11113</v>
      </c>
      <c r="C1206" s="9">
        <v>7</v>
      </c>
      <c r="D1206" s="9" t="s">
        <v>14119</v>
      </c>
      <c r="E1206" s="10" t="s">
        <v>14124</v>
      </c>
    </row>
    <row r="1207" spans="1:5" x14ac:dyDescent="0.55000000000000004">
      <c r="A1207" s="33">
        <v>44693</v>
      </c>
      <c r="B1207" s="9" t="s">
        <v>11123</v>
      </c>
      <c r="C1207" s="9">
        <v>11</v>
      </c>
      <c r="D1207" s="9" t="s">
        <v>14118</v>
      </c>
      <c r="E1207" s="10" t="s">
        <v>14121</v>
      </c>
    </row>
    <row r="1208" spans="1:5" x14ac:dyDescent="0.55000000000000004">
      <c r="A1208" s="33">
        <v>44694</v>
      </c>
      <c r="B1208" s="9" t="s">
        <v>11136</v>
      </c>
      <c r="C1208" s="9">
        <v>11</v>
      </c>
      <c r="D1208" s="9" t="s">
        <v>14119</v>
      </c>
      <c r="E1208" s="10" t="s">
        <v>14124</v>
      </c>
    </row>
    <row r="1209" spans="1:5" x14ac:dyDescent="0.55000000000000004">
      <c r="A1209" s="33">
        <v>44695</v>
      </c>
      <c r="B1209" s="9" t="s">
        <v>11147</v>
      </c>
      <c r="C1209" s="9">
        <v>11</v>
      </c>
      <c r="D1209" s="9" t="s">
        <v>14118</v>
      </c>
      <c r="E1209" s="10" t="s">
        <v>14121</v>
      </c>
    </row>
    <row r="1210" spans="1:5" x14ac:dyDescent="0.55000000000000004">
      <c r="A1210" s="33">
        <v>44696</v>
      </c>
      <c r="B1210" s="9" t="s">
        <v>11158</v>
      </c>
      <c r="C1210" s="9">
        <v>11</v>
      </c>
      <c r="D1210" s="9" t="s">
        <v>14119</v>
      </c>
      <c r="E1210" s="10" t="s">
        <v>14124</v>
      </c>
    </row>
    <row r="1211" spans="1:5" x14ac:dyDescent="0.55000000000000004">
      <c r="A1211" s="33">
        <v>44697</v>
      </c>
      <c r="B1211" s="9" t="s">
        <v>11169</v>
      </c>
      <c r="C1211" s="9">
        <v>9</v>
      </c>
      <c r="D1211" s="9" t="s">
        <v>14118</v>
      </c>
      <c r="E1211" s="10" t="s">
        <v>14121</v>
      </c>
    </row>
    <row r="1212" spans="1:5" x14ac:dyDescent="0.55000000000000004">
      <c r="A1212" s="33">
        <v>44698</v>
      </c>
      <c r="B1212" s="9" t="s">
        <v>11180</v>
      </c>
      <c r="C1212" s="9">
        <v>5</v>
      </c>
      <c r="D1212" s="9" t="s">
        <v>14119</v>
      </c>
      <c r="E1212" s="10" t="s">
        <v>14124</v>
      </c>
    </row>
    <row r="1213" spans="1:5" x14ac:dyDescent="0.55000000000000004">
      <c r="A1213" s="33">
        <v>44699</v>
      </c>
      <c r="B1213" s="9" t="s">
        <v>11192</v>
      </c>
      <c r="C1213" s="9">
        <v>8</v>
      </c>
      <c r="D1213" s="9" t="s">
        <v>14118</v>
      </c>
      <c r="E1213" s="10" t="s">
        <v>14121</v>
      </c>
    </row>
    <row r="1214" spans="1:5" x14ac:dyDescent="0.55000000000000004">
      <c r="A1214" s="33">
        <v>44700</v>
      </c>
      <c r="B1214" s="9" t="s">
        <v>11202</v>
      </c>
      <c r="C1214" s="9">
        <v>7</v>
      </c>
      <c r="D1214" s="9" t="s">
        <v>14119</v>
      </c>
      <c r="E1214" s="10" t="s">
        <v>14124</v>
      </c>
    </row>
    <row r="1215" spans="1:5" x14ac:dyDescent="0.55000000000000004">
      <c r="A1215" s="33">
        <v>44701</v>
      </c>
      <c r="B1215" s="9" t="s">
        <v>11212</v>
      </c>
      <c r="C1215" s="9">
        <v>6</v>
      </c>
      <c r="D1215" s="9" t="s">
        <v>14118</v>
      </c>
      <c r="E1215" s="10" t="s">
        <v>14121</v>
      </c>
    </row>
    <row r="1216" spans="1:5" x14ac:dyDescent="0.55000000000000004">
      <c r="A1216" s="33">
        <v>44702</v>
      </c>
      <c r="B1216" s="9" t="s">
        <v>11222</v>
      </c>
      <c r="C1216" s="9">
        <v>15</v>
      </c>
      <c r="D1216" s="9" t="s">
        <v>14119</v>
      </c>
      <c r="E1216" s="10" t="s">
        <v>14124</v>
      </c>
    </row>
    <row r="1217" spans="1:5" x14ac:dyDescent="0.55000000000000004">
      <c r="A1217" s="33">
        <v>44703</v>
      </c>
      <c r="B1217" s="9" t="s">
        <v>11232</v>
      </c>
      <c r="C1217" s="9">
        <v>23</v>
      </c>
      <c r="D1217" s="9" t="s">
        <v>14118</v>
      </c>
      <c r="E1217" s="10" t="s">
        <v>14121</v>
      </c>
    </row>
    <row r="1218" spans="1:5" x14ac:dyDescent="0.55000000000000004">
      <c r="A1218" s="33">
        <v>44704</v>
      </c>
      <c r="B1218" s="9" t="s">
        <v>11243</v>
      </c>
      <c r="C1218" s="9">
        <v>14</v>
      </c>
      <c r="D1218" s="9" t="s">
        <v>14119</v>
      </c>
      <c r="E1218" s="10" t="s">
        <v>14124</v>
      </c>
    </row>
    <row r="1219" spans="1:5" x14ac:dyDescent="0.55000000000000004">
      <c r="A1219" s="33">
        <v>44705</v>
      </c>
      <c r="B1219" s="9" t="s">
        <v>11253</v>
      </c>
      <c r="C1219" s="9">
        <v>9</v>
      </c>
      <c r="D1219" s="9" t="s">
        <v>14118</v>
      </c>
      <c r="E1219" s="10" t="s">
        <v>14121</v>
      </c>
    </row>
    <row r="1220" spans="1:5" x14ac:dyDescent="0.55000000000000004">
      <c r="A1220" s="33">
        <v>44706</v>
      </c>
      <c r="B1220" s="9" t="s">
        <v>11264</v>
      </c>
      <c r="C1220" s="9">
        <v>4</v>
      </c>
      <c r="D1220" s="9" t="s">
        <v>14119</v>
      </c>
      <c r="E1220" s="10" t="s">
        <v>14124</v>
      </c>
    </row>
    <row r="1221" spans="1:5" x14ac:dyDescent="0.55000000000000004">
      <c r="A1221" s="33">
        <v>44707</v>
      </c>
      <c r="B1221" s="9" t="s">
        <v>11274</v>
      </c>
      <c r="C1221" s="9">
        <v>3</v>
      </c>
      <c r="D1221" s="9" t="s">
        <v>14118</v>
      </c>
      <c r="E1221" s="10" t="s">
        <v>14121</v>
      </c>
    </row>
    <row r="1222" spans="1:5" x14ac:dyDescent="0.55000000000000004">
      <c r="A1222" s="33">
        <v>44708</v>
      </c>
      <c r="B1222" s="9" t="s">
        <v>11285</v>
      </c>
      <c r="C1222" s="9">
        <v>8</v>
      </c>
      <c r="D1222" s="9" t="s">
        <v>14119</v>
      </c>
      <c r="E1222" s="10" t="s">
        <v>14124</v>
      </c>
    </row>
    <row r="1223" spans="1:5" x14ac:dyDescent="0.55000000000000004">
      <c r="A1223" s="33">
        <v>44709</v>
      </c>
      <c r="B1223" s="9" t="s">
        <v>11296</v>
      </c>
      <c r="C1223" s="9">
        <v>12</v>
      </c>
      <c r="D1223" s="9" t="s">
        <v>14118</v>
      </c>
      <c r="E1223" s="10" t="s">
        <v>14121</v>
      </c>
    </row>
    <row r="1224" spans="1:5" x14ac:dyDescent="0.55000000000000004">
      <c r="A1224" s="33">
        <v>44710</v>
      </c>
      <c r="B1224" s="9" t="s">
        <v>11308</v>
      </c>
      <c r="C1224" s="9">
        <v>15</v>
      </c>
      <c r="D1224" s="9" t="s">
        <v>14119</v>
      </c>
      <c r="E1224" s="10" t="s">
        <v>14124</v>
      </c>
    </row>
    <row r="1225" spans="1:5" x14ac:dyDescent="0.55000000000000004">
      <c r="A1225" s="33">
        <v>44711</v>
      </c>
      <c r="B1225" s="9" t="s">
        <v>11318</v>
      </c>
      <c r="C1225" s="9">
        <v>17</v>
      </c>
      <c r="D1225" s="9" t="s">
        <v>14118</v>
      </c>
      <c r="E1225" s="10" t="s">
        <v>14121</v>
      </c>
    </row>
    <row r="1226" spans="1:5" x14ac:dyDescent="0.55000000000000004">
      <c r="A1226" s="33">
        <v>44712</v>
      </c>
      <c r="B1226" s="9" t="s">
        <v>11328</v>
      </c>
      <c r="C1226" s="9">
        <v>3</v>
      </c>
      <c r="D1226" s="9" t="s">
        <v>14119</v>
      </c>
      <c r="E1226" s="10" t="s">
        <v>14124</v>
      </c>
    </row>
    <row r="1227" spans="1:5" x14ac:dyDescent="0.55000000000000004">
      <c r="A1227" s="33">
        <v>44713</v>
      </c>
      <c r="B1227" s="9" t="s">
        <v>11340</v>
      </c>
      <c r="C1227" s="9">
        <v>2</v>
      </c>
      <c r="D1227" s="9" t="s">
        <v>14118</v>
      </c>
      <c r="E1227" s="10" t="s">
        <v>14121</v>
      </c>
    </row>
    <row r="1228" spans="1:5" x14ac:dyDescent="0.55000000000000004">
      <c r="A1228" s="33">
        <v>44714</v>
      </c>
      <c r="B1228" s="9" t="s">
        <v>11350</v>
      </c>
      <c r="C1228" s="9">
        <v>9</v>
      </c>
      <c r="D1228" s="9" t="s">
        <v>14119</v>
      </c>
      <c r="E1228" s="10" t="s">
        <v>14124</v>
      </c>
    </row>
    <row r="1229" spans="1:5" x14ac:dyDescent="0.55000000000000004">
      <c r="A1229" s="33">
        <v>44715</v>
      </c>
      <c r="B1229" s="9" t="s">
        <v>11360</v>
      </c>
      <c r="C1229" s="9">
        <v>5</v>
      </c>
      <c r="D1229" s="9" t="s">
        <v>14118</v>
      </c>
      <c r="E1229" s="10" t="s">
        <v>14121</v>
      </c>
    </row>
    <row r="1230" spans="1:5" x14ac:dyDescent="0.55000000000000004">
      <c r="A1230" s="33">
        <v>44716</v>
      </c>
      <c r="B1230" s="9" t="s">
        <v>11372</v>
      </c>
      <c r="C1230" s="9">
        <v>6</v>
      </c>
      <c r="D1230" s="9" t="s">
        <v>14119</v>
      </c>
      <c r="E1230" s="10" t="s">
        <v>14124</v>
      </c>
    </row>
    <row r="1231" spans="1:5" x14ac:dyDescent="0.55000000000000004">
      <c r="A1231" s="33">
        <v>44717</v>
      </c>
      <c r="B1231" s="9" t="s">
        <v>11383</v>
      </c>
      <c r="C1231" s="9">
        <v>8</v>
      </c>
      <c r="D1231" s="9" t="s">
        <v>14118</v>
      </c>
      <c r="E1231" s="10" t="s">
        <v>14121</v>
      </c>
    </row>
    <row r="1232" spans="1:5" x14ac:dyDescent="0.55000000000000004">
      <c r="A1232" s="33">
        <v>44718</v>
      </c>
      <c r="B1232" s="9" t="s">
        <v>11393</v>
      </c>
      <c r="C1232" s="9">
        <v>10</v>
      </c>
      <c r="D1232" s="9" t="s">
        <v>14119</v>
      </c>
      <c r="E1232" s="10" t="s">
        <v>14124</v>
      </c>
    </row>
    <row r="1233" spans="1:5" x14ac:dyDescent="0.55000000000000004">
      <c r="A1233" s="33">
        <v>44719</v>
      </c>
      <c r="B1233" s="9" t="s">
        <v>11403</v>
      </c>
      <c r="C1233" s="9">
        <v>15</v>
      </c>
      <c r="D1233" s="9" t="s">
        <v>14118</v>
      </c>
      <c r="E1233" s="10" t="s">
        <v>14121</v>
      </c>
    </row>
    <row r="1234" spans="1:5" x14ac:dyDescent="0.55000000000000004">
      <c r="A1234" s="33">
        <v>44720</v>
      </c>
      <c r="B1234" s="9" t="s">
        <v>11414</v>
      </c>
      <c r="C1234" s="9">
        <v>17</v>
      </c>
      <c r="D1234" s="9" t="s">
        <v>14119</v>
      </c>
      <c r="E1234" s="10" t="s">
        <v>14124</v>
      </c>
    </row>
    <row r="1235" spans="1:5" x14ac:dyDescent="0.55000000000000004">
      <c r="A1235" s="33">
        <v>44721</v>
      </c>
      <c r="B1235" s="9" t="s">
        <v>11425</v>
      </c>
      <c r="C1235" s="9">
        <v>18</v>
      </c>
      <c r="D1235" s="9" t="s">
        <v>14118</v>
      </c>
      <c r="E1235" s="10" t="s">
        <v>14121</v>
      </c>
    </row>
    <row r="1236" spans="1:5" x14ac:dyDescent="0.55000000000000004">
      <c r="A1236" s="33">
        <v>44722</v>
      </c>
      <c r="B1236" s="9" t="s">
        <v>11435</v>
      </c>
      <c r="C1236" s="9">
        <v>6</v>
      </c>
      <c r="D1236" s="9" t="s">
        <v>14119</v>
      </c>
      <c r="E1236" s="10" t="s">
        <v>14124</v>
      </c>
    </row>
    <row r="1237" spans="1:5" x14ac:dyDescent="0.55000000000000004">
      <c r="A1237" s="33">
        <v>44723</v>
      </c>
      <c r="B1237" s="9" t="s">
        <v>11447</v>
      </c>
      <c r="C1237" s="9">
        <v>6</v>
      </c>
      <c r="D1237" s="9" t="s">
        <v>14118</v>
      </c>
      <c r="E1237" s="10" t="s">
        <v>14121</v>
      </c>
    </row>
    <row r="1238" spans="1:5" x14ac:dyDescent="0.55000000000000004">
      <c r="A1238" s="33">
        <v>44724</v>
      </c>
      <c r="B1238" s="9" t="s">
        <v>11458</v>
      </c>
      <c r="C1238" s="9">
        <v>6</v>
      </c>
      <c r="D1238" s="9" t="s">
        <v>14119</v>
      </c>
      <c r="E1238" s="10" t="s">
        <v>14124</v>
      </c>
    </row>
    <row r="1239" spans="1:5" x14ac:dyDescent="0.55000000000000004">
      <c r="A1239" s="33">
        <v>44725</v>
      </c>
      <c r="B1239" s="9" t="s">
        <v>11469</v>
      </c>
      <c r="C1239" s="9">
        <v>7</v>
      </c>
      <c r="D1239" s="9" t="s">
        <v>14118</v>
      </c>
      <c r="E1239" s="10" t="s">
        <v>14121</v>
      </c>
    </row>
    <row r="1240" spans="1:5" x14ac:dyDescent="0.55000000000000004">
      <c r="A1240" s="33">
        <v>44726</v>
      </c>
      <c r="B1240" s="9" t="s">
        <v>11481</v>
      </c>
      <c r="C1240" s="9">
        <v>7</v>
      </c>
      <c r="D1240" s="9" t="s">
        <v>14119</v>
      </c>
      <c r="E1240" s="10" t="s">
        <v>14124</v>
      </c>
    </row>
    <row r="1241" spans="1:5" x14ac:dyDescent="0.55000000000000004">
      <c r="A1241" s="33">
        <v>44727</v>
      </c>
      <c r="B1241" s="9" t="s">
        <v>11492</v>
      </c>
      <c r="C1241" s="9">
        <v>7</v>
      </c>
      <c r="D1241" s="9" t="s">
        <v>14118</v>
      </c>
      <c r="E1241" s="10" t="s">
        <v>14121</v>
      </c>
    </row>
    <row r="1242" spans="1:5" x14ac:dyDescent="0.55000000000000004">
      <c r="A1242" s="33">
        <v>44728</v>
      </c>
      <c r="B1242" s="9" t="s">
        <v>11502</v>
      </c>
      <c r="C1242" s="9">
        <v>7</v>
      </c>
      <c r="D1242" s="9" t="s">
        <v>14119</v>
      </c>
      <c r="E1242" s="10" t="s">
        <v>14124</v>
      </c>
    </row>
    <row r="1243" spans="1:5" x14ac:dyDescent="0.55000000000000004">
      <c r="A1243" s="33">
        <v>44729</v>
      </c>
      <c r="B1243" s="9" t="s">
        <v>11513</v>
      </c>
      <c r="C1243" s="9">
        <v>7</v>
      </c>
      <c r="D1243" s="9" t="s">
        <v>14118</v>
      </c>
      <c r="E1243" s="10" t="s">
        <v>14121</v>
      </c>
    </row>
    <row r="1244" spans="1:5" x14ac:dyDescent="0.55000000000000004">
      <c r="A1244" s="33">
        <v>44730</v>
      </c>
      <c r="B1244" s="9" t="s">
        <v>11525</v>
      </c>
      <c r="C1244" s="9">
        <v>7</v>
      </c>
      <c r="D1244" s="9" t="s">
        <v>14119</v>
      </c>
      <c r="E1244" s="10" t="s">
        <v>14124</v>
      </c>
    </row>
    <row r="1245" spans="1:5" x14ac:dyDescent="0.55000000000000004">
      <c r="A1245" s="33">
        <v>44731</v>
      </c>
      <c r="B1245" s="9" t="s">
        <v>11536</v>
      </c>
      <c r="C1245" s="9">
        <v>7</v>
      </c>
      <c r="D1245" s="9" t="s">
        <v>14118</v>
      </c>
      <c r="E1245" s="10" t="s">
        <v>14121</v>
      </c>
    </row>
    <row r="1246" spans="1:5" x14ac:dyDescent="0.55000000000000004">
      <c r="A1246" s="33">
        <v>44732</v>
      </c>
      <c r="B1246" s="9" t="s">
        <v>11547</v>
      </c>
      <c r="C1246" s="9">
        <v>11</v>
      </c>
      <c r="D1246" s="9" t="s">
        <v>14119</v>
      </c>
      <c r="E1246" s="10" t="s">
        <v>14124</v>
      </c>
    </row>
    <row r="1247" spans="1:5" x14ac:dyDescent="0.55000000000000004">
      <c r="A1247" s="33">
        <v>44733</v>
      </c>
      <c r="B1247" s="9" t="s">
        <v>11558</v>
      </c>
      <c r="C1247" s="9">
        <v>11</v>
      </c>
      <c r="D1247" s="9" t="s">
        <v>14118</v>
      </c>
      <c r="E1247" s="10" t="s">
        <v>14121</v>
      </c>
    </row>
    <row r="1248" spans="1:5" x14ac:dyDescent="0.55000000000000004">
      <c r="A1248" s="33">
        <v>44734</v>
      </c>
      <c r="B1248" s="9" t="s">
        <v>11570</v>
      </c>
      <c r="C1248" s="9">
        <v>11</v>
      </c>
      <c r="D1248" s="9" t="s">
        <v>14119</v>
      </c>
      <c r="E1248" s="10" t="s">
        <v>14124</v>
      </c>
    </row>
    <row r="1249" spans="1:5" x14ac:dyDescent="0.55000000000000004">
      <c r="A1249" s="33">
        <v>44735</v>
      </c>
      <c r="B1249" s="9" t="s">
        <v>11580</v>
      </c>
      <c r="C1249" s="9">
        <v>11</v>
      </c>
      <c r="D1249" s="9" t="s">
        <v>14118</v>
      </c>
      <c r="E1249" s="10" t="s">
        <v>14121</v>
      </c>
    </row>
    <row r="1250" spans="1:5" x14ac:dyDescent="0.55000000000000004">
      <c r="A1250" s="33">
        <v>44736</v>
      </c>
      <c r="B1250" s="9" t="s">
        <v>11591</v>
      </c>
      <c r="C1250" s="9">
        <v>9</v>
      </c>
      <c r="D1250" s="9" t="s">
        <v>14119</v>
      </c>
      <c r="E1250" s="10" t="s">
        <v>14124</v>
      </c>
    </row>
    <row r="1251" spans="1:5" x14ac:dyDescent="0.55000000000000004">
      <c r="A1251" s="33">
        <v>44737</v>
      </c>
      <c r="B1251" s="9" t="s">
        <v>11601</v>
      </c>
      <c r="C1251" s="9">
        <v>5</v>
      </c>
      <c r="D1251" s="9" t="s">
        <v>14118</v>
      </c>
      <c r="E1251" s="10" t="s">
        <v>14121</v>
      </c>
    </row>
    <row r="1252" spans="1:5" x14ac:dyDescent="0.55000000000000004">
      <c r="A1252" s="33">
        <v>44738</v>
      </c>
      <c r="B1252" s="9" t="s">
        <v>11612</v>
      </c>
      <c r="C1252" s="9">
        <v>8</v>
      </c>
      <c r="D1252" s="9" t="s">
        <v>14119</v>
      </c>
      <c r="E1252" s="10" t="s">
        <v>14124</v>
      </c>
    </row>
    <row r="1253" spans="1:5" x14ac:dyDescent="0.55000000000000004">
      <c r="A1253" s="33">
        <v>44739</v>
      </c>
      <c r="B1253" s="9" t="s">
        <v>11624</v>
      </c>
      <c r="C1253" s="9">
        <v>7</v>
      </c>
      <c r="D1253" s="9" t="s">
        <v>14118</v>
      </c>
      <c r="E1253" s="10" t="s">
        <v>14121</v>
      </c>
    </row>
    <row r="1254" spans="1:5" x14ac:dyDescent="0.55000000000000004">
      <c r="A1254" s="33">
        <v>44740</v>
      </c>
      <c r="B1254" s="9" t="s">
        <v>11635</v>
      </c>
      <c r="C1254" s="9">
        <v>6</v>
      </c>
      <c r="D1254" s="9" t="s">
        <v>14119</v>
      </c>
      <c r="E1254" s="10" t="s">
        <v>14124</v>
      </c>
    </row>
    <row r="1255" spans="1:5" x14ac:dyDescent="0.55000000000000004">
      <c r="A1255" s="33">
        <v>44741</v>
      </c>
      <c r="B1255" s="9" t="s">
        <v>11646</v>
      </c>
      <c r="C1255" s="9">
        <v>15</v>
      </c>
      <c r="D1255" s="9" t="s">
        <v>14118</v>
      </c>
      <c r="E1255" s="10" t="s">
        <v>14121</v>
      </c>
    </row>
    <row r="1256" spans="1:5" x14ac:dyDescent="0.55000000000000004">
      <c r="A1256" s="33">
        <v>44742</v>
      </c>
      <c r="B1256" s="9" t="s">
        <v>11658</v>
      </c>
      <c r="C1256" s="9">
        <v>23</v>
      </c>
      <c r="D1256" s="9" t="s">
        <v>14119</v>
      </c>
      <c r="E1256" s="10" t="s">
        <v>14124</v>
      </c>
    </row>
    <row r="1257" spans="1:5" x14ac:dyDescent="0.55000000000000004">
      <c r="A1257" s="33">
        <v>44743</v>
      </c>
      <c r="B1257" s="9" t="s">
        <v>11669</v>
      </c>
      <c r="C1257" s="9">
        <v>14</v>
      </c>
      <c r="D1257" s="9" t="s">
        <v>14118</v>
      </c>
      <c r="E1257" s="10" t="s">
        <v>14121</v>
      </c>
    </row>
    <row r="1258" spans="1:5" x14ac:dyDescent="0.55000000000000004">
      <c r="A1258" s="33">
        <v>44744</v>
      </c>
      <c r="B1258" s="9" t="s">
        <v>11681</v>
      </c>
      <c r="C1258" s="9">
        <v>9</v>
      </c>
      <c r="D1258" s="9" t="s">
        <v>14119</v>
      </c>
      <c r="E1258" s="10" t="s">
        <v>14124</v>
      </c>
    </row>
    <row r="1259" spans="1:5" x14ac:dyDescent="0.55000000000000004">
      <c r="A1259" s="33">
        <v>44745</v>
      </c>
      <c r="B1259" s="9" t="s">
        <v>11691</v>
      </c>
      <c r="C1259" s="9">
        <v>4</v>
      </c>
      <c r="D1259" s="9" t="s">
        <v>14118</v>
      </c>
      <c r="E1259" s="10" t="s">
        <v>14121</v>
      </c>
    </row>
    <row r="1260" spans="1:5" x14ac:dyDescent="0.55000000000000004">
      <c r="A1260" s="33">
        <v>44746</v>
      </c>
      <c r="B1260" s="9" t="s">
        <v>11702</v>
      </c>
      <c r="C1260" s="9">
        <v>3</v>
      </c>
      <c r="D1260" s="9" t="s">
        <v>14119</v>
      </c>
      <c r="E1260" s="10" t="s">
        <v>14124</v>
      </c>
    </row>
    <row r="1261" spans="1:5" x14ac:dyDescent="0.55000000000000004">
      <c r="A1261" s="33">
        <v>44747</v>
      </c>
      <c r="B1261" s="9" t="s">
        <v>11712</v>
      </c>
      <c r="C1261" s="9">
        <v>8</v>
      </c>
      <c r="D1261" s="9" t="s">
        <v>14118</v>
      </c>
      <c r="E1261" s="10" t="s">
        <v>14121</v>
      </c>
    </row>
    <row r="1262" spans="1:5" x14ac:dyDescent="0.55000000000000004">
      <c r="A1262" s="33">
        <v>44748</v>
      </c>
      <c r="B1262" s="9" t="s">
        <v>11723</v>
      </c>
      <c r="C1262" s="9">
        <v>12</v>
      </c>
      <c r="D1262" s="9" t="s">
        <v>14119</v>
      </c>
      <c r="E1262" s="10" t="s">
        <v>14124</v>
      </c>
    </row>
    <row r="1263" spans="1:5" x14ac:dyDescent="0.55000000000000004">
      <c r="A1263" s="33">
        <v>44749</v>
      </c>
      <c r="B1263" s="9" t="s">
        <v>11735</v>
      </c>
      <c r="C1263" s="9">
        <v>15</v>
      </c>
      <c r="D1263" s="9" t="s">
        <v>14118</v>
      </c>
      <c r="E1263" s="10" t="s">
        <v>14121</v>
      </c>
    </row>
    <row r="1264" spans="1:5" x14ac:dyDescent="0.55000000000000004">
      <c r="A1264" s="33">
        <v>44750</v>
      </c>
      <c r="B1264" s="9" t="s">
        <v>11746</v>
      </c>
      <c r="C1264" s="9">
        <v>17</v>
      </c>
      <c r="D1264" s="9" t="s">
        <v>14119</v>
      </c>
      <c r="E1264" s="10" t="s">
        <v>14124</v>
      </c>
    </row>
    <row r="1265" spans="1:5" x14ac:dyDescent="0.55000000000000004">
      <c r="A1265" s="33">
        <v>44751</v>
      </c>
      <c r="B1265" s="9" t="s">
        <v>11756</v>
      </c>
      <c r="C1265" s="9">
        <v>3</v>
      </c>
      <c r="D1265" s="9" t="s">
        <v>14118</v>
      </c>
      <c r="E1265" s="10" t="s">
        <v>14121</v>
      </c>
    </row>
    <row r="1266" spans="1:5" x14ac:dyDescent="0.55000000000000004">
      <c r="A1266" s="33">
        <v>44752</v>
      </c>
      <c r="B1266" s="9" t="s">
        <v>11769</v>
      </c>
      <c r="C1266" s="9">
        <v>2</v>
      </c>
      <c r="D1266" s="9" t="s">
        <v>14119</v>
      </c>
      <c r="E1266" s="10" t="s">
        <v>14124</v>
      </c>
    </row>
    <row r="1267" spans="1:5" x14ac:dyDescent="0.55000000000000004">
      <c r="A1267" s="33">
        <v>44753</v>
      </c>
      <c r="B1267" s="9" t="s">
        <v>11780</v>
      </c>
      <c r="C1267" s="9">
        <v>9</v>
      </c>
      <c r="D1267" s="9" t="s">
        <v>14118</v>
      </c>
      <c r="E1267" s="10" t="s">
        <v>14121</v>
      </c>
    </row>
    <row r="1268" spans="1:5" x14ac:dyDescent="0.55000000000000004">
      <c r="A1268" s="33">
        <v>44754</v>
      </c>
      <c r="B1268" s="9" t="s">
        <v>11790</v>
      </c>
      <c r="C1268" s="9">
        <v>5</v>
      </c>
      <c r="D1268" s="9" t="s">
        <v>14119</v>
      </c>
      <c r="E1268" s="10" t="s">
        <v>14124</v>
      </c>
    </row>
    <row r="1269" spans="1:5" x14ac:dyDescent="0.55000000000000004">
      <c r="A1269" s="33">
        <v>44755</v>
      </c>
      <c r="B1269" s="9" t="s">
        <v>11802</v>
      </c>
      <c r="C1269" s="9">
        <v>6</v>
      </c>
      <c r="D1269" s="9" t="s">
        <v>14118</v>
      </c>
      <c r="E1269" s="10" t="s">
        <v>14121</v>
      </c>
    </row>
    <row r="1270" spans="1:5" x14ac:dyDescent="0.55000000000000004">
      <c r="A1270" s="33">
        <v>44756</v>
      </c>
      <c r="B1270" s="9" t="s">
        <v>11812</v>
      </c>
      <c r="C1270" s="9">
        <v>8</v>
      </c>
      <c r="D1270" s="9" t="s">
        <v>14119</v>
      </c>
      <c r="E1270" s="10" t="s">
        <v>14124</v>
      </c>
    </row>
    <row r="1271" spans="1:5" x14ac:dyDescent="0.55000000000000004">
      <c r="A1271" s="33">
        <v>44757</v>
      </c>
      <c r="B1271" s="9" t="s">
        <v>11823</v>
      </c>
      <c r="C1271" s="9">
        <v>10</v>
      </c>
      <c r="D1271" s="9" t="s">
        <v>14118</v>
      </c>
      <c r="E1271" s="10" t="s">
        <v>14121</v>
      </c>
    </row>
    <row r="1272" spans="1:5" x14ac:dyDescent="0.55000000000000004">
      <c r="A1272" s="33">
        <v>44758</v>
      </c>
      <c r="B1272" s="9" t="s">
        <v>11833</v>
      </c>
      <c r="C1272" s="9">
        <v>15</v>
      </c>
      <c r="D1272" s="9" t="s">
        <v>14119</v>
      </c>
      <c r="E1272" s="10" t="s">
        <v>14124</v>
      </c>
    </row>
    <row r="1273" spans="1:5" x14ac:dyDescent="0.55000000000000004">
      <c r="A1273" s="33">
        <v>44759</v>
      </c>
      <c r="B1273" s="9" t="s">
        <v>11844</v>
      </c>
      <c r="C1273" s="9">
        <v>17</v>
      </c>
      <c r="D1273" s="9" t="s">
        <v>14118</v>
      </c>
      <c r="E1273" s="10" t="s">
        <v>14121</v>
      </c>
    </row>
    <row r="1274" spans="1:5" x14ac:dyDescent="0.55000000000000004">
      <c r="A1274" s="33">
        <v>44760</v>
      </c>
      <c r="B1274" s="9" t="s">
        <v>11855</v>
      </c>
      <c r="C1274" s="9">
        <v>18</v>
      </c>
      <c r="D1274" s="9" t="s">
        <v>14119</v>
      </c>
      <c r="E1274" s="10" t="s">
        <v>14124</v>
      </c>
    </row>
    <row r="1275" spans="1:5" x14ac:dyDescent="0.55000000000000004">
      <c r="A1275" s="33">
        <v>44761</v>
      </c>
      <c r="B1275" s="9" t="s">
        <v>11866</v>
      </c>
      <c r="C1275" s="9">
        <v>6</v>
      </c>
      <c r="D1275" s="9" t="s">
        <v>14118</v>
      </c>
      <c r="E1275" s="10" t="s">
        <v>14121</v>
      </c>
    </row>
    <row r="1276" spans="1:5" x14ac:dyDescent="0.55000000000000004">
      <c r="A1276" s="33">
        <v>44762</v>
      </c>
      <c r="B1276" s="9" t="s">
        <v>11876</v>
      </c>
      <c r="C1276" s="9">
        <v>6</v>
      </c>
      <c r="D1276" s="9" t="s">
        <v>14119</v>
      </c>
      <c r="E1276" s="10" t="s">
        <v>14124</v>
      </c>
    </row>
    <row r="1277" spans="1:5" x14ac:dyDescent="0.55000000000000004">
      <c r="A1277" s="33">
        <v>44763</v>
      </c>
      <c r="B1277" s="9" t="s">
        <v>11889</v>
      </c>
      <c r="C1277" s="9">
        <v>6</v>
      </c>
      <c r="D1277" s="9" t="s">
        <v>14118</v>
      </c>
      <c r="E1277" s="10" t="s">
        <v>14121</v>
      </c>
    </row>
    <row r="1278" spans="1:5" x14ac:dyDescent="0.55000000000000004">
      <c r="A1278" s="33">
        <v>44764</v>
      </c>
      <c r="B1278" s="9" t="s">
        <v>11899</v>
      </c>
      <c r="C1278" s="9">
        <v>7</v>
      </c>
      <c r="D1278" s="9" t="s">
        <v>14119</v>
      </c>
      <c r="E1278" s="10" t="s">
        <v>14124</v>
      </c>
    </row>
    <row r="1279" spans="1:5" x14ac:dyDescent="0.55000000000000004">
      <c r="A1279" s="33">
        <v>44765</v>
      </c>
      <c r="B1279" s="9" t="s">
        <v>11910</v>
      </c>
      <c r="C1279" s="9">
        <v>7</v>
      </c>
      <c r="D1279" s="9" t="s">
        <v>14118</v>
      </c>
      <c r="E1279" s="10" t="s">
        <v>14121</v>
      </c>
    </row>
    <row r="1280" spans="1:5" x14ac:dyDescent="0.55000000000000004">
      <c r="A1280" s="33">
        <v>44766</v>
      </c>
      <c r="B1280" s="9" t="s">
        <v>11920</v>
      </c>
      <c r="C1280" s="9">
        <v>7</v>
      </c>
      <c r="D1280" s="9" t="s">
        <v>14119</v>
      </c>
      <c r="E1280" s="10" t="s">
        <v>14124</v>
      </c>
    </row>
    <row r="1281" spans="1:5" x14ac:dyDescent="0.55000000000000004">
      <c r="A1281" s="33">
        <v>44767</v>
      </c>
      <c r="B1281" s="9" t="s">
        <v>11931</v>
      </c>
      <c r="C1281" s="9">
        <v>7</v>
      </c>
      <c r="D1281" s="9" t="s">
        <v>14118</v>
      </c>
      <c r="E1281" s="10" t="s">
        <v>14121</v>
      </c>
    </row>
    <row r="1282" spans="1:5" x14ac:dyDescent="0.55000000000000004">
      <c r="A1282" s="33">
        <v>44768</v>
      </c>
      <c r="B1282" s="9" t="s">
        <v>11942</v>
      </c>
      <c r="C1282" s="9">
        <v>7</v>
      </c>
      <c r="D1282" s="9" t="s">
        <v>14119</v>
      </c>
      <c r="E1282" s="10" t="s">
        <v>14124</v>
      </c>
    </row>
    <row r="1283" spans="1:5" x14ac:dyDescent="0.55000000000000004">
      <c r="A1283" s="33">
        <v>44769</v>
      </c>
      <c r="B1283" s="9" t="s">
        <v>11953</v>
      </c>
      <c r="C1283" s="9">
        <v>7</v>
      </c>
      <c r="D1283" s="9" t="s">
        <v>14118</v>
      </c>
      <c r="E1283" s="10" t="s">
        <v>14121</v>
      </c>
    </row>
    <row r="1284" spans="1:5" x14ac:dyDescent="0.55000000000000004">
      <c r="A1284" s="33">
        <v>44770</v>
      </c>
      <c r="B1284" s="9" t="s">
        <v>11964</v>
      </c>
      <c r="C1284" s="9">
        <v>7</v>
      </c>
      <c r="D1284" s="9" t="s">
        <v>14119</v>
      </c>
      <c r="E1284" s="10" t="s">
        <v>14124</v>
      </c>
    </row>
    <row r="1285" spans="1:5" x14ac:dyDescent="0.55000000000000004">
      <c r="A1285" s="33">
        <v>44771</v>
      </c>
      <c r="B1285" s="9" t="s">
        <v>11974</v>
      </c>
      <c r="C1285" s="9">
        <v>11</v>
      </c>
      <c r="D1285" s="9" t="s">
        <v>14118</v>
      </c>
      <c r="E1285" s="10" t="s">
        <v>14121</v>
      </c>
    </row>
    <row r="1286" spans="1:5" x14ac:dyDescent="0.55000000000000004">
      <c r="A1286" s="33">
        <v>44772</v>
      </c>
      <c r="B1286" s="9" t="s">
        <v>11984</v>
      </c>
      <c r="C1286" s="9">
        <v>11</v>
      </c>
      <c r="D1286" s="9" t="s">
        <v>14119</v>
      </c>
      <c r="E1286" s="10" t="s">
        <v>14124</v>
      </c>
    </row>
    <row r="1287" spans="1:5" x14ac:dyDescent="0.55000000000000004">
      <c r="A1287" s="33">
        <v>44773</v>
      </c>
      <c r="B1287" s="9" t="s">
        <v>11996</v>
      </c>
      <c r="C1287" s="9">
        <v>11</v>
      </c>
      <c r="D1287" s="9" t="s">
        <v>14118</v>
      </c>
      <c r="E1287" s="10" t="s">
        <v>14121</v>
      </c>
    </row>
    <row r="1288" spans="1:5" x14ac:dyDescent="0.55000000000000004">
      <c r="A1288" s="33">
        <v>44774</v>
      </c>
      <c r="B1288" s="9" t="s">
        <v>12008</v>
      </c>
      <c r="C1288" s="9">
        <v>11</v>
      </c>
      <c r="D1288" s="9" t="s">
        <v>14119</v>
      </c>
      <c r="E1288" s="10" t="s">
        <v>14124</v>
      </c>
    </row>
    <row r="1289" spans="1:5" x14ac:dyDescent="0.55000000000000004">
      <c r="A1289" s="33">
        <v>44775</v>
      </c>
      <c r="B1289" s="9" t="s">
        <v>12018</v>
      </c>
      <c r="C1289" s="9">
        <v>9</v>
      </c>
      <c r="D1289" s="9" t="s">
        <v>14118</v>
      </c>
      <c r="E1289" s="10" t="s">
        <v>14121</v>
      </c>
    </row>
    <row r="1290" spans="1:5" x14ac:dyDescent="0.55000000000000004">
      <c r="A1290" s="33">
        <v>44776</v>
      </c>
      <c r="B1290" s="9" t="s">
        <v>12030</v>
      </c>
      <c r="C1290" s="9">
        <v>5</v>
      </c>
      <c r="D1290" s="9" t="s">
        <v>14119</v>
      </c>
      <c r="E1290" s="10" t="s">
        <v>14124</v>
      </c>
    </row>
    <row r="1291" spans="1:5" x14ac:dyDescent="0.55000000000000004">
      <c r="A1291" s="33">
        <v>44777</v>
      </c>
      <c r="B1291" s="9" t="s">
        <v>12042</v>
      </c>
      <c r="C1291" s="9">
        <v>8</v>
      </c>
      <c r="D1291" s="9" t="s">
        <v>14118</v>
      </c>
      <c r="E1291" s="10" t="s">
        <v>14121</v>
      </c>
    </row>
    <row r="1292" spans="1:5" x14ac:dyDescent="0.55000000000000004">
      <c r="A1292" s="33">
        <v>44778</v>
      </c>
      <c r="B1292" s="9" t="s">
        <v>12052</v>
      </c>
      <c r="C1292" s="9">
        <v>7</v>
      </c>
      <c r="D1292" s="9" t="s">
        <v>14119</v>
      </c>
      <c r="E1292" s="10" t="s">
        <v>14124</v>
      </c>
    </row>
    <row r="1293" spans="1:5" x14ac:dyDescent="0.55000000000000004">
      <c r="A1293" s="33">
        <v>44779</v>
      </c>
      <c r="B1293" s="9" t="s">
        <v>12063</v>
      </c>
      <c r="C1293" s="9">
        <v>6</v>
      </c>
      <c r="D1293" s="9" t="s">
        <v>14118</v>
      </c>
      <c r="E1293" s="10" t="s">
        <v>14121</v>
      </c>
    </row>
    <row r="1294" spans="1:5" x14ac:dyDescent="0.55000000000000004">
      <c r="A1294" s="33">
        <v>44780</v>
      </c>
      <c r="B1294" s="9" t="s">
        <v>12075</v>
      </c>
      <c r="C1294" s="9">
        <v>15</v>
      </c>
      <c r="D1294" s="9" t="s">
        <v>14119</v>
      </c>
      <c r="E1294" s="10" t="s">
        <v>14124</v>
      </c>
    </row>
    <row r="1295" spans="1:5" x14ac:dyDescent="0.55000000000000004">
      <c r="A1295" s="33">
        <v>44781</v>
      </c>
      <c r="B1295" s="9" t="s">
        <v>12085</v>
      </c>
      <c r="C1295" s="9">
        <v>23</v>
      </c>
      <c r="D1295" s="9" t="s">
        <v>14118</v>
      </c>
      <c r="E1295" s="10" t="s">
        <v>14121</v>
      </c>
    </row>
    <row r="1296" spans="1:5" x14ac:dyDescent="0.55000000000000004">
      <c r="A1296" s="33">
        <v>44782</v>
      </c>
      <c r="B1296" s="9" t="s">
        <v>12096</v>
      </c>
      <c r="C1296" s="9">
        <v>14</v>
      </c>
      <c r="D1296" s="9" t="s">
        <v>14119</v>
      </c>
      <c r="E1296" s="10" t="s">
        <v>14124</v>
      </c>
    </row>
    <row r="1297" spans="1:5" x14ac:dyDescent="0.55000000000000004">
      <c r="A1297" s="33">
        <v>44783</v>
      </c>
      <c r="B1297" s="9" t="s">
        <v>12108</v>
      </c>
      <c r="C1297" s="9">
        <v>9</v>
      </c>
      <c r="D1297" s="9" t="s">
        <v>14118</v>
      </c>
      <c r="E1297" s="10" t="s">
        <v>14121</v>
      </c>
    </row>
    <row r="1298" spans="1:5" x14ac:dyDescent="0.55000000000000004">
      <c r="A1298" s="33">
        <v>44784</v>
      </c>
      <c r="B1298" s="9" t="s">
        <v>12118</v>
      </c>
      <c r="C1298" s="9">
        <v>4</v>
      </c>
      <c r="D1298" s="9" t="s">
        <v>14119</v>
      </c>
      <c r="E1298" s="10" t="s">
        <v>14124</v>
      </c>
    </row>
    <row r="1299" spans="1:5" x14ac:dyDescent="0.55000000000000004">
      <c r="A1299" s="33">
        <v>44785</v>
      </c>
      <c r="B1299" s="9" t="s">
        <v>12128</v>
      </c>
      <c r="C1299" s="9">
        <v>3</v>
      </c>
      <c r="D1299" s="9" t="s">
        <v>14118</v>
      </c>
      <c r="E1299" s="10" t="s">
        <v>14121</v>
      </c>
    </row>
    <row r="1300" spans="1:5" x14ac:dyDescent="0.55000000000000004">
      <c r="A1300" s="33">
        <v>44786</v>
      </c>
      <c r="B1300" s="9" t="s">
        <v>12140</v>
      </c>
      <c r="C1300" s="9">
        <v>8</v>
      </c>
      <c r="D1300" s="9" t="s">
        <v>14119</v>
      </c>
      <c r="E1300" s="10" t="s">
        <v>14124</v>
      </c>
    </row>
    <row r="1301" spans="1:5" x14ac:dyDescent="0.55000000000000004">
      <c r="A1301" s="33">
        <v>44787</v>
      </c>
      <c r="B1301" s="9" t="s">
        <v>12150</v>
      </c>
      <c r="C1301" s="9">
        <v>12</v>
      </c>
      <c r="D1301" s="9" t="s">
        <v>14118</v>
      </c>
      <c r="E1301" s="10" t="s">
        <v>14121</v>
      </c>
    </row>
    <row r="1302" spans="1:5" x14ac:dyDescent="0.55000000000000004">
      <c r="A1302" s="33">
        <v>44788</v>
      </c>
      <c r="B1302" s="9" t="s">
        <v>12161</v>
      </c>
      <c r="C1302" s="9">
        <v>15</v>
      </c>
      <c r="D1302" s="9" t="s">
        <v>14119</v>
      </c>
      <c r="E1302" s="10" t="s">
        <v>14124</v>
      </c>
    </row>
    <row r="1303" spans="1:5" x14ac:dyDescent="0.55000000000000004">
      <c r="A1303" s="33">
        <v>44789</v>
      </c>
      <c r="B1303" s="9" t="s">
        <v>12172</v>
      </c>
      <c r="C1303" s="9">
        <v>17</v>
      </c>
      <c r="D1303" s="9" t="s">
        <v>14118</v>
      </c>
      <c r="E1303" s="10" t="s">
        <v>14121</v>
      </c>
    </row>
    <row r="1304" spans="1:5" x14ac:dyDescent="0.55000000000000004">
      <c r="A1304" s="33">
        <v>44790</v>
      </c>
      <c r="B1304" s="9" t="s">
        <v>12183</v>
      </c>
      <c r="C1304" s="9">
        <v>3</v>
      </c>
      <c r="D1304" s="9" t="s">
        <v>14119</v>
      </c>
      <c r="E1304" s="10" t="s">
        <v>14124</v>
      </c>
    </row>
    <row r="1305" spans="1:5" x14ac:dyDescent="0.55000000000000004">
      <c r="A1305" s="33">
        <v>44791</v>
      </c>
      <c r="B1305" s="9" t="s">
        <v>12194</v>
      </c>
      <c r="C1305" s="9">
        <v>2</v>
      </c>
      <c r="D1305" s="9" t="s">
        <v>14118</v>
      </c>
      <c r="E1305" s="10" t="s">
        <v>14121</v>
      </c>
    </row>
    <row r="1306" spans="1:5" x14ac:dyDescent="0.55000000000000004">
      <c r="A1306" s="33">
        <v>44792</v>
      </c>
      <c r="B1306" s="9" t="s">
        <v>12204</v>
      </c>
      <c r="C1306" s="9">
        <v>9</v>
      </c>
      <c r="D1306" s="9" t="s">
        <v>14119</v>
      </c>
      <c r="E1306" s="10" t="s">
        <v>14124</v>
      </c>
    </row>
    <row r="1307" spans="1:5" x14ac:dyDescent="0.55000000000000004">
      <c r="A1307" s="33">
        <v>44793</v>
      </c>
      <c r="B1307" s="9" t="s">
        <v>12216</v>
      </c>
      <c r="C1307" s="9">
        <v>5</v>
      </c>
      <c r="D1307" s="9" t="s">
        <v>14118</v>
      </c>
      <c r="E1307" s="10" t="s">
        <v>14121</v>
      </c>
    </row>
    <row r="1308" spans="1:5" x14ac:dyDescent="0.55000000000000004">
      <c r="A1308" s="33">
        <v>44794</v>
      </c>
      <c r="B1308" s="9" t="s">
        <v>12226</v>
      </c>
      <c r="C1308" s="9">
        <v>6</v>
      </c>
      <c r="D1308" s="9" t="s">
        <v>14119</v>
      </c>
      <c r="E1308" s="10" t="s">
        <v>14124</v>
      </c>
    </row>
    <row r="1309" spans="1:5" x14ac:dyDescent="0.55000000000000004">
      <c r="A1309" s="33">
        <v>44795</v>
      </c>
      <c r="B1309" s="9" t="s">
        <v>12238</v>
      </c>
      <c r="C1309" s="9">
        <v>8</v>
      </c>
      <c r="D1309" s="9" t="s">
        <v>14118</v>
      </c>
      <c r="E1309" s="10" t="s">
        <v>14121</v>
      </c>
    </row>
    <row r="1310" spans="1:5" x14ac:dyDescent="0.55000000000000004">
      <c r="A1310" s="33">
        <v>44796</v>
      </c>
      <c r="B1310" s="9" t="s">
        <v>12248</v>
      </c>
      <c r="C1310" s="9">
        <v>10</v>
      </c>
      <c r="D1310" s="9" t="s">
        <v>14119</v>
      </c>
      <c r="E1310" s="10" t="s">
        <v>14124</v>
      </c>
    </row>
    <row r="1311" spans="1:5" x14ac:dyDescent="0.55000000000000004">
      <c r="A1311" s="33">
        <v>44797</v>
      </c>
      <c r="B1311" s="9" t="s">
        <v>12259</v>
      </c>
      <c r="C1311" s="9">
        <v>15</v>
      </c>
      <c r="D1311" s="9" t="s">
        <v>14118</v>
      </c>
      <c r="E1311" s="10" t="s">
        <v>14121</v>
      </c>
    </row>
    <row r="1312" spans="1:5" x14ac:dyDescent="0.55000000000000004">
      <c r="A1312" s="33">
        <v>44798</v>
      </c>
      <c r="B1312" s="9" t="s">
        <v>12269</v>
      </c>
      <c r="C1312" s="9">
        <v>17</v>
      </c>
      <c r="D1312" s="9" t="s">
        <v>14119</v>
      </c>
      <c r="E1312" s="10" t="s">
        <v>14124</v>
      </c>
    </row>
    <row r="1313" spans="1:5" x14ac:dyDescent="0.55000000000000004">
      <c r="A1313" s="33">
        <v>44799</v>
      </c>
      <c r="B1313" s="9" t="s">
        <v>12281</v>
      </c>
      <c r="C1313" s="9">
        <v>18</v>
      </c>
      <c r="D1313" s="9" t="s">
        <v>14118</v>
      </c>
      <c r="E1313" s="10" t="s">
        <v>14121</v>
      </c>
    </row>
    <row r="1314" spans="1:5" x14ac:dyDescent="0.55000000000000004">
      <c r="A1314" s="33">
        <v>44800</v>
      </c>
      <c r="B1314" s="9" t="s">
        <v>12290</v>
      </c>
      <c r="C1314" s="9">
        <v>6</v>
      </c>
      <c r="D1314" s="9" t="s">
        <v>14119</v>
      </c>
      <c r="E1314" s="10" t="s">
        <v>14124</v>
      </c>
    </row>
    <row r="1315" spans="1:5" x14ac:dyDescent="0.55000000000000004">
      <c r="A1315" s="33">
        <v>44801</v>
      </c>
      <c r="B1315" s="9" t="s">
        <v>12300</v>
      </c>
      <c r="C1315" s="9">
        <v>6</v>
      </c>
      <c r="D1315" s="9" t="s">
        <v>14118</v>
      </c>
      <c r="E1315" s="10" t="s">
        <v>14121</v>
      </c>
    </row>
    <row r="1316" spans="1:5" x14ac:dyDescent="0.55000000000000004">
      <c r="A1316" s="33">
        <v>44802</v>
      </c>
      <c r="B1316" s="9" t="s">
        <v>12311</v>
      </c>
      <c r="C1316" s="9">
        <v>6</v>
      </c>
      <c r="D1316" s="9" t="s">
        <v>14119</v>
      </c>
      <c r="E1316" s="10" t="s">
        <v>14124</v>
      </c>
    </row>
    <row r="1317" spans="1:5" x14ac:dyDescent="0.55000000000000004">
      <c r="A1317" s="33">
        <v>44803</v>
      </c>
      <c r="B1317" s="9" t="s">
        <v>12321</v>
      </c>
      <c r="C1317" s="9">
        <v>7</v>
      </c>
      <c r="D1317" s="9" t="s">
        <v>14118</v>
      </c>
      <c r="E1317" s="10" t="s">
        <v>14121</v>
      </c>
    </row>
    <row r="1318" spans="1:5" x14ac:dyDescent="0.55000000000000004">
      <c r="A1318" s="33">
        <v>44804</v>
      </c>
      <c r="B1318" s="9" t="s">
        <v>12331</v>
      </c>
      <c r="C1318" s="9">
        <v>7</v>
      </c>
      <c r="D1318" s="9" t="s">
        <v>14119</v>
      </c>
      <c r="E1318" s="10" t="s">
        <v>14124</v>
      </c>
    </row>
    <row r="1319" spans="1:5" x14ac:dyDescent="0.55000000000000004">
      <c r="A1319" s="33">
        <v>44805</v>
      </c>
      <c r="B1319" s="9" t="s">
        <v>12341</v>
      </c>
      <c r="C1319" s="9">
        <v>7</v>
      </c>
      <c r="D1319" s="9" t="s">
        <v>14118</v>
      </c>
      <c r="E1319" s="10" t="s">
        <v>14121</v>
      </c>
    </row>
    <row r="1320" spans="1:5" x14ac:dyDescent="0.55000000000000004">
      <c r="A1320" s="33">
        <v>44806</v>
      </c>
      <c r="B1320" s="9" t="s">
        <v>12352</v>
      </c>
      <c r="C1320" s="9">
        <v>7</v>
      </c>
      <c r="D1320" s="9" t="s">
        <v>14119</v>
      </c>
      <c r="E1320" s="10" t="s">
        <v>14124</v>
      </c>
    </row>
    <row r="1321" spans="1:5" x14ac:dyDescent="0.55000000000000004">
      <c r="A1321" s="33">
        <v>44807</v>
      </c>
      <c r="B1321" s="9" t="s">
        <v>12364</v>
      </c>
      <c r="C1321" s="9">
        <v>7</v>
      </c>
      <c r="D1321" s="9" t="s">
        <v>14118</v>
      </c>
      <c r="E1321" s="10" t="s">
        <v>14121</v>
      </c>
    </row>
    <row r="1322" spans="1:5" x14ac:dyDescent="0.55000000000000004">
      <c r="A1322" s="33">
        <v>44808</v>
      </c>
      <c r="B1322" s="9" t="s">
        <v>12375</v>
      </c>
      <c r="C1322" s="9">
        <v>7</v>
      </c>
      <c r="D1322" s="9" t="s">
        <v>14119</v>
      </c>
      <c r="E1322" s="10" t="s">
        <v>14124</v>
      </c>
    </row>
    <row r="1323" spans="1:5" x14ac:dyDescent="0.55000000000000004">
      <c r="A1323" s="33">
        <v>44809</v>
      </c>
      <c r="B1323" s="9" t="s">
        <v>12386</v>
      </c>
      <c r="C1323" s="9">
        <v>7</v>
      </c>
      <c r="D1323" s="9" t="s">
        <v>14118</v>
      </c>
      <c r="E1323" s="10" t="s">
        <v>14121</v>
      </c>
    </row>
    <row r="1324" spans="1:5" x14ac:dyDescent="0.55000000000000004">
      <c r="A1324" s="33">
        <v>44810</v>
      </c>
      <c r="B1324" s="9" t="s">
        <v>12398</v>
      </c>
      <c r="C1324" s="9">
        <v>11</v>
      </c>
      <c r="D1324" s="9" t="s">
        <v>14119</v>
      </c>
      <c r="E1324" s="10" t="s">
        <v>14124</v>
      </c>
    </row>
    <row r="1325" spans="1:5" x14ac:dyDescent="0.55000000000000004">
      <c r="A1325" s="33">
        <v>44811</v>
      </c>
      <c r="B1325" s="9" t="s">
        <v>12409</v>
      </c>
      <c r="C1325" s="9">
        <v>11</v>
      </c>
      <c r="D1325" s="9" t="s">
        <v>14118</v>
      </c>
      <c r="E1325" s="10" t="s">
        <v>14121</v>
      </c>
    </row>
    <row r="1326" spans="1:5" x14ac:dyDescent="0.55000000000000004">
      <c r="A1326" s="33">
        <v>44812</v>
      </c>
      <c r="B1326" s="9" t="s">
        <v>12419</v>
      </c>
      <c r="C1326" s="9">
        <v>11</v>
      </c>
      <c r="D1326" s="9" t="s">
        <v>14119</v>
      </c>
      <c r="E1326" s="10" t="s">
        <v>14124</v>
      </c>
    </row>
    <row r="1327" spans="1:5" x14ac:dyDescent="0.55000000000000004">
      <c r="A1327" s="33">
        <v>44813</v>
      </c>
      <c r="B1327" s="9" t="s">
        <v>12431</v>
      </c>
      <c r="C1327" s="9">
        <v>11</v>
      </c>
      <c r="D1327" s="9" t="s">
        <v>14118</v>
      </c>
      <c r="E1327" s="10" t="s">
        <v>14121</v>
      </c>
    </row>
    <row r="1328" spans="1:5" x14ac:dyDescent="0.55000000000000004">
      <c r="A1328" s="33">
        <v>44814</v>
      </c>
      <c r="B1328" s="9" t="s">
        <v>12442</v>
      </c>
      <c r="C1328" s="9">
        <v>9</v>
      </c>
      <c r="D1328" s="9" t="s">
        <v>14119</v>
      </c>
      <c r="E1328" s="10" t="s">
        <v>14124</v>
      </c>
    </row>
    <row r="1329" spans="1:5" x14ac:dyDescent="0.55000000000000004">
      <c r="A1329" s="33">
        <v>44815</v>
      </c>
      <c r="B1329" s="9" t="s">
        <v>12453</v>
      </c>
      <c r="C1329" s="9">
        <v>5</v>
      </c>
      <c r="D1329" s="9" t="s">
        <v>14118</v>
      </c>
      <c r="E1329" s="10" t="s">
        <v>14121</v>
      </c>
    </row>
    <row r="1330" spans="1:5" x14ac:dyDescent="0.55000000000000004">
      <c r="A1330" s="33">
        <v>44816</v>
      </c>
      <c r="B1330" s="9" t="s">
        <v>12463</v>
      </c>
      <c r="C1330" s="9">
        <v>8</v>
      </c>
      <c r="D1330" s="9" t="s">
        <v>14119</v>
      </c>
      <c r="E1330" s="10" t="s">
        <v>14124</v>
      </c>
    </row>
    <row r="1331" spans="1:5" x14ac:dyDescent="0.55000000000000004">
      <c r="A1331" s="33">
        <v>44817</v>
      </c>
      <c r="B1331" s="9" t="s">
        <v>12474</v>
      </c>
      <c r="C1331" s="9">
        <v>7</v>
      </c>
      <c r="D1331" s="9" t="s">
        <v>14118</v>
      </c>
      <c r="E1331" s="10" t="s">
        <v>14121</v>
      </c>
    </row>
    <row r="1332" spans="1:5" x14ac:dyDescent="0.55000000000000004">
      <c r="A1332" s="33">
        <v>44818</v>
      </c>
      <c r="B1332" s="9" t="s">
        <v>12484</v>
      </c>
      <c r="C1332" s="9">
        <v>6</v>
      </c>
      <c r="D1332" s="9" t="s">
        <v>14119</v>
      </c>
      <c r="E1332" s="10" t="s">
        <v>14124</v>
      </c>
    </row>
    <row r="1333" spans="1:5" x14ac:dyDescent="0.55000000000000004">
      <c r="A1333" s="33">
        <v>44819</v>
      </c>
      <c r="B1333" s="9" t="s">
        <v>12496</v>
      </c>
      <c r="C1333" s="9">
        <v>15</v>
      </c>
      <c r="D1333" s="9" t="s">
        <v>14118</v>
      </c>
      <c r="E1333" s="10" t="s">
        <v>14121</v>
      </c>
    </row>
    <row r="1334" spans="1:5" x14ac:dyDescent="0.55000000000000004">
      <c r="A1334" s="33">
        <v>44820</v>
      </c>
      <c r="B1334" s="9" t="s">
        <v>12507</v>
      </c>
      <c r="C1334" s="9">
        <v>23</v>
      </c>
      <c r="D1334" s="9" t="s">
        <v>14119</v>
      </c>
      <c r="E1334" s="10" t="s">
        <v>14124</v>
      </c>
    </row>
    <row r="1335" spans="1:5" x14ac:dyDescent="0.55000000000000004">
      <c r="A1335" s="33">
        <v>44821</v>
      </c>
      <c r="B1335" s="9" t="s">
        <v>12517</v>
      </c>
      <c r="C1335" s="9">
        <v>14</v>
      </c>
      <c r="D1335" s="9" t="s">
        <v>14118</v>
      </c>
      <c r="E1335" s="10" t="s">
        <v>14121</v>
      </c>
    </row>
    <row r="1336" spans="1:5" x14ac:dyDescent="0.55000000000000004">
      <c r="A1336" s="33">
        <v>44822</v>
      </c>
      <c r="B1336" s="9" t="s">
        <v>12528</v>
      </c>
      <c r="C1336" s="9">
        <v>9</v>
      </c>
      <c r="D1336" s="9" t="s">
        <v>14119</v>
      </c>
      <c r="E1336" s="10" t="s">
        <v>14124</v>
      </c>
    </row>
    <row r="1337" spans="1:5" x14ac:dyDescent="0.55000000000000004">
      <c r="A1337" s="33">
        <v>44823</v>
      </c>
      <c r="B1337" s="9" t="s">
        <v>12538</v>
      </c>
      <c r="C1337" s="9">
        <v>4</v>
      </c>
      <c r="D1337" s="9" t="s">
        <v>14118</v>
      </c>
      <c r="E1337" s="10" t="s">
        <v>14121</v>
      </c>
    </row>
    <row r="1338" spans="1:5" x14ac:dyDescent="0.55000000000000004">
      <c r="A1338" s="33">
        <v>44824</v>
      </c>
      <c r="B1338" s="9" t="s">
        <v>12550</v>
      </c>
      <c r="C1338" s="9">
        <v>3</v>
      </c>
      <c r="D1338" s="9" t="s">
        <v>14119</v>
      </c>
      <c r="E1338" s="10" t="s">
        <v>14124</v>
      </c>
    </row>
    <row r="1339" spans="1:5" x14ac:dyDescent="0.55000000000000004">
      <c r="A1339" s="33">
        <v>44825</v>
      </c>
      <c r="B1339" s="9" t="s">
        <v>12562</v>
      </c>
      <c r="C1339" s="9">
        <v>8</v>
      </c>
      <c r="D1339" s="9" t="s">
        <v>14118</v>
      </c>
      <c r="E1339" s="10" t="s">
        <v>14121</v>
      </c>
    </row>
    <row r="1340" spans="1:5" x14ac:dyDescent="0.55000000000000004">
      <c r="A1340" s="33">
        <v>44826</v>
      </c>
      <c r="B1340" s="9" t="s">
        <v>12572</v>
      </c>
      <c r="C1340" s="9">
        <v>12</v>
      </c>
      <c r="D1340" s="9" t="s">
        <v>14119</v>
      </c>
      <c r="E1340" s="10" t="s">
        <v>14124</v>
      </c>
    </row>
    <row r="1341" spans="1:5" x14ac:dyDescent="0.55000000000000004">
      <c r="A1341" s="33">
        <v>44827</v>
      </c>
      <c r="B1341" s="9" t="s">
        <v>12582</v>
      </c>
      <c r="C1341" s="9">
        <v>15</v>
      </c>
      <c r="D1341" s="9" t="s">
        <v>14118</v>
      </c>
      <c r="E1341" s="10" t="s">
        <v>14121</v>
      </c>
    </row>
    <row r="1342" spans="1:5" x14ac:dyDescent="0.55000000000000004">
      <c r="A1342" s="33">
        <v>44828</v>
      </c>
      <c r="B1342" s="9" t="s">
        <v>12592</v>
      </c>
      <c r="C1342" s="9">
        <v>17</v>
      </c>
      <c r="D1342" s="9" t="s">
        <v>14119</v>
      </c>
      <c r="E1342" s="10" t="s">
        <v>14124</v>
      </c>
    </row>
    <row r="1343" spans="1:5" x14ac:dyDescent="0.55000000000000004">
      <c r="A1343" s="33">
        <v>44829</v>
      </c>
      <c r="B1343" s="9" t="s">
        <v>12603</v>
      </c>
      <c r="C1343" s="9">
        <v>3</v>
      </c>
      <c r="D1343" s="9" t="s">
        <v>14118</v>
      </c>
      <c r="E1343" s="10" t="s">
        <v>14121</v>
      </c>
    </row>
    <row r="1344" spans="1:5" x14ac:dyDescent="0.55000000000000004">
      <c r="A1344" s="33">
        <v>44830</v>
      </c>
      <c r="B1344" s="9" t="s">
        <v>12615</v>
      </c>
      <c r="C1344" s="9">
        <v>2</v>
      </c>
      <c r="D1344" s="9" t="s">
        <v>14119</v>
      </c>
      <c r="E1344" s="10" t="s">
        <v>14124</v>
      </c>
    </row>
    <row r="1345" spans="1:5" x14ac:dyDescent="0.55000000000000004">
      <c r="A1345" s="33">
        <v>44831</v>
      </c>
      <c r="B1345" s="9" t="s">
        <v>12625</v>
      </c>
      <c r="C1345" s="9">
        <v>9</v>
      </c>
      <c r="D1345" s="9" t="s">
        <v>14118</v>
      </c>
      <c r="E1345" s="10" t="s">
        <v>14121</v>
      </c>
    </row>
    <row r="1346" spans="1:5" x14ac:dyDescent="0.55000000000000004">
      <c r="A1346" s="33">
        <v>44832</v>
      </c>
      <c r="B1346" s="9" t="s">
        <v>12636</v>
      </c>
      <c r="C1346" s="9">
        <v>5</v>
      </c>
      <c r="D1346" s="9" t="s">
        <v>14119</v>
      </c>
      <c r="E1346" s="10" t="s">
        <v>14124</v>
      </c>
    </row>
    <row r="1347" spans="1:5" x14ac:dyDescent="0.55000000000000004">
      <c r="A1347" s="33">
        <v>44833</v>
      </c>
      <c r="B1347" s="9" t="s">
        <v>12647</v>
      </c>
      <c r="C1347" s="9">
        <v>6</v>
      </c>
      <c r="D1347" s="9" t="s">
        <v>14118</v>
      </c>
      <c r="E1347" s="10" t="s">
        <v>14121</v>
      </c>
    </row>
    <row r="1348" spans="1:5" x14ac:dyDescent="0.55000000000000004">
      <c r="A1348" s="33">
        <v>44834</v>
      </c>
      <c r="B1348" s="9" t="s">
        <v>12659</v>
      </c>
      <c r="C1348" s="9">
        <v>8</v>
      </c>
      <c r="D1348" s="9" t="s">
        <v>14119</v>
      </c>
      <c r="E1348" s="10" t="s">
        <v>14124</v>
      </c>
    </row>
    <row r="1349" spans="1:5" x14ac:dyDescent="0.55000000000000004">
      <c r="A1349" s="33">
        <v>44835</v>
      </c>
      <c r="B1349" s="9" t="s">
        <v>12670</v>
      </c>
      <c r="C1349" s="9">
        <v>10</v>
      </c>
      <c r="D1349" s="9" t="s">
        <v>14118</v>
      </c>
      <c r="E1349" s="10" t="s">
        <v>14121</v>
      </c>
    </row>
    <row r="1350" spans="1:5" x14ac:dyDescent="0.55000000000000004">
      <c r="A1350" s="33">
        <v>44836</v>
      </c>
      <c r="B1350" s="9" t="s">
        <v>12681</v>
      </c>
      <c r="C1350" s="9">
        <v>15</v>
      </c>
      <c r="D1350" s="9" t="s">
        <v>14119</v>
      </c>
      <c r="E1350" s="10" t="s">
        <v>14124</v>
      </c>
    </row>
    <row r="1351" spans="1:5" x14ac:dyDescent="0.55000000000000004">
      <c r="A1351" s="33">
        <v>44837</v>
      </c>
      <c r="B1351" s="9" t="s">
        <v>12692</v>
      </c>
      <c r="C1351" s="9">
        <v>17</v>
      </c>
      <c r="D1351" s="9" t="s">
        <v>14118</v>
      </c>
      <c r="E1351" s="10" t="s">
        <v>14121</v>
      </c>
    </row>
    <row r="1352" spans="1:5" x14ac:dyDescent="0.55000000000000004">
      <c r="A1352" s="33">
        <v>44838</v>
      </c>
      <c r="B1352" s="9" t="s">
        <v>12703</v>
      </c>
      <c r="C1352" s="9">
        <v>18</v>
      </c>
      <c r="D1352" s="9" t="s">
        <v>14119</v>
      </c>
      <c r="E1352" s="10" t="s">
        <v>14124</v>
      </c>
    </row>
    <row r="1353" spans="1:5" x14ac:dyDescent="0.55000000000000004">
      <c r="A1353" s="33">
        <v>44839</v>
      </c>
      <c r="B1353" s="9" t="s">
        <v>12714</v>
      </c>
      <c r="C1353" s="9">
        <v>6</v>
      </c>
      <c r="D1353" s="9" t="s">
        <v>14118</v>
      </c>
      <c r="E1353" s="10" t="s">
        <v>14121</v>
      </c>
    </row>
    <row r="1354" spans="1:5" x14ac:dyDescent="0.55000000000000004">
      <c r="A1354" s="33">
        <v>44840</v>
      </c>
      <c r="B1354" s="9" t="s">
        <v>12725</v>
      </c>
      <c r="C1354" s="9">
        <v>6</v>
      </c>
      <c r="D1354" s="9" t="s">
        <v>14119</v>
      </c>
      <c r="E1354" s="10" t="s">
        <v>14124</v>
      </c>
    </row>
    <row r="1355" spans="1:5" x14ac:dyDescent="0.55000000000000004">
      <c r="A1355" s="33">
        <v>44841</v>
      </c>
      <c r="B1355" s="9" t="s">
        <v>12737</v>
      </c>
      <c r="C1355" s="9">
        <v>6</v>
      </c>
      <c r="D1355" s="9" t="s">
        <v>14118</v>
      </c>
      <c r="E1355" s="10" t="s">
        <v>14121</v>
      </c>
    </row>
    <row r="1356" spans="1:5" x14ac:dyDescent="0.55000000000000004">
      <c r="A1356" s="33">
        <v>44842</v>
      </c>
      <c r="B1356" s="9" t="s">
        <v>12749</v>
      </c>
      <c r="C1356" s="9">
        <v>7</v>
      </c>
      <c r="D1356" s="9" t="s">
        <v>14119</v>
      </c>
      <c r="E1356" s="10" t="s">
        <v>14124</v>
      </c>
    </row>
    <row r="1357" spans="1:5" x14ac:dyDescent="0.55000000000000004">
      <c r="A1357" s="33">
        <v>44843</v>
      </c>
      <c r="B1357" s="9" t="s">
        <v>12762</v>
      </c>
      <c r="C1357" s="9">
        <v>7</v>
      </c>
      <c r="D1357" s="9" t="s">
        <v>14118</v>
      </c>
      <c r="E1357" s="10" t="s">
        <v>14121</v>
      </c>
    </row>
    <row r="1358" spans="1:5" x14ac:dyDescent="0.55000000000000004">
      <c r="A1358" s="33">
        <v>44844</v>
      </c>
      <c r="B1358" s="9" t="s">
        <v>12772</v>
      </c>
      <c r="C1358" s="9">
        <v>7</v>
      </c>
      <c r="D1358" s="9" t="s">
        <v>14119</v>
      </c>
      <c r="E1358" s="10" t="s">
        <v>14124</v>
      </c>
    </row>
    <row r="1359" spans="1:5" x14ac:dyDescent="0.55000000000000004">
      <c r="A1359" s="33">
        <v>44845</v>
      </c>
      <c r="B1359" s="9" t="s">
        <v>12783</v>
      </c>
      <c r="C1359" s="9">
        <v>7</v>
      </c>
      <c r="D1359" s="9" t="s">
        <v>14118</v>
      </c>
      <c r="E1359" s="10" t="s">
        <v>14121</v>
      </c>
    </row>
    <row r="1360" spans="1:5" x14ac:dyDescent="0.55000000000000004">
      <c r="A1360" s="33">
        <v>44846</v>
      </c>
      <c r="B1360" s="9" t="s">
        <v>12794</v>
      </c>
      <c r="C1360" s="9">
        <v>7</v>
      </c>
      <c r="D1360" s="9" t="s">
        <v>14119</v>
      </c>
      <c r="E1360" s="10" t="s">
        <v>14124</v>
      </c>
    </row>
    <row r="1361" spans="1:5" x14ac:dyDescent="0.55000000000000004">
      <c r="A1361" s="33">
        <v>44847</v>
      </c>
      <c r="B1361" s="9" t="s">
        <v>12807</v>
      </c>
      <c r="C1361" s="9">
        <v>7</v>
      </c>
      <c r="D1361" s="9" t="s">
        <v>14118</v>
      </c>
      <c r="E1361" s="10" t="s">
        <v>14121</v>
      </c>
    </row>
    <row r="1362" spans="1:5" x14ac:dyDescent="0.55000000000000004">
      <c r="A1362" s="33">
        <v>44848</v>
      </c>
      <c r="B1362" s="9" t="s">
        <v>12817</v>
      </c>
      <c r="C1362" s="9">
        <v>7</v>
      </c>
      <c r="D1362" s="9" t="s">
        <v>14119</v>
      </c>
      <c r="E1362" s="10" t="s">
        <v>14124</v>
      </c>
    </row>
    <row r="1363" spans="1:5" x14ac:dyDescent="0.55000000000000004">
      <c r="A1363" s="33">
        <v>44849</v>
      </c>
      <c r="B1363" s="9" t="s">
        <v>12828</v>
      </c>
      <c r="C1363" s="9">
        <v>11</v>
      </c>
      <c r="D1363" s="9" t="s">
        <v>14118</v>
      </c>
      <c r="E1363" s="10" t="s">
        <v>14121</v>
      </c>
    </row>
    <row r="1364" spans="1:5" x14ac:dyDescent="0.55000000000000004">
      <c r="A1364" s="33">
        <v>44850</v>
      </c>
      <c r="B1364" s="9" t="s">
        <v>12838</v>
      </c>
      <c r="C1364" s="9">
        <v>11</v>
      </c>
      <c r="D1364" s="9" t="s">
        <v>14119</v>
      </c>
      <c r="E1364" s="10" t="s">
        <v>14124</v>
      </c>
    </row>
    <row r="1365" spans="1:5" x14ac:dyDescent="0.55000000000000004">
      <c r="A1365" s="33">
        <v>44851</v>
      </c>
      <c r="B1365" s="9" t="s">
        <v>12849</v>
      </c>
      <c r="C1365" s="9">
        <v>11</v>
      </c>
      <c r="D1365" s="9" t="s">
        <v>14118</v>
      </c>
      <c r="E1365" s="10" t="s">
        <v>14121</v>
      </c>
    </row>
    <row r="1366" spans="1:5" x14ac:dyDescent="0.55000000000000004">
      <c r="A1366" s="33">
        <v>44852</v>
      </c>
      <c r="B1366" s="9" t="s">
        <v>12859</v>
      </c>
      <c r="C1366" s="9">
        <v>11</v>
      </c>
      <c r="D1366" s="9" t="s">
        <v>14119</v>
      </c>
      <c r="E1366" s="10" t="s">
        <v>14124</v>
      </c>
    </row>
    <row r="1367" spans="1:5" x14ac:dyDescent="0.55000000000000004">
      <c r="A1367" s="33">
        <v>44853</v>
      </c>
      <c r="B1367" s="9" t="s">
        <v>12870</v>
      </c>
      <c r="C1367" s="9">
        <v>9</v>
      </c>
      <c r="D1367" s="9" t="s">
        <v>14118</v>
      </c>
      <c r="E1367" s="10" t="s">
        <v>14121</v>
      </c>
    </row>
    <row r="1368" spans="1:5" x14ac:dyDescent="0.55000000000000004">
      <c r="A1368" s="33">
        <v>44854</v>
      </c>
      <c r="B1368" s="9" t="s">
        <v>12880</v>
      </c>
      <c r="C1368" s="9">
        <v>5</v>
      </c>
      <c r="D1368" s="9" t="s">
        <v>14119</v>
      </c>
      <c r="E1368" s="10" t="s">
        <v>14124</v>
      </c>
    </row>
    <row r="1369" spans="1:5" x14ac:dyDescent="0.55000000000000004">
      <c r="A1369" s="33">
        <v>44855</v>
      </c>
      <c r="B1369" s="9" t="s">
        <v>12892</v>
      </c>
      <c r="C1369" s="9">
        <v>8</v>
      </c>
      <c r="D1369" s="9" t="s">
        <v>14118</v>
      </c>
      <c r="E1369" s="10" t="s">
        <v>14121</v>
      </c>
    </row>
    <row r="1370" spans="1:5" x14ac:dyDescent="0.55000000000000004">
      <c r="A1370" s="33">
        <v>44856</v>
      </c>
      <c r="B1370" s="9" t="s">
        <v>12903</v>
      </c>
      <c r="C1370" s="9">
        <v>7</v>
      </c>
      <c r="D1370" s="9" t="s">
        <v>14119</v>
      </c>
      <c r="E1370" s="10" t="s">
        <v>14124</v>
      </c>
    </row>
    <row r="1371" spans="1:5" x14ac:dyDescent="0.55000000000000004">
      <c r="A1371" s="33">
        <v>44857</v>
      </c>
      <c r="B1371" s="9" t="s">
        <v>12913</v>
      </c>
      <c r="C1371" s="9">
        <v>6</v>
      </c>
      <c r="D1371" s="9" t="s">
        <v>14118</v>
      </c>
      <c r="E1371" s="10" t="s">
        <v>14121</v>
      </c>
    </row>
    <row r="1372" spans="1:5" x14ac:dyDescent="0.55000000000000004">
      <c r="A1372" s="33">
        <v>44858</v>
      </c>
      <c r="B1372" s="9" t="s">
        <v>12924</v>
      </c>
      <c r="C1372" s="9">
        <v>15</v>
      </c>
      <c r="D1372" s="9" t="s">
        <v>14119</v>
      </c>
      <c r="E1372" s="10" t="s">
        <v>14124</v>
      </c>
    </row>
    <row r="1373" spans="1:5" x14ac:dyDescent="0.55000000000000004">
      <c r="A1373" s="33">
        <v>44859</v>
      </c>
      <c r="B1373" s="9" t="s">
        <v>12934</v>
      </c>
      <c r="C1373" s="9">
        <v>23</v>
      </c>
      <c r="D1373" s="9" t="s">
        <v>14118</v>
      </c>
      <c r="E1373" s="10" t="s">
        <v>14121</v>
      </c>
    </row>
    <row r="1374" spans="1:5" x14ac:dyDescent="0.55000000000000004">
      <c r="A1374" s="33">
        <v>44860</v>
      </c>
      <c r="B1374" s="9" t="s">
        <v>12944</v>
      </c>
      <c r="C1374" s="9">
        <v>14</v>
      </c>
      <c r="D1374" s="9" t="s">
        <v>14119</v>
      </c>
      <c r="E1374" s="10" t="s">
        <v>14124</v>
      </c>
    </row>
    <row r="1375" spans="1:5" x14ac:dyDescent="0.55000000000000004">
      <c r="A1375" s="33">
        <v>44861</v>
      </c>
      <c r="B1375" s="9" t="s">
        <v>12954</v>
      </c>
      <c r="C1375" s="9">
        <v>9</v>
      </c>
      <c r="D1375" s="9" t="s">
        <v>14118</v>
      </c>
      <c r="E1375" s="10" t="s">
        <v>14121</v>
      </c>
    </row>
    <row r="1376" spans="1:5" x14ac:dyDescent="0.55000000000000004">
      <c r="A1376" s="33">
        <v>44862</v>
      </c>
      <c r="B1376" s="9" t="s">
        <v>12964</v>
      </c>
      <c r="C1376" s="9">
        <v>4</v>
      </c>
      <c r="D1376" s="9" t="s">
        <v>14119</v>
      </c>
      <c r="E1376" s="10" t="s">
        <v>14124</v>
      </c>
    </row>
    <row r="1377" spans="1:5" x14ac:dyDescent="0.55000000000000004">
      <c r="A1377" s="33">
        <v>44863</v>
      </c>
      <c r="B1377" s="9" t="s">
        <v>12975</v>
      </c>
      <c r="C1377" s="9">
        <v>3</v>
      </c>
      <c r="D1377" s="9" t="s">
        <v>14118</v>
      </c>
      <c r="E1377" s="10" t="s">
        <v>14121</v>
      </c>
    </row>
    <row r="1378" spans="1:5" x14ac:dyDescent="0.55000000000000004">
      <c r="A1378" s="33">
        <v>44864</v>
      </c>
      <c r="B1378" s="9" t="s">
        <v>12986</v>
      </c>
      <c r="C1378" s="9">
        <v>8</v>
      </c>
      <c r="D1378" s="9" t="s">
        <v>14119</v>
      </c>
      <c r="E1378" s="10" t="s">
        <v>14124</v>
      </c>
    </row>
    <row r="1379" spans="1:5" x14ac:dyDescent="0.55000000000000004">
      <c r="A1379" s="33">
        <v>44865</v>
      </c>
      <c r="B1379" s="9" t="s">
        <v>12996</v>
      </c>
      <c r="C1379" s="9">
        <v>12</v>
      </c>
      <c r="D1379" s="9" t="s">
        <v>14118</v>
      </c>
      <c r="E1379" s="10" t="s">
        <v>14121</v>
      </c>
    </row>
    <row r="1380" spans="1:5" x14ac:dyDescent="0.55000000000000004">
      <c r="A1380" s="33">
        <v>44866</v>
      </c>
      <c r="B1380" s="9" t="s">
        <v>13006</v>
      </c>
      <c r="C1380" s="9">
        <v>15</v>
      </c>
      <c r="D1380" s="9" t="s">
        <v>14119</v>
      </c>
      <c r="E1380" s="10" t="s">
        <v>14124</v>
      </c>
    </row>
    <row r="1381" spans="1:5" x14ac:dyDescent="0.55000000000000004">
      <c r="A1381" s="33">
        <v>44867</v>
      </c>
      <c r="B1381" s="9" t="s">
        <v>13016</v>
      </c>
      <c r="C1381" s="9">
        <v>17</v>
      </c>
      <c r="D1381" s="9" t="s">
        <v>14118</v>
      </c>
      <c r="E1381" s="10" t="s">
        <v>14121</v>
      </c>
    </row>
    <row r="1382" spans="1:5" x14ac:dyDescent="0.55000000000000004">
      <c r="A1382" s="33">
        <v>44868</v>
      </c>
      <c r="B1382" s="9" t="s">
        <v>13027</v>
      </c>
      <c r="C1382" s="9">
        <v>3</v>
      </c>
      <c r="D1382" s="9" t="s">
        <v>14119</v>
      </c>
      <c r="E1382" s="10" t="s">
        <v>14124</v>
      </c>
    </row>
    <row r="1383" spans="1:5" x14ac:dyDescent="0.55000000000000004">
      <c r="A1383" s="33">
        <v>44869</v>
      </c>
      <c r="B1383" s="9" t="s">
        <v>13037</v>
      </c>
      <c r="C1383" s="9">
        <v>2</v>
      </c>
      <c r="D1383" s="9" t="s">
        <v>14118</v>
      </c>
      <c r="E1383" s="10" t="s">
        <v>14121</v>
      </c>
    </row>
    <row r="1384" spans="1:5" x14ac:dyDescent="0.55000000000000004">
      <c r="A1384" s="33">
        <v>44870</v>
      </c>
      <c r="B1384" s="9" t="s">
        <v>13049</v>
      </c>
      <c r="C1384" s="9">
        <v>9</v>
      </c>
      <c r="D1384" s="9" t="s">
        <v>14119</v>
      </c>
      <c r="E1384" s="10" t="s">
        <v>14124</v>
      </c>
    </row>
    <row r="1385" spans="1:5" x14ac:dyDescent="0.55000000000000004">
      <c r="A1385" s="33">
        <v>44871</v>
      </c>
      <c r="B1385" s="9" t="s">
        <v>13059</v>
      </c>
      <c r="C1385" s="9">
        <v>5</v>
      </c>
      <c r="D1385" s="9" t="s">
        <v>14118</v>
      </c>
      <c r="E1385" s="10" t="s">
        <v>14121</v>
      </c>
    </row>
    <row r="1386" spans="1:5" x14ac:dyDescent="0.55000000000000004">
      <c r="A1386" s="33">
        <v>44872</v>
      </c>
      <c r="B1386" s="9" t="s">
        <v>13070</v>
      </c>
      <c r="C1386" s="9">
        <v>6</v>
      </c>
      <c r="D1386" s="9" t="s">
        <v>14119</v>
      </c>
      <c r="E1386" s="10" t="s">
        <v>14124</v>
      </c>
    </row>
    <row r="1387" spans="1:5" x14ac:dyDescent="0.55000000000000004">
      <c r="A1387" s="33">
        <v>44873</v>
      </c>
      <c r="B1387" s="9" t="s">
        <v>13082</v>
      </c>
      <c r="C1387" s="9">
        <v>8</v>
      </c>
      <c r="D1387" s="9" t="s">
        <v>14118</v>
      </c>
      <c r="E1387" s="10" t="s">
        <v>14121</v>
      </c>
    </row>
    <row r="1388" spans="1:5" x14ac:dyDescent="0.55000000000000004">
      <c r="A1388" s="33">
        <v>44874</v>
      </c>
      <c r="B1388" s="9" t="s">
        <v>13092</v>
      </c>
      <c r="C1388" s="9">
        <v>10</v>
      </c>
      <c r="D1388" s="9" t="s">
        <v>14119</v>
      </c>
      <c r="E1388" s="10" t="s">
        <v>14124</v>
      </c>
    </row>
    <row r="1389" spans="1:5" x14ac:dyDescent="0.55000000000000004">
      <c r="A1389" s="33">
        <v>44875</v>
      </c>
      <c r="B1389" s="9" t="s">
        <v>13103</v>
      </c>
      <c r="C1389" s="9">
        <v>15</v>
      </c>
      <c r="D1389" s="9" t="s">
        <v>14118</v>
      </c>
      <c r="E1389" s="10" t="s">
        <v>14121</v>
      </c>
    </row>
    <row r="1390" spans="1:5" x14ac:dyDescent="0.55000000000000004">
      <c r="A1390" s="33">
        <v>44876</v>
      </c>
      <c r="B1390" s="9" t="s">
        <v>13114</v>
      </c>
      <c r="C1390" s="9">
        <v>17</v>
      </c>
      <c r="D1390" s="9" t="s">
        <v>14119</v>
      </c>
      <c r="E1390" s="10" t="s">
        <v>14124</v>
      </c>
    </row>
    <row r="1391" spans="1:5" x14ac:dyDescent="0.55000000000000004">
      <c r="A1391" s="33">
        <v>44877</v>
      </c>
      <c r="B1391" s="9" t="s">
        <v>13124</v>
      </c>
      <c r="C1391" s="9">
        <v>18</v>
      </c>
      <c r="D1391" s="9" t="s">
        <v>14118</v>
      </c>
      <c r="E1391" s="10" t="s">
        <v>14121</v>
      </c>
    </row>
    <row r="1392" spans="1:5" x14ac:dyDescent="0.55000000000000004">
      <c r="A1392" s="33">
        <v>44878</v>
      </c>
      <c r="B1392" s="9" t="s">
        <v>13135</v>
      </c>
      <c r="C1392" s="9">
        <v>6</v>
      </c>
      <c r="D1392" s="9" t="s">
        <v>14119</v>
      </c>
      <c r="E1392" s="10" t="s">
        <v>14124</v>
      </c>
    </row>
    <row r="1393" spans="1:5" x14ac:dyDescent="0.55000000000000004">
      <c r="A1393" s="33">
        <v>44879</v>
      </c>
      <c r="B1393" s="9" t="s">
        <v>13146</v>
      </c>
      <c r="C1393" s="9">
        <v>6</v>
      </c>
      <c r="D1393" s="9" t="s">
        <v>14118</v>
      </c>
      <c r="E1393" s="10" t="s">
        <v>14121</v>
      </c>
    </row>
    <row r="1394" spans="1:5" x14ac:dyDescent="0.55000000000000004">
      <c r="A1394" s="33">
        <v>44880</v>
      </c>
      <c r="B1394" s="9" t="s">
        <v>13156</v>
      </c>
      <c r="C1394" s="9">
        <v>6</v>
      </c>
      <c r="D1394" s="9" t="s">
        <v>14119</v>
      </c>
      <c r="E1394" s="10" t="s">
        <v>14124</v>
      </c>
    </row>
    <row r="1395" spans="1:5" x14ac:dyDescent="0.55000000000000004">
      <c r="A1395" s="33">
        <v>44881</v>
      </c>
      <c r="B1395" s="9" t="s">
        <v>13166</v>
      </c>
      <c r="C1395" s="9">
        <v>7</v>
      </c>
      <c r="D1395" s="9" t="s">
        <v>14118</v>
      </c>
      <c r="E1395" s="10" t="s">
        <v>14121</v>
      </c>
    </row>
    <row r="1396" spans="1:5" x14ac:dyDescent="0.55000000000000004">
      <c r="A1396" s="33">
        <v>44882</v>
      </c>
      <c r="B1396" s="9" t="s">
        <v>13176</v>
      </c>
      <c r="C1396" s="9">
        <v>7</v>
      </c>
      <c r="D1396" s="9" t="s">
        <v>14119</v>
      </c>
      <c r="E1396" s="10" t="s">
        <v>14124</v>
      </c>
    </row>
    <row r="1397" spans="1:5" x14ac:dyDescent="0.55000000000000004">
      <c r="A1397" s="33">
        <v>44883</v>
      </c>
      <c r="B1397" s="9" t="s">
        <v>13186</v>
      </c>
      <c r="C1397" s="9">
        <v>7</v>
      </c>
      <c r="D1397" s="9" t="s">
        <v>14118</v>
      </c>
      <c r="E1397" s="10" t="s">
        <v>14121</v>
      </c>
    </row>
    <row r="1398" spans="1:5" x14ac:dyDescent="0.55000000000000004">
      <c r="A1398" s="33">
        <v>44884</v>
      </c>
      <c r="B1398" s="9" t="s">
        <v>13197</v>
      </c>
      <c r="C1398" s="9">
        <v>7</v>
      </c>
      <c r="D1398" s="9" t="s">
        <v>14119</v>
      </c>
      <c r="E1398" s="10" t="s">
        <v>14124</v>
      </c>
    </row>
    <row r="1399" spans="1:5" x14ac:dyDescent="0.55000000000000004">
      <c r="A1399" s="33">
        <v>44885</v>
      </c>
      <c r="B1399" s="9" t="s">
        <v>13207</v>
      </c>
      <c r="C1399" s="9">
        <v>7</v>
      </c>
      <c r="D1399" s="9" t="s">
        <v>14118</v>
      </c>
      <c r="E1399" s="10" t="s">
        <v>14121</v>
      </c>
    </row>
    <row r="1400" spans="1:5" x14ac:dyDescent="0.55000000000000004">
      <c r="A1400" s="33">
        <v>44886</v>
      </c>
      <c r="B1400" s="9" t="s">
        <v>13219</v>
      </c>
      <c r="C1400" s="9">
        <v>7</v>
      </c>
      <c r="D1400" s="9" t="s">
        <v>14119</v>
      </c>
      <c r="E1400" s="10" t="s">
        <v>14124</v>
      </c>
    </row>
    <row r="1401" spans="1:5" x14ac:dyDescent="0.55000000000000004">
      <c r="A1401" s="33">
        <v>44887</v>
      </c>
      <c r="B1401" s="9" t="s">
        <v>13229</v>
      </c>
      <c r="C1401" s="9">
        <v>7</v>
      </c>
      <c r="D1401" s="9" t="s">
        <v>14118</v>
      </c>
      <c r="E1401" s="10" t="s">
        <v>14121</v>
      </c>
    </row>
    <row r="1402" spans="1:5" x14ac:dyDescent="0.55000000000000004">
      <c r="A1402" s="33">
        <v>44888</v>
      </c>
      <c r="B1402" s="9" t="s">
        <v>13240</v>
      </c>
      <c r="C1402" s="9">
        <v>11</v>
      </c>
      <c r="D1402" s="9" t="s">
        <v>14119</v>
      </c>
      <c r="E1402" s="10" t="s">
        <v>14124</v>
      </c>
    </row>
    <row r="1403" spans="1:5" x14ac:dyDescent="0.55000000000000004">
      <c r="A1403" s="33">
        <v>44889</v>
      </c>
      <c r="B1403" s="9" t="s">
        <v>13251</v>
      </c>
      <c r="C1403" s="9">
        <v>11</v>
      </c>
      <c r="D1403" s="9" t="s">
        <v>14118</v>
      </c>
      <c r="E1403" s="10" t="s">
        <v>14121</v>
      </c>
    </row>
    <row r="1404" spans="1:5" x14ac:dyDescent="0.55000000000000004">
      <c r="A1404" s="33">
        <v>44890</v>
      </c>
      <c r="B1404" s="9" t="s">
        <v>13261</v>
      </c>
      <c r="C1404" s="9">
        <v>11</v>
      </c>
      <c r="D1404" s="9" t="s">
        <v>14119</v>
      </c>
      <c r="E1404" s="10" t="s">
        <v>14124</v>
      </c>
    </row>
    <row r="1405" spans="1:5" x14ac:dyDescent="0.55000000000000004">
      <c r="A1405" s="33">
        <v>44891</v>
      </c>
      <c r="B1405" s="9" t="s">
        <v>13271</v>
      </c>
      <c r="C1405" s="9">
        <v>11</v>
      </c>
      <c r="D1405" s="9" t="s">
        <v>14118</v>
      </c>
      <c r="E1405" s="10" t="s">
        <v>14121</v>
      </c>
    </row>
    <row r="1406" spans="1:5" x14ac:dyDescent="0.55000000000000004">
      <c r="A1406" s="33">
        <v>44892</v>
      </c>
      <c r="B1406" s="9" t="s">
        <v>13282</v>
      </c>
      <c r="C1406" s="9">
        <v>9</v>
      </c>
      <c r="D1406" s="9" t="s">
        <v>14119</v>
      </c>
      <c r="E1406" s="10" t="s">
        <v>14124</v>
      </c>
    </row>
    <row r="1407" spans="1:5" x14ac:dyDescent="0.55000000000000004">
      <c r="A1407" s="33">
        <v>44893</v>
      </c>
      <c r="B1407" s="9" t="s">
        <v>13292</v>
      </c>
      <c r="C1407" s="9">
        <v>5</v>
      </c>
      <c r="D1407" s="9" t="s">
        <v>14118</v>
      </c>
      <c r="E1407" s="10" t="s">
        <v>14121</v>
      </c>
    </row>
    <row r="1408" spans="1:5" x14ac:dyDescent="0.55000000000000004">
      <c r="A1408" s="33">
        <v>44894</v>
      </c>
      <c r="B1408" s="9" t="s">
        <v>13303</v>
      </c>
      <c r="C1408" s="9">
        <v>8</v>
      </c>
      <c r="D1408" s="9" t="s">
        <v>14119</v>
      </c>
      <c r="E1408" s="10" t="s">
        <v>14124</v>
      </c>
    </row>
    <row r="1409" spans="1:5" x14ac:dyDescent="0.55000000000000004">
      <c r="A1409" s="33">
        <v>44895</v>
      </c>
      <c r="B1409" s="9" t="s">
        <v>13313</v>
      </c>
      <c r="C1409" s="9">
        <v>7</v>
      </c>
      <c r="D1409" s="9" t="s">
        <v>14118</v>
      </c>
      <c r="E1409" s="10" t="s">
        <v>14121</v>
      </c>
    </row>
    <row r="1410" spans="1:5" x14ac:dyDescent="0.55000000000000004">
      <c r="A1410" s="33">
        <v>44896</v>
      </c>
      <c r="B1410" s="9" t="s">
        <v>13324</v>
      </c>
      <c r="C1410" s="9">
        <v>6</v>
      </c>
      <c r="D1410" s="9" t="s">
        <v>14119</v>
      </c>
      <c r="E1410" s="10" t="s">
        <v>14124</v>
      </c>
    </row>
    <row r="1411" spans="1:5" x14ac:dyDescent="0.55000000000000004">
      <c r="A1411" s="33">
        <v>44897</v>
      </c>
      <c r="B1411" s="9" t="s">
        <v>13334</v>
      </c>
      <c r="C1411" s="9">
        <v>15</v>
      </c>
      <c r="D1411" s="9" t="s">
        <v>14118</v>
      </c>
      <c r="E1411" s="10" t="s">
        <v>14121</v>
      </c>
    </row>
    <row r="1412" spans="1:5" x14ac:dyDescent="0.55000000000000004">
      <c r="A1412" s="33">
        <v>44898</v>
      </c>
      <c r="B1412" s="9" t="s">
        <v>13344</v>
      </c>
      <c r="C1412" s="9">
        <v>23</v>
      </c>
      <c r="D1412" s="9" t="s">
        <v>14119</v>
      </c>
      <c r="E1412" s="10" t="s">
        <v>14124</v>
      </c>
    </row>
    <row r="1413" spans="1:5" x14ac:dyDescent="0.55000000000000004">
      <c r="A1413" s="33">
        <v>44899</v>
      </c>
      <c r="B1413" s="9" t="s">
        <v>13355</v>
      </c>
      <c r="C1413" s="9">
        <v>14</v>
      </c>
      <c r="D1413" s="9" t="s">
        <v>14118</v>
      </c>
      <c r="E1413" s="10" t="s">
        <v>14121</v>
      </c>
    </row>
    <row r="1414" spans="1:5" x14ac:dyDescent="0.55000000000000004">
      <c r="A1414" s="33">
        <v>44900</v>
      </c>
      <c r="B1414" s="9" t="s">
        <v>13365</v>
      </c>
      <c r="C1414" s="9">
        <v>9</v>
      </c>
      <c r="D1414" s="9" t="s">
        <v>14119</v>
      </c>
      <c r="E1414" s="10" t="s">
        <v>14124</v>
      </c>
    </row>
    <row r="1415" spans="1:5" x14ac:dyDescent="0.55000000000000004">
      <c r="A1415" s="33">
        <v>44901</v>
      </c>
      <c r="B1415" s="9" t="s">
        <v>13376</v>
      </c>
      <c r="C1415" s="9">
        <v>4</v>
      </c>
      <c r="D1415" s="9" t="s">
        <v>14118</v>
      </c>
      <c r="E1415" s="10" t="s">
        <v>14121</v>
      </c>
    </row>
    <row r="1416" spans="1:5" x14ac:dyDescent="0.55000000000000004">
      <c r="A1416" s="33">
        <v>44902</v>
      </c>
      <c r="B1416" s="9" t="s">
        <v>13387</v>
      </c>
      <c r="C1416" s="9">
        <v>3</v>
      </c>
      <c r="D1416" s="9" t="s">
        <v>14119</v>
      </c>
      <c r="E1416" s="10" t="s">
        <v>14124</v>
      </c>
    </row>
    <row r="1417" spans="1:5" x14ac:dyDescent="0.55000000000000004">
      <c r="A1417" s="33">
        <v>44903</v>
      </c>
      <c r="B1417" s="9" t="s">
        <v>13397</v>
      </c>
      <c r="C1417" s="9">
        <v>8</v>
      </c>
      <c r="D1417" s="9" t="s">
        <v>14118</v>
      </c>
      <c r="E1417" s="10" t="s">
        <v>14121</v>
      </c>
    </row>
    <row r="1418" spans="1:5" x14ac:dyDescent="0.55000000000000004">
      <c r="A1418" s="33">
        <v>44904</v>
      </c>
      <c r="B1418" s="9" t="s">
        <v>13408</v>
      </c>
      <c r="C1418" s="9">
        <v>12</v>
      </c>
      <c r="D1418" s="9" t="s">
        <v>14119</v>
      </c>
      <c r="E1418" s="10" t="s">
        <v>14124</v>
      </c>
    </row>
    <row r="1419" spans="1:5" x14ac:dyDescent="0.55000000000000004">
      <c r="A1419" s="33">
        <v>44905</v>
      </c>
      <c r="B1419" s="9" t="s">
        <v>13418</v>
      </c>
      <c r="C1419" s="9">
        <v>15</v>
      </c>
      <c r="D1419" s="9" t="s">
        <v>14118</v>
      </c>
      <c r="E1419" s="10" t="s">
        <v>14121</v>
      </c>
    </row>
    <row r="1420" spans="1:5" x14ac:dyDescent="0.55000000000000004">
      <c r="A1420" s="33">
        <v>44906</v>
      </c>
      <c r="B1420" s="9" t="s">
        <v>13429</v>
      </c>
      <c r="C1420" s="9">
        <v>17</v>
      </c>
      <c r="D1420" s="9" t="s">
        <v>14119</v>
      </c>
      <c r="E1420" s="10" t="s">
        <v>14124</v>
      </c>
    </row>
    <row r="1421" spans="1:5" x14ac:dyDescent="0.55000000000000004">
      <c r="A1421" s="33">
        <v>44907</v>
      </c>
      <c r="B1421" s="9" t="s">
        <v>13440</v>
      </c>
      <c r="C1421" s="9">
        <v>3</v>
      </c>
      <c r="D1421" s="9" t="s">
        <v>14118</v>
      </c>
      <c r="E1421" s="10" t="s">
        <v>14121</v>
      </c>
    </row>
    <row r="1422" spans="1:5" x14ac:dyDescent="0.55000000000000004">
      <c r="A1422" s="33">
        <v>44908</v>
      </c>
      <c r="B1422" s="9" t="s">
        <v>13451</v>
      </c>
      <c r="C1422" s="9">
        <v>2</v>
      </c>
      <c r="D1422" s="9" t="s">
        <v>14119</v>
      </c>
      <c r="E1422" s="10" t="s">
        <v>14124</v>
      </c>
    </row>
    <row r="1423" spans="1:5" x14ac:dyDescent="0.55000000000000004">
      <c r="A1423" s="33">
        <v>44909</v>
      </c>
      <c r="B1423" s="9" t="s">
        <v>13462</v>
      </c>
      <c r="C1423" s="9">
        <v>9</v>
      </c>
      <c r="D1423" s="9" t="s">
        <v>14118</v>
      </c>
      <c r="E1423" s="10" t="s">
        <v>14121</v>
      </c>
    </row>
    <row r="1424" spans="1:5" x14ac:dyDescent="0.55000000000000004">
      <c r="A1424" s="33">
        <v>44910</v>
      </c>
      <c r="B1424" s="9" t="s">
        <v>13473</v>
      </c>
      <c r="C1424" s="9">
        <v>5</v>
      </c>
      <c r="D1424" s="9" t="s">
        <v>14119</v>
      </c>
      <c r="E1424" s="10" t="s">
        <v>14124</v>
      </c>
    </row>
    <row r="1425" spans="1:5" x14ac:dyDescent="0.55000000000000004">
      <c r="A1425" s="33">
        <v>44911</v>
      </c>
      <c r="B1425" s="9" t="s">
        <v>13484</v>
      </c>
      <c r="C1425" s="9">
        <v>6</v>
      </c>
      <c r="D1425" s="9" t="s">
        <v>14118</v>
      </c>
      <c r="E1425" s="10" t="s">
        <v>14121</v>
      </c>
    </row>
    <row r="1426" spans="1:5" x14ac:dyDescent="0.55000000000000004">
      <c r="A1426" s="33">
        <v>44912</v>
      </c>
      <c r="B1426" s="9" t="s">
        <v>13496</v>
      </c>
      <c r="C1426" s="9">
        <v>8</v>
      </c>
      <c r="D1426" s="9" t="s">
        <v>14119</v>
      </c>
      <c r="E1426" s="10" t="s">
        <v>14124</v>
      </c>
    </row>
    <row r="1427" spans="1:5" x14ac:dyDescent="0.55000000000000004">
      <c r="A1427" s="33">
        <v>44913</v>
      </c>
      <c r="B1427" s="9" t="s">
        <v>13507</v>
      </c>
      <c r="C1427" s="9">
        <v>10</v>
      </c>
      <c r="D1427" s="9" t="s">
        <v>14118</v>
      </c>
      <c r="E1427" s="10" t="s">
        <v>14121</v>
      </c>
    </row>
    <row r="1428" spans="1:5" x14ac:dyDescent="0.55000000000000004">
      <c r="A1428" s="33">
        <v>44914</v>
      </c>
      <c r="B1428" s="9" t="s">
        <v>13517</v>
      </c>
      <c r="C1428" s="9">
        <v>15</v>
      </c>
      <c r="D1428" s="9" t="s">
        <v>14119</v>
      </c>
      <c r="E1428" s="10" t="s">
        <v>14124</v>
      </c>
    </row>
    <row r="1429" spans="1:5" x14ac:dyDescent="0.55000000000000004">
      <c r="A1429" s="33">
        <v>44915</v>
      </c>
      <c r="B1429" s="9" t="s">
        <v>13527</v>
      </c>
      <c r="C1429" s="9">
        <v>17</v>
      </c>
      <c r="D1429" s="9" t="s">
        <v>14118</v>
      </c>
      <c r="E1429" s="10" t="s">
        <v>14121</v>
      </c>
    </row>
    <row r="1430" spans="1:5" x14ac:dyDescent="0.55000000000000004">
      <c r="A1430" s="33">
        <v>44916</v>
      </c>
      <c r="B1430" s="9" t="s">
        <v>13537</v>
      </c>
      <c r="C1430" s="9">
        <v>18</v>
      </c>
      <c r="D1430" s="9" t="s">
        <v>14119</v>
      </c>
      <c r="E1430" s="10" t="s">
        <v>14124</v>
      </c>
    </row>
    <row r="1431" spans="1:5" x14ac:dyDescent="0.55000000000000004">
      <c r="A1431" s="33">
        <v>44917</v>
      </c>
      <c r="B1431" s="9" t="s">
        <v>13548</v>
      </c>
      <c r="C1431" s="9">
        <v>6</v>
      </c>
      <c r="D1431" s="9" t="s">
        <v>14118</v>
      </c>
      <c r="E1431" s="10" t="s">
        <v>14121</v>
      </c>
    </row>
    <row r="1432" spans="1:5" x14ac:dyDescent="0.55000000000000004">
      <c r="A1432" s="33">
        <v>44918</v>
      </c>
      <c r="B1432" s="9" t="s">
        <v>13558</v>
      </c>
      <c r="C1432" s="9">
        <v>6</v>
      </c>
      <c r="D1432" s="9" t="s">
        <v>14119</v>
      </c>
      <c r="E1432" s="10" t="s">
        <v>14124</v>
      </c>
    </row>
    <row r="1433" spans="1:5" x14ac:dyDescent="0.55000000000000004">
      <c r="A1433" s="33">
        <v>44919</v>
      </c>
      <c r="B1433" s="9" t="s">
        <v>13568</v>
      </c>
      <c r="C1433" s="9">
        <v>6</v>
      </c>
      <c r="D1433" s="9" t="s">
        <v>14118</v>
      </c>
      <c r="E1433" s="10" t="s">
        <v>14121</v>
      </c>
    </row>
    <row r="1434" spans="1:5" x14ac:dyDescent="0.55000000000000004">
      <c r="A1434" s="33">
        <v>44920</v>
      </c>
      <c r="B1434" s="9" t="s">
        <v>13579</v>
      </c>
      <c r="C1434" s="9">
        <v>7</v>
      </c>
      <c r="D1434" s="9" t="s">
        <v>14119</v>
      </c>
      <c r="E1434" s="10" t="s">
        <v>14124</v>
      </c>
    </row>
    <row r="1435" spans="1:5" x14ac:dyDescent="0.55000000000000004">
      <c r="A1435" s="33">
        <v>44921</v>
      </c>
      <c r="B1435" s="9" t="s">
        <v>13591</v>
      </c>
      <c r="C1435" s="9">
        <v>7</v>
      </c>
      <c r="D1435" s="9" t="s">
        <v>14118</v>
      </c>
      <c r="E1435" s="10" t="s">
        <v>14121</v>
      </c>
    </row>
    <row r="1436" spans="1:5" x14ac:dyDescent="0.55000000000000004">
      <c r="A1436" s="33">
        <v>44922</v>
      </c>
      <c r="B1436" s="9" t="s">
        <v>13602</v>
      </c>
      <c r="C1436" s="9">
        <v>7</v>
      </c>
      <c r="D1436" s="9" t="s">
        <v>14119</v>
      </c>
      <c r="E1436" s="10" t="s">
        <v>14124</v>
      </c>
    </row>
    <row r="1437" spans="1:5" x14ac:dyDescent="0.55000000000000004">
      <c r="A1437" s="33">
        <v>44923</v>
      </c>
      <c r="B1437" s="9" t="s">
        <v>13612</v>
      </c>
      <c r="C1437" s="9">
        <v>7</v>
      </c>
      <c r="D1437" s="9" t="s">
        <v>14118</v>
      </c>
      <c r="E1437" s="10" t="s">
        <v>14121</v>
      </c>
    </row>
    <row r="1438" spans="1:5" x14ac:dyDescent="0.55000000000000004">
      <c r="A1438" s="33">
        <v>44924</v>
      </c>
      <c r="B1438" s="9" t="s">
        <v>13622</v>
      </c>
      <c r="C1438" s="9">
        <v>7</v>
      </c>
      <c r="D1438" s="9" t="s">
        <v>14119</v>
      </c>
      <c r="E1438" s="10" t="s">
        <v>14124</v>
      </c>
    </row>
    <row r="1439" spans="1:5" x14ac:dyDescent="0.55000000000000004">
      <c r="A1439" s="33">
        <v>44925</v>
      </c>
      <c r="B1439" s="9" t="s">
        <v>13630</v>
      </c>
      <c r="C1439" s="9">
        <v>7</v>
      </c>
      <c r="D1439" s="9" t="s">
        <v>14118</v>
      </c>
      <c r="E1439" s="10" t="s">
        <v>14121</v>
      </c>
    </row>
    <row r="1440" spans="1:5" x14ac:dyDescent="0.55000000000000004">
      <c r="A1440" s="33">
        <v>44926</v>
      </c>
      <c r="B1440" s="9" t="s">
        <v>13640</v>
      </c>
      <c r="C1440" s="9">
        <v>7</v>
      </c>
      <c r="D1440" s="9" t="s">
        <v>14119</v>
      </c>
      <c r="E1440" s="10" t="s">
        <v>14124</v>
      </c>
    </row>
    <row r="1441" spans="1:5" x14ac:dyDescent="0.55000000000000004">
      <c r="A1441" s="33">
        <v>44927</v>
      </c>
      <c r="B1441" s="9" t="s">
        <v>13652</v>
      </c>
      <c r="C1441" s="9">
        <v>11</v>
      </c>
      <c r="D1441" s="9" t="s">
        <v>14118</v>
      </c>
      <c r="E1441" s="10" t="s">
        <v>14121</v>
      </c>
    </row>
    <row r="1442" spans="1:5" x14ac:dyDescent="0.55000000000000004">
      <c r="A1442" s="33">
        <v>44928</v>
      </c>
      <c r="B1442" s="9" t="s">
        <v>13664</v>
      </c>
      <c r="C1442" s="9">
        <v>11</v>
      </c>
      <c r="D1442" s="9" t="s">
        <v>14119</v>
      </c>
      <c r="E1442" s="10" t="s">
        <v>14124</v>
      </c>
    </row>
    <row r="1443" spans="1:5" x14ac:dyDescent="0.55000000000000004">
      <c r="A1443" s="33">
        <v>44929</v>
      </c>
      <c r="B1443" s="9" t="s">
        <v>13674</v>
      </c>
      <c r="C1443" s="9">
        <v>11</v>
      </c>
      <c r="D1443" s="9" t="s">
        <v>14118</v>
      </c>
      <c r="E1443" s="10" t="s">
        <v>14121</v>
      </c>
    </row>
    <row r="1444" spans="1:5" x14ac:dyDescent="0.55000000000000004">
      <c r="A1444" s="33">
        <v>44930</v>
      </c>
      <c r="B1444" s="9" t="s">
        <v>13686</v>
      </c>
      <c r="C1444" s="9">
        <v>11</v>
      </c>
      <c r="D1444" s="9" t="s">
        <v>14119</v>
      </c>
      <c r="E1444" s="10" t="s">
        <v>14124</v>
      </c>
    </row>
    <row r="1445" spans="1:5" x14ac:dyDescent="0.55000000000000004">
      <c r="A1445" s="33">
        <v>44931</v>
      </c>
      <c r="B1445" s="9" t="s">
        <v>13697</v>
      </c>
      <c r="C1445" s="9">
        <v>9</v>
      </c>
      <c r="D1445" s="9" t="s">
        <v>14118</v>
      </c>
      <c r="E1445" s="10" t="s">
        <v>14121</v>
      </c>
    </row>
    <row r="1446" spans="1:5" x14ac:dyDescent="0.55000000000000004">
      <c r="A1446" s="33">
        <v>44932</v>
      </c>
      <c r="B1446" s="9" t="s">
        <v>13707</v>
      </c>
      <c r="C1446" s="9">
        <v>5</v>
      </c>
      <c r="D1446" s="9" t="s">
        <v>14119</v>
      </c>
      <c r="E1446" s="10" t="s">
        <v>14124</v>
      </c>
    </row>
    <row r="1447" spans="1:5" x14ac:dyDescent="0.55000000000000004">
      <c r="A1447" s="33">
        <v>44933</v>
      </c>
      <c r="B1447" s="9" t="s">
        <v>13719</v>
      </c>
      <c r="C1447" s="9">
        <v>8</v>
      </c>
      <c r="D1447" s="9" t="s">
        <v>14118</v>
      </c>
      <c r="E1447" s="10" t="s">
        <v>14121</v>
      </c>
    </row>
    <row r="1448" spans="1:5" x14ac:dyDescent="0.55000000000000004">
      <c r="A1448" s="33">
        <v>44934</v>
      </c>
      <c r="B1448" s="9" t="s">
        <v>13729</v>
      </c>
      <c r="C1448" s="9">
        <v>7</v>
      </c>
      <c r="D1448" s="9" t="s">
        <v>14119</v>
      </c>
      <c r="E1448" s="10" t="s">
        <v>14124</v>
      </c>
    </row>
    <row r="1449" spans="1:5" x14ac:dyDescent="0.55000000000000004">
      <c r="A1449" s="33">
        <v>44935</v>
      </c>
      <c r="B1449" s="9" t="s">
        <v>13739</v>
      </c>
      <c r="C1449" s="9">
        <v>6</v>
      </c>
      <c r="D1449" s="9" t="s">
        <v>14118</v>
      </c>
      <c r="E1449" s="10" t="s">
        <v>14121</v>
      </c>
    </row>
    <row r="1450" spans="1:5" x14ac:dyDescent="0.55000000000000004">
      <c r="A1450" s="33">
        <v>44936</v>
      </c>
      <c r="B1450" s="9" t="s">
        <v>13750</v>
      </c>
      <c r="C1450" s="9">
        <v>15</v>
      </c>
      <c r="D1450" s="9" t="s">
        <v>14119</v>
      </c>
      <c r="E1450" s="10" t="s">
        <v>14124</v>
      </c>
    </row>
    <row r="1451" spans="1:5" x14ac:dyDescent="0.55000000000000004">
      <c r="A1451" s="33">
        <v>44937</v>
      </c>
      <c r="B1451" s="9" t="s">
        <v>13760</v>
      </c>
      <c r="C1451" s="9">
        <v>23</v>
      </c>
      <c r="D1451" s="9" t="s">
        <v>14118</v>
      </c>
      <c r="E1451" s="10" t="s">
        <v>14121</v>
      </c>
    </row>
    <row r="1452" spans="1:5" x14ac:dyDescent="0.55000000000000004">
      <c r="A1452" s="33">
        <v>44938</v>
      </c>
      <c r="B1452" s="9" t="s">
        <v>13770</v>
      </c>
      <c r="C1452" s="9">
        <v>14</v>
      </c>
      <c r="D1452" s="9" t="s">
        <v>14119</v>
      </c>
      <c r="E1452" s="10" t="s">
        <v>14124</v>
      </c>
    </row>
    <row r="1453" spans="1:5" x14ac:dyDescent="0.55000000000000004">
      <c r="A1453" s="33">
        <v>44939</v>
      </c>
      <c r="B1453" s="9" t="s">
        <v>13780</v>
      </c>
      <c r="C1453" s="9">
        <v>9</v>
      </c>
      <c r="D1453" s="9" t="s">
        <v>14118</v>
      </c>
      <c r="E1453" s="10" t="s">
        <v>14121</v>
      </c>
    </row>
    <row r="1454" spans="1:5" x14ac:dyDescent="0.55000000000000004">
      <c r="A1454" s="33">
        <v>44940</v>
      </c>
      <c r="B1454" s="9" t="s">
        <v>13790</v>
      </c>
      <c r="C1454" s="9">
        <v>4</v>
      </c>
      <c r="D1454" s="9" t="s">
        <v>14119</v>
      </c>
      <c r="E1454" s="10" t="s">
        <v>14124</v>
      </c>
    </row>
    <row r="1455" spans="1:5" x14ac:dyDescent="0.55000000000000004">
      <c r="A1455" s="33">
        <v>44941</v>
      </c>
      <c r="B1455" s="9" t="s">
        <v>13801</v>
      </c>
      <c r="C1455" s="9">
        <v>3</v>
      </c>
      <c r="D1455" s="9" t="s">
        <v>14118</v>
      </c>
      <c r="E1455" s="10" t="s">
        <v>14121</v>
      </c>
    </row>
    <row r="1456" spans="1:5" x14ac:dyDescent="0.55000000000000004">
      <c r="A1456" s="33">
        <v>44942</v>
      </c>
      <c r="B1456" s="9" t="s">
        <v>13812</v>
      </c>
      <c r="C1456" s="9">
        <v>8</v>
      </c>
      <c r="D1456" s="9" t="s">
        <v>14119</v>
      </c>
      <c r="E1456" s="10" t="s">
        <v>14124</v>
      </c>
    </row>
    <row r="1457" spans="1:5" x14ac:dyDescent="0.55000000000000004">
      <c r="A1457" s="33">
        <v>44943</v>
      </c>
      <c r="B1457" s="9" t="s">
        <v>13824</v>
      </c>
      <c r="C1457" s="9">
        <v>12</v>
      </c>
      <c r="D1457" s="9" t="s">
        <v>14118</v>
      </c>
      <c r="E1457" s="10" t="s">
        <v>14121</v>
      </c>
    </row>
    <row r="1458" spans="1:5" x14ac:dyDescent="0.55000000000000004">
      <c r="A1458" s="33">
        <v>44944</v>
      </c>
      <c r="B1458" s="9" t="s">
        <v>13835</v>
      </c>
      <c r="C1458" s="9">
        <v>15</v>
      </c>
      <c r="D1458" s="9" t="s">
        <v>14119</v>
      </c>
      <c r="E1458" s="10" t="s">
        <v>14124</v>
      </c>
    </row>
    <row r="1459" spans="1:5" x14ac:dyDescent="0.55000000000000004">
      <c r="A1459" s="33">
        <v>44945</v>
      </c>
      <c r="B1459" s="9" t="s">
        <v>13846</v>
      </c>
      <c r="C1459" s="9">
        <v>17</v>
      </c>
      <c r="D1459" s="9" t="s">
        <v>14118</v>
      </c>
      <c r="E1459" s="10" t="s">
        <v>14121</v>
      </c>
    </row>
    <row r="1460" spans="1:5" x14ac:dyDescent="0.55000000000000004">
      <c r="A1460" s="33">
        <v>44946</v>
      </c>
      <c r="B1460" s="9" t="s">
        <v>13856</v>
      </c>
      <c r="C1460" s="9">
        <v>3</v>
      </c>
      <c r="D1460" s="9" t="s">
        <v>14119</v>
      </c>
      <c r="E1460" s="10" t="s">
        <v>14124</v>
      </c>
    </row>
    <row r="1461" spans="1:5" x14ac:dyDescent="0.55000000000000004">
      <c r="A1461" s="33">
        <v>44947</v>
      </c>
      <c r="B1461" s="9" t="s">
        <v>13866</v>
      </c>
      <c r="C1461" s="9">
        <v>2</v>
      </c>
      <c r="D1461" s="9" t="s">
        <v>14118</v>
      </c>
      <c r="E1461" s="10" t="s">
        <v>14121</v>
      </c>
    </row>
    <row r="1462" spans="1:5" x14ac:dyDescent="0.55000000000000004">
      <c r="A1462" s="33">
        <v>44948</v>
      </c>
      <c r="B1462" s="9" t="s">
        <v>13876</v>
      </c>
      <c r="C1462" s="9">
        <v>9</v>
      </c>
      <c r="D1462" s="9" t="s">
        <v>14119</v>
      </c>
      <c r="E1462" s="10" t="s">
        <v>14124</v>
      </c>
    </row>
    <row r="1463" spans="1:5" x14ac:dyDescent="0.55000000000000004">
      <c r="A1463" s="33">
        <v>44949</v>
      </c>
      <c r="B1463" s="9" t="s">
        <v>13887</v>
      </c>
      <c r="C1463" s="9">
        <v>5</v>
      </c>
      <c r="D1463" s="9" t="s">
        <v>14118</v>
      </c>
      <c r="E1463" s="10" t="s">
        <v>14121</v>
      </c>
    </row>
    <row r="1464" spans="1:5" x14ac:dyDescent="0.55000000000000004">
      <c r="A1464" s="33">
        <v>44950</v>
      </c>
      <c r="B1464" s="9" t="s">
        <v>13898</v>
      </c>
      <c r="C1464" s="9">
        <v>6</v>
      </c>
      <c r="D1464" s="9" t="s">
        <v>14119</v>
      </c>
      <c r="E1464" s="10" t="s">
        <v>14124</v>
      </c>
    </row>
    <row r="1465" spans="1:5" x14ac:dyDescent="0.55000000000000004">
      <c r="A1465" s="33">
        <v>44951</v>
      </c>
      <c r="B1465" s="9" t="s">
        <v>13910</v>
      </c>
      <c r="C1465" s="9">
        <v>8</v>
      </c>
      <c r="D1465" s="9" t="s">
        <v>14118</v>
      </c>
      <c r="E1465" s="10" t="s">
        <v>14121</v>
      </c>
    </row>
    <row r="1466" spans="1:5" x14ac:dyDescent="0.55000000000000004">
      <c r="A1466" s="33">
        <v>44952</v>
      </c>
      <c r="B1466" s="9" t="s">
        <v>13920</v>
      </c>
      <c r="C1466" s="9">
        <v>10</v>
      </c>
      <c r="D1466" s="9" t="s">
        <v>14119</v>
      </c>
      <c r="E1466" s="10" t="s">
        <v>14124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2:O1469"/>
  <sheetViews>
    <sheetView showGridLines="0" workbookViewId="0">
      <selection activeCell="A1469" sqref="A1468:XFD1469"/>
    </sheetView>
  </sheetViews>
  <sheetFormatPr defaultRowHeight="14.4" x14ac:dyDescent="0.55000000000000004"/>
  <cols>
    <col min="1" max="1" width="10.5234375" customWidth="1"/>
    <col min="2" max="2" width="14.1015625" style="5" customWidth="1"/>
    <col min="3" max="3" width="16.578125" style="24" customWidth="1"/>
    <col min="4" max="4" width="15.1015625" style="5" customWidth="1"/>
    <col min="5" max="5" width="14.83984375" customWidth="1"/>
    <col min="6" max="6" width="13.62890625" customWidth="1"/>
    <col min="7" max="7" width="14.68359375" customWidth="1"/>
    <col min="8" max="8" width="14.68359375" style="24" customWidth="1"/>
    <col min="9" max="9" width="17.83984375" style="24" customWidth="1"/>
    <col min="10" max="10" width="17.83984375" style="6" customWidth="1"/>
    <col min="11" max="11" width="18.20703125" style="24" customWidth="1"/>
    <col min="12" max="12" width="18.5234375" style="24" customWidth="1"/>
    <col min="13" max="15" width="8.83984375" style="24"/>
  </cols>
  <sheetData>
    <row r="2" spans="1:15" x14ac:dyDescent="0.55000000000000004">
      <c r="A2" s="10"/>
      <c r="B2" s="9"/>
      <c r="C2" s="23"/>
      <c r="D2" s="9"/>
      <c r="E2" s="10"/>
      <c r="F2" s="10">
        <v>1</v>
      </c>
      <c r="G2" s="10">
        <v>3</v>
      </c>
      <c r="H2" s="23">
        <v>4</v>
      </c>
      <c r="I2" s="23">
        <v>5</v>
      </c>
      <c r="J2" s="9">
        <v>6</v>
      </c>
    </row>
    <row r="3" spans="1:15" x14ac:dyDescent="0.55000000000000004">
      <c r="A3" s="30" t="s">
        <v>14113</v>
      </c>
      <c r="B3" s="30" t="s">
        <v>14114</v>
      </c>
      <c r="C3" s="32" t="s">
        <v>14115</v>
      </c>
      <c r="D3" s="31" t="s">
        <v>14116</v>
      </c>
      <c r="E3" s="30" t="s">
        <v>14117</v>
      </c>
      <c r="F3" s="7" t="s">
        <v>0</v>
      </c>
      <c r="G3" s="7" t="s">
        <v>2</v>
      </c>
      <c r="H3" s="22" t="s">
        <v>14128</v>
      </c>
      <c r="I3" s="22" t="s">
        <v>14127</v>
      </c>
      <c r="J3" s="25" t="s">
        <v>5</v>
      </c>
      <c r="K3" s="34" t="s">
        <v>14125</v>
      </c>
      <c r="L3" s="34" t="s">
        <v>14126</v>
      </c>
      <c r="M3" s="35" t="s">
        <v>14113</v>
      </c>
      <c r="N3" s="35" t="s">
        <v>14129</v>
      </c>
      <c r="O3" s="35" t="s">
        <v>14130</v>
      </c>
    </row>
    <row r="4" spans="1:15" x14ac:dyDescent="0.55000000000000004">
      <c r="A4" s="33">
        <v>44197</v>
      </c>
      <c r="B4" s="9" t="s">
        <v>16</v>
      </c>
      <c r="C4" s="9">
        <v>9</v>
      </c>
      <c r="D4" s="9" t="s">
        <v>14118</v>
      </c>
      <c r="E4" s="10" t="s">
        <v>14121</v>
      </c>
      <c r="F4" s="10" t="str">
        <f t="shared" ref="F4:J13" si="0">VLOOKUP($B4,Cleaned_data,F$2,FALSE)</f>
        <v>B07JW9H4J1</v>
      </c>
      <c r="G4" s="10" t="str">
        <f t="shared" si="0"/>
        <v>USBCables</v>
      </c>
      <c r="H4" s="23">
        <f>VLOOKUP($B4,Cleaned_data,H$2,FALSE)</f>
        <v>399</v>
      </c>
      <c r="I4" s="23">
        <f t="shared" si="0"/>
        <v>1099</v>
      </c>
      <c r="J4" s="11">
        <f t="shared" si="0"/>
        <v>0.64</v>
      </c>
      <c r="K4" s="23">
        <f t="shared" ref="K4:K67" si="1">$I4*$C4</f>
        <v>9891</v>
      </c>
      <c r="L4" s="23">
        <f t="shared" ref="L4:L67" si="2">$H4*$C4*(1-$J4)</f>
        <v>1292.76</v>
      </c>
      <c r="M4" s="23">
        <f>DAY($A4)</f>
        <v>1</v>
      </c>
      <c r="N4" s="23" t="str">
        <f>TEXT(A4,"mmm")</f>
        <v>Jan</v>
      </c>
      <c r="O4" s="23">
        <f>YEAR(A4)</f>
        <v>2021</v>
      </c>
    </row>
    <row r="5" spans="1:15" x14ac:dyDescent="0.55000000000000004">
      <c r="A5" s="33">
        <v>44198</v>
      </c>
      <c r="B5" s="9" t="s">
        <v>29</v>
      </c>
      <c r="C5" s="9">
        <v>5</v>
      </c>
      <c r="D5" s="9" t="s">
        <v>14118</v>
      </c>
      <c r="E5" s="10" t="s">
        <v>14120</v>
      </c>
      <c r="F5" s="10" t="str">
        <f t="shared" si="0"/>
        <v>B098NS6PVG</v>
      </c>
      <c r="G5" s="10" t="str">
        <f t="shared" si="0"/>
        <v>USBCables</v>
      </c>
      <c r="H5" s="23">
        <f t="shared" si="0"/>
        <v>199</v>
      </c>
      <c r="I5" s="23">
        <f t="shared" si="0"/>
        <v>349</v>
      </c>
      <c r="J5" s="11">
        <f t="shared" si="0"/>
        <v>0.43</v>
      </c>
      <c r="K5" s="23">
        <f t="shared" si="1"/>
        <v>1745</v>
      </c>
      <c r="L5" s="23">
        <f t="shared" si="2"/>
        <v>567.15000000000009</v>
      </c>
      <c r="M5" s="23">
        <f t="shared" ref="M5:M68" si="3">DAY($A5)</f>
        <v>2</v>
      </c>
      <c r="N5" s="23" t="str">
        <f t="shared" ref="N5:N34" si="4">TEXT(A5,"mmm")</f>
        <v>Jan</v>
      </c>
      <c r="O5" s="23">
        <f t="shared" ref="O5:O68" si="5">YEAR(A5)</f>
        <v>2021</v>
      </c>
    </row>
    <row r="6" spans="1:15" x14ac:dyDescent="0.55000000000000004">
      <c r="A6" s="33">
        <v>44199</v>
      </c>
      <c r="B6" s="9" t="s">
        <v>41</v>
      </c>
      <c r="C6" s="9">
        <v>8</v>
      </c>
      <c r="D6" s="9" t="s">
        <v>14118</v>
      </c>
      <c r="E6" s="10" t="s">
        <v>14121</v>
      </c>
      <c r="F6" s="10" t="str">
        <f t="shared" si="0"/>
        <v>B096MSW6CT</v>
      </c>
      <c r="G6" s="10" t="str">
        <f t="shared" si="0"/>
        <v>USBCables</v>
      </c>
      <c r="H6" s="23">
        <f t="shared" si="0"/>
        <v>199</v>
      </c>
      <c r="I6" s="23">
        <f t="shared" si="0"/>
        <v>1899</v>
      </c>
      <c r="J6" s="11">
        <f t="shared" si="0"/>
        <v>0.9</v>
      </c>
      <c r="K6" s="23">
        <f t="shared" si="1"/>
        <v>15192</v>
      </c>
      <c r="L6" s="23">
        <f t="shared" si="2"/>
        <v>159.19999999999996</v>
      </c>
      <c r="M6" s="23">
        <f t="shared" si="3"/>
        <v>3</v>
      </c>
      <c r="N6" s="23" t="str">
        <f t="shared" si="4"/>
        <v>Jan</v>
      </c>
      <c r="O6" s="23">
        <f t="shared" si="5"/>
        <v>2021</v>
      </c>
    </row>
    <row r="7" spans="1:15" x14ac:dyDescent="0.55000000000000004">
      <c r="A7" s="33">
        <v>44200</v>
      </c>
      <c r="B7" s="9" t="s">
        <v>52</v>
      </c>
      <c r="C7" s="9">
        <v>7</v>
      </c>
      <c r="D7" s="9" t="s">
        <v>14118</v>
      </c>
      <c r="E7" s="10" t="s">
        <v>14121</v>
      </c>
      <c r="F7" s="10" t="str">
        <f t="shared" si="0"/>
        <v>B08HDJ86NZ</v>
      </c>
      <c r="G7" s="10" t="str">
        <f t="shared" si="0"/>
        <v>USBCables</v>
      </c>
      <c r="H7" s="23">
        <f t="shared" si="0"/>
        <v>329</v>
      </c>
      <c r="I7" s="23">
        <f t="shared" si="0"/>
        <v>699</v>
      </c>
      <c r="J7" s="11">
        <f t="shared" si="0"/>
        <v>0.53</v>
      </c>
      <c r="K7" s="23">
        <f t="shared" si="1"/>
        <v>4893</v>
      </c>
      <c r="L7" s="23">
        <f t="shared" si="2"/>
        <v>1082.4099999999999</v>
      </c>
      <c r="M7" s="23">
        <f t="shared" si="3"/>
        <v>4</v>
      </c>
      <c r="N7" s="23" t="str">
        <f t="shared" si="4"/>
        <v>Jan</v>
      </c>
      <c r="O7" s="23">
        <f t="shared" si="5"/>
        <v>2021</v>
      </c>
    </row>
    <row r="8" spans="1:15" x14ac:dyDescent="0.55000000000000004">
      <c r="A8" s="33">
        <v>44201</v>
      </c>
      <c r="B8" s="9" t="s">
        <v>64</v>
      </c>
      <c r="C8" s="9">
        <v>6</v>
      </c>
      <c r="D8" s="9" t="s">
        <v>14118</v>
      </c>
      <c r="E8" s="10" t="s">
        <v>14121</v>
      </c>
      <c r="F8" s="10" t="str">
        <f t="shared" si="0"/>
        <v>B08CF3B7N1</v>
      </c>
      <c r="G8" s="10" t="str">
        <f t="shared" si="0"/>
        <v>USBCables</v>
      </c>
      <c r="H8" s="23">
        <f t="shared" si="0"/>
        <v>154</v>
      </c>
      <c r="I8" s="23">
        <f t="shared" si="0"/>
        <v>399</v>
      </c>
      <c r="J8" s="11">
        <f t="shared" si="0"/>
        <v>0.61</v>
      </c>
      <c r="K8" s="23">
        <f t="shared" si="1"/>
        <v>2394</v>
      </c>
      <c r="L8" s="23">
        <f t="shared" si="2"/>
        <v>360.36</v>
      </c>
      <c r="M8" s="23">
        <f t="shared" si="3"/>
        <v>5</v>
      </c>
      <c r="N8" s="23" t="str">
        <f t="shared" si="4"/>
        <v>Jan</v>
      </c>
      <c r="O8" s="23">
        <f t="shared" si="5"/>
        <v>2021</v>
      </c>
    </row>
    <row r="9" spans="1:15" x14ac:dyDescent="0.55000000000000004">
      <c r="A9" s="33">
        <v>44202</v>
      </c>
      <c r="B9" s="9" t="s">
        <v>75</v>
      </c>
      <c r="C9" s="9">
        <v>15</v>
      </c>
      <c r="D9" s="9" t="s">
        <v>14118</v>
      </c>
      <c r="E9" s="10" t="s">
        <v>14121</v>
      </c>
      <c r="F9" s="10" t="str">
        <f t="shared" si="0"/>
        <v>B08Y1TFSP6</v>
      </c>
      <c r="G9" s="10" t="str">
        <f t="shared" si="0"/>
        <v>USBCables</v>
      </c>
      <c r="H9" s="23">
        <f t="shared" si="0"/>
        <v>149</v>
      </c>
      <c r="I9" s="23">
        <f t="shared" si="0"/>
        <v>1000</v>
      </c>
      <c r="J9" s="11">
        <f t="shared" si="0"/>
        <v>0.85</v>
      </c>
      <c r="K9" s="23">
        <f t="shared" si="1"/>
        <v>15000</v>
      </c>
      <c r="L9" s="23">
        <f t="shared" si="2"/>
        <v>335.25000000000006</v>
      </c>
      <c r="M9" s="23">
        <f t="shared" si="3"/>
        <v>6</v>
      </c>
      <c r="N9" s="23" t="str">
        <f t="shared" si="4"/>
        <v>Jan</v>
      </c>
      <c r="O9" s="23">
        <f t="shared" si="5"/>
        <v>2021</v>
      </c>
    </row>
    <row r="10" spans="1:15" x14ac:dyDescent="0.55000000000000004">
      <c r="A10" s="33">
        <v>44203</v>
      </c>
      <c r="B10" s="9" t="s">
        <v>87</v>
      </c>
      <c r="C10" s="23">
        <v>23</v>
      </c>
      <c r="D10" s="9" t="s">
        <v>14118</v>
      </c>
      <c r="E10" s="10" t="s">
        <v>14121</v>
      </c>
      <c r="F10" s="10" t="str">
        <f t="shared" si="0"/>
        <v>B08WRWPM22</v>
      </c>
      <c r="G10" s="10" t="str">
        <f t="shared" si="0"/>
        <v>USBCables</v>
      </c>
      <c r="H10" s="23">
        <f t="shared" si="0"/>
        <v>176.63</v>
      </c>
      <c r="I10" s="23">
        <f t="shared" si="0"/>
        <v>499</v>
      </c>
      <c r="J10" s="11">
        <f t="shared" si="0"/>
        <v>0.65</v>
      </c>
      <c r="K10" s="23">
        <f t="shared" si="1"/>
        <v>11477</v>
      </c>
      <c r="L10" s="23">
        <f t="shared" si="2"/>
        <v>1421.8714999999997</v>
      </c>
      <c r="M10" s="23">
        <f t="shared" si="3"/>
        <v>7</v>
      </c>
      <c r="N10" s="23" t="str">
        <f t="shared" si="4"/>
        <v>Jan</v>
      </c>
      <c r="O10" s="23">
        <f t="shared" si="5"/>
        <v>2021</v>
      </c>
    </row>
    <row r="11" spans="1:15" x14ac:dyDescent="0.55000000000000004">
      <c r="A11" s="33">
        <v>44204</v>
      </c>
      <c r="B11" s="9" t="s">
        <v>99</v>
      </c>
      <c r="C11" s="9">
        <v>14</v>
      </c>
      <c r="D11" s="9" t="s">
        <v>14118</v>
      </c>
      <c r="E11" s="10" t="s">
        <v>14121</v>
      </c>
      <c r="F11" s="10" t="str">
        <f t="shared" si="0"/>
        <v>B08DDRGWTJ</v>
      </c>
      <c r="G11" s="10" t="str">
        <f t="shared" si="0"/>
        <v>USBCables</v>
      </c>
      <c r="H11" s="23">
        <f t="shared" si="0"/>
        <v>229</v>
      </c>
      <c r="I11" s="23">
        <f t="shared" si="0"/>
        <v>299</v>
      </c>
      <c r="J11" s="11">
        <f t="shared" si="0"/>
        <v>0.23</v>
      </c>
      <c r="K11" s="23">
        <f t="shared" si="1"/>
        <v>4186</v>
      </c>
      <c r="L11" s="23">
        <f t="shared" si="2"/>
        <v>2468.62</v>
      </c>
      <c r="M11" s="23">
        <f t="shared" si="3"/>
        <v>8</v>
      </c>
      <c r="N11" s="23" t="str">
        <f t="shared" si="4"/>
        <v>Jan</v>
      </c>
      <c r="O11" s="23">
        <f t="shared" si="5"/>
        <v>2021</v>
      </c>
    </row>
    <row r="12" spans="1:15" x14ac:dyDescent="0.55000000000000004">
      <c r="A12" s="33">
        <v>44205</v>
      </c>
      <c r="B12" s="9" t="s">
        <v>111</v>
      </c>
      <c r="C12" s="9">
        <v>9</v>
      </c>
      <c r="D12" s="9" t="s">
        <v>14118</v>
      </c>
      <c r="E12" s="10" t="s">
        <v>14121</v>
      </c>
      <c r="F12" s="10" t="str">
        <f t="shared" si="0"/>
        <v>B008IFXQFU</v>
      </c>
      <c r="G12" s="10" t="str">
        <f t="shared" si="0"/>
        <v>WirelessUSBAdapters</v>
      </c>
      <c r="H12" s="23">
        <f t="shared" si="0"/>
        <v>499</v>
      </c>
      <c r="I12" s="23">
        <f t="shared" si="0"/>
        <v>999</v>
      </c>
      <c r="J12" s="11">
        <f t="shared" si="0"/>
        <v>0.5</v>
      </c>
      <c r="K12" s="23">
        <f t="shared" si="1"/>
        <v>8991</v>
      </c>
      <c r="L12" s="23">
        <f t="shared" si="2"/>
        <v>2245.5</v>
      </c>
      <c r="M12" s="23">
        <f t="shared" si="3"/>
        <v>9</v>
      </c>
      <c r="N12" s="23" t="str">
        <f t="shared" si="4"/>
        <v>Jan</v>
      </c>
      <c r="O12" s="23">
        <f t="shared" si="5"/>
        <v>2021</v>
      </c>
    </row>
    <row r="13" spans="1:15" x14ac:dyDescent="0.55000000000000004">
      <c r="A13" s="33">
        <v>44206</v>
      </c>
      <c r="B13" s="9" t="s">
        <v>124</v>
      </c>
      <c r="C13" s="9">
        <v>4</v>
      </c>
      <c r="D13" s="9" t="s">
        <v>14118</v>
      </c>
      <c r="E13" s="10" t="s">
        <v>14121</v>
      </c>
      <c r="F13" s="10" t="str">
        <f t="shared" si="0"/>
        <v>B082LZGK39</v>
      </c>
      <c r="G13" s="10" t="str">
        <f t="shared" si="0"/>
        <v>USBCables</v>
      </c>
      <c r="H13" s="23">
        <f t="shared" si="0"/>
        <v>199</v>
      </c>
      <c r="I13" s="23">
        <f t="shared" si="0"/>
        <v>299</v>
      </c>
      <c r="J13" s="11">
        <f t="shared" si="0"/>
        <v>0.33</v>
      </c>
      <c r="K13" s="23">
        <f t="shared" si="1"/>
        <v>1196</v>
      </c>
      <c r="L13" s="23">
        <f t="shared" si="2"/>
        <v>533.31999999999994</v>
      </c>
      <c r="M13" s="23">
        <f t="shared" si="3"/>
        <v>10</v>
      </c>
      <c r="N13" s="23" t="str">
        <f t="shared" si="4"/>
        <v>Jan</v>
      </c>
      <c r="O13" s="23">
        <f t="shared" si="5"/>
        <v>2021</v>
      </c>
    </row>
    <row r="14" spans="1:15" x14ac:dyDescent="0.55000000000000004">
      <c r="A14" s="33">
        <v>44207</v>
      </c>
      <c r="B14" s="9" t="s">
        <v>129</v>
      </c>
      <c r="C14" s="9">
        <v>3</v>
      </c>
      <c r="D14" s="9" t="s">
        <v>14118</v>
      </c>
      <c r="E14" s="10" t="s">
        <v>14121</v>
      </c>
      <c r="F14" s="10" t="str">
        <f t="shared" ref="F14:J23" si="6">VLOOKUP($B14,Cleaned_data,F$2,FALSE)</f>
        <v>B08CF3D7QR</v>
      </c>
      <c r="G14" s="10" t="str">
        <f t="shared" si="6"/>
        <v>USBCables</v>
      </c>
      <c r="H14" s="23">
        <f t="shared" si="6"/>
        <v>154</v>
      </c>
      <c r="I14" s="23">
        <f t="shared" si="6"/>
        <v>339</v>
      </c>
      <c r="J14" s="11">
        <f t="shared" si="6"/>
        <v>0.55000000000000004</v>
      </c>
      <c r="K14" s="23">
        <f t="shared" si="1"/>
        <v>1017</v>
      </c>
      <c r="L14" s="23">
        <f t="shared" si="2"/>
        <v>207.89999999999998</v>
      </c>
      <c r="M14" s="23">
        <f t="shared" si="3"/>
        <v>11</v>
      </c>
      <c r="N14" s="23" t="str">
        <f t="shared" si="4"/>
        <v>Jan</v>
      </c>
      <c r="O14" s="23">
        <f t="shared" si="5"/>
        <v>2021</v>
      </c>
    </row>
    <row r="15" spans="1:15" x14ac:dyDescent="0.55000000000000004">
      <c r="A15" s="33">
        <v>44208</v>
      </c>
      <c r="B15" s="9" t="s">
        <v>140</v>
      </c>
      <c r="C15" s="9">
        <v>8</v>
      </c>
      <c r="D15" s="9" t="s">
        <v>14118</v>
      </c>
      <c r="E15" s="10" t="s">
        <v>14121</v>
      </c>
      <c r="F15" s="10" t="str">
        <f t="shared" si="6"/>
        <v>B0789LZTCJ</v>
      </c>
      <c r="G15" s="10" t="str">
        <f t="shared" si="6"/>
        <v>USBCables</v>
      </c>
      <c r="H15" s="23">
        <f t="shared" si="6"/>
        <v>299</v>
      </c>
      <c r="I15" s="23">
        <f t="shared" si="6"/>
        <v>799</v>
      </c>
      <c r="J15" s="11">
        <f t="shared" si="6"/>
        <v>0.63</v>
      </c>
      <c r="K15" s="23">
        <f t="shared" si="1"/>
        <v>6392</v>
      </c>
      <c r="L15" s="23">
        <f t="shared" si="2"/>
        <v>885.04</v>
      </c>
      <c r="M15" s="23">
        <f t="shared" si="3"/>
        <v>12</v>
      </c>
      <c r="N15" s="23" t="str">
        <f t="shared" si="4"/>
        <v>Jan</v>
      </c>
      <c r="O15" s="23">
        <f t="shared" si="5"/>
        <v>2021</v>
      </c>
    </row>
    <row r="16" spans="1:15" x14ac:dyDescent="0.55000000000000004">
      <c r="A16" s="33">
        <v>44209</v>
      </c>
      <c r="B16" s="9" t="s">
        <v>146</v>
      </c>
      <c r="C16" s="9">
        <v>12</v>
      </c>
      <c r="D16" s="9" t="s">
        <v>14119</v>
      </c>
      <c r="E16" s="10" t="s">
        <v>14122</v>
      </c>
      <c r="F16" s="10" t="str">
        <f t="shared" si="6"/>
        <v>B07KSMBL2H</v>
      </c>
      <c r="G16" s="10" t="str">
        <f t="shared" si="6"/>
        <v>HDMICables</v>
      </c>
      <c r="H16" s="23">
        <f t="shared" si="6"/>
        <v>219</v>
      </c>
      <c r="I16" s="23">
        <f t="shared" si="6"/>
        <v>700</v>
      </c>
      <c r="J16" s="11">
        <f t="shared" si="6"/>
        <v>0.69</v>
      </c>
      <c r="K16" s="23">
        <f t="shared" si="1"/>
        <v>8400</v>
      </c>
      <c r="L16" s="23">
        <f t="shared" si="2"/>
        <v>814.68000000000018</v>
      </c>
      <c r="M16" s="23">
        <f t="shared" si="3"/>
        <v>13</v>
      </c>
      <c r="N16" s="23" t="str">
        <f t="shared" si="4"/>
        <v>Jan</v>
      </c>
      <c r="O16" s="23">
        <f t="shared" si="5"/>
        <v>2021</v>
      </c>
    </row>
    <row r="17" spans="1:15" x14ac:dyDescent="0.55000000000000004">
      <c r="A17" s="33">
        <v>44210</v>
      </c>
      <c r="B17" s="9" t="s">
        <v>160</v>
      </c>
      <c r="C17" s="9">
        <v>15</v>
      </c>
      <c r="D17" s="9" t="s">
        <v>14119</v>
      </c>
      <c r="E17" s="10" t="s">
        <v>14122</v>
      </c>
      <c r="F17" s="10" t="str">
        <f t="shared" si="6"/>
        <v>B085DTN6R2</v>
      </c>
      <c r="G17" s="10" t="str">
        <f t="shared" si="6"/>
        <v>USBCables</v>
      </c>
      <c r="H17" s="23">
        <f t="shared" si="6"/>
        <v>350</v>
      </c>
      <c r="I17" s="23">
        <f t="shared" si="6"/>
        <v>899</v>
      </c>
      <c r="J17" s="11">
        <f t="shared" si="6"/>
        <v>0.61</v>
      </c>
      <c r="K17" s="23">
        <f t="shared" si="1"/>
        <v>13485</v>
      </c>
      <c r="L17" s="23">
        <f t="shared" si="2"/>
        <v>2047.5</v>
      </c>
      <c r="M17" s="23">
        <f t="shared" si="3"/>
        <v>14</v>
      </c>
      <c r="N17" s="23" t="str">
        <f t="shared" si="4"/>
        <v>Jan</v>
      </c>
      <c r="O17" s="23">
        <f t="shared" si="5"/>
        <v>2021</v>
      </c>
    </row>
    <row r="18" spans="1:15" x14ac:dyDescent="0.55000000000000004">
      <c r="A18" s="33">
        <v>44211</v>
      </c>
      <c r="B18" s="9" t="s">
        <v>172</v>
      </c>
      <c r="C18" s="9">
        <v>17</v>
      </c>
      <c r="D18" s="9" t="s">
        <v>14119</v>
      </c>
      <c r="E18" s="10" t="s">
        <v>14122</v>
      </c>
      <c r="F18" s="10" t="str">
        <f t="shared" si="6"/>
        <v>B09KLVMZ3B</v>
      </c>
      <c r="G18" s="10" t="str">
        <f t="shared" si="6"/>
        <v>USBCables</v>
      </c>
      <c r="H18" s="23">
        <f t="shared" si="6"/>
        <v>159</v>
      </c>
      <c r="I18" s="23">
        <f t="shared" si="6"/>
        <v>399</v>
      </c>
      <c r="J18" s="11">
        <f t="shared" si="6"/>
        <v>0.6</v>
      </c>
      <c r="K18" s="23">
        <f t="shared" si="1"/>
        <v>6783</v>
      </c>
      <c r="L18" s="23">
        <f t="shared" si="2"/>
        <v>1081.2</v>
      </c>
      <c r="M18" s="23">
        <f t="shared" si="3"/>
        <v>15</v>
      </c>
      <c r="N18" s="23" t="str">
        <f t="shared" si="4"/>
        <v>Jan</v>
      </c>
      <c r="O18" s="23">
        <f t="shared" si="5"/>
        <v>2021</v>
      </c>
    </row>
    <row r="19" spans="1:15" x14ac:dyDescent="0.55000000000000004">
      <c r="A19" s="33">
        <v>44212</v>
      </c>
      <c r="B19" s="9" t="s">
        <v>182</v>
      </c>
      <c r="C19" s="9">
        <v>3</v>
      </c>
      <c r="D19" s="9" t="s">
        <v>14119</v>
      </c>
      <c r="E19" s="10" t="s">
        <v>14122</v>
      </c>
      <c r="F19" s="10" t="str">
        <f t="shared" si="6"/>
        <v>B083342NKJ</v>
      </c>
      <c r="G19" s="10" t="str">
        <f t="shared" si="6"/>
        <v>USBCables</v>
      </c>
      <c r="H19" s="23">
        <f t="shared" si="6"/>
        <v>349</v>
      </c>
      <c r="I19" s="23">
        <f t="shared" si="6"/>
        <v>399</v>
      </c>
      <c r="J19" s="11">
        <f t="shared" si="6"/>
        <v>0.13</v>
      </c>
      <c r="K19" s="23">
        <f t="shared" si="1"/>
        <v>1197</v>
      </c>
      <c r="L19" s="23">
        <f t="shared" si="2"/>
        <v>910.89</v>
      </c>
      <c r="M19" s="23">
        <f t="shared" si="3"/>
        <v>16</v>
      </c>
      <c r="N19" s="23" t="str">
        <f t="shared" si="4"/>
        <v>Jan</v>
      </c>
      <c r="O19" s="23">
        <f t="shared" si="5"/>
        <v>2021</v>
      </c>
    </row>
    <row r="20" spans="1:15" x14ac:dyDescent="0.55000000000000004">
      <c r="A20" s="33">
        <v>44213</v>
      </c>
      <c r="B20" s="9" t="s">
        <v>192</v>
      </c>
      <c r="C20" s="9">
        <v>2</v>
      </c>
      <c r="D20" s="9" t="s">
        <v>14119</v>
      </c>
      <c r="E20" s="10" t="s">
        <v>14122</v>
      </c>
      <c r="F20" s="10" t="str">
        <f t="shared" si="6"/>
        <v>B0B6F7LX4C</v>
      </c>
      <c r="G20" s="10" t="str">
        <f t="shared" si="6"/>
        <v>SmartTelevisions</v>
      </c>
      <c r="H20" s="23">
        <f t="shared" si="6"/>
        <v>13999</v>
      </c>
      <c r="I20" s="23">
        <f t="shared" si="6"/>
        <v>24999</v>
      </c>
      <c r="J20" s="11">
        <f t="shared" si="6"/>
        <v>0.44</v>
      </c>
      <c r="K20" s="23">
        <f t="shared" si="1"/>
        <v>49998</v>
      </c>
      <c r="L20" s="23">
        <f t="shared" si="2"/>
        <v>15678.880000000001</v>
      </c>
      <c r="M20" s="23">
        <f t="shared" si="3"/>
        <v>17</v>
      </c>
      <c r="N20" s="23" t="str">
        <f t="shared" si="4"/>
        <v>Jan</v>
      </c>
      <c r="O20" s="23">
        <f t="shared" si="5"/>
        <v>2021</v>
      </c>
    </row>
    <row r="21" spans="1:15" x14ac:dyDescent="0.55000000000000004">
      <c r="A21" s="33">
        <v>44214</v>
      </c>
      <c r="B21" s="9" t="s">
        <v>205</v>
      </c>
      <c r="C21" s="9">
        <v>9</v>
      </c>
      <c r="D21" s="9" t="s">
        <v>14119</v>
      </c>
      <c r="E21" s="10" t="s">
        <v>14122</v>
      </c>
      <c r="F21" s="10" t="str">
        <f t="shared" si="6"/>
        <v>B082LSVT4B</v>
      </c>
      <c r="G21" s="10" t="str">
        <f t="shared" si="6"/>
        <v>USBCables</v>
      </c>
      <c r="H21" s="23">
        <f t="shared" si="6"/>
        <v>249</v>
      </c>
      <c r="I21" s="23">
        <f t="shared" si="6"/>
        <v>399</v>
      </c>
      <c r="J21" s="11">
        <f t="shared" si="6"/>
        <v>0.38</v>
      </c>
      <c r="K21" s="23">
        <f t="shared" si="1"/>
        <v>3591</v>
      </c>
      <c r="L21" s="23">
        <f t="shared" si="2"/>
        <v>1389.42</v>
      </c>
      <c r="M21" s="23">
        <f t="shared" si="3"/>
        <v>18</v>
      </c>
      <c r="N21" s="23" t="str">
        <f t="shared" si="4"/>
        <v>Jan</v>
      </c>
      <c r="O21" s="23">
        <f t="shared" si="5"/>
        <v>2021</v>
      </c>
    </row>
    <row r="22" spans="1:15" x14ac:dyDescent="0.55000000000000004">
      <c r="A22" s="33">
        <v>44215</v>
      </c>
      <c r="B22" s="9" t="s">
        <v>211</v>
      </c>
      <c r="C22" s="9">
        <v>5</v>
      </c>
      <c r="D22" s="9" t="s">
        <v>14119</v>
      </c>
      <c r="E22" s="10" t="s">
        <v>14122</v>
      </c>
      <c r="F22" s="10" t="str">
        <f t="shared" si="6"/>
        <v>B08WRBG3XW</v>
      </c>
      <c r="G22" s="10" t="str">
        <f t="shared" si="6"/>
        <v>USBCables</v>
      </c>
      <c r="H22" s="23">
        <f t="shared" si="6"/>
        <v>199</v>
      </c>
      <c r="I22" s="23">
        <f t="shared" si="6"/>
        <v>499</v>
      </c>
      <c r="J22" s="11">
        <f t="shared" si="6"/>
        <v>0.6</v>
      </c>
      <c r="K22" s="23">
        <f t="shared" si="1"/>
        <v>2495</v>
      </c>
      <c r="L22" s="23">
        <f t="shared" si="2"/>
        <v>398</v>
      </c>
      <c r="M22" s="23">
        <f t="shared" si="3"/>
        <v>19</v>
      </c>
      <c r="N22" s="23" t="str">
        <f t="shared" si="4"/>
        <v>Jan</v>
      </c>
      <c r="O22" s="23">
        <f t="shared" si="5"/>
        <v>2021</v>
      </c>
    </row>
    <row r="23" spans="1:15" x14ac:dyDescent="0.55000000000000004">
      <c r="A23" s="33">
        <v>44216</v>
      </c>
      <c r="B23" s="9" t="s">
        <v>221</v>
      </c>
      <c r="C23" s="9">
        <v>6</v>
      </c>
      <c r="D23" s="9" t="s">
        <v>14119</v>
      </c>
      <c r="E23" s="10" t="s">
        <v>14122</v>
      </c>
      <c r="F23" s="10" t="str">
        <f t="shared" si="6"/>
        <v>B08DPLCM6T</v>
      </c>
      <c r="G23" s="10" t="str">
        <f t="shared" si="6"/>
        <v>SmartTelevisions</v>
      </c>
      <c r="H23" s="23">
        <f t="shared" si="6"/>
        <v>13490</v>
      </c>
      <c r="I23" s="23">
        <f t="shared" si="6"/>
        <v>21990</v>
      </c>
      <c r="J23" s="11">
        <f t="shared" si="6"/>
        <v>0.39</v>
      </c>
      <c r="K23" s="23">
        <f t="shared" si="1"/>
        <v>131940</v>
      </c>
      <c r="L23" s="23">
        <f t="shared" si="2"/>
        <v>49373.4</v>
      </c>
      <c r="M23" s="23">
        <f t="shared" si="3"/>
        <v>20</v>
      </c>
      <c r="N23" s="23" t="str">
        <f t="shared" si="4"/>
        <v>Jan</v>
      </c>
      <c r="O23" s="23">
        <f t="shared" si="5"/>
        <v>2021</v>
      </c>
    </row>
    <row r="24" spans="1:15" x14ac:dyDescent="0.55000000000000004">
      <c r="A24" s="33">
        <v>44217</v>
      </c>
      <c r="B24" s="9" t="s">
        <v>233</v>
      </c>
      <c r="C24" s="9">
        <v>8</v>
      </c>
      <c r="D24" s="9" t="s">
        <v>14119</v>
      </c>
      <c r="E24" s="10" t="s">
        <v>14122</v>
      </c>
      <c r="F24" s="10" t="str">
        <f t="shared" ref="F24:J33" si="7">VLOOKUP($B24,Cleaned_data,F$2,FALSE)</f>
        <v>B09C6HXFC1</v>
      </c>
      <c r="G24" s="10" t="str">
        <f t="shared" si="7"/>
        <v>USBCables</v>
      </c>
      <c r="H24" s="23">
        <f t="shared" si="7"/>
        <v>970</v>
      </c>
      <c r="I24" s="23">
        <f t="shared" si="7"/>
        <v>1799</v>
      </c>
      <c r="J24" s="11">
        <f t="shared" si="7"/>
        <v>0.46</v>
      </c>
      <c r="K24" s="23">
        <f t="shared" si="1"/>
        <v>14392</v>
      </c>
      <c r="L24" s="23">
        <f t="shared" si="2"/>
        <v>4190.4000000000005</v>
      </c>
      <c r="M24" s="23">
        <f t="shared" si="3"/>
        <v>21</v>
      </c>
      <c r="N24" s="23" t="str">
        <f t="shared" si="4"/>
        <v>Jan</v>
      </c>
      <c r="O24" s="23">
        <f t="shared" si="5"/>
        <v>2021</v>
      </c>
    </row>
    <row r="25" spans="1:15" x14ac:dyDescent="0.55000000000000004">
      <c r="A25" s="33">
        <v>44218</v>
      </c>
      <c r="B25" s="9" t="s">
        <v>245</v>
      </c>
      <c r="C25" s="9">
        <v>10</v>
      </c>
      <c r="D25" s="9" t="s">
        <v>14119</v>
      </c>
      <c r="E25" s="10" t="s">
        <v>14122</v>
      </c>
      <c r="F25" s="10" t="str">
        <f t="shared" si="7"/>
        <v>B085194JFL</v>
      </c>
      <c r="G25" s="10" t="str">
        <f t="shared" si="7"/>
        <v>HDMICables</v>
      </c>
      <c r="H25" s="23">
        <f t="shared" si="7"/>
        <v>279</v>
      </c>
      <c r="I25" s="23">
        <f t="shared" si="7"/>
        <v>499</v>
      </c>
      <c r="J25" s="11">
        <f t="shared" si="7"/>
        <v>0.44</v>
      </c>
      <c r="K25" s="23">
        <f t="shared" si="1"/>
        <v>4990</v>
      </c>
      <c r="L25" s="23">
        <f t="shared" si="2"/>
        <v>1562.4</v>
      </c>
      <c r="M25" s="23">
        <f t="shared" si="3"/>
        <v>22</v>
      </c>
      <c r="N25" s="23" t="str">
        <f t="shared" si="4"/>
        <v>Jan</v>
      </c>
      <c r="O25" s="23">
        <f t="shared" si="5"/>
        <v>2021</v>
      </c>
    </row>
    <row r="26" spans="1:15" x14ac:dyDescent="0.55000000000000004">
      <c r="A26" s="33">
        <v>44219</v>
      </c>
      <c r="B26" s="9" t="s">
        <v>256</v>
      </c>
      <c r="C26" s="9">
        <v>15</v>
      </c>
      <c r="D26" s="9" t="s">
        <v>14119</v>
      </c>
      <c r="E26" s="10" t="s">
        <v>14122</v>
      </c>
      <c r="F26" s="10" t="str">
        <f t="shared" si="7"/>
        <v>B09F6S8BT6</v>
      </c>
      <c r="G26" s="10" t="str">
        <f t="shared" si="7"/>
        <v>SmartTelevisions</v>
      </c>
      <c r="H26" s="23">
        <f t="shared" si="7"/>
        <v>13490</v>
      </c>
      <c r="I26" s="23">
        <f t="shared" si="7"/>
        <v>22900</v>
      </c>
      <c r="J26" s="11">
        <f t="shared" si="7"/>
        <v>0.41</v>
      </c>
      <c r="K26" s="23">
        <f t="shared" si="1"/>
        <v>343500</v>
      </c>
      <c r="L26" s="23">
        <f t="shared" si="2"/>
        <v>119386.50000000001</v>
      </c>
      <c r="M26" s="23">
        <f t="shared" si="3"/>
        <v>23</v>
      </c>
      <c r="N26" s="23" t="str">
        <f t="shared" si="4"/>
        <v>Jan</v>
      </c>
      <c r="O26" s="23">
        <f t="shared" si="5"/>
        <v>2021</v>
      </c>
    </row>
    <row r="27" spans="1:15" x14ac:dyDescent="0.55000000000000004">
      <c r="A27" s="33">
        <v>44220</v>
      </c>
      <c r="B27" s="9" t="s">
        <v>267</v>
      </c>
      <c r="C27" s="9">
        <v>17</v>
      </c>
      <c r="D27" s="9" t="s">
        <v>14119</v>
      </c>
      <c r="E27" s="10" t="s">
        <v>14122</v>
      </c>
      <c r="F27" s="10" t="str">
        <f t="shared" si="7"/>
        <v>B09NHVCHS9</v>
      </c>
      <c r="G27" s="10" t="str">
        <f t="shared" si="7"/>
        <v>USBCables</v>
      </c>
      <c r="H27" s="23">
        <f t="shared" si="7"/>
        <v>59</v>
      </c>
      <c r="I27" s="23">
        <f t="shared" si="7"/>
        <v>199</v>
      </c>
      <c r="J27" s="11">
        <f t="shared" si="7"/>
        <v>0.7</v>
      </c>
      <c r="K27" s="23">
        <f t="shared" si="1"/>
        <v>3383</v>
      </c>
      <c r="L27" s="23">
        <f t="shared" si="2"/>
        <v>300.90000000000003</v>
      </c>
      <c r="M27" s="23">
        <f t="shared" si="3"/>
        <v>24</v>
      </c>
      <c r="N27" s="23" t="str">
        <f t="shared" si="4"/>
        <v>Jan</v>
      </c>
      <c r="O27" s="23">
        <f t="shared" si="5"/>
        <v>2021</v>
      </c>
    </row>
    <row r="28" spans="1:15" x14ac:dyDescent="0.55000000000000004">
      <c r="A28" s="33">
        <v>44221</v>
      </c>
      <c r="B28" s="9" t="s">
        <v>278</v>
      </c>
      <c r="C28" s="9">
        <v>18</v>
      </c>
      <c r="D28" s="9" t="s">
        <v>14119</v>
      </c>
      <c r="E28" s="10" t="s">
        <v>14122</v>
      </c>
      <c r="F28" s="10" t="str">
        <f t="shared" si="7"/>
        <v>B0B1YVCJ2Y</v>
      </c>
      <c r="G28" s="10" t="str">
        <f t="shared" si="7"/>
        <v>SmartTelevisions</v>
      </c>
      <c r="H28" s="23">
        <f t="shared" si="7"/>
        <v>11499</v>
      </c>
      <c r="I28" s="23">
        <f t="shared" si="7"/>
        <v>19990</v>
      </c>
      <c r="J28" s="11">
        <f t="shared" si="7"/>
        <v>0.42</v>
      </c>
      <c r="K28" s="23">
        <f t="shared" si="1"/>
        <v>359820</v>
      </c>
      <c r="L28" s="23">
        <f t="shared" si="2"/>
        <v>120049.56000000001</v>
      </c>
      <c r="M28" s="23">
        <f t="shared" si="3"/>
        <v>25</v>
      </c>
      <c r="N28" s="23" t="str">
        <f t="shared" si="4"/>
        <v>Jan</v>
      </c>
      <c r="O28" s="23">
        <f t="shared" si="5"/>
        <v>2021</v>
      </c>
    </row>
    <row r="29" spans="1:15" x14ac:dyDescent="0.55000000000000004">
      <c r="A29" s="33">
        <v>44222</v>
      </c>
      <c r="B29" s="9" t="s">
        <v>290</v>
      </c>
      <c r="C29" s="9">
        <v>6</v>
      </c>
      <c r="D29" s="9" t="s">
        <v>14119</v>
      </c>
      <c r="E29" s="10" t="s">
        <v>14122</v>
      </c>
      <c r="F29" s="10" t="str">
        <f t="shared" si="7"/>
        <v>B01M4GGIVU</v>
      </c>
      <c r="G29" s="10" t="str">
        <f t="shared" si="7"/>
        <v>HDMICables</v>
      </c>
      <c r="H29" s="23">
        <f t="shared" si="7"/>
        <v>199</v>
      </c>
      <c r="I29" s="23">
        <f t="shared" si="7"/>
        <v>699</v>
      </c>
      <c r="J29" s="11">
        <f t="shared" si="7"/>
        <v>0.72</v>
      </c>
      <c r="K29" s="23">
        <f t="shared" si="1"/>
        <v>4194</v>
      </c>
      <c r="L29" s="23">
        <f t="shared" si="2"/>
        <v>334.32000000000005</v>
      </c>
      <c r="M29" s="23">
        <f t="shared" si="3"/>
        <v>26</v>
      </c>
      <c r="N29" s="23" t="str">
        <f t="shared" si="4"/>
        <v>Jan</v>
      </c>
      <c r="O29" s="23">
        <f t="shared" si="5"/>
        <v>2021</v>
      </c>
    </row>
    <row r="30" spans="1:15" x14ac:dyDescent="0.55000000000000004">
      <c r="A30" s="33">
        <v>44223</v>
      </c>
      <c r="B30" s="9" t="s">
        <v>300</v>
      </c>
      <c r="C30" s="9">
        <v>6</v>
      </c>
      <c r="D30" s="9" t="s">
        <v>14119</v>
      </c>
      <c r="E30" s="10" t="s">
        <v>14122</v>
      </c>
      <c r="F30" s="10" t="str">
        <f t="shared" si="7"/>
        <v>B08B42LWKN</v>
      </c>
      <c r="G30" s="10" t="str">
        <f t="shared" si="7"/>
        <v>SmartTelevisions</v>
      </c>
      <c r="H30" s="23">
        <f t="shared" si="7"/>
        <v>14999</v>
      </c>
      <c r="I30" s="23">
        <f t="shared" si="7"/>
        <v>19999</v>
      </c>
      <c r="J30" s="11">
        <f t="shared" si="7"/>
        <v>0.25</v>
      </c>
      <c r="K30" s="23">
        <f t="shared" si="1"/>
        <v>119994</v>
      </c>
      <c r="L30" s="23">
        <f t="shared" si="2"/>
        <v>67495.5</v>
      </c>
      <c r="M30" s="23">
        <f t="shared" si="3"/>
        <v>27</v>
      </c>
      <c r="N30" s="23" t="str">
        <f t="shared" si="4"/>
        <v>Jan</v>
      </c>
      <c r="O30" s="23">
        <f t="shared" si="5"/>
        <v>2021</v>
      </c>
    </row>
    <row r="31" spans="1:15" x14ac:dyDescent="0.55000000000000004">
      <c r="A31" s="33">
        <v>44224</v>
      </c>
      <c r="B31" s="9" t="s">
        <v>312</v>
      </c>
      <c r="C31" s="9">
        <v>6</v>
      </c>
      <c r="D31" s="9" t="s">
        <v>14119</v>
      </c>
      <c r="E31" s="10" t="s">
        <v>14122</v>
      </c>
      <c r="F31" s="10" t="str">
        <f t="shared" si="7"/>
        <v>B094JNXNPV</v>
      </c>
      <c r="G31" s="10" t="str">
        <f t="shared" si="7"/>
        <v>USBCables</v>
      </c>
      <c r="H31" s="23">
        <f t="shared" si="7"/>
        <v>299</v>
      </c>
      <c r="I31" s="23">
        <f t="shared" si="7"/>
        <v>399</v>
      </c>
      <c r="J31" s="11">
        <f t="shared" si="7"/>
        <v>0.25</v>
      </c>
      <c r="K31" s="23">
        <f t="shared" si="1"/>
        <v>2394</v>
      </c>
      <c r="L31" s="23">
        <f t="shared" si="2"/>
        <v>1345.5</v>
      </c>
      <c r="M31" s="23">
        <f t="shared" si="3"/>
        <v>28</v>
      </c>
      <c r="N31" s="23" t="str">
        <f t="shared" si="4"/>
        <v>Jan</v>
      </c>
      <c r="O31" s="23">
        <f t="shared" si="5"/>
        <v>2021</v>
      </c>
    </row>
    <row r="32" spans="1:15" x14ac:dyDescent="0.55000000000000004">
      <c r="A32" s="33">
        <v>44225</v>
      </c>
      <c r="B32" s="9" t="s">
        <v>322</v>
      </c>
      <c r="C32" s="9">
        <v>7</v>
      </c>
      <c r="D32" s="9" t="s">
        <v>14119</v>
      </c>
      <c r="E32" s="10" t="s">
        <v>14122</v>
      </c>
      <c r="F32" s="10" t="str">
        <f t="shared" si="7"/>
        <v>B09W5XR9RT</v>
      </c>
      <c r="G32" s="10" t="str">
        <f t="shared" si="7"/>
        <v>USBCables</v>
      </c>
      <c r="H32" s="23">
        <f t="shared" si="7"/>
        <v>970</v>
      </c>
      <c r="I32" s="23">
        <f t="shared" si="7"/>
        <v>1999</v>
      </c>
      <c r="J32" s="11">
        <f t="shared" si="7"/>
        <v>0.51</v>
      </c>
      <c r="K32" s="23">
        <f t="shared" si="1"/>
        <v>13993</v>
      </c>
      <c r="L32" s="23">
        <f t="shared" si="2"/>
        <v>3327.1</v>
      </c>
      <c r="M32" s="23">
        <f t="shared" si="3"/>
        <v>29</v>
      </c>
      <c r="N32" s="23" t="str">
        <f t="shared" si="4"/>
        <v>Jan</v>
      </c>
      <c r="O32" s="23">
        <f t="shared" si="5"/>
        <v>2021</v>
      </c>
    </row>
    <row r="33" spans="1:15" x14ac:dyDescent="0.55000000000000004">
      <c r="A33" s="33">
        <v>44226</v>
      </c>
      <c r="B33" s="9" t="s">
        <v>333</v>
      </c>
      <c r="C33" s="9">
        <v>7</v>
      </c>
      <c r="D33" s="9" t="s">
        <v>14119</v>
      </c>
      <c r="E33" s="10" t="s">
        <v>14122</v>
      </c>
      <c r="F33" s="10" t="str">
        <f t="shared" si="7"/>
        <v>B077Z65HSD</v>
      </c>
      <c r="G33" s="10" t="str">
        <f t="shared" si="7"/>
        <v>USBCables</v>
      </c>
      <c r="H33" s="23">
        <f t="shared" si="7"/>
        <v>299</v>
      </c>
      <c r="I33" s="23">
        <f t="shared" si="7"/>
        <v>999</v>
      </c>
      <c r="J33" s="11">
        <f t="shared" si="7"/>
        <v>0.7</v>
      </c>
      <c r="K33" s="23">
        <f t="shared" si="1"/>
        <v>6993</v>
      </c>
      <c r="L33" s="23">
        <f t="shared" si="2"/>
        <v>627.90000000000009</v>
      </c>
      <c r="M33" s="23">
        <f t="shared" si="3"/>
        <v>30</v>
      </c>
      <c r="N33" s="23" t="str">
        <f t="shared" si="4"/>
        <v>Jan</v>
      </c>
      <c r="O33" s="23">
        <f t="shared" si="5"/>
        <v>2021</v>
      </c>
    </row>
    <row r="34" spans="1:15" x14ac:dyDescent="0.55000000000000004">
      <c r="A34" s="33">
        <v>44227</v>
      </c>
      <c r="B34" s="9" t="s">
        <v>343</v>
      </c>
      <c r="C34" s="9">
        <v>7</v>
      </c>
      <c r="D34" s="9" t="s">
        <v>14119</v>
      </c>
      <c r="E34" s="10" t="s">
        <v>14122</v>
      </c>
      <c r="F34" s="10" t="str">
        <f t="shared" ref="F34:J43" si="8">VLOOKUP($B34,Cleaned_data,F$2,FALSE)</f>
        <v>B00NH11PEY</v>
      </c>
      <c r="G34" s="10" t="str">
        <f t="shared" si="8"/>
        <v>USBCables</v>
      </c>
      <c r="H34" s="23">
        <f t="shared" si="8"/>
        <v>199</v>
      </c>
      <c r="I34" s="23">
        <f t="shared" si="8"/>
        <v>750</v>
      </c>
      <c r="J34" s="11">
        <f t="shared" si="8"/>
        <v>0.73</v>
      </c>
      <c r="K34" s="23">
        <f t="shared" si="1"/>
        <v>5250</v>
      </c>
      <c r="L34" s="23">
        <f t="shared" si="2"/>
        <v>376.11</v>
      </c>
      <c r="M34" s="23">
        <f t="shared" si="3"/>
        <v>31</v>
      </c>
      <c r="N34" s="23" t="str">
        <f t="shared" si="4"/>
        <v>Jan</v>
      </c>
      <c r="O34" s="23">
        <f t="shared" si="5"/>
        <v>2021</v>
      </c>
    </row>
    <row r="35" spans="1:15" x14ac:dyDescent="0.55000000000000004">
      <c r="A35" s="33">
        <v>44228</v>
      </c>
      <c r="B35" s="9" t="s">
        <v>354</v>
      </c>
      <c r="C35" s="9">
        <v>7</v>
      </c>
      <c r="D35" s="9" t="s">
        <v>14119</v>
      </c>
      <c r="E35" s="10" t="s">
        <v>14122</v>
      </c>
      <c r="F35" s="10" t="str">
        <f t="shared" si="8"/>
        <v>B09CMM3VGK</v>
      </c>
      <c r="G35" s="10" t="str">
        <f t="shared" si="8"/>
        <v>USBCables</v>
      </c>
      <c r="H35" s="23">
        <f t="shared" si="8"/>
        <v>179</v>
      </c>
      <c r="I35" s="23">
        <f t="shared" si="8"/>
        <v>499</v>
      </c>
      <c r="J35" s="11">
        <f t="shared" si="8"/>
        <v>0.64</v>
      </c>
      <c r="K35" s="23">
        <f t="shared" si="1"/>
        <v>3493</v>
      </c>
      <c r="L35" s="23">
        <f t="shared" si="2"/>
        <v>451.08</v>
      </c>
      <c r="M35" s="23">
        <f t="shared" si="3"/>
        <v>1</v>
      </c>
      <c r="N35" s="23" t="str">
        <f>TEXT(A$35,"mmm")</f>
        <v>Feb</v>
      </c>
      <c r="O35" s="23">
        <f t="shared" si="5"/>
        <v>2021</v>
      </c>
    </row>
    <row r="36" spans="1:15" x14ac:dyDescent="0.55000000000000004">
      <c r="A36" s="33">
        <v>44229</v>
      </c>
      <c r="B36" s="9" t="s">
        <v>365</v>
      </c>
      <c r="C36" s="9">
        <v>7</v>
      </c>
      <c r="D36" s="9" t="s">
        <v>14119</v>
      </c>
      <c r="E36" s="10" t="s">
        <v>14122</v>
      </c>
      <c r="F36" s="10" t="str">
        <f t="shared" si="8"/>
        <v>B08QSC1XY8</v>
      </c>
      <c r="G36" s="10" t="str">
        <f t="shared" si="8"/>
        <v>USBCables</v>
      </c>
      <c r="H36" s="23">
        <f t="shared" si="8"/>
        <v>389</v>
      </c>
      <c r="I36" s="23">
        <f t="shared" si="8"/>
        <v>1099</v>
      </c>
      <c r="J36" s="11">
        <f t="shared" si="8"/>
        <v>0.65</v>
      </c>
      <c r="K36" s="23">
        <f t="shared" si="1"/>
        <v>7693</v>
      </c>
      <c r="L36" s="23">
        <f t="shared" si="2"/>
        <v>953.05</v>
      </c>
      <c r="M36" s="23">
        <f t="shared" si="3"/>
        <v>2</v>
      </c>
      <c r="N36" s="23" t="str">
        <f t="shared" ref="N36:N62" si="9">TEXT(A$35,"mmm")</f>
        <v>Feb</v>
      </c>
      <c r="O36" s="23">
        <f t="shared" si="5"/>
        <v>2021</v>
      </c>
    </row>
    <row r="37" spans="1:15" x14ac:dyDescent="0.55000000000000004">
      <c r="A37" s="33">
        <v>44230</v>
      </c>
      <c r="B37" s="9" t="s">
        <v>376</v>
      </c>
      <c r="C37" s="9">
        <v>7</v>
      </c>
      <c r="D37" s="9" t="s">
        <v>14119</v>
      </c>
      <c r="E37" s="10" t="s">
        <v>14122</v>
      </c>
      <c r="F37" s="10" t="str">
        <f t="shared" si="8"/>
        <v>B008FWZGSG</v>
      </c>
      <c r="G37" s="10" t="str">
        <f t="shared" si="8"/>
        <v>USBCables</v>
      </c>
      <c r="H37" s="23">
        <f t="shared" si="8"/>
        <v>599</v>
      </c>
      <c r="I37" s="23">
        <f t="shared" si="8"/>
        <v>599</v>
      </c>
      <c r="J37" s="11">
        <f t="shared" si="8"/>
        <v>0</v>
      </c>
      <c r="K37" s="23">
        <f t="shared" si="1"/>
        <v>4193</v>
      </c>
      <c r="L37" s="23">
        <f t="shared" si="2"/>
        <v>4193</v>
      </c>
      <c r="M37" s="23">
        <f t="shared" si="3"/>
        <v>3</v>
      </c>
      <c r="N37" s="23" t="str">
        <f t="shared" si="9"/>
        <v>Feb</v>
      </c>
      <c r="O37" s="23">
        <f t="shared" si="5"/>
        <v>2021</v>
      </c>
    </row>
    <row r="38" spans="1:15" x14ac:dyDescent="0.55000000000000004">
      <c r="A38" s="33">
        <v>44231</v>
      </c>
      <c r="B38" s="9" t="s">
        <v>387</v>
      </c>
      <c r="C38" s="9">
        <v>7</v>
      </c>
      <c r="D38" s="9" t="s">
        <v>14119</v>
      </c>
      <c r="E38" s="10" t="s">
        <v>14122</v>
      </c>
      <c r="F38" s="10" t="str">
        <f t="shared" si="8"/>
        <v>B0B4HJNPV4</v>
      </c>
      <c r="G38" s="10" t="str">
        <f t="shared" si="8"/>
        <v>USBCables</v>
      </c>
      <c r="H38" s="23">
        <f t="shared" si="8"/>
        <v>199</v>
      </c>
      <c r="I38" s="23">
        <f t="shared" si="8"/>
        <v>999</v>
      </c>
      <c r="J38" s="11">
        <f t="shared" si="8"/>
        <v>0.8</v>
      </c>
      <c r="K38" s="23">
        <f t="shared" si="1"/>
        <v>6993</v>
      </c>
      <c r="L38" s="23">
        <f t="shared" si="2"/>
        <v>278.59999999999997</v>
      </c>
      <c r="M38" s="23">
        <f t="shared" si="3"/>
        <v>4</v>
      </c>
      <c r="N38" s="23" t="str">
        <f t="shared" si="9"/>
        <v>Feb</v>
      </c>
      <c r="O38" s="23">
        <f t="shared" si="5"/>
        <v>2021</v>
      </c>
    </row>
    <row r="39" spans="1:15" x14ac:dyDescent="0.55000000000000004">
      <c r="A39" s="33">
        <v>44232</v>
      </c>
      <c r="B39" s="9" t="s">
        <v>397</v>
      </c>
      <c r="C39" s="9">
        <v>11</v>
      </c>
      <c r="D39" s="9" t="s">
        <v>14119</v>
      </c>
      <c r="E39" s="10" t="s">
        <v>14122</v>
      </c>
      <c r="F39" s="10" t="str">
        <f t="shared" si="8"/>
        <v>B08Y1SJVV5</v>
      </c>
      <c r="G39" s="10" t="str">
        <f t="shared" si="8"/>
        <v>USBCables</v>
      </c>
      <c r="H39" s="23">
        <f t="shared" si="8"/>
        <v>99</v>
      </c>
      <c r="I39" s="23">
        <f t="shared" si="8"/>
        <v>666.66</v>
      </c>
      <c r="J39" s="11">
        <f t="shared" si="8"/>
        <v>0.85</v>
      </c>
      <c r="K39" s="23">
        <f t="shared" si="1"/>
        <v>7333.2599999999993</v>
      </c>
      <c r="L39" s="23">
        <f t="shared" si="2"/>
        <v>163.35000000000002</v>
      </c>
      <c r="M39" s="23">
        <f t="shared" si="3"/>
        <v>5</v>
      </c>
      <c r="N39" s="23" t="str">
        <f t="shared" si="9"/>
        <v>Feb</v>
      </c>
      <c r="O39" s="23">
        <f t="shared" si="5"/>
        <v>2021</v>
      </c>
    </row>
    <row r="40" spans="1:15" x14ac:dyDescent="0.55000000000000004">
      <c r="A40" s="33">
        <v>44233</v>
      </c>
      <c r="B40" s="9" t="s">
        <v>405</v>
      </c>
      <c r="C40" s="9">
        <v>11</v>
      </c>
      <c r="D40" s="9" t="s">
        <v>14119</v>
      </c>
      <c r="E40" s="10" t="s">
        <v>14122</v>
      </c>
      <c r="F40" s="10" t="str">
        <f t="shared" si="8"/>
        <v>B07XLCFSSN</v>
      </c>
      <c r="G40" s="10" t="str">
        <f t="shared" si="8"/>
        <v>USBCables</v>
      </c>
      <c r="H40" s="23">
        <f t="shared" si="8"/>
        <v>899</v>
      </c>
      <c r="I40" s="23">
        <f t="shared" si="8"/>
        <v>1900</v>
      </c>
      <c r="J40" s="11">
        <f t="shared" si="8"/>
        <v>0.53</v>
      </c>
      <c r="K40" s="23">
        <f t="shared" si="1"/>
        <v>20900</v>
      </c>
      <c r="L40" s="23">
        <f t="shared" si="2"/>
        <v>4647.83</v>
      </c>
      <c r="M40" s="23">
        <f t="shared" si="3"/>
        <v>6</v>
      </c>
      <c r="N40" s="23" t="str">
        <f t="shared" si="9"/>
        <v>Feb</v>
      </c>
      <c r="O40" s="23">
        <f t="shared" si="5"/>
        <v>2021</v>
      </c>
    </row>
    <row r="41" spans="1:15" x14ac:dyDescent="0.55000000000000004">
      <c r="A41" s="33">
        <v>44234</v>
      </c>
      <c r="B41" s="9" t="s">
        <v>416</v>
      </c>
      <c r="C41" s="23">
        <v>11</v>
      </c>
      <c r="D41" s="9" t="s">
        <v>14119</v>
      </c>
      <c r="E41" s="10" t="s">
        <v>14122</v>
      </c>
      <c r="F41" s="10" t="str">
        <f t="shared" si="8"/>
        <v>B09RZS1NQT</v>
      </c>
      <c r="G41" s="10" t="str">
        <f t="shared" si="8"/>
        <v>USBCables</v>
      </c>
      <c r="H41" s="23">
        <f t="shared" si="8"/>
        <v>199</v>
      </c>
      <c r="I41" s="23">
        <f t="shared" si="8"/>
        <v>999</v>
      </c>
      <c r="J41" s="11">
        <f t="shared" si="8"/>
        <v>0.8</v>
      </c>
      <c r="K41" s="23">
        <f t="shared" si="1"/>
        <v>10989</v>
      </c>
      <c r="L41" s="23">
        <f t="shared" si="2"/>
        <v>437.7999999999999</v>
      </c>
      <c r="M41" s="23">
        <f t="shared" si="3"/>
        <v>7</v>
      </c>
      <c r="N41" s="23" t="str">
        <f t="shared" si="9"/>
        <v>Feb</v>
      </c>
      <c r="O41" s="23">
        <f t="shared" si="5"/>
        <v>2021</v>
      </c>
    </row>
    <row r="42" spans="1:15" x14ac:dyDescent="0.55000000000000004">
      <c r="A42" s="33">
        <v>44235</v>
      </c>
      <c r="B42" s="9" t="s">
        <v>426</v>
      </c>
      <c r="C42" s="9">
        <v>11</v>
      </c>
      <c r="D42" s="9" t="s">
        <v>14119</v>
      </c>
      <c r="E42" s="10" t="s">
        <v>14122</v>
      </c>
      <c r="F42" s="10" t="str">
        <f t="shared" si="8"/>
        <v>B0B3MMYHYW</v>
      </c>
      <c r="G42" s="10" t="str">
        <f t="shared" si="8"/>
        <v>SmartTelevisions</v>
      </c>
      <c r="H42" s="23">
        <f t="shared" si="8"/>
        <v>32999</v>
      </c>
      <c r="I42" s="23">
        <f t="shared" si="8"/>
        <v>45999</v>
      </c>
      <c r="J42" s="11">
        <f t="shared" si="8"/>
        <v>0.28000000000000003</v>
      </c>
      <c r="K42" s="23">
        <f t="shared" si="1"/>
        <v>505989</v>
      </c>
      <c r="L42" s="23">
        <f t="shared" si="2"/>
        <v>261352.08</v>
      </c>
      <c r="M42" s="23">
        <f t="shared" si="3"/>
        <v>8</v>
      </c>
      <c r="N42" s="23" t="str">
        <f t="shared" si="9"/>
        <v>Feb</v>
      </c>
      <c r="O42" s="23">
        <f t="shared" si="5"/>
        <v>2021</v>
      </c>
    </row>
    <row r="43" spans="1:15" x14ac:dyDescent="0.55000000000000004">
      <c r="A43" s="33">
        <v>44236</v>
      </c>
      <c r="B43" s="9" t="s">
        <v>438</v>
      </c>
      <c r="C43" s="9">
        <v>9</v>
      </c>
      <c r="D43" s="9" t="s">
        <v>14119</v>
      </c>
      <c r="E43" s="10" t="s">
        <v>14122</v>
      </c>
      <c r="F43" s="10" t="str">
        <f t="shared" si="8"/>
        <v>B09C6HWG18</v>
      </c>
      <c r="G43" s="10" t="str">
        <f t="shared" si="8"/>
        <v>USBCables</v>
      </c>
      <c r="H43" s="23">
        <f t="shared" si="8"/>
        <v>970</v>
      </c>
      <c r="I43" s="23">
        <f t="shared" si="8"/>
        <v>1999</v>
      </c>
      <c r="J43" s="11">
        <f t="shared" si="8"/>
        <v>0.51</v>
      </c>
      <c r="K43" s="23">
        <f t="shared" si="1"/>
        <v>17991</v>
      </c>
      <c r="L43" s="23">
        <f t="shared" si="2"/>
        <v>4277.7</v>
      </c>
      <c r="M43" s="23">
        <f t="shared" si="3"/>
        <v>9</v>
      </c>
      <c r="N43" s="23" t="str">
        <f t="shared" si="9"/>
        <v>Feb</v>
      </c>
      <c r="O43" s="23">
        <f t="shared" si="5"/>
        <v>2021</v>
      </c>
    </row>
    <row r="44" spans="1:15" x14ac:dyDescent="0.55000000000000004">
      <c r="A44" s="33">
        <v>44237</v>
      </c>
      <c r="B44" s="9" t="s">
        <v>448</v>
      </c>
      <c r="C44" s="9">
        <v>5</v>
      </c>
      <c r="D44" s="9" t="s">
        <v>14119</v>
      </c>
      <c r="E44" s="10" t="s">
        <v>14122</v>
      </c>
      <c r="F44" s="10" t="str">
        <f t="shared" ref="F44:J53" si="10">VLOOKUP($B44,Cleaned_data,F$2,FALSE)</f>
        <v>B00NH11KIK</v>
      </c>
      <c r="G44" s="10" t="str">
        <f t="shared" si="10"/>
        <v>USBCables</v>
      </c>
      <c r="H44" s="23">
        <f t="shared" si="10"/>
        <v>209</v>
      </c>
      <c r="I44" s="23">
        <f t="shared" si="10"/>
        <v>695</v>
      </c>
      <c r="J44" s="11">
        <f t="shared" si="10"/>
        <v>0.7</v>
      </c>
      <c r="K44" s="23">
        <f t="shared" si="1"/>
        <v>3475</v>
      </c>
      <c r="L44" s="23">
        <f t="shared" si="2"/>
        <v>313.50000000000006</v>
      </c>
      <c r="M44" s="23">
        <f t="shared" si="3"/>
        <v>10</v>
      </c>
      <c r="N44" s="23" t="str">
        <f t="shared" si="9"/>
        <v>Feb</v>
      </c>
      <c r="O44" s="23">
        <f t="shared" si="5"/>
        <v>2021</v>
      </c>
    </row>
    <row r="45" spans="1:15" x14ac:dyDescent="0.55000000000000004">
      <c r="A45" s="33">
        <v>44238</v>
      </c>
      <c r="B45" s="9" t="s">
        <v>461</v>
      </c>
      <c r="C45" s="9">
        <v>8</v>
      </c>
      <c r="D45" s="9" t="s">
        <v>14119</v>
      </c>
      <c r="E45" s="10" t="s">
        <v>14122</v>
      </c>
      <c r="F45" s="10" t="str">
        <f t="shared" si="10"/>
        <v>B09JPC82QC</v>
      </c>
      <c r="G45" s="10" t="str">
        <f t="shared" si="10"/>
        <v>USBSmartTelevisions</v>
      </c>
      <c r="H45" s="23">
        <f t="shared" si="10"/>
        <v>19999</v>
      </c>
      <c r="I45" s="23">
        <f t="shared" si="10"/>
        <v>34999</v>
      </c>
      <c r="J45" s="11">
        <f t="shared" si="10"/>
        <v>0.43</v>
      </c>
      <c r="K45" s="23">
        <f t="shared" si="1"/>
        <v>279992</v>
      </c>
      <c r="L45" s="23">
        <f t="shared" si="2"/>
        <v>91195.440000000017</v>
      </c>
      <c r="M45" s="23">
        <f t="shared" si="3"/>
        <v>11</v>
      </c>
      <c r="N45" s="23" t="str">
        <f t="shared" si="9"/>
        <v>Feb</v>
      </c>
      <c r="O45" s="23">
        <f t="shared" si="5"/>
        <v>2021</v>
      </c>
    </row>
    <row r="46" spans="1:15" x14ac:dyDescent="0.55000000000000004">
      <c r="A46" s="33">
        <v>44239</v>
      </c>
      <c r="B46" s="9" t="s">
        <v>472</v>
      </c>
      <c r="C46" s="9">
        <v>7</v>
      </c>
      <c r="D46" s="9" t="s">
        <v>14119</v>
      </c>
      <c r="E46" s="10" t="s">
        <v>14122</v>
      </c>
      <c r="F46" s="10" t="str">
        <f t="shared" si="10"/>
        <v>B07JW1Y6XV</v>
      </c>
      <c r="G46" s="10" t="str">
        <f t="shared" si="10"/>
        <v>USBCables</v>
      </c>
      <c r="H46" s="23">
        <f t="shared" si="10"/>
        <v>399</v>
      </c>
      <c r="I46" s="23">
        <f t="shared" si="10"/>
        <v>1099</v>
      </c>
      <c r="J46" s="11">
        <f t="shared" si="10"/>
        <v>0.64</v>
      </c>
      <c r="K46" s="23">
        <f t="shared" si="1"/>
        <v>7693</v>
      </c>
      <c r="L46" s="23">
        <f t="shared" si="2"/>
        <v>1005.48</v>
      </c>
      <c r="M46" s="23">
        <f t="shared" si="3"/>
        <v>12</v>
      </c>
      <c r="N46" s="23" t="str">
        <f t="shared" si="9"/>
        <v>Feb</v>
      </c>
      <c r="O46" s="23">
        <f t="shared" si="5"/>
        <v>2021</v>
      </c>
    </row>
    <row r="47" spans="1:15" x14ac:dyDescent="0.55000000000000004">
      <c r="A47" s="33">
        <v>44240</v>
      </c>
      <c r="B47" s="9" t="s">
        <v>477</v>
      </c>
      <c r="C47" s="9">
        <v>6</v>
      </c>
      <c r="D47" s="9" t="s">
        <v>14119</v>
      </c>
      <c r="E47" s="10" t="s">
        <v>14122</v>
      </c>
      <c r="F47" s="10" t="str">
        <f t="shared" si="10"/>
        <v>B07KRCW6LZ</v>
      </c>
      <c r="G47" s="10" t="str">
        <f t="shared" si="10"/>
        <v>WirelessUSBAdapters</v>
      </c>
      <c r="H47" s="23">
        <f t="shared" si="10"/>
        <v>999</v>
      </c>
      <c r="I47" s="23">
        <f t="shared" si="10"/>
        <v>1599</v>
      </c>
      <c r="J47" s="11">
        <f t="shared" si="10"/>
        <v>0.38</v>
      </c>
      <c r="K47" s="23">
        <f t="shared" si="1"/>
        <v>9594</v>
      </c>
      <c r="L47" s="23">
        <f t="shared" si="2"/>
        <v>3716.28</v>
      </c>
      <c r="M47" s="23">
        <f t="shared" si="3"/>
        <v>13</v>
      </c>
      <c r="N47" s="23" t="str">
        <f t="shared" si="9"/>
        <v>Feb</v>
      </c>
      <c r="O47" s="23">
        <f t="shared" si="5"/>
        <v>2021</v>
      </c>
    </row>
    <row r="48" spans="1:15" x14ac:dyDescent="0.55000000000000004">
      <c r="A48" s="33">
        <v>44241</v>
      </c>
      <c r="B48" s="9" t="s">
        <v>488</v>
      </c>
      <c r="C48" s="9">
        <v>15</v>
      </c>
      <c r="D48" s="9" t="s">
        <v>14119</v>
      </c>
      <c r="E48" s="10" t="s">
        <v>14122</v>
      </c>
      <c r="F48" s="10" t="str">
        <f t="shared" si="10"/>
        <v>B09NJN8L25</v>
      </c>
      <c r="G48" s="10" t="str">
        <f t="shared" si="10"/>
        <v>USBCables</v>
      </c>
      <c r="H48" s="23">
        <f t="shared" si="10"/>
        <v>59</v>
      </c>
      <c r="I48" s="23">
        <f t="shared" si="10"/>
        <v>199</v>
      </c>
      <c r="J48" s="11">
        <f t="shared" si="10"/>
        <v>0.7</v>
      </c>
      <c r="K48" s="23">
        <f t="shared" si="1"/>
        <v>2985</v>
      </c>
      <c r="L48" s="23">
        <f t="shared" si="2"/>
        <v>265.50000000000006</v>
      </c>
      <c r="M48" s="23">
        <f t="shared" si="3"/>
        <v>14</v>
      </c>
      <c r="N48" s="23" t="str">
        <f t="shared" si="9"/>
        <v>Feb</v>
      </c>
      <c r="O48" s="23">
        <f t="shared" si="5"/>
        <v>2021</v>
      </c>
    </row>
    <row r="49" spans="1:15" x14ac:dyDescent="0.55000000000000004">
      <c r="A49" s="33">
        <v>44242</v>
      </c>
      <c r="B49" s="9" t="s">
        <v>493</v>
      </c>
      <c r="C49" s="9">
        <v>23</v>
      </c>
      <c r="D49" s="9" t="s">
        <v>14119</v>
      </c>
      <c r="E49" s="10" t="s">
        <v>14123</v>
      </c>
      <c r="F49" s="10" t="str">
        <f t="shared" si="10"/>
        <v>B07XJYYH7L</v>
      </c>
      <c r="G49" s="10" t="str">
        <f t="shared" si="10"/>
        <v>USBCables</v>
      </c>
      <c r="H49" s="23">
        <f t="shared" si="10"/>
        <v>333</v>
      </c>
      <c r="I49" s="23">
        <f t="shared" si="10"/>
        <v>999</v>
      </c>
      <c r="J49" s="11">
        <f t="shared" si="10"/>
        <v>0.67</v>
      </c>
      <c r="K49" s="23">
        <f t="shared" si="1"/>
        <v>22977</v>
      </c>
      <c r="L49" s="23">
        <f t="shared" si="2"/>
        <v>2527.4699999999998</v>
      </c>
      <c r="M49" s="23">
        <f t="shared" si="3"/>
        <v>15</v>
      </c>
      <c r="N49" s="23" t="str">
        <f t="shared" si="9"/>
        <v>Feb</v>
      </c>
      <c r="O49" s="23">
        <f t="shared" si="5"/>
        <v>2021</v>
      </c>
    </row>
    <row r="50" spans="1:15" x14ac:dyDescent="0.55000000000000004">
      <c r="A50" s="33">
        <v>44243</v>
      </c>
      <c r="B50" s="9" t="s">
        <v>504</v>
      </c>
      <c r="C50" s="9">
        <v>14</v>
      </c>
      <c r="D50" s="9" t="s">
        <v>14119</v>
      </c>
      <c r="E50" s="10" t="s">
        <v>14123</v>
      </c>
      <c r="F50" s="10" t="str">
        <f t="shared" si="10"/>
        <v>B002PD61Y4</v>
      </c>
      <c r="G50" s="10" t="str">
        <f t="shared" si="10"/>
        <v>WirelessUSBAdapters</v>
      </c>
      <c r="H50" s="23">
        <f t="shared" si="10"/>
        <v>507</v>
      </c>
      <c r="I50" s="23">
        <f t="shared" si="10"/>
        <v>1208</v>
      </c>
      <c r="J50" s="11">
        <f t="shared" si="10"/>
        <v>0.57999999999999996</v>
      </c>
      <c r="K50" s="23">
        <f t="shared" si="1"/>
        <v>16912</v>
      </c>
      <c r="L50" s="23">
        <f t="shared" si="2"/>
        <v>2981.1600000000003</v>
      </c>
      <c r="M50" s="23">
        <f t="shared" si="3"/>
        <v>16</v>
      </c>
      <c r="N50" s="23" t="str">
        <f t="shared" si="9"/>
        <v>Feb</v>
      </c>
      <c r="O50" s="23">
        <f t="shared" si="5"/>
        <v>2021</v>
      </c>
    </row>
    <row r="51" spans="1:15" x14ac:dyDescent="0.55000000000000004">
      <c r="A51" s="33">
        <v>44244</v>
      </c>
      <c r="B51" s="9" t="s">
        <v>516</v>
      </c>
      <c r="C51" s="9">
        <v>9</v>
      </c>
      <c r="D51" s="9" t="s">
        <v>14119</v>
      </c>
      <c r="E51" s="10" t="s">
        <v>14123</v>
      </c>
      <c r="F51" s="10" t="str">
        <f t="shared" si="10"/>
        <v>B014I8SSD0</v>
      </c>
      <c r="G51" s="10" t="str">
        <f t="shared" si="10"/>
        <v>HDMICables</v>
      </c>
      <c r="H51" s="23">
        <f t="shared" si="10"/>
        <v>309</v>
      </c>
      <c r="I51" s="23">
        <f t="shared" si="10"/>
        <v>475</v>
      </c>
      <c r="J51" s="11">
        <f t="shared" si="10"/>
        <v>0.35</v>
      </c>
      <c r="K51" s="23">
        <f t="shared" si="1"/>
        <v>4275</v>
      </c>
      <c r="L51" s="23">
        <f t="shared" si="2"/>
        <v>1807.65</v>
      </c>
      <c r="M51" s="23">
        <f t="shared" si="3"/>
        <v>17</v>
      </c>
      <c r="N51" s="23" t="str">
        <f t="shared" si="9"/>
        <v>Feb</v>
      </c>
      <c r="O51" s="23">
        <f t="shared" si="5"/>
        <v>2021</v>
      </c>
    </row>
    <row r="52" spans="1:15" x14ac:dyDescent="0.55000000000000004">
      <c r="A52" s="33">
        <v>44245</v>
      </c>
      <c r="B52" s="9" t="s">
        <v>523</v>
      </c>
      <c r="C52" s="9">
        <v>4</v>
      </c>
      <c r="D52" s="9" t="s">
        <v>14119</v>
      </c>
      <c r="E52" s="10" t="s">
        <v>14123</v>
      </c>
      <c r="F52" s="10" t="str">
        <f t="shared" si="10"/>
        <v>B09L8DSSFH</v>
      </c>
      <c r="G52" s="10" t="str">
        <f t="shared" si="10"/>
        <v>USBRemoteControls</v>
      </c>
      <c r="H52" s="23">
        <f t="shared" si="10"/>
        <v>399</v>
      </c>
      <c r="I52" s="23">
        <f t="shared" si="10"/>
        <v>999</v>
      </c>
      <c r="J52" s="11">
        <f t="shared" si="10"/>
        <v>0.6</v>
      </c>
      <c r="K52" s="23">
        <f t="shared" si="1"/>
        <v>3996</v>
      </c>
      <c r="L52" s="23">
        <f t="shared" si="2"/>
        <v>638.40000000000009</v>
      </c>
      <c r="M52" s="23">
        <f t="shared" si="3"/>
        <v>18</v>
      </c>
      <c r="N52" s="23" t="str">
        <f t="shared" si="9"/>
        <v>Feb</v>
      </c>
      <c r="O52" s="23">
        <f t="shared" si="5"/>
        <v>2021</v>
      </c>
    </row>
    <row r="53" spans="1:15" x14ac:dyDescent="0.55000000000000004">
      <c r="A53" s="33">
        <v>44246</v>
      </c>
      <c r="B53" s="9" t="s">
        <v>534</v>
      </c>
      <c r="C53" s="9">
        <v>3</v>
      </c>
      <c r="D53" s="9" t="s">
        <v>14119</v>
      </c>
      <c r="E53" s="10" t="s">
        <v>14123</v>
      </c>
      <c r="F53" s="10" t="str">
        <f t="shared" si="10"/>
        <v>B07232M876</v>
      </c>
      <c r="G53" s="10" t="str">
        <f t="shared" si="10"/>
        <v>USBCables</v>
      </c>
      <c r="H53" s="23">
        <f t="shared" si="10"/>
        <v>199</v>
      </c>
      <c r="I53" s="23">
        <f t="shared" si="10"/>
        <v>395</v>
      </c>
      <c r="J53" s="11">
        <f t="shared" si="10"/>
        <v>0.5</v>
      </c>
      <c r="K53" s="23">
        <f t="shared" si="1"/>
        <v>1185</v>
      </c>
      <c r="L53" s="23">
        <f t="shared" si="2"/>
        <v>298.5</v>
      </c>
      <c r="M53" s="23">
        <f t="shared" si="3"/>
        <v>19</v>
      </c>
      <c r="N53" s="23" t="str">
        <f t="shared" si="9"/>
        <v>Feb</v>
      </c>
      <c r="O53" s="23">
        <f t="shared" si="5"/>
        <v>2021</v>
      </c>
    </row>
    <row r="54" spans="1:15" x14ac:dyDescent="0.55000000000000004">
      <c r="A54" s="33">
        <v>44247</v>
      </c>
      <c r="B54" s="9" t="s">
        <v>545</v>
      </c>
      <c r="C54" s="9">
        <v>8</v>
      </c>
      <c r="D54" s="9" t="s">
        <v>14119</v>
      </c>
      <c r="E54" s="10" t="s">
        <v>14123</v>
      </c>
      <c r="F54" s="10" t="str">
        <f t="shared" ref="F54:J63" si="11">VLOOKUP($B54,Cleaned_data,F$2,FALSE)</f>
        <v>B07P681N66</v>
      </c>
      <c r="G54" s="10" t="str">
        <f t="shared" si="11"/>
        <v>WirelessUSBAdapters</v>
      </c>
      <c r="H54" s="23">
        <f t="shared" si="11"/>
        <v>1199</v>
      </c>
      <c r="I54" s="23">
        <f t="shared" si="11"/>
        <v>2199</v>
      </c>
      <c r="J54" s="11">
        <f t="shared" si="11"/>
        <v>0.45</v>
      </c>
      <c r="K54" s="23">
        <f t="shared" si="1"/>
        <v>17592</v>
      </c>
      <c r="L54" s="23">
        <f t="shared" si="2"/>
        <v>5275.6</v>
      </c>
      <c r="M54" s="23">
        <f t="shared" si="3"/>
        <v>20</v>
      </c>
      <c r="N54" s="23" t="str">
        <f t="shared" si="9"/>
        <v>Feb</v>
      </c>
      <c r="O54" s="23">
        <f t="shared" si="5"/>
        <v>2021</v>
      </c>
    </row>
    <row r="55" spans="1:15" x14ac:dyDescent="0.55000000000000004">
      <c r="A55" s="33">
        <v>44248</v>
      </c>
      <c r="B55" s="9" t="s">
        <v>557</v>
      </c>
      <c r="C55" s="9">
        <v>12</v>
      </c>
      <c r="D55" s="9" t="s">
        <v>14119</v>
      </c>
      <c r="E55" s="10" t="s">
        <v>14123</v>
      </c>
      <c r="F55" s="10" t="str">
        <f t="shared" si="11"/>
        <v>B0711PVX6Z</v>
      </c>
      <c r="G55" s="10" t="str">
        <f t="shared" si="11"/>
        <v>USBCables</v>
      </c>
      <c r="H55" s="23">
        <f t="shared" si="11"/>
        <v>179</v>
      </c>
      <c r="I55" s="23">
        <f t="shared" si="11"/>
        <v>500</v>
      </c>
      <c r="J55" s="11">
        <f t="shared" si="11"/>
        <v>0.64</v>
      </c>
      <c r="K55" s="23">
        <f t="shared" si="1"/>
        <v>6000</v>
      </c>
      <c r="L55" s="23">
        <f t="shared" si="2"/>
        <v>773.28</v>
      </c>
      <c r="M55" s="23">
        <f t="shared" si="3"/>
        <v>21</v>
      </c>
      <c r="N55" s="23" t="str">
        <f t="shared" si="9"/>
        <v>Feb</v>
      </c>
      <c r="O55" s="23">
        <f t="shared" si="5"/>
        <v>2021</v>
      </c>
    </row>
    <row r="56" spans="1:15" x14ac:dyDescent="0.55000000000000004">
      <c r="A56" s="33">
        <v>44249</v>
      </c>
      <c r="B56" s="9" t="s">
        <v>563</v>
      </c>
      <c r="C56" s="9">
        <v>15</v>
      </c>
      <c r="D56" s="9" t="s">
        <v>14119</v>
      </c>
      <c r="E56" s="10" t="s">
        <v>14123</v>
      </c>
      <c r="F56" s="10" t="str">
        <f t="shared" si="11"/>
        <v>B082T6V3DT</v>
      </c>
      <c r="G56" s="10" t="str">
        <f t="shared" si="11"/>
        <v>USBCables</v>
      </c>
      <c r="H56" s="23">
        <f t="shared" si="11"/>
        <v>799</v>
      </c>
      <c r="I56" s="23">
        <f t="shared" si="11"/>
        <v>2100</v>
      </c>
      <c r="J56" s="11">
        <f t="shared" si="11"/>
        <v>0.62</v>
      </c>
      <c r="K56" s="23">
        <f t="shared" si="1"/>
        <v>31500</v>
      </c>
      <c r="L56" s="23">
        <f t="shared" si="2"/>
        <v>4554.3</v>
      </c>
      <c r="M56" s="23">
        <f t="shared" si="3"/>
        <v>22</v>
      </c>
      <c r="N56" s="23" t="str">
        <f t="shared" si="9"/>
        <v>Feb</v>
      </c>
      <c r="O56" s="23">
        <f t="shared" si="5"/>
        <v>2021</v>
      </c>
    </row>
    <row r="57" spans="1:15" x14ac:dyDescent="0.55000000000000004">
      <c r="A57" s="33">
        <v>44250</v>
      </c>
      <c r="B57" s="9" t="s">
        <v>574</v>
      </c>
      <c r="C57" s="9">
        <v>17</v>
      </c>
      <c r="D57" s="9" t="s">
        <v>14119</v>
      </c>
      <c r="E57" s="10" t="s">
        <v>14123</v>
      </c>
      <c r="F57" s="10" t="str">
        <f t="shared" si="11"/>
        <v>B07MKFNHKG</v>
      </c>
      <c r="G57" s="10" t="str">
        <f t="shared" si="11"/>
        <v>USBStandardTelevisions</v>
      </c>
      <c r="H57" s="23">
        <f t="shared" si="11"/>
        <v>6999</v>
      </c>
      <c r="I57" s="23">
        <f t="shared" si="11"/>
        <v>12999</v>
      </c>
      <c r="J57" s="11">
        <f t="shared" si="11"/>
        <v>0.46</v>
      </c>
      <c r="K57" s="23">
        <f t="shared" si="1"/>
        <v>220983</v>
      </c>
      <c r="L57" s="23">
        <f t="shared" si="2"/>
        <v>64250.820000000007</v>
      </c>
      <c r="M57" s="23">
        <f t="shared" si="3"/>
        <v>23</v>
      </c>
      <c r="N57" s="23" t="str">
        <f t="shared" si="9"/>
        <v>Feb</v>
      </c>
      <c r="O57" s="23">
        <f t="shared" si="5"/>
        <v>2021</v>
      </c>
    </row>
    <row r="58" spans="1:15" x14ac:dyDescent="0.55000000000000004">
      <c r="A58" s="33">
        <v>44251</v>
      </c>
      <c r="B58" s="9" t="s">
        <v>587</v>
      </c>
      <c r="C58" s="9">
        <v>3</v>
      </c>
      <c r="D58" s="9" t="s">
        <v>14119</v>
      </c>
      <c r="E58" s="10" t="s">
        <v>14123</v>
      </c>
      <c r="F58" s="10" t="str">
        <f t="shared" si="11"/>
        <v>B0BFWGBX61</v>
      </c>
      <c r="G58" s="10" t="str">
        <f t="shared" si="11"/>
        <v>USBCables</v>
      </c>
      <c r="H58" s="23">
        <f t="shared" si="11"/>
        <v>199</v>
      </c>
      <c r="I58" s="23">
        <f t="shared" si="11"/>
        <v>349</v>
      </c>
      <c r="J58" s="11">
        <f t="shared" si="11"/>
        <v>0.43</v>
      </c>
      <c r="K58" s="23">
        <f t="shared" si="1"/>
        <v>1047</v>
      </c>
      <c r="L58" s="23">
        <f t="shared" si="2"/>
        <v>340.29</v>
      </c>
      <c r="M58" s="23">
        <f t="shared" si="3"/>
        <v>24</v>
      </c>
      <c r="N58" s="23" t="str">
        <f t="shared" si="9"/>
        <v>Feb</v>
      </c>
      <c r="O58" s="23">
        <f t="shared" si="5"/>
        <v>2021</v>
      </c>
    </row>
    <row r="59" spans="1:15" x14ac:dyDescent="0.55000000000000004">
      <c r="A59" s="33">
        <v>44252</v>
      </c>
      <c r="B59" s="9" t="s">
        <v>597</v>
      </c>
      <c r="C59" s="9">
        <v>2</v>
      </c>
      <c r="D59" s="9" t="s">
        <v>14119</v>
      </c>
      <c r="E59" s="10" t="s">
        <v>14123</v>
      </c>
      <c r="F59" s="10" t="str">
        <f t="shared" si="11"/>
        <v>B01N90RZ4M</v>
      </c>
      <c r="G59" s="10" t="str">
        <f t="shared" si="11"/>
        <v>USBRemoteControls</v>
      </c>
      <c r="H59" s="23">
        <f t="shared" si="11"/>
        <v>230</v>
      </c>
      <c r="I59" s="23">
        <f t="shared" si="11"/>
        <v>499</v>
      </c>
      <c r="J59" s="11">
        <f t="shared" si="11"/>
        <v>0.54</v>
      </c>
      <c r="K59" s="23">
        <f t="shared" si="1"/>
        <v>998</v>
      </c>
      <c r="L59" s="23">
        <f t="shared" si="2"/>
        <v>211.6</v>
      </c>
      <c r="M59" s="23">
        <f t="shared" si="3"/>
        <v>25</v>
      </c>
      <c r="N59" s="23" t="str">
        <f t="shared" si="9"/>
        <v>Feb</v>
      </c>
      <c r="O59" s="23">
        <f t="shared" si="5"/>
        <v>2021</v>
      </c>
    </row>
    <row r="60" spans="1:15" x14ac:dyDescent="0.55000000000000004">
      <c r="A60" s="33">
        <v>44253</v>
      </c>
      <c r="B60" s="9" t="s">
        <v>608</v>
      </c>
      <c r="C60" s="9">
        <v>9</v>
      </c>
      <c r="D60" s="9" t="s">
        <v>14119</v>
      </c>
      <c r="E60" s="10" t="s">
        <v>14123</v>
      </c>
      <c r="F60" s="10" t="str">
        <f t="shared" si="11"/>
        <v>B0088TKTY2</v>
      </c>
      <c r="G60" s="10" t="str">
        <f t="shared" si="11"/>
        <v>WirelessUSBAdapters</v>
      </c>
      <c r="H60" s="23">
        <f t="shared" si="11"/>
        <v>649</v>
      </c>
      <c r="I60" s="23">
        <f t="shared" si="11"/>
        <v>1399</v>
      </c>
      <c r="J60" s="11">
        <f t="shared" si="11"/>
        <v>0.54</v>
      </c>
      <c r="K60" s="23">
        <f t="shared" si="1"/>
        <v>12591</v>
      </c>
      <c r="L60" s="23">
        <f t="shared" si="2"/>
        <v>2686.8599999999997</v>
      </c>
      <c r="M60" s="23">
        <f t="shared" si="3"/>
        <v>26</v>
      </c>
      <c r="N60" s="23" t="str">
        <f t="shared" si="9"/>
        <v>Feb</v>
      </c>
      <c r="O60" s="23">
        <f t="shared" si="5"/>
        <v>2021</v>
      </c>
    </row>
    <row r="61" spans="1:15" x14ac:dyDescent="0.55000000000000004">
      <c r="A61" s="33">
        <v>44254</v>
      </c>
      <c r="B61" s="9" t="s">
        <v>615</v>
      </c>
      <c r="C61" s="9">
        <v>5</v>
      </c>
      <c r="D61" s="9" t="s">
        <v>14119</v>
      </c>
      <c r="E61" s="10" t="s">
        <v>14123</v>
      </c>
      <c r="F61" s="10" t="str">
        <f t="shared" si="11"/>
        <v>B09Q5SWVBJ</v>
      </c>
      <c r="G61" s="10" t="str">
        <f t="shared" si="11"/>
        <v>USBSmartTelevisions</v>
      </c>
      <c r="H61" s="23">
        <f t="shared" si="11"/>
        <v>15999</v>
      </c>
      <c r="I61" s="23">
        <f t="shared" si="11"/>
        <v>21999</v>
      </c>
      <c r="J61" s="11">
        <f t="shared" si="11"/>
        <v>0.27</v>
      </c>
      <c r="K61" s="23">
        <f t="shared" si="1"/>
        <v>109995</v>
      </c>
      <c r="L61" s="23">
        <f t="shared" si="2"/>
        <v>58396.35</v>
      </c>
      <c r="M61" s="23">
        <f t="shared" si="3"/>
        <v>27</v>
      </c>
      <c r="N61" s="23" t="str">
        <f t="shared" si="9"/>
        <v>Feb</v>
      </c>
      <c r="O61" s="23">
        <f t="shared" si="5"/>
        <v>2021</v>
      </c>
    </row>
    <row r="62" spans="1:15" x14ac:dyDescent="0.55000000000000004">
      <c r="A62" s="33">
        <v>44255</v>
      </c>
      <c r="B62" s="9" t="s">
        <v>622</v>
      </c>
      <c r="C62" s="9">
        <v>6</v>
      </c>
      <c r="D62" s="9" t="s">
        <v>14119</v>
      </c>
      <c r="E62" s="10" t="s">
        <v>14123</v>
      </c>
      <c r="F62" s="10" t="str">
        <f t="shared" si="11"/>
        <v>B0B4DT8MKT</v>
      </c>
      <c r="G62" s="10" t="str">
        <f t="shared" si="11"/>
        <v>USBCables</v>
      </c>
      <c r="H62" s="23">
        <f t="shared" si="11"/>
        <v>348</v>
      </c>
      <c r="I62" s="23">
        <f t="shared" si="11"/>
        <v>1499</v>
      </c>
      <c r="J62" s="11">
        <f t="shared" si="11"/>
        <v>0.77</v>
      </c>
      <c r="K62" s="23">
        <f t="shared" si="1"/>
        <v>8994</v>
      </c>
      <c r="L62" s="23">
        <f t="shared" si="2"/>
        <v>480.23999999999995</v>
      </c>
      <c r="M62" s="23">
        <f t="shared" si="3"/>
        <v>28</v>
      </c>
      <c r="N62" s="23" t="str">
        <f t="shared" si="9"/>
        <v>Feb</v>
      </c>
      <c r="O62" s="23">
        <f t="shared" si="5"/>
        <v>2021</v>
      </c>
    </row>
    <row r="63" spans="1:15" x14ac:dyDescent="0.55000000000000004">
      <c r="A63" s="33">
        <v>44256</v>
      </c>
      <c r="B63" s="9" t="s">
        <v>634</v>
      </c>
      <c r="C63" s="9">
        <v>8</v>
      </c>
      <c r="D63" s="9" t="s">
        <v>14119</v>
      </c>
      <c r="E63" s="10" t="s">
        <v>14123</v>
      </c>
      <c r="F63" s="10" t="str">
        <f t="shared" si="11"/>
        <v>B08CDKQ8T6</v>
      </c>
      <c r="G63" s="10" t="str">
        <f t="shared" si="11"/>
        <v>USBCables</v>
      </c>
      <c r="H63" s="23">
        <f t="shared" si="11"/>
        <v>154</v>
      </c>
      <c r="I63" s="23">
        <f t="shared" si="11"/>
        <v>349</v>
      </c>
      <c r="J63" s="11">
        <f t="shared" si="11"/>
        <v>0.56000000000000005</v>
      </c>
      <c r="K63" s="23">
        <f t="shared" si="1"/>
        <v>2792</v>
      </c>
      <c r="L63" s="23">
        <f t="shared" si="2"/>
        <v>542.07999999999993</v>
      </c>
      <c r="M63" s="23">
        <f t="shared" si="3"/>
        <v>1</v>
      </c>
      <c r="N63" s="23" t="str">
        <f>TEXT(A63,"mmm")</f>
        <v>Mar</v>
      </c>
      <c r="O63" s="23">
        <f t="shared" si="5"/>
        <v>2021</v>
      </c>
    </row>
    <row r="64" spans="1:15" x14ac:dyDescent="0.55000000000000004">
      <c r="A64" s="33">
        <v>44257</v>
      </c>
      <c r="B64" s="9" t="s">
        <v>644</v>
      </c>
      <c r="C64" s="9">
        <v>10</v>
      </c>
      <c r="D64" s="9" t="s">
        <v>14119</v>
      </c>
      <c r="E64" s="10" t="s">
        <v>14123</v>
      </c>
      <c r="F64" s="10" t="str">
        <f t="shared" ref="F64:J73" si="12">VLOOKUP($B64,Cleaned_data,F$2,FALSE)</f>
        <v>B07B275VN9</v>
      </c>
      <c r="G64" s="10" t="str">
        <f t="shared" si="12"/>
        <v>USBRemoteControls</v>
      </c>
      <c r="H64" s="23">
        <f t="shared" si="12"/>
        <v>179</v>
      </c>
      <c r="I64" s="23">
        <f t="shared" si="12"/>
        <v>799</v>
      </c>
      <c r="J64" s="11">
        <f t="shared" si="12"/>
        <v>0.78</v>
      </c>
      <c r="K64" s="23">
        <f t="shared" si="1"/>
        <v>7990</v>
      </c>
      <c r="L64" s="23">
        <f t="shared" si="2"/>
        <v>393.79999999999995</v>
      </c>
      <c r="M64" s="23">
        <f t="shared" si="3"/>
        <v>2</v>
      </c>
      <c r="N64" s="23" t="str">
        <f t="shared" ref="N64:N93" si="13">TEXT(A64,"mmm")</f>
        <v>Mar</v>
      </c>
      <c r="O64" s="23">
        <f t="shared" si="5"/>
        <v>2021</v>
      </c>
    </row>
    <row r="65" spans="1:15" x14ac:dyDescent="0.55000000000000004">
      <c r="A65" s="33">
        <v>44258</v>
      </c>
      <c r="B65" s="9" t="s">
        <v>654</v>
      </c>
      <c r="C65" s="9">
        <v>15</v>
      </c>
      <c r="D65" s="9" t="s">
        <v>14119</v>
      </c>
      <c r="E65" s="10" t="s">
        <v>14123</v>
      </c>
      <c r="F65" s="10" t="str">
        <f t="shared" si="12"/>
        <v>B0B15CPR37</v>
      </c>
      <c r="G65" s="10" t="str">
        <f t="shared" si="12"/>
        <v>USBSmartTelevisions</v>
      </c>
      <c r="H65" s="23">
        <f t="shared" si="12"/>
        <v>32990</v>
      </c>
      <c r="I65" s="23">
        <f t="shared" si="12"/>
        <v>47900</v>
      </c>
      <c r="J65" s="11">
        <f t="shared" si="12"/>
        <v>0.31</v>
      </c>
      <c r="K65" s="23">
        <f t="shared" si="1"/>
        <v>718500</v>
      </c>
      <c r="L65" s="23">
        <f t="shared" si="2"/>
        <v>341446.5</v>
      </c>
      <c r="M65" s="23">
        <f t="shared" si="3"/>
        <v>3</v>
      </c>
      <c r="N65" s="23" t="str">
        <f t="shared" si="13"/>
        <v>Mar</v>
      </c>
      <c r="O65" s="23">
        <f t="shared" si="5"/>
        <v>2021</v>
      </c>
    </row>
    <row r="66" spans="1:15" x14ac:dyDescent="0.55000000000000004">
      <c r="A66" s="33">
        <v>44259</v>
      </c>
      <c r="B66" s="9" t="s">
        <v>666</v>
      </c>
      <c r="C66" s="9">
        <v>17</v>
      </c>
      <c r="D66" s="9" t="s">
        <v>14119</v>
      </c>
      <c r="E66" s="10" t="s">
        <v>14123</v>
      </c>
      <c r="F66" s="10" t="str">
        <f t="shared" si="12"/>
        <v>B0994GFWBH</v>
      </c>
      <c r="G66" s="10" t="str">
        <f t="shared" si="12"/>
        <v>USBCables</v>
      </c>
      <c r="H66" s="23">
        <f t="shared" si="12"/>
        <v>139</v>
      </c>
      <c r="I66" s="23">
        <f t="shared" si="12"/>
        <v>999</v>
      </c>
      <c r="J66" s="11">
        <f t="shared" si="12"/>
        <v>0.86</v>
      </c>
      <c r="K66" s="23">
        <f t="shared" si="1"/>
        <v>16983</v>
      </c>
      <c r="L66" s="23">
        <f t="shared" si="2"/>
        <v>330.82000000000005</v>
      </c>
      <c r="M66" s="23">
        <f t="shared" si="3"/>
        <v>4</v>
      </c>
      <c r="N66" s="23" t="str">
        <f t="shared" si="13"/>
        <v>Mar</v>
      </c>
      <c r="O66" s="23">
        <f t="shared" si="5"/>
        <v>2021</v>
      </c>
    </row>
    <row r="67" spans="1:15" x14ac:dyDescent="0.55000000000000004">
      <c r="A67" s="33">
        <v>44260</v>
      </c>
      <c r="B67" s="9" t="s">
        <v>677</v>
      </c>
      <c r="C67" s="9">
        <v>18</v>
      </c>
      <c r="D67" s="9" t="s">
        <v>14119</v>
      </c>
      <c r="E67" s="10" t="s">
        <v>14123</v>
      </c>
      <c r="F67" s="10" t="str">
        <f t="shared" si="12"/>
        <v>B01GGKZ0V6</v>
      </c>
      <c r="G67" s="10" t="str">
        <f t="shared" si="12"/>
        <v>USBCables</v>
      </c>
      <c r="H67" s="23">
        <f t="shared" si="12"/>
        <v>329</v>
      </c>
      <c r="I67" s="23">
        <f t="shared" si="12"/>
        <v>845</v>
      </c>
      <c r="J67" s="11">
        <f t="shared" si="12"/>
        <v>0.61</v>
      </c>
      <c r="K67" s="23">
        <f t="shared" si="1"/>
        <v>15210</v>
      </c>
      <c r="L67" s="23">
        <f t="shared" si="2"/>
        <v>2309.58</v>
      </c>
      <c r="M67" s="23">
        <f t="shared" si="3"/>
        <v>5</v>
      </c>
      <c r="N67" s="23" t="str">
        <f t="shared" si="13"/>
        <v>Mar</v>
      </c>
      <c r="O67" s="23">
        <f t="shared" si="5"/>
        <v>2021</v>
      </c>
    </row>
    <row r="68" spans="1:15" x14ac:dyDescent="0.55000000000000004">
      <c r="A68" s="33">
        <v>44261</v>
      </c>
      <c r="B68" s="9" t="s">
        <v>688</v>
      </c>
      <c r="C68" s="9">
        <v>6</v>
      </c>
      <c r="D68" s="9" t="s">
        <v>14119</v>
      </c>
      <c r="E68" s="10" t="s">
        <v>14123</v>
      </c>
      <c r="F68" s="10" t="str">
        <f t="shared" si="12"/>
        <v>B09F9YQQ7B</v>
      </c>
      <c r="G68" s="10" t="str">
        <f t="shared" si="12"/>
        <v>USBSmartTelevisions</v>
      </c>
      <c r="H68" s="23">
        <f t="shared" si="12"/>
        <v>13999</v>
      </c>
      <c r="I68" s="23">
        <f t="shared" si="12"/>
        <v>24999</v>
      </c>
      <c r="J68" s="11">
        <f t="shared" si="12"/>
        <v>0.44</v>
      </c>
      <c r="K68" s="23">
        <f t="shared" ref="K68:K131" si="14">$I68*$C68</f>
        <v>149994</v>
      </c>
      <c r="L68" s="23">
        <f t="shared" ref="L68:L131" si="15">$H68*$C68*(1-$J68)</f>
        <v>47036.640000000007</v>
      </c>
      <c r="M68" s="23">
        <f t="shared" si="3"/>
        <v>6</v>
      </c>
      <c r="N68" s="23" t="str">
        <f t="shared" si="13"/>
        <v>Mar</v>
      </c>
      <c r="O68" s="23">
        <f t="shared" si="5"/>
        <v>2021</v>
      </c>
    </row>
    <row r="69" spans="1:15" x14ac:dyDescent="0.55000000000000004">
      <c r="A69" s="33">
        <v>44262</v>
      </c>
      <c r="B69" s="9" t="s">
        <v>698</v>
      </c>
      <c r="C69" s="23">
        <v>6</v>
      </c>
      <c r="D69" s="9" t="s">
        <v>14119</v>
      </c>
      <c r="E69" s="10" t="s">
        <v>14123</v>
      </c>
      <c r="F69" s="10" t="str">
        <f t="shared" si="12"/>
        <v>B014I8SX4Y</v>
      </c>
      <c r="G69" s="10" t="str">
        <f t="shared" si="12"/>
        <v>HDMICables</v>
      </c>
      <c r="H69" s="23">
        <f t="shared" si="12"/>
        <v>309</v>
      </c>
      <c r="I69" s="23">
        <f t="shared" si="12"/>
        <v>1400</v>
      </c>
      <c r="J69" s="11">
        <f t="shared" si="12"/>
        <v>0.78</v>
      </c>
      <c r="K69" s="23">
        <f t="shared" si="14"/>
        <v>8400</v>
      </c>
      <c r="L69" s="23">
        <f t="shared" si="15"/>
        <v>407.87999999999994</v>
      </c>
      <c r="M69" s="23">
        <f t="shared" ref="M69:M132" si="16">DAY($A69)</f>
        <v>7</v>
      </c>
      <c r="N69" s="23" t="str">
        <f t="shared" si="13"/>
        <v>Mar</v>
      </c>
      <c r="O69" s="23">
        <f t="shared" ref="O69:O132" si="17">YEAR(A69)</f>
        <v>2021</v>
      </c>
    </row>
    <row r="70" spans="1:15" x14ac:dyDescent="0.55000000000000004">
      <c r="A70" s="33">
        <v>44263</v>
      </c>
      <c r="B70" s="9" t="s">
        <v>704</v>
      </c>
      <c r="C70" s="9">
        <v>6</v>
      </c>
      <c r="D70" s="9" t="s">
        <v>14119</v>
      </c>
      <c r="E70" s="10" t="s">
        <v>14123</v>
      </c>
      <c r="F70" s="10" t="str">
        <f t="shared" si="12"/>
        <v>B09Q8HMKZX</v>
      </c>
      <c r="G70" s="10" t="str">
        <f t="shared" si="12"/>
        <v>USBCables</v>
      </c>
      <c r="H70" s="23">
        <f t="shared" si="12"/>
        <v>263</v>
      </c>
      <c r="I70" s="23">
        <f t="shared" si="12"/>
        <v>699</v>
      </c>
      <c r="J70" s="11">
        <f t="shared" si="12"/>
        <v>0.62</v>
      </c>
      <c r="K70" s="23">
        <f t="shared" si="14"/>
        <v>4194</v>
      </c>
      <c r="L70" s="23">
        <f t="shared" si="15"/>
        <v>599.64</v>
      </c>
      <c r="M70" s="23">
        <f t="shared" si="16"/>
        <v>8</v>
      </c>
      <c r="N70" s="23" t="str">
        <f t="shared" si="13"/>
        <v>Mar</v>
      </c>
      <c r="O70" s="23">
        <f t="shared" si="17"/>
        <v>2021</v>
      </c>
    </row>
    <row r="71" spans="1:15" x14ac:dyDescent="0.55000000000000004">
      <c r="A71" s="33">
        <v>44264</v>
      </c>
      <c r="B71" s="9" t="s">
        <v>715</v>
      </c>
      <c r="C71" s="9">
        <v>7</v>
      </c>
      <c r="D71" s="9" t="s">
        <v>14119</v>
      </c>
      <c r="E71" s="10" t="s">
        <v>14123</v>
      </c>
      <c r="F71" s="10" t="str">
        <f t="shared" si="12"/>
        <v>B0B9XN9S3W</v>
      </c>
      <c r="G71" s="10" t="str">
        <f t="shared" si="12"/>
        <v>USBStandardTelevisions</v>
      </c>
      <c r="H71" s="23">
        <f t="shared" si="12"/>
        <v>7999</v>
      </c>
      <c r="I71" s="23">
        <f t="shared" si="12"/>
        <v>14990</v>
      </c>
      <c r="J71" s="11">
        <f t="shared" si="12"/>
        <v>0.47</v>
      </c>
      <c r="K71" s="23">
        <f t="shared" si="14"/>
        <v>104930</v>
      </c>
      <c r="L71" s="23">
        <f t="shared" si="15"/>
        <v>29676.29</v>
      </c>
      <c r="M71" s="23">
        <f t="shared" si="16"/>
        <v>9</v>
      </c>
      <c r="N71" s="23" t="str">
        <f t="shared" si="13"/>
        <v>Mar</v>
      </c>
      <c r="O71" s="23">
        <f t="shared" si="17"/>
        <v>2021</v>
      </c>
    </row>
    <row r="72" spans="1:15" x14ac:dyDescent="0.55000000000000004">
      <c r="A72" s="33">
        <v>44265</v>
      </c>
      <c r="B72" s="9" t="s">
        <v>727</v>
      </c>
      <c r="C72" s="9">
        <v>7</v>
      </c>
      <c r="D72" s="9" t="s">
        <v>14119</v>
      </c>
      <c r="E72" s="10" t="s">
        <v>14123</v>
      </c>
      <c r="F72" s="10" t="str">
        <f t="shared" si="12"/>
        <v>B07966M8XH</v>
      </c>
      <c r="G72" s="10" t="str">
        <f t="shared" si="12"/>
        <v>TVWall&amp;CeilingMounts</v>
      </c>
      <c r="H72" s="23">
        <f t="shared" si="12"/>
        <v>1599</v>
      </c>
      <c r="I72" s="23">
        <f t="shared" si="12"/>
        <v>2999</v>
      </c>
      <c r="J72" s="11">
        <f t="shared" si="12"/>
        <v>0.47</v>
      </c>
      <c r="K72" s="23">
        <f t="shared" si="14"/>
        <v>20993</v>
      </c>
      <c r="L72" s="23">
        <f t="shared" si="15"/>
        <v>5932.29</v>
      </c>
      <c r="M72" s="23">
        <f t="shared" si="16"/>
        <v>10</v>
      </c>
      <c r="N72" s="23" t="str">
        <f t="shared" si="13"/>
        <v>Mar</v>
      </c>
      <c r="O72" s="23">
        <f t="shared" si="17"/>
        <v>2021</v>
      </c>
    </row>
    <row r="73" spans="1:15" x14ac:dyDescent="0.55000000000000004">
      <c r="A73" s="33">
        <v>44266</v>
      </c>
      <c r="B73" s="9" t="s">
        <v>739</v>
      </c>
      <c r="C73" s="9">
        <v>7</v>
      </c>
      <c r="D73" s="9" t="s">
        <v>14119</v>
      </c>
      <c r="E73" s="10" t="s">
        <v>14123</v>
      </c>
      <c r="F73" s="10" t="str">
        <f t="shared" si="12"/>
        <v>B01GGKYKQM</v>
      </c>
      <c r="G73" s="10" t="str">
        <f t="shared" si="12"/>
        <v>USBCables</v>
      </c>
      <c r="H73" s="23">
        <f t="shared" si="12"/>
        <v>219</v>
      </c>
      <c r="I73" s="23">
        <f t="shared" si="12"/>
        <v>700</v>
      </c>
      <c r="J73" s="11">
        <f t="shared" si="12"/>
        <v>0.69</v>
      </c>
      <c r="K73" s="23">
        <f t="shared" si="14"/>
        <v>4900</v>
      </c>
      <c r="L73" s="23">
        <f t="shared" si="15"/>
        <v>475.23000000000008</v>
      </c>
      <c r="M73" s="23">
        <f t="shared" si="16"/>
        <v>11</v>
      </c>
      <c r="N73" s="23" t="str">
        <f t="shared" si="13"/>
        <v>Mar</v>
      </c>
      <c r="O73" s="23">
        <f t="shared" si="17"/>
        <v>2021</v>
      </c>
    </row>
    <row r="74" spans="1:15" x14ac:dyDescent="0.55000000000000004">
      <c r="A74" s="33">
        <v>44267</v>
      </c>
      <c r="B74" s="9" t="s">
        <v>749</v>
      </c>
      <c r="C74" s="9">
        <v>7</v>
      </c>
      <c r="D74" s="9" t="s">
        <v>14119</v>
      </c>
      <c r="E74" s="10" t="s">
        <v>14123</v>
      </c>
      <c r="F74" s="10" t="str">
        <f t="shared" ref="F74:J83" si="18">VLOOKUP($B74,Cleaned_data,F$2,FALSE)</f>
        <v>B0B86CDHL1</v>
      </c>
      <c r="G74" s="10" t="str">
        <f t="shared" si="18"/>
        <v>USBCables</v>
      </c>
      <c r="H74" s="23">
        <f t="shared" si="18"/>
        <v>349</v>
      </c>
      <c r="I74" s="23">
        <f t="shared" si="18"/>
        <v>899</v>
      </c>
      <c r="J74" s="11">
        <f t="shared" si="18"/>
        <v>0.61</v>
      </c>
      <c r="K74" s="23">
        <f t="shared" si="14"/>
        <v>6293</v>
      </c>
      <c r="L74" s="23">
        <f t="shared" si="15"/>
        <v>952.77</v>
      </c>
      <c r="M74" s="23">
        <f t="shared" si="16"/>
        <v>12</v>
      </c>
      <c r="N74" s="23" t="str">
        <f t="shared" si="13"/>
        <v>Mar</v>
      </c>
      <c r="O74" s="23">
        <f t="shared" si="17"/>
        <v>2021</v>
      </c>
    </row>
    <row r="75" spans="1:15" x14ac:dyDescent="0.55000000000000004">
      <c r="A75" s="33">
        <v>44268</v>
      </c>
      <c r="B75" s="9" t="s">
        <v>759</v>
      </c>
      <c r="C75" s="9">
        <v>7</v>
      </c>
      <c r="D75" s="9" t="s">
        <v>14119</v>
      </c>
      <c r="E75" s="10" t="s">
        <v>14123</v>
      </c>
      <c r="F75" s="10" t="str">
        <f t="shared" si="18"/>
        <v>B0B5ZF3NRK</v>
      </c>
      <c r="G75" s="10" t="str">
        <f t="shared" si="18"/>
        <v>USBCables</v>
      </c>
      <c r="H75" s="23">
        <f t="shared" si="18"/>
        <v>349</v>
      </c>
      <c r="I75" s="23">
        <f t="shared" si="18"/>
        <v>599</v>
      </c>
      <c r="J75" s="11">
        <f t="shared" si="18"/>
        <v>0.42</v>
      </c>
      <c r="K75" s="23">
        <f t="shared" si="14"/>
        <v>4193</v>
      </c>
      <c r="L75" s="23">
        <f t="shared" si="15"/>
        <v>1416.9400000000003</v>
      </c>
      <c r="M75" s="23">
        <f t="shared" si="16"/>
        <v>13</v>
      </c>
      <c r="N75" s="23" t="str">
        <f t="shared" si="13"/>
        <v>Mar</v>
      </c>
      <c r="O75" s="23">
        <f t="shared" si="17"/>
        <v>2021</v>
      </c>
    </row>
    <row r="76" spans="1:15" x14ac:dyDescent="0.55000000000000004">
      <c r="A76" s="33">
        <v>44269</v>
      </c>
      <c r="B76" s="9" t="s">
        <v>769</v>
      </c>
      <c r="C76" s="9">
        <v>7</v>
      </c>
      <c r="D76" s="9" t="s">
        <v>14119</v>
      </c>
      <c r="E76" s="10" t="s">
        <v>14123</v>
      </c>
      <c r="F76" s="10" t="str">
        <f t="shared" si="18"/>
        <v>B09RFC46VP</v>
      </c>
      <c r="G76" s="10" t="str">
        <f t="shared" si="18"/>
        <v>USBSmartTelevisions</v>
      </c>
      <c r="H76" s="23">
        <f t="shared" si="18"/>
        <v>26999</v>
      </c>
      <c r="I76" s="23">
        <f t="shared" si="18"/>
        <v>42999</v>
      </c>
      <c r="J76" s="11">
        <f t="shared" si="18"/>
        <v>0.37</v>
      </c>
      <c r="K76" s="23">
        <f t="shared" si="14"/>
        <v>300993</v>
      </c>
      <c r="L76" s="23">
        <f t="shared" si="15"/>
        <v>119065.59</v>
      </c>
      <c r="M76" s="23">
        <f t="shared" si="16"/>
        <v>14</v>
      </c>
      <c r="N76" s="23" t="str">
        <f t="shared" si="13"/>
        <v>Mar</v>
      </c>
      <c r="O76" s="23">
        <f t="shared" si="17"/>
        <v>2021</v>
      </c>
    </row>
    <row r="77" spans="1:15" x14ac:dyDescent="0.55000000000000004">
      <c r="A77" s="33">
        <v>44270</v>
      </c>
      <c r="B77" s="9" t="s">
        <v>776</v>
      </c>
      <c r="C77" s="9">
        <v>7</v>
      </c>
      <c r="D77" s="9" t="s">
        <v>14119</v>
      </c>
      <c r="E77" s="10" t="s">
        <v>14123</v>
      </c>
      <c r="F77" s="10" t="str">
        <f t="shared" si="18"/>
        <v>B08R69VDHT</v>
      </c>
      <c r="G77" s="10" t="str">
        <f t="shared" si="18"/>
        <v>USBCables</v>
      </c>
      <c r="H77" s="23">
        <f t="shared" si="18"/>
        <v>115</v>
      </c>
      <c r="I77" s="23">
        <f t="shared" si="18"/>
        <v>499</v>
      </c>
      <c r="J77" s="11">
        <f t="shared" si="18"/>
        <v>0.77</v>
      </c>
      <c r="K77" s="23">
        <f t="shared" si="14"/>
        <v>3493</v>
      </c>
      <c r="L77" s="23">
        <f t="shared" si="15"/>
        <v>185.14999999999998</v>
      </c>
      <c r="M77" s="23">
        <f t="shared" si="16"/>
        <v>15</v>
      </c>
      <c r="N77" s="23" t="str">
        <f t="shared" si="13"/>
        <v>Mar</v>
      </c>
      <c r="O77" s="23">
        <f t="shared" si="17"/>
        <v>2021</v>
      </c>
    </row>
    <row r="78" spans="1:15" x14ac:dyDescent="0.55000000000000004">
      <c r="A78" s="33">
        <v>44271</v>
      </c>
      <c r="B78" s="9" t="s">
        <v>787</v>
      </c>
      <c r="C78" s="9">
        <v>11</v>
      </c>
      <c r="D78" s="9" t="s">
        <v>14119</v>
      </c>
      <c r="E78" s="10" t="s">
        <v>14123</v>
      </c>
      <c r="F78" s="10" t="str">
        <f t="shared" si="18"/>
        <v>B09RWZRCP1</v>
      </c>
      <c r="G78" s="10" t="str">
        <f t="shared" si="18"/>
        <v>USBCables</v>
      </c>
      <c r="H78" s="23">
        <f t="shared" si="18"/>
        <v>399</v>
      </c>
      <c r="I78" s="23">
        <f t="shared" si="18"/>
        <v>999</v>
      </c>
      <c r="J78" s="11">
        <f t="shared" si="18"/>
        <v>0.6</v>
      </c>
      <c r="K78" s="23">
        <f t="shared" si="14"/>
        <v>10989</v>
      </c>
      <c r="L78" s="23">
        <f t="shared" si="15"/>
        <v>1755.6000000000001</v>
      </c>
      <c r="M78" s="23">
        <f t="shared" si="16"/>
        <v>16</v>
      </c>
      <c r="N78" s="23" t="str">
        <f t="shared" si="13"/>
        <v>Mar</v>
      </c>
      <c r="O78" s="23">
        <f t="shared" si="17"/>
        <v>2021</v>
      </c>
    </row>
    <row r="79" spans="1:15" x14ac:dyDescent="0.55000000000000004">
      <c r="A79" s="33">
        <v>44272</v>
      </c>
      <c r="B79" s="9" t="s">
        <v>797</v>
      </c>
      <c r="C79" s="9">
        <v>11</v>
      </c>
      <c r="D79" s="9" t="s">
        <v>14119</v>
      </c>
      <c r="E79" s="10" t="s">
        <v>14123</v>
      </c>
      <c r="F79" s="10" t="str">
        <f t="shared" si="18"/>
        <v>B09CMP1SC8</v>
      </c>
      <c r="G79" s="10" t="str">
        <f t="shared" si="18"/>
        <v>USBCables</v>
      </c>
      <c r="H79" s="23">
        <f t="shared" si="18"/>
        <v>199</v>
      </c>
      <c r="I79" s="23">
        <f t="shared" si="18"/>
        <v>499</v>
      </c>
      <c r="J79" s="11">
        <f t="shared" si="18"/>
        <v>0.6</v>
      </c>
      <c r="K79" s="23">
        <f t="shared" si="14"/>
        <v>5489</v>
      </c>
      <c r="L79" s="23">
        <f t="shared" si="15"/>
        <v>875.6</v>
      </c>
      <c r="M79" s="23">
        <f t="shared" si="16"/>
        <v>17</v>
      </c>
      <c r="N79" s="23" t="str">
        <f t="shared" si="13"/>
        <v>Mar</v>
      </c>
      <c r="O79" s="23">
        <f t="shared" si="17"/>
        <v>2021</v>
      </c>
    </row>
    <row r="80" spans="1:15" x14ac:dyDescent="0.55000000000000004">
      <c r="A80" s="33">
        <v>44273</v>
      </c>
      <c r="B80" s="9" t="s">
        <v>807</v>
      </c>
      <c r="C80" s="9">
        <v>11</v>
      </c>
      <c r="D80" s="9" t="s">
        <v>14119</v>
      </c>
      <c r="E80" s="10" t="s">
        <v>14123</v>
      </c>
      <c r="F80" s="10" t="str">
        <f t="shared" si="18"/>
        <v>B09YLXYP7Y</v>
      </c>
      <c r="G80" s="10" t="str">
        <f t="shared" si="18"/>
        <v>USBCables</v>
      </c>
      <c r="H80" s="23">
        <f t="shared" si="18"/>
        <v>179</v>
      </c>
      <c r="I80" s="23">
        <f t="shared" si="18"/>
        <v>399</v>
      </c>
      <c r="J80" s="11">
        <f t="shared" si="18"/>
        <v>0.55000000000000004</v>
      </c>
      <c r="K80" s="23">
        <f t="shared" si="14"/>
        <v>4389</v>
      </c>
      <c r="L80" s="23">
        <f t="shared" si="15"/>
        <v>886.05</v>
      </c>
      <c r="M80" s="23">
        <f t="shared" si="16"/>
        <v>18</v>
      </c>
      <c r="N80" s="23" t="str">
        <f t="shared" si="13"/>
        <v>Mar</v>
      </c>
      <c r="O80" s="23">
        <f t="shared" si="17"/>
        <v>2021</v>
      </c>
    </row>
    <row r="81" spans="1:15" x14ac:dyDescent="0.55000000000000004">
      <c r="A81" s="33">
        <v>44274</v>
      </c>
      <c r="B81" s="9" t="s">
        <v>817</v>
      </c>
      <c r="C81" s="9">
        <v>11</v>
      </c>
      <c r="D81" s="9" t="s">
        <v>14119</v>
      </c>
      <c r="E81" s="10" t="s">
        <v>14123</v>
      </c>
      <c r="F81" s="10" t="str">
        <f t="shared" si="18"/>
        <v>B09ZPM4C2C</v>
      </c>
      <c r="G81" s="10" t="str">
        <f t="shared" si="18"/>
        <v>USBSmartTelevisions</v>
      </c>
      <c r="H81" s="23">
        <f t="shared" si="18"/>
        <v>10901</v>
      </c>
      <c r="I81" s="23">
        <f t="shared" si="18"/>
        <v>30990</v>
      </c>
      <c r="J81" s="11">
        <f t="shared" si="18"/>
        <v>0.65</v>
      </c>
      <c r="K81" s="23">
        <f t="shared" si="14"/>
        <v>340890</v>
      </c>
      <c r="L81" s="23">
        <f t="shared" si="15"/>
        <v>41968.85</v>
      </c>
      <c r="M81" s="23">
        <f t="shared" si="16"/>
        <v>19</v>
      </c>
      <c r="N81" s="23" t="str">
        <f t="shared" si="13"/>
        <v>Mar</v>
      </c>
      <c r="O81" s="23">
        <f t="shared" si="17"/>
        <v>2021</v>
      </c>
    </row>
    <row r="82" spans="1:15" x14ac:dyDescent="0.55000000000000004">
      <c r="A82" s="33">
        <v>44275</v>
      </c>
      <c r="B82" s="9" t="s">
        <v>829</v>
      </c>
      <c r="C82" s="9">
        <v>9</v>
      </c>
      <c r="D82" s="9" t="s">
        <v>14119</v>
      </c>
      <c r="E82" s="10" t="s">
        <v>14123</v>
      </c>
      <c r="F82" s="10" t="str">
        <f t="shared" si="18"/>
        <v>B0B2DJDCPX</v>
      </c>
      <c r="G82" s="10" t="str">
        <f t="shared" si="18"/>
        <v>USBCables</v>
      </c>
      <c r="H82" s="23">
        <f t="shared" si="18"/>
        <v>209</v>
      </c>
      <c r="I82" s="23">
        <f t="shared" si="18"/>
        <v>499</v>
      </c>
      <c r="J82" s="11">
        <f t="shared" si="18"/>
        <v>0.57999999999999996</v>
      </c>
      <c r="K82" s="23">
        <f t="shared" si="14"/>
        <v>4491</v>
      </c>
      <c r="L82" s="23">
        <f t="shared" si="15"/>
        <v>790.0200000000001</v>
      </c>
      <c r="M82" s="23">
        <f t="shared" si="16"/>
        <v>20</v>
      </c>
      <c r="N82" s="23" t="str">
        <f t="shared" si="13"/>
        <v>Mar</v>
      </c>
      <c r="O82" s="23">
        <f t="shared" si="17"/>
        <v>2021</v>
      </c>
    </row>
    <row r="83" spans="1:15" x14ac:dyDescent="0.55000000000000004">
      <c r="A83" s="33">
        <v>44276</v>
      </c>
      <c r="B83" s="9" t="s">
        <v>839</v>
      </c>
      <c r="C83" s="9">
        <v>5</v>
      </c>
      <c r="D83" s="9" t="s">
        <v>14119</v>
      </c>
      <c r="E83" s="10" t="s">
        <v>14123</v>
      </c>
      <c r="F83" s="10" t="str">
        <f t="shared" si="18"/>
        <v>B0BCZCQTJX</v>
      </c>
      <c r="G83" s="10" t="str">
        <f t="shared" si="18"/>
        <v>USBRemoteControls</v>
      </c>
      <c r="H83" s="23">
        <f t="shared" si="18"/>
        <v>1434</v>
      </c>
      <c r="I83" s="23">
        <f t="shared" si="18"/>
        <v>3999</v>
      </c>
      <c r="J83" s="11">
        <f t="shared" si="18"/>
        <v>0.64</v>
      </c>
      <c r="K83" s="23">
        <f t="shared" si="14"/>
        <v>19995</v>
      </c>
      <c r="L83" s="23">
        <f t="shared" si="15"/>
        <v>2581.1999999999998</v>
      </c>
      <c r="M83" s="23">
        <f t="shared" si="16"/>
        <v>21</v>
      </c>
      <c r="N83" s="23" t="str">
        <f t="shared" si="13"/>
        <v>Mar</v>
      </c>
      <c r="O83" s="23">
        <f t="shared" si="17"/>
        <v>2021</v>
      </c>
    </row>
    <row r="84" spans="1:15" x14ac:dyDescent="0.55000000000000004">
      <c r="A84" s="33">
        <v>44277</v>
      </c>
      <c r="B84" s="9" t="s">
        <v>851</v>
      </c>
      <c r="C84" s="9">
        <v>8</v>
      </c>
      <c r="D84" s="9" t="s">
        <v>14119</v>
      </c>
      <c r="E84" s="10" t="s">
        <v>14123</v>
      </c>
      <c r="F84" s="10" t="str">
        <f t="shared" ref="F84:J93" si="19">VLOOKUP($B84,Cleaned_data,F$2,FALSE)</f>
        <v>B07LGT55SJ</v>
      </c>
      <c r="G84" s="10" t="str">
        <f t="shared" si="19"/>
        <v>USBCables</v>
      </c>
      <c r="H84" s="23">
        <f t="shared" si="19"/>
        <v>399</v>
      </c>
      <c r="I84" s="23">
        <f t="shared" si="19"/>
        <v>1099</v>
      </c>
      <c r="J84" s="11">
        <f t="shared" si="19"/>
        <v>0.64</v>
      </c>
      <c r="K84" s="23">
        <f t="shared" si="14"/>
        <v>8792</v>
      </c>
      <c r="L84" s="23">
        <f t="shared" si="15"/>
        <v>1149.1199999999999</v>
      </c>
      <c r="M84" s="23">
        <f t="shared" si="16"/>
        <v>22</v>
      </c>
      <c r="N84" s="23" t="str">
        <f t="shared" si="13"/>
        <v>Mar</v>
      </c>
      <c r="O84" s="23">
        <f t="shared" si="17"/>
        <v>2021</v>
      </c>
    </row>
    <row r="85" spans="1:15" x14ac:dyDescent="0.55000000000000004">
      <c r="A85" s="33">
        <v>44278</v>
      </c>
      <c r="B85" s="9" t="s">
        <v>857</v>
      </c>
      <c r="C85" s="9">
        <v>7</v>
      </c>
      <c r="D85" s="9" t="s">
        <v>14119</v>
      </c>
      <c r="E85" s="10" t="s">
        <v>14123</v>
      </c>
      <c r="F85" s="10" t="str">
        <f t="shared" si="19"/>
        <v>B09NKZXMWJ</v>
      </c>
      <c r="G85" s="10" t="str">
        <f t="shared" si="19"/>
        <v>USBCables</v>
      </c>
      <c r="H85" s="23">
        <f t="shared" si="19"/>
        <v>139</v>
      </c>
      <c r="I85" s="23">
        <f t="shared" si="19"/>
        <v>249</v>
      </c>
      <c r="J85" s="11">
        <f t="shared" si="19"/>
        <v>0.44</v>
      </c>
      <c r="K85" s="23">
        <f t="shared" si="14"/>
        <v>1743</v>
      </c>
      <c r="L85" s="23">
        <f t="shared" si="15"/>
        <v>544.88</v>
      </c>
      <c r="M85" s="23">
        <f t="shared" si="16"/>
        <v>23</v>
      </c>
      <c r="N85" s="23" t="str">
        <f t="shared" si="13"/>
        <v>Mar</v>
      </c>
      <c r="O85" s="23">
        <f t="shared" si="17"/>
        <v>2021</v>
      </c>
    </row>
    <row r="86" spans="1:15" x14ac:dyDescent="0.55000000000000004">
      <c r="A86" s="33">
        <v>44279</v>
      </c>
      <c r="B86" s="9" t="s">
        <v>863</v>
      </c>
      <c r="C86" s="9">
        <v>6</v>
      </c>
      <c r="D86" s="9" t="s">
        <v>14119</v>
      </c>
      <c r="E86" s="10" t="s">
        <v>14123</v>
      </c>
      <c r="F86" s="10" t="str">
        <f t="shared" si="19"/>
        <v>B08QX1CC14</v>
      </c>
      <c r="G86" s="10" t="str">
        <f t="shared" si="19"/>
        <v>USBSmartTelevisions</v>
      </c>
      <c r="H86" s="23">
        <f t="shared" si="19"/>
        <v>7299</v>
      </c>
      <c r="I86" s="23">
        <f t="shared" si="19"/>
        <v>19125</v>
      </c>
      <c r="J86" s="11">
        <f t="shared" si="19"/>
        <v>0.62</v>
      </c>
      <c r="K86" s="23">
        <f t="shared" si="14"/>
        <v>114750</v>
      </c>
      <c r="L86" s="23">
        <f t="shared" si="15"/>
        <v>16641.72</v>
      </c>
      <c r="M86" s="23">
        <f t="shared" si="16"/>
        <v>24</v>
      </c>
      <c r="N86" s="23" t="str">
        <f t="shared" si="13"/>
        <v>Mar</v>
      </c>
      <c r="O86" s="23">
        <f t="shared" si="17"/>
        <v>2021</v>
      </c>
    </row>
    <row r="87" spans="1:15" x14ac:dyDescent="0.55000000000000004">
      <c r="A87" s="33">
        <v>44280</v>
      </c>
      <c r="B87" s="9" t="s">
        <v>875</v>
      </c>
      <c r="C87" s="9">
        <v>15</v>
      </c>
      <c r="D87" s="9" t="s">
        <v>14119</v>
      </c>
      <c r="E87" s="10" t="s">
        <v>14123</v>
      </c>
      <c r="F87" s="10" t="str">
        <f t="shared" si="19"/>
        <v>B0974H97TJ</v>
      </c>
      <c r="G87" s="10" t="str">
        <f t="shared" si="19"/>
        <v>USBCables</v>
      </c>
      <c r="H87" s="23">
        <f t="shared" si="19"/>
        <v>299</v>
      </c>
      <c r="I87" s="23">
        <f t="shared" si="19"/>
        <v>799</v>
      </c>
      <c r="J87" s="11">
        <f t="shared" si="19"/>
        <v>0.63</v>
      </c>
      <c r="K87" s="23">
        <f t="shared" si="14"/>
        <v>11985</v>
      </c>
      <c r="L87" s="23">
        <f t="shared" si="15"/>
        <v>1659.45</v>
      </c>
      <c r="M87" s="23">
        <f t="shared" si="16"/>
        <v>25</v>
      </c>
      <c r="N87" s="23" t="str">
        <f t="shared" si="13"/>
        <v>Mar</v>
      </c>
      <c r="O87" s="23">
        <f t="shared" si="17"/>
        <v>2021</v>
      </c>
    </row>
    <row r="88" spans="1:15" x14ac:dyDescent="0.55000000000000004">
      <c r="A88" s="33">
        <v>44281</v>
      </c>
      <c r="B88" s="9" t="s">
        <v>885</v>
      </c>
      <c r="C88" s="9">
        <v>23</v>
      </c>
      <c r="D88" s="9" t="s">
        <v>14119</v>
      </c>
      <c r="E88" s="10" t="s">
        <v>14123</v>
      </c>
      <c r="F88" s="10" t="str">
        <f t="shared" si="19"/>
        <v>B07GVGTSLN</v>
      </c>
      <c r="G88" s="10" t="str">
        <f t="shared" si="19"/>
        <v>USBCables</v>
      </c>
      <c r="H88" s="23">
        <f t="shared" si="19"/>
        <v>325</v>
      </c>
      <c r="I88" s="23">
        <f t="shared" si="19"/>
        <v>1299</v>
      </c>
      <c r="J88" s="11">
        <f t="shared" si="19"/>
        <v>0.75</v>
      </c>
      <c r="K88" s="23">
        <f t="shared" si="14"/>
        <v>29877</v>
      </c>
      <c r="L88" s="23">
        <f t="shared" si="15"/>
        <v>1868.75</v>
      </c>
      <c r="M88" s="23">
        <f t="shared" si="16"/>
        <v>26</v>
      </c>
      <c r="N88" s="23" t="str">
        <f t="shared" si="13"/>
        <v>Mar</v>
      </c>
      <c r="O88" s="23">
        <f t="shared" si="17"/>
        <v>2021</v>
      </c>
    </row>
    <row r="89" spans="1:15" x14ac:dyDescent="0.55000000000000004">
      <c r="A89" s="33">
        <v>44282</v>
      </c>
      <c r="B89" s="9" t="s">
        <v>897</v>
      </c>
      <c r="C89" s="9">
        <v>14</v>
      </c>
      <c r="D89" s="9" t="s">
        <v>14119</v>
      </c>
      <c r="E89" s="10" t="s">
        <v>14123</v>
      </c>
      <c r="F89" s="10" t="str">
        <f t="shared" si="19"/>
        <v>B09VCHLSJF</v>
      </c>
      <c r="G89" s="10" t="str">
        <f t="shared" si="19"/>
        <v>USBSmartTelevisions</v>
      </c>
      <c r="H89" s="23">
        <f t="shared" si="19"/>
        <v>29999</v>
      </c>
      <c r="I89" s="23">
        <f t="shared" si="19"/>
        <v>39999</v>
      </c>
      <c r="J89" s="11">
        <f t="shared" si="19"/>
        <v>0.25</v>
      </c>
      <c r="K89" s="23">
        <f t="shared" si="14"/>
        <v>559986</v>
      </c>
      <c r="L89" s="23">
        <f t="shared" si="15"/>
        <v>314989.5</v>
      </c>
      <c r="M89" s="23">
        <f t="shared" si="16"/>
        <v>27</v>
      </c>
      <c r="N89" s="23" t="str">
        <f t="shared" si="13"/>
        <v>Mar</v>
      </c>
      <c r="O89" s="23">
        <f t="shared" si="17"/>
        <v>2021</v>
      </c>
    </row>
    <row r="90" spans="1:15" x14ac:dyDescent="0.55000000000000004">
      <c r="A90" s="33">
        <v>44283</v>
      </c>
      <c r="B90" s="9" t="s">
        <v>904</v>
      </c>
      <c r="C90" s="9">
        <v>9</v>
      </c>
      <c r="D90" s="9" t="s">
        <v>14119</v>
      </c>
      <c r="E90" s="10" t="s">
        <v>14123</v>
      </c>
      <c r="F90" s="10" t="str">
        <f t="shared" si="19"/>
        <v>B0B1YZX72F</v>
      </c>
      <c r="G90" s="10" t="str">
        <f t="shared" si="19"/>
        <v>USBSmartTelevisions</v>
      </c>
      <c r="H90" s="23">
        <f t="shared" si="19"/>
        <v>27999</v>
      </c>
      <c r="I90" s="23">
        <f t="shared" si="19"/>
        <v>40990</v>
      </c>
      <c r="J90" s="11">
        <f t="shared" si="19"/>
        <v>0.32</v>
      </c>
      <c r="K90" s="23">
        <f t="shared" si="14"/>
        <v>368910</v>
      </c>
      <c r="L90" s="23">
        <f t="shared" si="15"/>
        <v>171353.87999999998</v>
      </c>
      <c r="M90" s="23">
        <f t="shared" si="16"/>
        <v>28</v>
      </c>
      <c r="N90" s="23" t="str">
        <f t="shared" si="13"/>
        <v>Mar</v>
      </c>
      <c r="O90" s="23">
        <f t="shared" si="17"/>
        <v>2021</v>
      </c>
    </row>
    <row r="91" spans="1:15" x14ac:dyDescent="0.55000000000000004">
      <c r="A91" s="33">
        <v>44284</v>
      </c>
      <c r="B91" s="9" t="s">
        <v>911</v>
      </c>
      <c r="C91" s="9">
        <v>4</v>
      </c>
      <c r="D91" s="9" t="s">
        <v>14119</v>
      </c>
      <c r="E91" s="10" t="s">
        <v>14123</v>
      </c>
      <c r="F91" s="10" t="str">
        <f t="shared" si="19"/>
        <v>B092BJMT8Q</v>
      </c>
      <c r="G91" s="10" t="str">
        <f t="shared" si="19"/>
        <v>USBSmartTelevisions</v>
      </c>
      <c r="H91" s="23">
        <f t="shared" si="19"/>
        <v>30990</v>
      </c>
      <c r="I91" s="23">
        <f t="shared" si="19"/>
        <v>52900</v>
      </c>
      <c r="J91" s="11">
        <f t="shared" si="19"/>
        <v>0.41</v>
      </c>
      <c r="K91" s="23">
        <f t="shared" si="14"/>
        <v>211600</v>
      </c>
      <c r="L91" s="23">
        <f t="shared" si="15"/>
        <v>73136.400000000009</v>
      </c>
      <c r="M91" s="23">
        <f t="shared" si="16"/>
        <v>29</v>
      </c>
      <c r="N91" s="23" t="str">
        <f t="shared" si="13"/>
        <v>Mar</v>
      </c>
      <c r="O91" s="23">
        <f t="shared" si="17"/>
        <v>2021</v>
      </c>
    </row>
    <row r="92" spans="1:15" x14ac:dyDescent="0.55000000000000004">
      <c r="A92" s="33">
        <v>44285</v>
      </c>
      <c r="B92" s="9" t="s">
        <v>917</v>
      </c>
      <c r="C92" s="9">
        <v>3</v>
      </c>
      <c r="D92" s="9" t="s">
        <v>14119</v>
      </c>
      <c r="E92" s="10" t="s">
        <v>14123</v>
      </c>
      <c r="F92" s="10" t="str">
        <f t="shared" si="19"/>
        <v>B0BMXMLSMM</v>
      </c>
      <c r="G92" s="10" t="str">
        <f t="shared" si="19"/>
        <v>USBCables</v>
      </c>
      <c r="H92" s="23">
        <f t="shared" si="19"/>
        <v>199</v>
      </c>
      <c r="I92" s="23">
        <f t="shared" si="19"/>
        <v>999</v>
      </c>
      <c r="J92" s="11">
        <f t="shared" si="19"/>
        <v>0.8</v>
      </c>
      <c r="K92" s="23">
        <f t="shared" si="14"/>
        <v>2997</v>
      </c>
      <c r="L92" s="23">
        <f t="shared" si="15"/>
        <v>119.39999999999998</v>
      </c>
      <c r="M92" s="23">
        <f t="shared" si="16"/>
        <v>30</v>
      </c>
      <c r="N92" s="23" t="str">
        <f t="shared" si="13"/>
        <v>Mar</v>
      </c>
      <c r="O92" s="23">
        <f t="shared" si="17"/>
        <v>2021</v>
      </c>
    </row>
    <row r="93" spans="1:15" x14ac:dyDescent="0.55000000000000004">
      <c r="A93" s="33">
        <v>44286</v>
      </c>
      <c r="B93" s="9" t="s">
        <v>927</v>
      </c>
      <c r="C93" s="9">
        <v>8</v>
      </c>
      <c r="D93" s="9" t="s">
        <v>14119</v>
      </c>
      <c r="E93" s="10" t="s">
        <v>14123</v>
      </c>
      <c r="F93" s="10" t="str">
        <f t="shared" si="19"/>
        <v>B07JH1C41D</v>
      </c>
      <c r="G93" s="10" t="str">
        <f t="shared" si="19"/>
        <v>USBCables</v>
      </c>
      <c r="H93" s="23">
        <f t="shared" si="19"/>
        <v>649</v>
      </c>
      <c r="I93" s="23">
        <f t="shared" si="19"/>
        <v>1999</v>
      </c>
      <c r="J93" s="11">
        <f t="shared" si="19"/>
        <v>0.68</v>
      </c>
      <c r="K93" s="23">
        <f t="shared" si="14"/>
        <v>15992</v>
      </c>
      <c r="L93" s="23">
        <f t="shared" si="15"/>
        <v>1661.4399999999998</v>
      </c>
      <c r="M93" s="23">
        <f t="shared" si="16"/>
        <v>31</v>
      </c>
      <c r="N93" s="23" t="str">
        <f t="shared" si="13"/>
        <v>Mar</v>
      </c>
      <c r="O93" s="23">
        <f t="shared" si="17"/>
        <v>2021</v>
      </c>
    </row>
    <row r="94" spans="1:15" x14ac:dyDescent="0.55000000000000004">
      <c r="A94" s="33">
        <v>44287</v>
      </c>
      <c r="B94" s="9" t="s">
        <v>932</v>
      </c>
      <c r="C94" s="9">
        <v>12</v>
      </c>
      <c r="D94" s="9" t="s">
        <v>14119</v>
      </c>
      <c r="E94" s="10" t="s">
        <v>14123</v>
      </c>
      <c r="F94" s="10" t="str">
        <f t="shared" ref="F94:J103" si="20">VLOOKUP($B94,Cleaned_data,F$2,FALSE)</f>
        <v>B0141EZMAI</v>
      </c>
      <c r="G94" s="10" t="str">
        <f t="shared" si="20"/>
        <v>WirelessUSBAdapters</v>
      </c>
      <c r="H94" s="23">
        <f t="shared" si="20"/>
        <v>269</v>
      </c>
      <c r="I94" s="23">
        <f t="shared" si="20"/>
        <v>800</v>
      </c>
      <c r="J94" s="11">
        <f t="shared" si="20"/>
        <v>0.66</v>
      </c>
      <c r="K94" s="23">
        <f t="shared" si="14"/>
        <v>9600</v>
      </c>
      <c r="L94" s="23">
        <f t="shared" si="15"/>
        <v>1097.52</v>
      </c>
      <c r="M94" s="23">
        <f t="shared" si="16"/>
        <v>1</v>
      </c>
      <c r="N94" s="23" t="str">
        <f>TEXT(A94,"mmm")</f>
        <v>Apr</v>
      </c>
      <c r="O94" s="23">
        <f t="shared" si="17"/>
        <v>2021</v>
      </c>
    </row>
    <row r="95" spans="1:15" x14ac:dyDescent="0.55000000000000004">
      <c r="A95" s="33">
        <v>44288</v>
      </c>
      <c r="B95" s="9" t="s">
        <v>944</v>
      </c>
      <c r="C95" s="9">
        <v>15</v>
      </c>
      <c r="D95" s="9" t="s">
        <v>14119</v>
      </c>
      <c r="E95" s="10" t="s">
        <v>14123</v>
      </c>
      <c r="F95" s="10" t="str">
        <f t="shared" si="20"/>
        <v>B09Q5P2MT3</v>
      </c>
      <c r="G95" s="10" t="str">
        <f t="shared" si="20"/>
        <v>USBSmartTelevisions</v>
      </c>
      <c r="H95" s="23">
        <f t="shared" si="20"/>
        <v>24999</v>
      </c>
      <c r="I95" s="23">
        <f t="shared" si="20"/>
        <v>31999</v>
      </c>
      <c r="J95" s="11">
        <f t="shared" si="20"/>
        <v>0.22</v>
      </c>
      <c r="K95" s="23">
        <f t="shared" si="14"/>
        <v>479985</v>
      </c>
      <c r="L95" s="23">
        <f t="shared" si="15"/>
        <v>292488.3</v>
      </c>
      <c r="M95" s="23">
        <f t="shared" si="16"/>
        <v>2</v>
      </c>
      <c r="N95" s="23" t="str">
        <f t="shared" ref="N95:N123" si="21">TEXT(A95,"mmm")</f>
        <v>Apr</v>
      </c>
      <c r="O95" s="23">
        <f t="shared" si="17"/>
        <v>2021</v>
      </c>
    </row>
    <row r="96" spans="1:15" x14ac:dyDescent="0.55000000000000004">
      <c r="A96" s="33">
        <v>44289</v>
      </c>
      <c r="B96" s="9" t="s">
        <v>950</v>
      </c>
      <c r="C96" s="9">
        <v>17</v>
      </c>
      <c r="D96" s="9" t="s">
        <v>14119</v>
      </c>
      <c r="E96" s="10" t="s">
        <v>14123</v>
      </c>
      <c r="F96" s="10" t="str">
        <f t="shared" si="20"/>
        <v>B08HDH26JX</v>
      </c>
      <c r="G96" s="10" t="str">
        <f t="shared" si="20"/>
        <v>USBCables</v>
      </c>
      <c r="H96" s="23">
        <f t="shared" si="20"/>
        <v>299</v>
      </c>
      <c r="I96" s="23">
        <f t="shared" si="20"/>
        <v>699</v>
      </c>
      <c r="J96" s="11">
        <f t="shared" si="20"/>
        <v>0.56999999999999995</v>
      </c>
      <c r="K96" s="23">
        <f t="shared" si="14"/>
        <v>11883</v>
      </c>
      <c r="L96" s="23">
        <f t="shared" si="15"/>
        <v>2185.69</v>
      </c>
      <c r="M96" s="23">
        <f t="shared" si="16"/>
        <v>3</v>
      </c>
      <c r="N96" s="23" t="str">
        <f t="shared" si="21"/>
        <v>Apr</v>
      </c>
      <c r="O96" s="23">
        <f t="shared" si="17"/>
        <v>2021</v>
      </c>
    </row>
    <row r="97" spans="1:15" x14ac:dyDescent="0.55000000000000004">
      <c r="A97" s="33">
        <v>44290</v>
      </c>
      <c r="B97" s="9" t="s">
        <v>954</v>
      </c>
      <c r="C97" s="9">
        <v>3</v>
      </c>
      <c r="D97" s="9" t="s">
        <v>14119</v>
      </c>
      <c r="E97" s="10" t="s">
        <v>14123</v>
      </c>
      <c r="F97" s="10" t="str">
        <f t="shared" si="20"/>
        <v>B09VT6JKRP</v>
      </c>
      <c r="G97" s="10" t="str">
        <f t="shared" si="20"/>
        <v>USBCables</v>
      </c>
      <c r="H97" s="23">
        <f t="shared" si="20"/>
        <v>199</v>
      </c>
      <c r="I97" s="23">
        <f t="shared" si="20"/>
        <v>999</v>
      </c>
      <c r="J97" s="11">
        <f t="shared" si="20"/>
        <v>0.8</v>
      </c>
      <c r="K97" s="23">
        <f t="shared" si="14"/>
        <v>2997</v>
      </c>
      <c r="L97" s="23">
        <f t="shared" si="15"/>
        <v>119.39999999999998</v>
      </c>
      <c r="M97" s="23">
        <f t="shared" si="16"/>
        <v>4</v>
      </c>
      <c r="N97" s="23" t="str">
        <f t="shared" si="21"/>
        <v>Apr</v>
      </c>
      <c r="O97" s="23">
        <f t="shared" si="17"/>
        <v>2021</v>
      </c>
    </row>
    <row r="98" spans="1:15" x14ac:dyDescent="0.55000000000000004">
      <c r="A98" s="33">
        <v>44291</v>
      </c>
      <c r="B98" s="9" t="s">
        <v>964</v>
      </c>
      <c r="C98" s="9">
        <v>2</v>
      </c>
      <c r="D98" s="9" t="s">
        <v>14119</v>
      </c>
      <c r="E98" s="10" t="s">
        <v>14123</v>
      </c>
      <c r="F98" s="10" t="str">
        <f t="shared" si="20"/>
        <v>B09T3KB6JZ</v>
      </c>
      <c r="G98" s="10" t="str">
        <f t="shared" si="20"/>
        <v>USBSmartTelevisions</v>
      </c>
      <c r="H98" s="23">
        <f t="shared" si="20"/>
        <v>18990</v>
      </c>
      <c r="I98" s="23">
        <f t="shared" si="20"/>
        <v>40990</v>
      </c>
      <c r="J98" s="11">
        <f t="shared" si="20"/>
        <v>0.54</v>
      </c>
      <c r="K98" s="23">
        <f t="shared" si="14"/>
        <v>81980</v>
      </c>
      <c r="L98" s="23">
        <f t="shared" si="15"/>
        <v>17470.8</v>
      </c>
      <c r="M98" s="23">
        <f t="shared" si="16"/>
        <v>5</v>
      </c>
      <c r="N98" s="23" t="str">
        <f t="shared" si="21"/>
        <v>Apr</v>
      </c>
      <c r="O98" s="23">
        <f t="shared" si="17"/>
        <v>2021</v>
      </c>
    </row>
    <row r="99" spans="1:15" x14ac:dyDescent="0.55000000000000004">
      <c r="A99" s="33">
        <v>44292</v>
      </c>
      <c r="B99" s="9" t="s">
        <v>975</v>
      </c>
      <c r="C99" s="9">
        <v>9</v>
      </c>
      <c r="D99" s="9" t="s">
        <v>14119</v>
      </c>
      <c r="E99" s="10" t="s">
        <v>14123</v>
      </c>
      <c r="F99" s="10" t="str">
        <f t="shared" si="20"/>
        <v>B093QCY6YJ</v>
      </c>
      <c r="G99" s="10" t="str">
        <f t="shared" si="20"/>
        <v>WirelessUSBAdapters</v>
      </c>
      <c r="H99" s="23">
        <f t="shared" si="20"/>
        <v>290</v>
      </c>
      <c r="I99" s="23">
        <f t="shared" si="20"/>
        <v>349</v>
      </c>
      <c r="J99" s="11">
        <f t="shared" si="20"/>
        <v>0.17</v>
      </c>
      <c r="K99" s="23">
        <f t="shared" si="14"/>
        <v>3141</v>
      </c>
      <c r="L99" s="23">
        <f t="shared" si="15"/>
        <v>2166.2999999999997</v>
      </c>
      <c r="M99" s="23">
        <f t="shared" si="16"/>
        <v>6</v>
      </c>
      <c r="N99" s="23" t="str">
        <f t="shared" si="21"/>
        <v>Apr</v>
      </c>
      <c r="O99" s="23">
        <f t="shared" si="17"/>
        <v>2021</v>
      </c>
    </row>
    <row r="100" spans="1:15" x14ac:dyDescent="0.55000000000000004">
      <c r="A100" s="33">
        <v>44293</v>
      </c>
      <c r="B100" s="9" t="s">
        <v>986</v>
      </c>
      <c r="C100" s="23">
        <v>5</v>
      </c>
      <c r="D100" s="9" t="s">
        <v>14119</v>
      </c>
      <c r="E100" s="10" t="s">
        <v>14123</v>
      </c>
      <c r="F100" s="10" t="str">
        <f t="shared" si="20"/>
        <v>B093ZNQZ2Y</v>
      </c>
      <c r="G100" s="10" t="str">
        <f t="shared" si="20"/>
        <v>USBRemoteControls</v>
      </c>
      <c r="H100" s="23">
        <f t="shared" si="20"/>
        <v>249</v>
      </c>
      <c r="I100" s="23">
        <f t="shared" si="20"/>
        <v>799</v>
      </c>
      <c r="J100" s="11">
        <f t="shared" si="20"/>
        <v>0.69</v>
      </c>
      <c r="K100" s="23">
        <f t="shared" si="14"/>
        <v>3995</v>
      </c>
      <c r="L100" s="23">
        <f t="shared" si="15"/>
        <v>385.95000000000005</v>
      </c>
      <c r="M100" s="23">
        <f t="shared" si="16"/>
        <v>7</v>
      </c>
      <c r="N100" s="23" t="str">
        <f t="shared" si="21"/>
        <v>Apr</v>
      </c>
      <c r="O100" s="23">
        <f t="shared" si="17"/>
        <v>2021</v>
      </c>
    </row>
    <row r="101" spans="1:15" x14ac:dyDescent="0.55000000000000004">
      <c r="A101" s="33">
        <v>44294</v>
      </c>
      <c r="B101" s="9" t="s">
        <v>996</v>
      </c>
      <c r="C101" s="9">
        <v>6</v>
      </c>
      <c r="D101" s="9" t="s">
        <v>14119</v>
      </c>
      <c r="E101" s="10" t="s">
        <v>14123</v>
      </c>
      <c r="F101" s="10" t="str">
        <f t="shared" si="20"/>
        <v>B08LKS3LSP</v>
      </c>
      <c r="G101" s="10" t="str">
        <f t="shared" si="20"/>
        <v>USBCables</v>
      </c>
      <c r="H101" s="23">
        <f t="shared" si="20"/>
        <v>345</v>
      </c>
      <c r="I101" s="23">
        <f t="shared" si="20"/>
        <v>999</v>
      </c>
      <c r="J101" s="11">
        <f t="shared" si="20"/>
        <v>0.65</v>
      </c>
      <c r="K101" s="23">
        <f t="shared" si="14"/>
        <v>5994</v>
      </c>
      <c r="L101" s="23">
        <f t="shared" si="15"/>
        <v>724.5</v>
      </c>
      <c r="M101" s="23">
        <f t="shared" si="16"/>
        <v>8</v>
      </c>
      <c r="N101" s="23" t="str">
        <f t="shared" si="21"/>
        <v>Apr</v>
      </c>
      <c r="O101" s="23">
        <f t="shared" si="17"/>
        <v>2021</v>
      </c>
    </row>
    <row r="102" spans="1:15" x14ac:dyDescent="0.55000000000000004">
      <c r="A102" s="33">
        <v>44295</v>
      </c>
      <c r="B102" s="9" t="s">
        <v>1007</v>
      </c>
      <c r="C102" s="9">
        <v>8</v>
      </c>
      <c r="D102" s="9" t="s">
        <v>14119</v>
      </c>
      <c r="E102" s="10" t="s">
        <v>14123</v>
      </c>
      <c r="F102" s="10" t="str">
        <f t="shared" si="20"/>
        <v>B00V4BGDKU</v>
      </c>
      <c r="G102" s="10" t="str">
        <f t="shared" si="20"/>
        <v>WirelessUSBAdapters</v>
      </c>
      <c r="H102" s="23">
        <f t="shared" si="20"/>
        <v>1099</v>
      </c>
      <c r="I102" s="23">
        <f t="shared" si="20"/>
        <v>1899</v>
      </c>
      <c r="J102" s="11">
        <f t="shared" si="20"/>
        <v>0.42</v>
      </c>
      <c r="K102" s="23">
        <f t="shared" si="14"/>
        <v>15192</v>
      </c>
      <c r="L102" s="23">
        <f t="shared" si="15"/>
        <v>5099.3600000000006</v>
      </c>
      <c r="M102" s="23">
        <f t="shared" si="16"/>
        <v>9</v>
      </c>
      <c r="N102" s="23" t="str">
        <f t="shared" si="21"/>
        <v>Apr</v>
      </c>
      <c r="O102" s="23">
        <f t="shared" si="17"/>
        <v>2021</v>
      </c>
    </row>
    <row r="103" spans="1:15" x14ac:dyDescent="0.55000000000000004">
      <c r="A103" s="33">
        <v>44296</v>
      </c>
      <c r="B103" s="9" t="s">
        <v>1017</v>
      </c>
      <c r="C103" s="9">
        <v>10</v>
      </c>
      <c r="D103" s="9" t="s">
        <v>14119</v>
      </c>
      <c r="E103" s="10" t="s">
        <v>14123</v>
      </c>
      <c r="F103" s="10" t="str">
        <f t="shared" si="20"/>
        <v>B08CHKQ8D4</v>
      </c>
      <c r="G103" s="10" t="str">
        <f t="shared" si="20"/>
        <v>USBCables</v>
      </c>
      <c r="H103" s="23">
        <f t="shared" si="20"/>
        <v>719</v>
      </c>
      <c r="I103" s="23">
        <f t="shared" si="20"/>
        <v>1499</v>
      </c>
      <c r="J103" s="11">
        <f t="shared" si="20"/>
        <v>0.52</v>
      </c>
      <c r="K103" s="23">
        <f t="shared" si="14"/>
        <v>14990</v>
      </c>
      <c r="L103" s="23">
        <f t="shared" si="15"/>
        <v>3451.2</v>
      </c>
      <c r="M103" s="23">
        <f t="shared" si="16"/>
        <v>10</v>
      </c>
      <c r="N103" s="23" t="str">
        <f t="shared" si="21"/>
        <v>Apr</v>
      </c>
      <c r="O103" s="23">
        <f t="shared" si="17"/>
        <v>2021</v>
      </c>
    </row>
    <row r="104" spans="1:15" x14ac:dyDescent="0.55000000000000004">
      <c r="A104" s="33">
        <v>44297</v>
      </c>
      <c r="B104" s="9" t="s">
        <v>1028</v>
      </c>
      <c r="C104" s="9">
        <v>15</v>
      </c>
      <c r="D104" s="9" t="s">
        <v>14119</v>
      </c>
      <c r="E104" s="10" t="s">
        <v>14123</v>
      </c>
      <c r="F104" s="10" t="str">
        <f t="shared" ref="F104:J113" si="22">VLOOKUP($B104,Cleaned_data,F$2,FALSE)</f>
        <v>B09BW334ML</v>
      </c>
      <c r="G104" s="10" t="str">
        <f t="shared" si="22"/>
        <v>USBRemoteControls</v>
      </c>
      <c r="H104" s="23">
        <f t="shared" si="22"/>
        <v>349</v>
      </c>
      <c r="I104" s="23">
        <f t="shared" si="22"/>
        <v>1499</v>
      </c>
      <c r="J104" s="11">
        <f t="shared" si="22"/>
        <v>0.77</v>
      </c>
      <c r="K104" s="23">
        <f t="shared" si="14"/>
        <v>22485</v>
      </c>
      <c r="L104" s="23">
        <f t="shared" si="15"/>
        <v>1204.05</v>
      </c>
      <c r="M104" s="23">
        <f t="shared" si="16"/>
        <v>11</v>
      </c>
      <c r="N104" s="23" t="str">
        <f t="shared" si="21"/>
        <v>Apr</v>
      </c>
      <c r="O104" s="23">
        <f t="shared" si="17"/>
        <v>2021</v>
      </c>
    </row>
    <row r="105" spans="1:15" x14ac:dyDescent="0.55000000000000004">
      <c r="A105" s="33">
        <v>44298</v>
      </c>
      <c r="B105" s="9" t="s">
        <v>1038</v>
      </c>
      <c r="C105" s="9">
        <v>17</v>
      </c>
      <c r="D105" s="9" t="s">
        <v>14119</v>
      </c>
      <c r="E105" s="10" t="s">
        <v>14123</v>
      </c>
      <c r="F105" s="10" t="str">
        <f t="shared" si="22"/>
        <v>B082T6GVLJ</v>
      </c>
      <c r="G105" s="10" t="str">
        <f t="shared" si="22"/>
        <v>USBCables</v>
      </c>
      <c r="H105" s="23">
        <f t="shared" si="22"/>
        <v>849</v>
      </c>
      <c r="I105" s="23">
        <f t="shared" si="22"/>
        <v>1809</v>
      </c>
      <c r="J105" s="11">
        <f t="shared" si="22"/>
        <v>0.53</v>
      </c>
      <c r="K105" s="23">
        <f t="shared" si="14"/>
        <v>30753</v>
      </c>
      <c r="L105" s="23">
        <f t="shared" si="15"/>
        <v>6783.5099999999993</v>
      </c>
      <c r="M105" s="23">
        <f t="shared" si="16"/>
        <v>12</v>
      </c>
      <c r="N105" s="23" t="str">
        <f t="shared" si="21"/>
        <v>Apr</v>
      </c>
      <c r="O105" s="23">
        <f t="shared" si="17"/>
        <v>2021</v>
      </c>
    </row>
    <row r="106" spans="1:15" x14ac:dyDescent="0.55000000000000004">
      <c r="A106" s="33">
        <v>44299</v>
      </c>
      <c r="B106" s="9" t="s">
        <v>1048</v>
      </c>
      <c r="C106" s="9">
        <v>18</v>
      </c>
      <c r="D106" s="9" t="s">
        <v>14119</v>
      </c>
      <c r="E106" s="10" t="s">
        <v>14123</v>
      </c>
      <c r="F106" s="10" t="str">
        <f t="shared" si="22"/>
        <v>B07DL1KC3H</v>
      </c>
      <c r="G106" s="10" t="str">
        <f t="shared" si="22"/>
        <v>USBRemoteControls</v>
      </c>
      <c r="H106" s="23">
        <f t="shared" si="22"/>
        <v>299</v>
      </c>
      <c r="I106" s="23">
        <f t="shared" si="22"/>
        <v>899</v>
      </c>
      <c r="J106" s="11">
        <f t="shared" si="22"/>
        <v>0.67</v>
      </c>
      <c r="K106" s="23">
        <f t="shared" si="14"/>
        <v>16182</v>
      </c>
      <c r="L106" s="23">
        <f t="shared" si="15"/>
        <v>1776.0599999999997</v>
      </c>
      <c r="M106" s="23">
        <f t="shared" si="16"/>
        <v>13</v>
      </c>
      <c r="N106" s="23" t="str">
        <f t="shared" si="21"/>
        <v>Apr</v>
      </c>
      <c r="O106" s="23">
        <f t="shared" si="17"/>
        <v>2021</v>
      </c>
    </row>
    <row r="107" spans="1:15" x14ac:dyDescent="0.55000000000000004">
      <c r="A107" s="33">
        <v>44300</v>
      </c>
      <c r="B107" s="9" t="s">
        <v>1058</v>
      </c>
      <c r="C107" s="9">
        <v>6</v>
      </c>
      <c r="D107" s="9" t="s">
        <v>14119</v>
      </c>
      <c r="E107" s="10" t="s">
        <v>14123</v>
      </c>
      <c r="F107" s="10" t="str">
        <f t="shared" si="22"/>
        <v>B0B6F98KJJ</v>
      </c>
      <c r="G107" s="10" t="str">
        <f t="shared" si="22"/>
        <v>USBSmartTelevisions</v>
      </c>
      <c r="H107" s="23">
        <f t="shared" si="22"/>
        <v>21999</v>
      </c>
      <c r="I107" s="23">
        <f t="shared" si="22"/>
        <v>29999</v>
      </c>
      <c r="J107" s="11">
        <f t="shared" si="22"/>
        <v>0.27</v>
      </c>
      <c r="K107" s="23">
        <f t="shared" si="14"/>
        <v>179994</v>
      </c>
      <c r="L107" s="23">
        <f t="shared" si="15"/>
        <v>96355.62</v>
      </c>
      <c r="M107" s="23">
        <f t="shared" si="16"/>
        <v>14</v>
      </c>
      <c r="N107" s="23" t="str">
        <f t="shared" si="21"/>
        <v>Apr</v>
      </c>
      <c r="O107" s="23">
        <f t="shared" si="17"/>
        <v>2021</v>
      </c>
    </row>
    <row r="108" spans="1:15" x14ac:dyDescent="0.55000000000000004">
      <c r="A108" s="33">
        <v>44301</v>
      </c>
      <c r="B108" s="9" t="s">
        <v>1064</v>
      </c>
      <c r="C108" s="9">
        <v>6</v>
      </c>
      <c r="D108" s="9" t="s">
        <v>14119</v>
      </c>
      <c r="E108" s="10" t="s">
        <v>14123</v>
      </c>
      <c r="F108" s="10" t="str">
        <f t="shared" si="22"/>
        <v>B07JNVF678</v>
      </c>
      <c r="G108" s="10" t="str">
        <f t="shared" si="22"/>
        <v>USBCables</v>
      </c>
      <c r="H108" s="23">
        <f t="shared" si="22"/>
        <v>349</v>
      </c>
      <c r="I108" s="23">
        <f t="shared" si="22"/>
        <v>999</v>
      </c>
      <c r="J108" s="11">
        <f t="shared" si="22"/>
        <v>0.65</v>
      </c>
      <c r="K108" s="23">
        <f t="shared" si="14"/>
        <v>5994</v>
      </c>
      <c r="L108" s="23">
        <f t="shared" si="15"/>
        <v>732.9</v>
      </c>
      <c r="M108" s="23">
        <f t="shared" si="16"/>
        <v>15</v>
      </c>
      <c r="N108" s="23" t="str">
        <f t="shared" si="21"/>
        <v>Apr</v>
      </c>
      <c r="O108" s="23">
        <f t="shared" si="17"/>
        <v>2021</v>
      </c>
    </row>
    <row r="109" spans="1:15" x14ac:dyDescent="0.55000000000000004">
      <c r="A109" s="33">
        <v>44302</v>
      </c>
      <c r="B109" s="9" t="s">
        <v>1074</v>
      </c>
      <c r="C109" s="9">
        <v>6</v>
      </c>
      <c r="D109" s="9" t="s">
        <v>14119</v>
      </c>
      <c r="E109" s="10" t="s">
        <v>14123</v>
      </c>
      <c r="F109" s="10" t="str">
        <f t="shared" si="22"/>
        <v>B09QGZFBPM</v>
      </c>
      <c r="G109" s="10" t="str">
        <f t="shared" si="22"/>
        <v>USBCables</v>
      </c>
      <c r="H109" s="23">
        <f t="shared" si="22"/>
        <v>399</v>
      </c>
      <c r="I109" s="23">
        <f t="shared" si="22"/>
        <v>999</v>
      </c>
      <c r="J109" s="11">
        <f t="shared" si="22"/>
        <v>0.6</v>
      </c>
      <c r="K109" s="23">
        <f t="shared" si="14"/>
        <v>5994</v>
      </c>
      <c r="L109" s="23">
        <f t="shared" si="15"/>
        <v>957.6</v>
      </c>
      <c r="M109" s="23">
        <f t="shared" si="16"/>
        <v>16</v>
      </c>
      <c r="N109" s="23" t="str">
        <f t="shared" si="21"/>
        <v>Apr</v>
      </c>
      <c r="O109" s="23">
        <f t="shared" si="17"/>
        <v>2021</v>
      </c>
    </row>
    <row r="110" spans="1:15" x14ac:dyDescent="0.55000000000000004">
      <c r="A110" s="33">
        <v>44303</v>
      </c>
      <c r="B110" s="9" t="s">
        <v>1084</v>
      </c>
      <c r="C110" s="9">
        <v>7</v>
      </c>
      <c r="D110" s="9" t="s">
        <v>14119</v>
      </c>
      <c r="E110" s="10" t="s">
        <v>14123</v>
      </c>
      <c r="F110" s="10" t="str">
        <f t="shared" si="22"/>
        <v>B07JGDB5M1</v>
      </c>
      <c r="G110" s="10" t="str">
        <f t="shared" si="22"/>
        <v>USBCables</v>
      </c>
      <c r="H110" s="23">
        <f t="shared" si="22"/>
        <v>449</v>
      </c>
      <c r="I110" s="23">
        <f t="shared" si="22"/>
        <v>1299</v>
      </c>
      <c r="J110" s="11">
        <f t="shared" si="22"/>
        <v>0.65</v>
      </c>
      <c r="K110" s="23">
        <f t="shared" si="14"/>
        <v>9093</v>
      </c>
      <c r="L110" s="23">
        <f t="shared" si="15"/>
        <v>1100.05</v>
      </c>
      <c r="M110" s="23">
        <f t="shared" si="16"/>
        <v>17</v>
      </c>
      <c r="N110" s="23" t="str">
        <f t="shared" si="21"/>
        <v>Apr</v>
      </c>
      <c r="O110" s="23">
        <f t="shared" si="17"/>
        <v>2021</v>
      </c>
    </row>
    <row r="111" spans="1:15" x14ac:dyDescent="0.55000000000000004">
      <c r="A111" s="33">
        <v>44304</v>
      </c>
      <c r="B111" s="9" t="s">
        <v>1089</v>
      </c>
      <c r="C111" s="9">
        <v>7</v>
      </c>
      <c r="D111" s="9" t="s">
        <v>14119</v>
      </c>
      <c r="E111" s="10" t="s">
        <v>14123</v>
      </c>
      <c r="F111" s="10" t="str">
        <f t="shared" si="22"/>
        <v>B0981XSZJ7</v>
      </c>
      <c r="G111" s="10" t="str">
        <f t="shared" si="22"/>
        <v>USBCables</v>
      </c>
      <c r="H111" s="23">
        <f t="shared" si="22"/>
        <v>299</v>
      </c>
      <c r="I111" s="23">
        <f t="shared" si="22"/>
        <v>999</v>
      </c>
      <c r="J111" s="11">
        <f t="shared" si="22"/>
        <v>0.7</v>
      </c>
      <c r="K111" s="23">
        <f t="shared" si="14"/>
        <v>6993</v>
      </c>
      <c r="L111" s="23">
        <f t="shared" si="15"/>
        <v>627.90000000000009</v>
      </c>
      <c r="M111" s="23">
        <f t="shared" si="16"/>
        <v>18</v>
      </c>
      <c r="N111" s="23" t="str">
        <f t="shared" si="21"/>
        <v>Apr</v>
      </c>
      <c r="O111" s="23">
        <f t="shared" si="17"/>
        <v>2021</v>
      </c>
    </row>
    <row r="112" spans="1:15" x14ac:dyDescent="0.55000000000000004">
      <c r="A112" s="33">
        <v>44305</v>
      </c>
      <c r="B112" s="9" t="s">
        <v>1099</v>
      </c>
      <c r="C112" s="9">
        <v>7</v>
      </c>
      <c r="D112" s="9" t="s">
        <v>14119</v>
      </c>
      <c r="E112" s="10" t="s">
        <v>14123</v>
      </c>
      <c r="F112" s="10" t="str">
        <f t="shared" si="22"/>
        <v>B0B9XLX8VR</v>
      </c>
      <c r="G112" s="10" t="str">
        <f t="shared" si="22"/>
        <v>USBSmartTelevisions</v>
      </c>
      <c r="H112" s="23">
        <f t="shared" si="22"/>
        <v>37999</v>
      </c>
      <c r="I112" s="23">
        <f t="shared" si="22"/>
        <v>65000</v>
      </c>
      <c r="J112" s="11">
        <f t="shared" si="22"/>
        <v>0.42</v>
      </c>
      <c r="K112" s="23">
        <f t="shared" si="14"/>
        <v>455000</v>
      </c>
      <c r="L112" s="23">
        <f t="shared" si="15"/>
        <v>154275.94000000003</v>
      </c>
      <c r="M112" s="23">
        <f t="shared" si="16"/>
        <v>19</v>
      </c>
      <c r="N112" s="23" t="str">
        <f t="shared" si="21"/>
        <v>Apr</v>
      </c>
      <c r="O112" s="23">
        <f t="shared" si="17"/>
        <v>2021</v>
      </c>
    </row>
    <row r="113" spans="1:15" x14ac:dyDescent="0.55000000000000004">
      <c r="A113" s="33">
        <v>44306</v>
      </c>
      <c r="B113" s="9" t="s">
        <v>1111</v>
      </c>
      <c r="C113" s="9">
        <v>7</v>
      </c>
      <c r="D113" s="9" t="s">
        <v>14119</v>
      </c>
      <c r="E113" s="10" t="s">
        <v>14123</v>
      </c>
      <c r="F113" s="10" t="str">
        <f t="shared" si="22"/>
        <v>B08Y5KXR6Z</v>
      </c>
      <c r="G113" s="10" t="str">
        <f t="shared" si="22"/>
        <v>USBCables</v>
      </c>
      <c r="H113" s="23">
        <f t="shared" si="22"/>
        <v>99</v>
      </c>
      <c r="I113" s="23">
        <f t="shared" si="22"/>
        <v>800</v>
      </c>
      <c r="J113" s="11">
        <f t="shared" si="22"/>
        <v>0.88</v>
      </c>
      <c r="K113" s="23">
        <f t="shared" si="14"/>
        <v>5600</v>
      </c>
      <c r="L113" s="23">
        <f t="shared" si="15"/>
        <v>83.16</v>
      </c>
      <c r="M113" s="23">
        <f t="shared" si="16"/>
        <v>20</v>
      </c>
      <c r="N113" s="23" t="str">
        <f t="shared" si="21"/>
        <v>Apr</v>
      </c>
      <c r="O113" s="23">
        <f t="shared" si="17"/>
        <v>2021</v>
      </c>
    </row>
    <row r="114" spans="1:15" x14ac:dyDescent="0.55000000000000004">
      <c r="A114" s="33">
        <v>44307</v>
      </c>
      <c r="B114" s="9" t="s">
        <v>1117</v>
      </c>
      <c r="C114" s="9">
        <v>7</v>
      </c>
      <c r="D114" s="9" t="s">
        <v>14119</v>
      </c>
      <c r="E114" s="10" t="s">
        <v>14123</v>
      </c>
      <c r="F114" s="10" t="str">
        <f t="shared" ref="F114:J123" si="23">VLOOKUP($B114,Cleaned_data,F$2,FALSE)</f>
        <v>B09F6VHQXB</v>
      </c>
      <c r="G114" s="10" t="str">
        <f t="shared" si="23"/>
        <v>USBStandardTelevisions</v>
      </c>
      <c r="H114" s="23">
        <f t="shared" si="23"/>
        <v>7390</v>
      </c>
      <c r="I114" s="23">
        <f t="shared" si="23"/>
        <v>20000</v>
      </c>
      <c r="J114" s="11">
        <f t="shared" si="23"/>
        <v>0.63</v>
      </c>
      <c r="K114" s="23">
        <f t="shared" si="14"/>
        <v>140000</v>
      </c>
      <c r="L114" s="23">
        <f t="shared" si="15"/>
        <v>19140.099999999999</v>
      </c>
      <c r="M114" s="23">
        <f t="shared" si="16"/>
        <v>21</v>
      </c>
      <c r="N114" s="23" t="str">
        <f t="shared" si="21"/>
        <v>Apr</v>
      </c>
      <c r="O114" s="23">
        <f t="shared" si="17"/>
        <v>2021</v>
      </c>
    </row>
    <row r="115" spans="1:15" x14ac:dyDescent="0.55000000000000004">
      <c r="A115" s="33">
        <v>44308</v>
      </c>
      <c r="B115" s="9" t="s">
        <v>1129</v>
      </c>
      <c r="C115" s="9">
        <v>7</v>
      </c>
      <c r="D115" s="9" t="s">
        <v>14119</v>
      </c>
      <c r="E115" s="10" t="s">
        <v>14123</v>
      </c>
      <c r="F115" s="10" t="str">
        <f t="shared" si="23"/>
        <v>B0974G5Q2Y</v>
      </c>
      <c r="G115" s="10" t="str">
        <f t="shared" si="23"/>
        <v>USBCables</v>
      </c>
      <c r="H115" s="23">
        <f t="shared" si="23"/>
        <v>273.10000000000002</v>
      </c>
      <c r="I115" s="23">
        <f t="shared" si="23"/>
        <v>999</v>
      </c>
      <c r="J115" s="11">
        <f t="shared" si="23"/>
        <v>0.73</v>
      </c>
      <c r="K115" s="23">
        <f t="shared" si="14"/>
        <v>6993</v>
      </c>
      <c r="L115" s="23">
        <f t="shared" si="15"/>
        <v>516.15900000000011</v>
      </c>
      <c r="M115" s="23">
        <f t="shared" si="16"/>
        <v>22</v>
      </c>
      <c r="N115" s="23" t="str">
        <f t="shared" si="21"/>
        <v>Apr</v>
      </c>
      <c r="O115" s="23">
        <f t="shared" si="17"/>
        <v>2021</v>
      </c>
    </row>
    <row r="116" spans="1:15" x14ac:dyDescent="0.55000000000000004">
      <c r="A116" s="33">
        <v>44309</v>
      </c>
      <c r="B116" s="9" t="s">
        <v>1135</v>
      </c>
      <c r="C116" s="9">
        <v>7</v>
      </c>
      <c r="D116" s="9" t="s">
        <v>14119</v>
      </c>
      <c r="E116" s="10" t="s">
        <v>14123</v>
      </c>
      <c r="F116" s="10" t="str">
        <f t="shared" si="23"/>
        <v>B09YL9SN9B</v>
      </c>
      <c r="G116" s="10" t="str">
        <f t="shared" si="23"/>
        <v>USBSmartTelevisions</v>
      </c>
      <c r="H116" s="23">
        <f t="shared" si="23"/>
        <v>15990</v>
      </c>
      <c r="I116" s="23">
        <f t="shared" si="23"/>
        <v>23990</v>
      </c>
      <c r="J116" s="11">
        <f t="shared" si="23"/>
        <v>0.33</v>
      </c>
      <c r="K116" s="23">
        <f t="shared" si="14"/>
        <v>167930</v>
      </c>
      <c r="L116" s="23">
        <f t="shared" si="15"/>
        <v>74993.099999999991</v>
      </c>
      <c r="M116" s="23">
        <f t="shared" si="16"/>
        <v>23</v>
      </c>
      <c r="N116" s="23" t="str">
        <f t="shared" si="21"/>
        <v>Apr</v>
      </c>
      <c r="O116" s="23">
        <f t="shared" si="17"/>
        <v>2021</v>
      </c>
    </row>
    <row r="117" spans="1:15" x14ac:dyDescent="0.55000000000000004">
      <c r="A117" s="33">
        <v>44310</v>
      </c>
      <c r="B117" s="9" t="s">
        <v>1147</v>
      </c>
      <c r="C117" s="9">
        <v>11</v>
      </c>
      <c r="D117" s="9" t="s">
        <v>14119</v>
      </c>
      <c r="E117" s="10" t="s">
        <v>14123</v>
      </c>
      <c r="F117" s="10" t="str">
        <f t="shared" si="23"/>
        <v>B09RX1FK54</v>
      </c>
      <c r="G117" s="10" t="str">
        <f t="shared" si="23"/>
        <v>USBCables</v>
      </c>
      <c r="H117" s="23">
        <f t="shared" si="23"/>
        <v>399</v>
      </c>
      <c r="I117" s="23">
        <f t="shared" si="23"/>
        <v>999</v>
      </c>
      <c r="J117" s="11">
        <f t="shared" si="23"/>
        <v>0.6</v>
      </c>
      <c r="K117" s="23">
        <f t="shared" si="14"/>
        <v>10989</v>
      </c>
      <c r="L117" s="23">
        <f t="shared" si="15"/>
        <v>1755.6000000000001</v>
      </c>
      <c r="M117" s="23">
        <f t="shared" si="16"/>
        <v>24</v>
      </c>
      <c r="N117" s="23" t="str">
        <f t="shared" si="21"/>
        <v>Apr</v>
      </c>
      <c r="O117" s="23">
        <f t="shared" si="17"/>
        <v>2021</v>
      </c>
    </row>
    <row r="118" spans="1:15" x14ac:dyDescent="0.55000000000000004">
      <c r="A118" s="33">
        <v>44311</v>
      </c>
      <c r="B118" s="9" t="s">
        <v>1152</v>
      </c>
      <c r="C118" s="9">
        <v>11</v>
      </c>
      <c r="D118" s="9" t="s">
        <v>14119</v>
      </c>
      <c r="E118" s="10" t="s">
        <v>14123</v>
      </c>
      <c r="F118" s="10" t="str">
        <f t="shared" si="23"/>
        <v>B09TT6BFDX</v>
      </c>
      <c r="G118" s="10" t="str">
        <f t="shared" si="23"/>
        <v>USBRemoteControls</v>
      </c>
      <c r="H118" s="23">
        <f t="shared" si="23"/>
        <v>399</v>
      </c>
      <c r="I118" s="23">
        <f t="shared" si="23"/>
        <v>1999</v>
      </c>
      <c r="J118" s="11">
        <f t="shared" si="23"/>
        <v>0.8</v>
      </c>
      <c r="K118" s="23">
        <f t="shared" si="14"/>
        <v>21989</v>
      </c>
      <c r="L118" s="23">
        <f t="shared" si="15"/>
        <v>877.79999999999984</v>
      </c>
      <c r="M118" s="23">
        <f t="shared" si="16"/>
        <v>25</v>
      </c>
      <c r="N118" s="23" t="str">
        <f t="shared" si="21"/>
        <v>Apr</v>
      </c>
      <c r="O118" s="23">
        <f t="shared" si="17"/>
        <v>2021</v>
      </c>
    </row>
    <row r="119" spans="1:15" x14ac:dyDescent="0.55000000000000004">
      <c r="A119" s="33">
        <v>44312</v>
      </c>
      <c r="B119" s="9" t="s">
        <v>1162</v>
      </c>
      <c r="C119" s="9">
        <v>11</v>
      </c>
      <c r="D119" s="9" t="s">
        <v>14119</v>
      </c>
      <c r="E119" s="10" t="s">
        <v>14123</v>
      </c>
      <c r="F119" s="10" t="str">
        <f t="shared" si="23"/>
        <v>B09KH58JZR</v>
      </c>
      <c r="G119" s="10" t="str">
        <f t="shared" si="23"/>
        <v>USBCables</v>
      </c>
      <c r="H119" s="23">
        <f t="shared" si="23"/>
        <v>210</v>
      </c>
      <c r="I119" s="23">
        <f t="shared" si="23"/>
        <v>399</v>
      </c>
      <c r="J119" s="11">
        <f t="shared" si="23"/>
        <v>0.47</v>
      </c>
      <c r="K119" s="23">
        <f t="shared" si="14"/>
        <v>4389</v>
      </c>
      <c r="L119" s="23">
        <f t="shared" si="15"/>
        <v>1224.3</v>
      </c>
      <c r="M119" s="23">
        <f t="shared" si="16"/>
        <v>26</v>
      </c>
      <c r="N119" s="23" t="str">
        <f t="shared" si="21"/>
        <v>Apr</v>
      </c>
      <c r="O119" s="23">
        <f t="shared" si="17"/>
        <v>2021</v>
      </c>
    </row>
    <row r="120" spans="1:15" x14ac:dyDescent="0.55000000000000004">
      <c r="A120" s="33">
        <v>44313</v>
      </c>
      <c r="B120" s="9" t="s">
        <v>1173</v>
      </c>
      <c r="C120" s="9">
        <v>11</v>
      </c>
      <c r="D120" s="9" t="s">
        <v>14119</v>
      </c>
      <c r="E120" s="10" t="s">
        <v>14123</v>
      </c>
      <c r="F120" s="10" t="str">
        <f t="shared" si="23"/>
        <v>B09DDCQFMT</v>
      </c>
      <c r="G120" s="10" t="str">
        <f t="shared" si="23"/>
        <v>USBRemoteControls</v>
      </c>
      <c r="H120" s="23">
        <f t="shared" si="23"/>
        <v>1299</v>
      </c>
      <c r="I120" s="23">
        <f t="shared" si="23"/>
        <v>1999</v>
      </c>
      <c r="J120" s="11">
        <f t="shared" si="23"/>
        <v>0.35</v>
      </c>
      <c r="K120" s="23">
        <f t="shared" si="14"/>
        <v>21989</v>
      </c>
      <c r="L120" s="23">
        <f t="shared" si="15"/>
        <v>9287.85</v>
      </c>
      <c r="M120" s="23">
        <f t="shared" si="16"/>
        <v>27</v>
      </c>
      <c r="N120" s="23" t="str">
        <f t="shared" si="21"/>
        <v>Apr</v>
      </c>
      <c r="O120" s="23">
        <f t="shared" si="17"/>
        <v>2021</v>
      </c>
    </row>
    <row r="121" spans="1:15" x14ac:dyDescent="0.55000000000000004">
      <c r="A121" s="33">
        <v>44314</v>
      </c>
      <c r="B121" s="9" t="s">
        <v>1183</v>
      </c>
      <c r="C121" s="9">
        <v>9</v>
      </c>
      <c r="D121" s="9" t="s">
        <v>14119</v>
      </c>
      <c r="E121" s="10" t="s">
        <v>14123</v>
      </c>
      <c r="F121" s="10" t="str">
        <f t="shared" si="23"/>
        <v>B08RP2L2NL</v>
      </c>
      <c r="G121" s="10" t="str">
        <f t="shared" si="23"/>
        <v>USBCables</v>
      </c>
      <c r="H121" s="23">
        <f t="shared" si="23"/>
        <v>347</v>
      </c>
      <c r="I121" s="23">
        <f t="shared" si="23"/>
        <v>999</v>
      </c>
      <c r="J121" s="11">
        <f t="shared" si="23"/>
        <v>0.65</v>
      </c>
      <c r="K121" s="23">
        <f t="shared" si="14"/>
        <v>8991</v>
      </c>
      <c r="L121" s="23">
        <f t="shared" si="15"/>
        <v>1093.05</v>
      </c>
      <c r="M121" s="23">
        <f t="shared" si="16"/>
        <v>28</v>
      </c>
      <c r="N121" s="23" t="str">
        <f t="shared" si="21"/>
        <v>Apr</v>
      </c>
      <c r="O121" s="23">
        <f t="shared" si="17"/>
        <v>2021</v>
      </c>
    </row>
    <row r="122" spans="1:15" x14ac:dyDescent="0.55000000000000004">
      <c r="A122" s="33">
        <v>44315</v>
      </c>
      <c r="B122" s="9" t="s">
        <v>1194</v>
      </c>
      <c r="C122" s="9">
        <v>5</v>
      </c>
      <c r="D122" s="9" t="s">
        <v>14119</v>
      </c>
      <c r="E122" s="10" t="s">
        <v>14123</v>
      </c>
      <c r="F122" s="10" t="str">
        <f t="shared" si="23"/>
        <v>B0B4G2MWSB</v>
      </c>
      <c r="G122" s="10" t="str">
        <f t="shared" si="23"/>
        <v>USBCables</v>
      </c>
      <c r="H122" s="23">
        <f t="shared" si="23"/>
        <v>149</v>
      </c>
      <c r="I122" s="23">
        <f t="shared" si="23"/>
        <v>999</v>
      </c>
      <c r="J122" s="11">
        <f t="shared" si="23"/>
        <v>0.85</v>
      </c>
      <c r="K122" s="23">
        <f t="shared" si="14"/>
        <v>4995</v>
      </c>
      <c r="L122" s="23">
        <f t="shared" si="15"/>
        <v>111.75000000000001</v>
      </c>
      <c r="M122" s="23">
        <f t="shared" si="16"/>
        <v>29</v>
      </c>
      <c r="N122" s="23" t="str">
        <f t="shared" si="21"/>
        <v>Apr</v>
      </c>
      <c r="O122" s="23">
        <f t="shared" si="17"/>
        <v>2021</v>
      </c>
    </row>
    <row r="123" spans="1:15" x14ac:dyDescent="0.55000000000000004">
      <c r="A123" s="33">
        <v>44316</v>
      </c>
      <c r="B123" s="9" t="s">
        <v>1199</v>
      </c>
      <c r="C123" s="9">
        <v>8</v>
      </c>
      <c r="D123" s="9" t="s">
        <v>14119</v>
      </c>
      <c r="E123" s="10" t="s">
        <v>14123</v>
      </c>
      <c r="F123" s="10" t="str">
        <f t="shared" si="23"/>
        <v>B0B21C4BMX</v>
      </c>
      <c r="G123" s="10" t="str">
        <f t="shared" si="23"/>
        <v>USBCables</v>
      </c>
      <c r="H123" s="23">
        <f t="shared" si="23"/>
        <v>228</v>
      </c>
      <c r="I123" s="23">
        <f t="shared" si="23"/>
        <v>899</v>
      </c>
      <c r="J123" s="11">
        <f t="shared" si="23"/>
        <v>0.75</v>
      </c>
      <c r="K123" s="23">
        <f t="shared" si="14"/>
        <v>7192</v>
      </c>
      <c r="L123" s="23">
        <f t="shared" si="15"/>
        <v>456</v>
      </c>
      <c r="M123" s="23">
        <f t="shared" si="16"/>
        <v>30</v>
      </c>
      <c r="N123" s="23" t="str">
        <f t="shared" si="21"/>
        <v>Apr</v>
      </c>
      <c r="O123" s="23">
        <f t="shared" si="17"/>
        <v>2021</v>
      </c>
    </row>
    <row r="124" spans="1:15" x14ac:dyDescent="0.55000000000000004">
      <c r="A124" s="33">
        <v>44317</v>
      </c>
      <c r="B124" s="9" t="s">
        <v>1210</v>
      </c>
      <c r="C124" s="9">
        <v>7</v>
      </c>
      <c r="D124" s="9" t="s">
        <v>14119</v>
      </c>
      <c r="E124" s="10" t="s">
        <v>14123</v>
      </c>
      <c r="F124" s="10" t="str">
        <f t="shared" ref="F124:J133" si="24">VLOOKUP($B124,Cleaned_data,F$2,FALSE)</f>
        <v>B084MZXJNK</v>
      </c>
      <c r="G124" s="10" t="str">
        <f t="shared" si="24"/>
        <v>USBCables</v>
      </c>
      <c r="H124" s="23">
        <f t="shared" si="24"/>
        <v>1599</v>
      </c>
      <c r="I124" s="23">
        <f t="shared" si="24"/>
        <v>1999</v>
      </c>
      <c r="J124" s="11">
        <f t="shared" si="24"/>
        <v>0.2</v>
      </c>
      <c r="K124" s="23">
        <f t="shared" si="14"/>
        <v>13993</v>
      </c>
      <c r="L124" s="23">
        <f t="shared" si="15"/>
        <v>8954.4</v>
      </c>
      <c r="M124" s="23">
        <f t="shared" si="16"/>
        <v>1</v>
      </c>
      <c r="N124" s="23" t="str">
        <f>TEXT(A124,"mmm")</f>
        <v>May</v>
      </c>
      <c r="O124" s="23">
        <f t="shared" si="17"/>
        <v>2021</v>
      </c>
    </row>
    <row r="125" spans="1:15" x14ac:dyDescent="0.55000000000000004">
      <c r="A125" s="33">
        <v>44318</v>
      </c>
      <c r="B125" s="9" t="s">
        <v>1220</v>
      </c>
      <c r="C125" s="9">
        <v>6</v>
      </c>
      <c r="D125" s="9" t="s">
        <v>14119</v>
      </c>
      <c r="E125" s="10" t="s">
        <v>14123</v>
      </c>
      <c r="F125" s="10" t="str">
        <f t="shared" si="24"/>
        <v>B0BHZCNC4P</v>
      </c>
      <c r="G125" s="10" t="str">
        <f t="shared" si="24"/>
        <v>USBRemoteControls</v>
      </c>
      <c r="H125" s="23">
        <f t="shared" si="24"/>
        <v>1499</v>
      </c>
      <c r="I125" s="23">
        <f t="shared" si="24"/>
        <v>3999</v>
      </c>
      <c r="J125" s="11">
        <f t="shared" si="24"/>
        <v>0.63</v>
      </c>
      <c r="K125" s="23">
        <f t="shared" si="14"/>
        <v>23994</v>
      </c>
      <c r="L125" s="23">
        <f t="shared" si="15"/>
        <v>3327.7799999999997</v>
      </c>
      <c r="M125" s="23">
        <f t="shared" si="16"/>
        <v>2</v>
      </c>
      <c r="N125" s="23" t="str">
        <f t="shared" ref="N125:N154" si="25">TEXT(A125,"mmm")</f>
        <v>May</v>
      </c>
      <c r="O125" s="23">
        <f t="shared" si="17"/>
        <v>2021</v>
      </c>
    </row>
    <row r="126" spans="1:15" x14ac:dyDescent="0.55000000000000004">
      <c r="A126" s="33">
        <v>44319</v>
      </c>
      <c r="B126" s="9" t="s">
        <v>1230</v>
      </c>
      <c r="C126" s="9">
        <v>15</v>
      </c>
      <c r="D126" s="9" t="s">
        <v>14119</v>
      </c>
      <c r="E126" s="10" t="s">
        <v>14123</v>
      </c>
      <c r="F126" s="10" t="str">
        <f t="shared" si="24"/>
        <v>B0B16KD737</v>
      </c>
      <c r="G126" s="10" t="str">
        <f t="shared" si="24"/>
        <v>USBSmartTelevisions</v>
      </c>
      <c r="H126" s="23">
        <f t="shared" si="24"/>
        <v>8499</v>
      </c>
      <c r="I126" s="23">
        <f t="shared" si="24"/>
        <v>15999</v>
      </c>
      <c r="J126" s="11">
        <f t="shared" si="24"/>
        <v>0.47</v>
      </c>
      <c r="K126" s="23">
        <f t="shared" si="14"/>
        <v>239985</v>
      </c>
      <c r="L126" s="23">
        <f t="shared" si="15"/>
        <v>67567.05</v>
      </c>
      <c r="M126" s="23">
        <f t="shared" si="16"/>
        <v>3</v>
      </c>
      <c r="N126" s="23" t="str">
        <f t="shared" si="25"/>
        <v>May</v>
      </c>
      <c r="O126" s="23">
        <f t="shared" si="17"/>
        <v>2021</v>
      </c>
    </row>
    <row r="127" spans="1:15" x14ac:dyDescent="0.55000000000000004">
      <c r="A127" s="33">
        <v>44320</v>
      </c>
      <c r="B127" s="9" t="s">
        <v>1241</v>
      </c>
      <c r="C127" s="9">
        <v>23</v>
      </c>
      <c r="D127" s="9" t="s">
        <v>14119</v>
      </c>
      <c r="E127" s="10" t="s">
        <v>14123</v>
      </c>
      <c r="F127" s="10" t="str">
        <f t="shared" si="24"/>
        <v>B099K9ZX65</v>
      </c>
      <c r="G127" s="10" t="str">
        <f t="shared" si="24"/>
        <v>USBSmartTelevisions</v>
      </c>
      <c r="H127" s="23">
        <f t="shared" si="24"/>
        <v>20990</v>
      </c>
      <c r="I127" s="23">
        <f t="shared" si="24"/>
        <v>44990</v>
      </c>
      <c r="J127" s="11">
        <f t="shared" si="24"/>
        <v>0.53</v>
      </c>
      <c r="K127" s="23">
        <f t="shared" si="14"/>
        <v>1034770</v>
      </c>
      <c r="L127" s="23">
        <f t="shared" si="15"/>
        <v>226901.9</v>
      </c>
      <c r="M127" s="23">
        <f t="shared" si="16"/>
        <v>4</v>
      </c>
      <c r="N127" s="23" t="str">
        <f t="shared" si="25"/>
        <v>May</v>
      </c>
      <c r="O127" s="23">
        <f t="shared" si="17"/>
        <v>2021</v>
      </c>
    </row>
    <row r="128" spans="1:15" x14ac:dyDescent="0.55000000000000004">
      <c r="A128" s="33">
        <v>44321</v>
      </c>
      <c r="B128" s="9" t="s">
        <v>1253</v>
      </c>
      <c r="C128" s="9">
        <v>14</v>
      </c>
      <c r="D128" s="9" t="s">
        <v>14119</v>
      </c>
      <c r="E128" s="10" t="s">
        <v>14123</v>
      </c>
      <c r="F128" s="10" t="str">
        <f t="shared" si="24"/>
        <v>B08Y55LPBF</v>
      </c>
      <c r="G128" s="10" t="str">
        <f t="shared" si="24"/>
        <v>USBSmartTelevisions</v>
      </c>
      <c r="H128" s="23">
        <f t="shared" si="24"/>
        <v>32999</v>
      </c>
      <c r="I128" s="23">
        <f t="shared" si="24"/>
        <v>44999</v>
      </c>
      <c r="J128" s="11">
        <f t="shared" si="24"/>
        <v>0.27</v>
      </c>
      <c r="K128" s="23">
        <f t="shared" si="14"/>
        <v>629986</v>
      </c>
      <c r="L128" s="23">
        <f t="shared" si="15"/>
        <v>337249.77999999997</v>
      </c>
      <c r="M128" s="23">
        <f t="shared" si="16"/>
        <v>5</v>
      </c>
      <c r="N128" s="23" t="str">
        <f t="shared" si="25"/>
        <v>May</v>
      </c>
      <c r="O128" s="23">
        <f t="shared" si="17"/>
        <v>2021</v>
      </c>
    </row>
    <row r="129" spans="1:15" x14ac:dyDescent="0.55000000000000004">
      <c r="A129" s="33">
        <v>44322</v>
      </c>
      <c r="B129" s="9" t="s">
        <v>1259</v>
      </c>
      <c r="C129" s="9">
        <v>9</v>
      </c>
      <c r="D129" s="9" t="s">
        <v>14119</v>
      </c>
      <c r="E129" s="10" t="s">
        <v>14123</v>
      </c>
      <c r="F129" s="10" t="str">
        <f t="shared" si="24"/>
        <v>B015OW3M1W</v>
      </c>
      <c r="G129" s="10" t="str">
        <f t="shared" si="24"/>
        <v>HDMICables</v>
      </c>
      <c r="H129" s="23">
        <f t="shared" si="24"/>
        <v>799</v>
      </c>
      <c r="I129" s="23">
        <f t="shared" si="24"/>
        <v>1700</v>
      </c>
      <c r="J129" s="11">
        <f t="shared" si="24"/>
        <v>0.53</v>
      </c>
      <c r="K129" s="23">
        <f t="shared" si="14"/>
        <v>15300</v>
      </c>
      <c r="L129" s="23">
        <f t="shared" si="15"/>
        <v>3379.77</v>
      </c>
      <c r="M129" s="23">
        <f t="shared" si="16"/>
        <v>6</v>
      </c>
      <c r="N129" s="23" t="str">
        <f t="shared" si="25"/>
        <v>May</v>
      </c>
      <c r="O129" s="23">
        <f t="shared" si="17"/>
        <v>2021</v>
      </c>
    </row>
    <row r="130" spans="1:15" x14ac:dyDescent="0.55000000000000004">
      <c r="A130" s="33">
        <v>44323</v>
      </c>
      <c r="B130" s="9" t="s">
        <v>1270</v>
      </c>
      <c r="C130" s="23">
        <v>4</v>
      </c>
      <c r="D130" s="9" t="s">
        <v>14119</v>
      </c>
      <c r="E130" s="10" t="s">
        <v>14123</v>
      </c>
      <c r="F130" s="10" t="str">
        <f t="shared" si="24"/>
        <v>B01D5H8ZI8</v>
      </c>
      <c r="G130" s="10" t="str">
        <f t="shared" si="24"/>
        <v>HDMICables</v>
      </c>
      <c r="H130" s="23">
        <f t="shared" si="24"/>
        <v>229</v>
      </c>
      <c r="I130" s="23">
        <f t="shared" si="24"/>
        <v>595</v>
      </c>
      <c r="J130" s="11">
        <f t="shared" si="24"/>
        <v>0.62</v>
      </c>
      <c r="K130" s="23">
        <f t="shared" si="14"/>
        <v>2380</v>
      </c>
      <c r="L130" s="23">
        <f t="shared" si="15"/>
        <v>348.08</v>
      </c>
      <c r="M130" s="23">
        <f t="shared" si="16"/>
        <v>7</v>
      </c>
      <c r="N130" s="23" t="str">
        <f t="shared" si="25"/>
        <v>May</v>
      </c>
      <c r="O130" s="23">
        <f t="shared" si="17"/>
        <v>2021</v>
      </c>
    </row>
    <row r="131" spans="1:15" x14ac:dyDescent="0.55000000000000004">
      <c r="A131" s="33">
        <v>44324</v>
      </c>
      <c r="B131" s="9" t="s">
        <v>1281</v>
      </c>
      <c r="C131" s="9">
        <v>3</v>
      </c>
      <c r="D131" s="9" t="s">
        <v>14119</v>
      </c>
      <c r="E131" s="10" t="s">
        <v>14123</v>
      </c>
      <c r="F131" s="10" t="str">
        <f t="shared" si="24"/>
        <v>B09X1M3DHX</v>
      </c>
      <c r="G131" s="10" t="str">
        <f t="shared" si="24"/>
        <v>USBSmartTelevisions</v>
      </c>
      <c r="H131" s="23">
        <f t="shared" si="24"/>
        <v>9999</v>
      </c>
      <c r="I131" s="23">
        <f t="shared" si="24"/>
        <v>27990</v>
      </c>
      <c r="J131" s="11">
        <f t="shared" si="24"/>
        <v>0.64</v>
      </c>
      <c r="K131" s="23">
        <f t="shared" si="14"/>
        <v>83970</v>
      </c>
      <c r="L131" s="23">
        <f t="shared" si="15"/>
        <v>10798.92</v>
      </c>
      <c r="M131" s="23">
        <f t="shared" si="16"/>
        <v>8</v>
      </c>
      <c r="N131" s="23" t="str">
        <f t="shared" si="25"/>
        <v>May</v>
      </c>
      <c r="O131" s="23">
        <f t="shared" si="17"/>
        <v>2021</v>
      </c>
    </row>
    <row r="132" spans="1:15" x14ac:dyDescent="0.55000000000000004">
      <c r="A132" s="33">
        <v>44325</v>
      </c>
      <c r="B132" s="9" t="s">
        <v>1293</v>
      </c>
      <c r="C132" s="9">
        <v>8</v>
      </c>
      <c r="D132" s="9" t="s">
        <v>14119</v>
      </c>
      <c r="E132" s="10" t="s">
        <v>14123</v>
      </c>
      <c r="F132" s="10" t="str">
        <f t="shared" si="24"/>
        <v>B09MM6P76N</v>
      </c>
      <c r="G132" s="10" t="str">
        <f t="shared" si="24"/>
        <v>USBRemoteControls</v>
      </c>
      <c r="H132" s="23">
        <f t="shared" si="24"/>
        <v>349</v>
      </c>
      <c r="I132" s="23">
        <f t="shared" si="24"/>
        <v>599</v>
      </c>
      <c r="J132" s="11">
        <f t="shared" si="24"/>
        <v>0.42</v>
      </c>
      <c r="K132" s="23">
        <f t="shared" ref="K132:K195" si="26">$I132*$C132</f>
        <v>4792</v>
      </c>
      <c r="L132" s="23">
        <f t="shared" ref="L132:L195" si="27">$H132*$C132*(1-$J132)</f>
        <v>1619.3600000000001</v>
      </c>
      <c r="M132" s="23">
        <f t="shared" si="16"/>
        <v>9</v>
      </c>
      <c r="N132" s="23" t="str">
        <f t="shared" si="25"/>
        <v>May</v>
      </c>
      <c r="O132" s="23">
        <f t="shared" si="17"/>
        <v>2021</v>
      </c>
    </row>
    <row r="133" spans="1:15" x14ac:dyDescent="0.55000000000000004">
      <c r="A133" s="33">
        <v>44326</v>
      </c>
      <c r="B133" s="9" t="s">
        <v>1303</v>
      </c>
      <c r="C133" s="9">
        <v>12</v>
      </c>
      <c r="D133" s="9" t="s">
        <v>14119</v>
      </c>
      <c r="E133" s="10" t="s">
        <v>14123</v>
      </c>
      <c r="F133" s="10" t="str">
        <f t="shared" si="24"/>
        <v>B01D5H8LDM</v>
      </c>
      <c r="G133" s="10" t="str">
        <f t="shared" si="24"/>
        <v>RCACables</v>
      </c>
      <c r="H133" s="23">
        <f t="shared" si="24"/>
        <v>489</v>
      </c>
      <c r="I133" s="23">
        <f t="shared" si="24"/>
        <v>1200</v>
      </c>
      <c r="J133" s="11">
        <f t="shared" si="24"/>
        <v>0.59</v>
      </c>
      <c r="K133" s="23">
        <f t="shared" si="26"/>
        <v>14400</v>
      </c>
      <c r="L133" s="23">
        <f t="shared" si="27"/>
        <v>2405.88</v>
      </c>
      <c r="M133" s="23">
        <f t="shared" ref="M133:M196" si="28">DAY($A133)</f>
        <v>10</v>
      </c>
      <c r="N133" s="23" t="str">
        <f t="shared" si="25"/>
        <v>May</v>
      </c>
      <c r="O133" s="23">
        <f t="shared" ref="O133:O196" si="29">YEAR(A133)</f>
        <v>2021</v>
      </c>
    </row>
    <row r="134" spans="1:15" x14ac:dyDescent="0.55000000000000004">
      <c r="A134" s="33">
        <v>44327</v>
      </c>
      <c r="B134" s="9" t="s">
        <v>1316</v>
      </c>
      <c r="C134" s="9">
        <v>15</v>
      </c>
      <c r="D134" s="9" t="s">
        <v>14119</v>
      </c>
      <c r="E134" s="10" t="s">
        <v>14123</v>
      </c>
      <c r="F134" s="10" t="str">
        <f t="shared" ref="F134:J143" si="30">VLOOKUP($B134,Cleaned_data,F$2,FALSE)</f>
        <v>B0B1YY6JJL</v>
      </c>
      <c r="G134" s="10" t="str">
        <f t="shared" si="30"/>
        <v>USBSmartTelevisions</v>
      </c>
      <c r="H134" s="23">
        <f t="shared" si="30"/>
        <v>23999</v>
      </c>
      <c r="I134" s="23">
        <f t="shared" si="30"/>
        <v>34990</v>
      </c>
      <c r="J134" s="11">
        <f t="shared" si="30"/>
        <v>0.31</v>
      </c>
      <c r="K134" s="23">
        <f t="shared" si="26"/>
        <v>524850</v>
      </c>
      <c r="L134" s="23">
        <f t="shared" si="27"/>
        <v>248389.65</v>
      </c>
      <c r="M134" s="23">
        <f t="shared" si="28"/>
        <v>11</v>
      </c>
      <c r="N134" s="23" t="str">
        <f t="shared" si="25"/>
        <v>May</v>
      </c>
      <c r="O134" s="23">
        <f t="shared" si="29"/>
        <v>2021</v>
      </c>
    </row>
    <row r="135" spans="1:15" x14ac:dyDescent="0.55000000000000004">
      <c r="A135" s="33">
        <v>44328</v>
      </c>
      <c r="B135" s="9" t="s">
        <v>1322</v>
      </c>
      <c r="C135" s="9">
        <v>17</v>
      </c>
      <c r="D135" s="9" t="s">
        <v>14119</v>
      </c>
      <c r="E135" s="10" t="s">
        <v>14123</v>
      </c>
      <c r="F135" s="10" t="str">
        <f t="shared" si="30"/>
        <v>B09QGZM8QB</v>
      </c>
      <c r="G135" s="10" t="str">
        <f t="shared" si="30"/>
        <v>USBCables</v>
      </c>
      <c r="H135" s="23">
        <f t="shared" si="30"/>
        <v>399</v>
      </c>
      <c r="I135" s="23">
        <f t="shared" si="30"/>
        <v>999</v>
      </c>
      <c r="J135" s="11">
        <f t="shared" si="30"/>
        <v>0.6</v>
      </c>
      <c r="K135" s="23">
        <f t="shared" si="26"/>
        <v>16983</v>
      </c>
      <c r="L135" s="23">
        <f t="shared" si="27"/>
        <v>2713.2000000000003</v>
      </c>
      <c r="M135" s="23">
        <f t="shared" si="28"/>
        <v>12</v>
      </c>
      <c r="N135" s="23" t="str">
        <f t="shared" si="25"/>
        <v>May</v>
      </c>
      <c r="O135" s="23">
        <f t="shared" si="29"/>
        <v>2021</v>
      </c>
    </row>
    <row r="136" spans="1:15" x14ac:dyDescent="0.55000000000000004">
      <c r="A136" s="33">
        <v>44329</v>
      </c>
      <c r="B136" s="9" t="s">
        <v>1327</v>
      </c>
      <c r="C136" s="9">
        <v>3</v>
      </c>
      <c r="D136" s="9" t="s">
        <v>14119</v>
      </c>
      <c r="E136" s="10" t="s">
        <v>14123</v>
      </c>
      <c r="F136" s="10" t="str">
        <f t="shared" si="30"/>
        <v>B08L4SBJRY</v>
      </c>
      <c r="G136" s="10" t="str">
        <f t="shared" si="30"/>
        <v>Mounts</v>
      </c>
      <c r="H136" s="23">
        <f t="shared" si="30"/>
        <v>349</v>
      </c>
      <c r="I136" s="23">
        <f t="shared" si="30"/>
        <v>1299</v>
      </c>
      <c r="J136" s="11">
        <f t="shared" si="30"/>
        <v>0.73</v>
      </c>
      <c r="K136" s="23">
        <f t="shared" si="26"/>
        <v>3897</v>
      </c>
      <c r="L136" s="23">
        <f t="shared" si="27"/>
        <v>282.69</v>
      </c>
      <c r="M136" s="23">
        <f t="shared" si="28"/>
        <v>13</v>
      </c>
      <c r="N136" s="23" t="str">
        <f t="shared" si="25"/>
        <v>May</v>
      </c>
      <c r="O136" s="23">
        <f t="shared" si="29"/>
        <v>2021</v>
      </c>
    </row>
    <row r="137" spans="1:15" x14ac:dyDescent="0.55000000000000004">
      <c r="A137" s="33">
        <v>44330</v>
      </c>
      <c r="B137" s="9" t="s">
        <v>1338</v>
      </c>
      <c r="C137" s="9">
        <v>2</v>
      </c>
      <c r="D137" s="9" t="s">
        <v>14119</v>
      </c>
      <c r="E137" s="10" t="s">
        <v>14123</v>
      </c>
      <c r="F137" s="10" t="str">
        <f t="shared" si="30"/>
        <v>B09X79PP8F</v>
      </c>
      <c r="G137" s="10" t="str">
        <f t="shared" si="30"/>
        <v>USBCables</v>
      </c>
      <c r="H137" s="23">
        <f t="shared" si="30"/>
        <v>179</v>
      </c>
      <c r="I137" s="23">
        <f t="shared" si="30"/>
        <v>299</v>
      </c>
      <c r="J137" s="11">
        <f t="shared" si="30"/>
        <v>0.4</v>
      </c>
      <c r="K137" s="23">
        <f t="shared" si="26"/>
        <v>598</v>
      </c>
      <c r="L137" s="23">
        <f t="shared" si="27"/>
        <v>214.79999999999998</v>
      </c>
      <c r="M137" s="23">
        <f t="shared" si="28"/>
        <v>14</v>
      </c>
      <c r="N137" s="23" t="str">
        <f t="shared" si="25"/>
        <v>May</v>
      </c>
      <c r="O137" s="23">
        <f t="shared" si="29"/>
        <v>2021</v>
      </c>
    </row>
    <row r="138" spans="1:15" x14ac:dyDescent="0.55000000000000004">
      <c r="A138" s="33">
        <v>44331</v>
      </c>
      <c r="B138" s="9" t="s">
        <v>1348</v>
      </c>
      <c r="C138" s="9">
        <v>9</v>
      </c>
      <c r="D138" s="9" t="s">
        <v>14119</v>
      </c>
      <c r="E138" s="10" t="s">
        <v>14123</v>
      </c>
      <c r="F138" s="10" t="str">
        <f t="shared" si="30"/>
        <v>B082T6GVG9</v>
      </c>
      <c r="G138" s="10" t="str">
        <f t="shared" si="30"/>
        <v>USBCables</v>
      </c>
      <c r="H138" s="23">
        <f t="shared" si="30"/>
        <v>689</v>
      </c>
      <c r="I138" s="23">
        <f t="shared" si="30"/>
        <v>1500</v>
      </c>
      <c r="J138" s="11">
        <f t="shared" si="30"/>
        <v>0.54</v>
      </c>
      <c r="K138" s="23">
        <f t="shared" si="26"/>
        <v>13500</v>
      </c>
      <c r="L138" s="23">
        <f t="shared" si="27"/>
        <v>2852.4599999999996</v>
      </c>
      <c r="M138" s="23">
        <f t="shared" si="28"/>
        <v>15</v>
      </c>
      <c r="N138" s="23" t="str">
        <f t="shared" si="25"/>
        <v>May</v>
      </c>
      <c r="O138" s="23">
        <f t="shared" si="29"/>
        <v>2021</v>
      </c>
    </row>
    <row r="139" spans="1:15" x14ac:dyDescent="0.55000000000000004">
      <c r="A139" s="33">
        <v>44332</v>
      </c>
      <c r="B139" s="9" t="s">
        <v>1360</v>
      </c>
      <c r="C139" s="9">
        <v>5</v>
      </c>
      <c r="D139" s="9" t="s">
        <v>14119</v>
      </c>
      <c r="E139" s="10" t="s">
        <v>14123</v>
      </c>
      <c r="F139" s="10" t="str">
        <f t="shared" si="30"/>
        <v>B0B3XY5YT4</v>
      </c>
      <c r="G139" s="10" t="str">
        <f t="shared" si="30"/>
        <v>USBSmartTelevisions</v>
      </c>
      <c r="H139" s="23">
        <f t="shared" si="30"/>
        <v>30990</v>
      </c>
      <c r="I139" s="23">
        <f t="shared" si="30"/>
        <v>49990</v>
      </c>
      <c r="J139" s="11">
        <f t="shared" si="30"/>
        <v>0.38</v>
      </c>
      <c r="K139" s="23">
        <f t="shared" si="26"/>
        <v>249950</v>
      </c>
      <c r="L139" s="23">
        <f t="shared" si="27"/>
        <v>96069</v>
      </c>
      <c r="M139" s="23">
        <f t="shared" si="28"/>
        <v>16</v>
      </c>
      <c r="N139" s="23" t="str">
        <f t="shared" si="25"/>
        <v>May</v>
      </c>
      <c r="O139" s="23">
        <f t="shared" si="29"/>
        <v>2021</v>
      </c>
    </row>
    <row r="140" spans="1:15" x14ac:dyDescent="0.55000000000000004">
      <c r="A140" s="33">
        <v>44333</v>
      </c>
      <c r="B140" s="9" t="s">
        <v>1371</v>
      </c>
      <c r="C140" s="9">
        <v>6</v>
      </c>
      <c r="D140" s="9" t="s">
        <v>14119</v>
      </c>
      <c r="E140" s="10" t="s">
        <v>14123</v>
      </c>
      <c r="F140" s="10" t="str">
        <f t="shared" si="30"/>
        <v>B0B4HKH19N</v>
      </c>
      <c r="G140" s="10" t="str">
        <f t="shared" si="30"/>
        <v>USBCables</v>
      </c>
      <c r="H140" s="23">
        <f t="shared" si="30"/>
        <v>249</v>
      </c>
      <c r="I140" s="23">
        <f t="shared" si="30"/>
        <v>931</v>
      </c>
      <c r="J140" s="11">
        <f t="shared" si="30"/>
        <v>0.73</v>
      </c>
      <c r="K140" s="23">
        <f t="shared" si="26"/>
        <v>5586</v>
      </c>
      <c r="L140" s="23">
        <f t="shared" si="27"/>
        <v>403.38000000000005</v>
      </c>
      <c r="M140" s="23">
        <f t="shared" si="28"/>
        <v>17</v>
      </c>
      <c r="N140" s="23" t="str">
        <f t="shared" si="25"/>
        <v>May</v>
      </c>
      <c r="O140" s="23">
        <f t="shared" si="29"/>
        <v>2021</v>
      </c>
    </row>
    <row r="141" spans="1:15" x14ac:dyDescent="0.55000000000000004">
      <c r="A141" s="33">
        <v>44334</v>
      </c>
      <c r="B141" s="9" t="s">
        <v>1377</v>
      </c>
      <c r="C141" s="9">
        <v>8</v>
      </c>
      <c r="D141" s="9" t="s">
        <v>14119</v>
      </c>
      <c r="E141" s="10" t="s">
        <v>14123</v>
      </c>
      <c r="F141" s="10" t="str">
        <f t="shared" si="30"/>
        <v>B08TGG316Z</v>
      </c>
      <c r="G141" s="10" t="str">
        <f t="shared" si="30"/>
        <v>HDMICables</v>
      </c>
      <c r="H141" s="23">
        <f t="shared" si="30"/>
        <v>999</v>
      </c>
      <c r="I141" s="23">
        <f t="shared" si="30"/>
        <v>2399</v>
      </c>
      <c r="J141" s="11">
        <f t="shared" si="30"/>
        <v>0.57999999999999996</v>
      </c>
      <c r="K141" s="23">
        <f t="shared" si="26"/>
        <v>19192</v>
      </c>
      <c r="L141" s="23">
        <f t="shared" si="27"/>
        <v>3356.6400000000003</v>
      </c>
      <c r="M141" s="23">
        <f t="shared" si="28"/>
        <v>18</v>
      </c>
      <c r="N141" s="23" t="str">
        <f t="shared" si="25"/>
        <v>May</v>
      </c>
      <c r="O141" s="23">
        <f t="shared" si="29"/>
        <v>2021</v>
      </c>
    </row>
    <row r="142" spans="1:15" x14ac:dyDescent="0.55000000000000004">
      <c r="A142" s="33">
        <v>44335</v>
      </c>
      <c r="B142" s="9" t="s">
        <v>1388</v>
      </c>
      <c r="C142" s="9">
        <v>10</v>
      </c>
      <c r="D142" s="9" t="s">
        <v>14119</v>
      </c>
      <c r="E142" s="10" t="s">
        <v>14123</v>
      </c>
      <c r="F142" s="10" t="str">
        <f t="shared" si="30"/>
        <v>B071VMP1Z4</v>
      </c>
      <c r="G142" s="10" t="str">
        <f t="shared" si="30"/>
        <v>USBRemoteControls</v>
      </c>
      <c r="H142" s="23">
        <f t="shared" si="30"/>
        <v>399</v>
      </c>
      <c r="I142" s="23">
        <f t="shared" si="30"/>
        <v>399</v>
      </c>
      <c r="J142" s="11">
        <f t="shared" si="30"/>
        <v>0</v>
      </c>
      <c r="K142" s="23">
        <f t="shared" si="26"/>
        <v>3990</v>
      </c>
      <c r="L142" s="23">
        <f t="shared" si="27"/>
        <v>3990</v>
      </c>
      <c r="M142" s="23">
        <f t="shared" si="28"/>
        <v>19</v>
      </c>
      <c r="N142" s="23" t="str">
        <f t="shared" si="25"/>
        <v>May</v>
      </c>
      <c r="O142" s="23">
        <f t="shared" si="29"/>
        <v>2021</v>
      </c>
    </row>
    <row r="143" spans="1:15" x14ac:dyDescent="0.55000000000000004">
      <c r="A143" s="33">
        <v>44336</v>
      </c>
      <c r="B143" s="9" t="s">
        <v>1398</v>
      </c>
      <c r="C143" s="9">
        <v>15</v>
      </c>
      <c r="D143" s="9" t="s">
        <v>14119</v>
      </c>
      <c r="E143" s="10" t="s">
        <v>14123</v>
      </c>
      <c r="F143" s="10" t="str">
        <f t="shared" si="30"/>
        <v>B071SDRGWL</v>
      </c>
      <c r="G143" s="10" t="str">
        <f t="shared" si="30"/>
        <v>USBCables</v>
      </c>
      <c r="H143" s="23">
        <f t="shared" si="30"/>
        <v>349</v>
      </c>
      <c r="I143" s="23">
        <f t="shared" si="30"/>
        <v>699</v>
      </c>
      <c r="J143" s="11">
        <f t="shared" si="30"/>
        <v>0.5</v>
      </c>
      <c r="K143" s="23">
        <f t="shared" si="26"/>
        <v>10485</v>
      </c>
      <c r="L143" s="23">
        <f t="shared" si="27"/>
        <v>2617.5</v>
      </c>
      <c r="M143" s="23">
        <f t="shared" si="28"/>
        <v>20</v>
      </c>
      <c r="N143" s="23" t="str">
        <f t="shared" si="25"/>
        <v>May</v>
      </c>
      <c r="O143" s="23">
        <f t="shared" si="29"/>
        <v>2021</v>
      </c>
    </row>
    <row r="144" spans="1:15" x14ac:dyDescent="0.55000000000000004">
      <c r="A144" s="33">
        <v>44337</v>
      </c>
      <c r="B144" s="9" t="s">
        <v>1403</v>
      </c>
      <c r="C144" s="9">
        <v>17</v>
      </c>
      <c r="D144" s="9" t="s">
        <v>14119</v>
      </c>
      <c r="E144" s="10" t="s">
        <v>14123</v>
      </c>
      <c r="F144" s="10" t="str">
        <f t="shared" ref="F144:J153" si="31">VLOOKUP($B144,Cleaned_data,F$2,FALSE)</f>
        <v>B08PSQRW2T</v>
      </c>
      <c r="G144" s="10" t="str">
        <f t="shared" si="31"/>
        <v>USBCables</v>
      </c>
      <c r="H144" s="23">
        <f t="shared" si="31"/>
        <v>399</v>
      </c>
      <c r="I144" s="23">
        <f t="shared" si="31"/>
        <v>1099</v>
      </c>
      <c r="J144" s="11">
        <f t="shared" si="31"/>
        <v>0.64</v>
      </c>
      <c r="K144" s="23">
        <f t="shared" si="26"/>
        <v>18683</v>
      </c>
      <c r="L144" s="23">
        <f t="shared" si="27"/>
        <v>2441.88</v>
      </c>
      <c r="M144" s="23">
        <f t="shared" si="28"/>
        <v>21</v>
      </c>
      <c r="N144" s="23" t="str">
        <f t="shared" si="25"/>
        <v>May</v>
      </c>
      <c r="O144" s="23">
        <f t="shared" si="29"/>
        <v>2021</v>
      </c>
    </row>
    <row r="145" spans="1:15" x14ac:dyDescent="0.55000000000000004">
      <c r="A145" s="33">
        <v>44338</v>
      </c>
      <c r="B145" s="9" t="s">
        <v>1413</v>
      </c>
      <c r="C145" s="9">
        <v>18</v>
      </c>
      <c r="D145" s="9" t="s">
        <v>14119</v>
      </c>
      <c r="E145" s="10" t="s">
        <v>14123</v>
      </c>
      <c r="F145" s="10" t="str">
        <f t="shared" si="31"/>
        <v>B0859M539M</v>
      </c>
      <c r="G145" s="10" t="str">
        <f t="shared" si="31"/>
        <v>WirelessUSBAdapters</v>
      </c>
      <c r="H145" s="23">
        <f t="shared" si="31"/>
        <v>1699</v>
      </c>
      <c r="I145" s="23">
        <f t="shared" si="31"/>
        <v>2999</v>
      </c>
      <c r="J145" s="11">
        <f t="shared" si="31"/>
        <v>0.43</v>
      </c>
      <c r="K145" s="23">
        <f t="shared" si="26"/>
        <v>53982</v>
      </c>
      <c r="L145" s="23">
        <f t="shared" si="27"/>
        <v>17431.740000000002</v>
      </c>
      <c r="M145" s="23">
        <f t="shared" si="28"/>
        <v>22</v>
      </c>
      <c r="N145" s="23" t="str">
        <f t="shared" si="25"/>
        <v>May</v>
      </c>
      <c r="O145" s="23">
        <f t="shared" si="29"/>
        <v>2021</v>
      </c>
    </row>
    <row r="146" spans="1:15" x14ac:dyDescent="0.55000000000000004">
      <c r="A146" s="33">
        <v>44339</v>
      </c>
      <c r="B146" s="9" t="s">
        <v>1419</v>
      </c>
      <c r="C146" s="9">
        <v>6</v>
      </c>
      <c r="D146" s="9" t="s">
        <v>14119</v>
      </c>
      <c r="E146" s="10" t="s">
        <v>14123</v>
      </c>
      <c r="F146" s="10" t="str">
        <f t="shared" si="31"/>
        <v>B08RX8G496</v>
      </c>
      <c r="G146" s="10" t="str">
        <f t="shared" si="31"/>
        <v>USBRemoteControls</v>
      </c>
      <c r="H146" s="23">
        <f t="shared" si="31"/>
        <v>655</v>
      </c>
      <c r="I146" s="23">
        <f t="shared" si="31"/>
        <v>1099</v>
      </c>
      <c r="J146" s="11">
        <f t="shared" si="31"/>
        <v>0.4</v>
      </c>
      <c r="K146" s="23">
        <f t="shared" si="26"/>
        <v>6594</v>
      </c>
      <c r="L146" s="23">
        <f t="shared" si="27"/>
        <v>2358</v>
      </c>
      <c r="M146" s="23">
        <f t="shared" si="28"/>
        <v>23</v>
      </c>
      <c r="N146" s="23" t="str">
        <f t="shared" si="25"/>
        <v>May</v>
      </c>
      <c r="O146" s="23">
        <f t="shared" si="29"/>
        <v>2021</v>
      </c>
    </row>
    <row r="147" spans="1:15" x14ac:dyDescent="0.55000000000000004">
      <c r="A147" s="33">
        <v>44340</v>
      </c>
      <c r="B147" s="9" t="s">
        <v>1430</v>
      </c>
      <c r="C147" s="9">
        <v>6</v>
      </c>
      <c r="D147" s="9" t="s">
        <v>14119</v>
      </c>
      <c r="E147" s="10" t="s">
        <v>14123</v>
      </c>
      <c r="F147" s="10" t="str">
        <f t="shared" si="31"/>
        <v>B002SZEOLG</v>
      </c>
      <c r="G147" s="10" t="str">
        <f t="shared" si="31"/>
        <v>WirelessUSBAdapters</v>
      </c>
      <c r="H147" s="23">
        <f t="shared" si="31"/>
        <v>749</v>
      </c>
      <c r="I147" s="23">
        <f t="shared" si="31"/>
        <v>1339</v>
      </c>
      <c r="J147" s="11">
        <f t="shared" si="31"/>
        <v>0.44</v>
      </c>
      <c r="K147" s="23">
        <f t="shared" si="26"/>
        <v>8034</v>
      </c>
      <c r="L147" s="23">
        <f t="shared" si="27"/>
        <v>2516.6400000000003</v>
      </c>
      <c r="M147" s="23">
        <f t="shared" si="28"/>
        <v>24</v>
      </c>
      <c r="N147" s="23" t="str">
        <f t="shared" si="25"/>
        <v>May</v>
      </c>
      <c r="O147" s="23">
        <f t="shared" si="29"/>
        <v>2021</v>
      </c>
    </row>
    <row r="148" spans="1:15" x14ac:dyDescent="0.55000000000000004">
      <c r="A148" s="33">
        <v>44341</v>
      </c>
      <c r="B148" s="9" t="s">
        <v>1438</v>
      </c>
      <c r="C148" s="9">
        <v>6</v>
      </c>
      <c r="D148" s="9" t="s">
        <v>14118</v>
      </c>
      <c r="E148" s="10" t="s">
        <v>14121</v>
      </c>
      <c r="F148" s="10" t="str">
        <f t="shared" si="31"/>
        <v>B08CS3BT4L</v>
      </c>
      <c r="G148" s="10" t="str">
        <f t="shared" si="31"/>
        <v>USBSmartTelevisions</v>
      </c>
      <c r="H148" s="23">
        <f t="shared" si="31"/>
        <v>9999</v>
      </c>
      <c r="I148" s="23">
        <f t="shared" si="31"/>
        <v>12999</v>
      </c>
      <c r="J148" s="11">
        <f t="shared" si="31"/>
        <v>0.23</v>
      </c>
      <c r="K148" s="23">
        <f t="shared" si="26"/>
        <v>77994</v>
      </c>
      <c r="L148" s="23">
        <f t="shared" si="27"/>
        <v>46195.380000000005</v>
      </c>
      <c r="M148" s="23">
        <f t="shared" si="28"/>
        <v>25</v>
      </c>
      <c r="N148" s="23" t="str">
        <f t="shared" si="25"/>
        <v>May</v>
      </c>
      <c r="O148" s="23">
        <f t="shared" si="29"/>
        <v>2021</v>
      </c>
    </row>
    <row r="149" spans="1:15" x14ac:dyDescent="0.55000000000000004">
      <c r="A149" s="33">
        <v>44342</v>
      </c>
      <c r="B149" s="9" t="s">
        <v>1448</v>
      </c>
      <c r="C149" s="9">
        <v>7</v>
      </c>
      <c r="D149" s="9" t="s">
        <v>14119</v>
      </c>
      <c r="E149" s="10" t="s">
        <v>14123</v>
      </c>
      <c r="F149" s="10" t="str">
        <f t="shared" si="31"/>
        <v>B00RFWNJMC</v>
      </c>
      <c r="G149" s="10" t="str">
        <f t="shared" si="31"/>
        <v>USBRemoteControls</v>
      </c>
      <c r="H149" s="23">
        <f t="shared" si="31"/>
        <v>195</v>
      </c>
      <c r="I149" s="23">
        <f t="shared" si="31"/>
        <v>499</v>
      </c>
      <c r="J149" s="11">
        <f t="shared" si="31"/>
        <v>0.61</v>
      </c>
      <c r="K149" s="23">
        <f t="shared" si="26"/>
        <v>3493</v>
      </c>
      <c r="L149" s="23">
        <f t="shared" si="27"/>
        <v>532.35</v>
      </c>
      <c r="M149" s="23">
        <f t="shared" si="28"/>
        <v>26</v>
      </c>
      <c r="N149" s="23" t="str">
        <f t="shared" si="25"/>
        <v>May</v>
      </c>
      <c r="O149" s="23">
        <f t="shared" si="29"/>
        <v>2021</v>
      </c>
    </row>
    <row r="150" spans="1:15" x14ac:dyDescent="0.55000000000000004">
      <c r="A150" s="33">
        <v>44343</v>
      </c>
      <c r="B150" s="9" t="s">
        <v>1459</v>
      </c>
      <c r="C150" s="9">
        <v>7</v>
      </c>
      <c r="D150" s="9" t="s">
        <v>14118</v>
      </c>
      <c r="E150" s="10" t="s">
        <v>14121</v>
      </c>
      <c r="F150" s="10" t="str">
        <f t="shared" si="31"/>
        <v>B082T6GXS5</v>
      </c>
      <c r="G150" s="10" t="str">
        <f t="shared" si="31"/>
        <v>USBCables</v>
      </c>
      <c r="H150" s="23">
        <f t="shared" si="31"/>
        <v>999</v>
      </c>
      <c r="I150" s="23">
        <f t="shared" si="31"/>
        <v>2100</v>
      </c>
      <c r="J150" s="11">
        <f t="shared" si="31"/>
        <v>0.52</v>
      </c>
      <c r="K150" s="23">
        <f t="shared" si="26"/>
        <v>14700</v>
      </c>
      <c r="L150" s="23">
        <f t="shared" si="27"/>
        <v>3356.64</v>
      </c>
      <c r="M150" s="23">
        <f t="shared" si="28"/>
        <v>27</v>
      </c>
      <c r="N150" s="23" t="str">
        <f t="shared" si="25"/>
        <v>May</v>
      </c>
      <c r="O150" s="23">
        <f t="shared" si="29"/>
        <v>2021</v>
      </c>
    </row>
    <row r="151" spans="1:15" x14ac:dyDescent="0.55000000000000004">
      <c r="A151" s="33">
        <v>44344</v>
      </c>
      <c r="B151" s="9" t="s">
        <v>1468</v>
      </c>
      <c r="C151" s="9">
        <v>7</v>
      </c>
      <c r="D151" s="9" t="s">
        <v>14119</v>
      </c>
      <c r="E151" s="10" t="s">
        <v>14123</v>
      </c>
      <c r="F151" s="10" t="str">
        <f t="shared" si="31"/>
        <v>B09CMQRQM6</v>
      </c>
      <c r="G151" s="10" t="str">
        <f t="shared" si="31"/>
        <v>USBCables</v>
      </c>
      <c r="H151" s="23">
        <f t="shared" si="31"/>
        <v>499</v>
      </c>
      <c r="I151" s="23">
        <f t="shared" si="31"/>
        <v>899</v>
      </c>
      <c r="J151" s="11">
        <f t="shared" si="31"/>
        <v>0.44</v>
      </c>
      <c r="K151" s="23">
        <f t="shared" si="26"/>
        <v>6293</v>
      </c>
      <c r="L151" s="23">
        <f t="shared" si="27"/>
        <v>1956.0800000000002</v>
      </c>
      <c r="M151" s="23">
        <f t="shared" si="28"/>
        <v>28</v>
      </c>
      <c r="N151" s="23" t="str">
        <f t="shared" si="25"/>
        <v>May</v>
      </c>
      <c r="O151" s="23">
        <f t="shared" si="29"/>
        <v>2021</v>
      </c>
    </row>
    <row r="152" spans="1:15" x14ac:dyDescent="0.55000000000000004">
      <c r="A152" s="33">
        <v>44345</v>
      </c>
      <c r="B152" s="9" t="s">
        <v>1478</v>
      </c>
      <c r="C152" s="9">
        <v>7</v>
      </c>
      <c r="D152" s="9" t="s">
        <v>14118</v>
      </c>
      <c r="E152" s="10" t="s">
        <v>14121</v>
      </c>
      <c r="F152" s="10" t="str">
        <f t="shared" si="31"/>
        <v>B005LJQMCK</v>
      </c>
      <c r="G152" s="10" t="str">
        <f t="shared" si="31"/>
        <v>OpticalCables</v>
      </c>
      <c r="H152" s="23">
        <f t="shared" si="31"/>
        <v>416</v>
      </c>
      <c r="I152" s="23">
        <f t="shared" si="31"/>
        <v>599</v>
      </c>
      <c r="J152" s="11">
        <f t="shared" si="31"/>
        <v>0.31</v>
      </c>
      <c r="K152" s="23">
        <f t="shared" si="26"/>
        <v>4193</v>
      </c>
      <c r="L152" s="23">
        <f t="shared" si="27"/>
        <v>2009.2799999999997</v>
      </c>
      <c r="M152" s="23">
        <f t="shared" si="28"/>
        <v>29</v>
      </c>
      <c r="N152" s="23" t="str">
        <f t="shared" si="25"/>
        <v>May</v>
      </c>
      <c r="O152" s="23">
        <f t="shared" si="29"/>
        <v>2021</v>
      </c>
    </row>
    <row r="153" spans="1:15" x14ac:dyDescent="0.55000000000000004">
      <c r="A153" s="33">
        <v>44346</v>
      </c>
      <c r="B153" s="9" t="s">
        <v>1490</v>
      </c>
      <c r="C153" s="9">
        <v>7</v>
      </c>
      <c r="D153" s="9" t="s">
        <v>14119</v>
      </c>
      <c r="E153" s="10" t="s">
        <v>14123</v>
      </c>
      <c r="F153" s="10" t="str">
        <f t="shared" si="31"/>
        <v>B09C6H53KH</v>
      </c>
      <c r="G153" s="10" t="str">
        <f t="shared" si="31"/>
        <v>USBCables</v>
      </c>
      <c r="H153" s="23">
        <f t="shared" si="31"/>
        <v>368</v>
      </c>
      <c r="I153" s="23">
        <f t="shared" si="31"/>
        <v>699</v>
      </c>
      <c r="J153" s="11">
        <f t="shared" si="31"/>
        <v>0.47</v>
      </c>
      <c r="K153" s="23">
        <f t="shared" si="26"/>
        <v>4893</v>
      </c>
      <c r="L153" s="23">
        <f t="shared" si="27"/>
        <v>1365.28</v>
      </c>
      <c r="M153" s="23">
        <f t="shared" si="28"/>
        <v>30</v>
      </c>
      <c r="N153" s="23" t="str">
        <f t="shared" si="25"/>
        <v>May</v>
      </c>
      <c r="O153" s="23">
        <f t="shared" si="29"/>
        <v>2021</v>
      </c>
    </row>
    <row r="154" spans="1:15" x14ac:dyDescent="0.55000000000000004">
      <c r="A154" s="33">
        <v>44347</v>
      </c>
      <c r="B154" s="9" t="s">
        <v>1501</v>
      </c>
      <c r="C154" s="9">
        <v>7</v>
      </c>
      <c r="D154" s="9" t="s">
        <v>14118</v>
      </c>
      <c r="E154" s="10" t="s">
        <v>14121</v>
      </c>
      <c r="F154" s="10" t="str">
        <f t="shared" ref="F154:J163" si="32">VLOOKUP($B154,Cleaned_data,F$2,FALSE)</f>
        <v>B0BB3CBFBM</v>
      </c>
      <c r="G154" s="10" t="str">
        <f t="shared" si="32"/>
        <v>USBSmartTelevisions</v>
      </c>
      <c r="H154" s="23">
        <f t="shared" si="32"/>
        <v>29990</v>
      </c>
      <c r="I154" s="23">
        <f t="shared" si="32"/>
        <v>65000</v>
      </c>
      <c r="J154" s="11">
        <f t="shared" si="32"/>
        <v>0.54</v>
      </c>
      <c r="K154" s="23">
        <f t="shared" si="26"/>
        <v>455000</v>
      </c>
      <c r="L154" s="23">
        <f t="shared" si="27"/>
        <v>96567.799999999988</v>
      </c>
      <c r="M154" s="23">
        <f t="shared" si="28"/>
        <v>31</v>
      </c>
      <c r="N154" s="23" t="str">
        <f t="shared" si="25"/>
        <v>May</v>
      </c>
      <c r="O154" s="23">
        <f t="shared" si="29"/>
        <v>2021</v>
      </c>
    </row>
    <row r="155" spans="1:15" x14ac:dyDescent="0.55000000000000004">
      <c r="A155" s="33">
        <v>44348</v>
      </c>
      <c r="B155" s="9" t="s">
        <v>1512</v>
      </c>
      <c r="C155" s="9">
        <v>7</v>
      </c>
      <c r="D155" s="9" t="s">
        <v>14119</v>
      </c>
      <c r="E155" s="10" t="s">
        <v>14123</v>
      </c>
      <c r="F155" s="10" t="str">
        <f t="shared" si="32"/>
        <v>B08QSDKFGQ</v>
      </c>
      <c r="G155" s="10" t="str">
        <f t="shared" si="32"/>
        <v>USBCables</v>
      </c>
      <c r="H155" s="23">
        <f t="shared" si="32"/>
        <v>339</v>
      </c>
      <c r="I155" s="23">
        <f t="shared" si="32"/>
        <v>1099</v>
      </c>
      <c r="J155" s="11">
        <f t="shared" si="32"/>
        <v>0.69</v>
      </c>
      <c r="K155" s="23">
        <f t="shared" si="26"/>
        <v>7693</v>
      </c>
      <c r="L155" s="23">
        <f t="shared" si="27"/>
        <v>735.63000000000011</v>
      </c>
      <c r="M155" s="23">
        <f t="shared" si="28"/>
        <v>1</v>
      </c>
      <c r="N155" s="23" t="str">
        <f>TEXT(A155,"mmm")</f>
        <v>Jun</v>
      </c>
      <c r="O155" s="23">
        <f t="shared" si="29"/>
        <v>2021</v>
      </c>
    </row>
    <row r="156" spans="1:15" x14ac:dyDescent="0.55000000000000004">
      <c r="A156" s="33">
        <v>44349</v>
      </c>
      <c r="B156" s="9" t="s">
        <v>1517</v>
      </c>
      <c r="C156" s="9">
        <v>11</v>
      </c>
      <c r="D156" s="9" t="s">
        <v>14118</v>
      </c>
      <c r="E156" s="10" t="s">
        <v>14121</v>
      </c>
      <c r="F156" s="10" t="str">
        <f t="shared" si="32"/>
        <v>B08PV1X771</v>
      </c>
      <c r="G156" s="10" t="str">
        <f t="shared" si="32"/>
        <v>USBSmartTelevisions</v>
      </c>
      <c r="H156" s="23">
        <f t="shared" si="32"/>
        <v>15490</v>
      </c>
      <c r="I156" s="23">
        <f t="shared" si="32"/>
        <v>20900</v>
      </c>
      <c r="J156" s="11">
        <f t="shared" si="32"/>
        <v>0.26</v>
      </c>
      <c r="K156" s="23">
        <f t="shared" si="26"/>
        <v>229900</v>
      </c>
      <c r="L156" s="23">
        <f t="shared" si="27"/>
        <v>126088.59999999999</v>
      </c>
      <c r="M156" s="23">
        <f t="shared" si="28"/>
        <v>2</v>
      </c>
      <c r="N156" s="23" t="str">
        <f t="shared" ref="N156:N184" si="33">TEXT(A156,"mmm")</f>
        <v>Jun</v>
      </c>
      <c r="O156" s="23">
        <f t="shared" si="29"/>
        <v>2021</v>
      </c>
    </row>
    <row r="157" spans="1:15" x14ac:dyDescent="0.55000000000000004">
      <c r="A157" s="33">
        <v>44350</v>
      </c>
      <c r="B157" s="9" t="s">
        <v>1524</v>
      </c>
      <c r="C157" s="9">
        <v>11</v>
      </c>
      <c r="D157" s="9" t="s">
        <v>14119</v>
      </c>
      <c r="E157" s="10" t="s">
        <v>14123</v>
      </c>
      <c r="F157" s="10" t="str">
        <f t="shared" si="32"/>
        <v>B07YTNKVJQ</v>
      </c>
      <c r="G157" s="10" t="str">
        <f t="shared" si="32"/>
        <v>USBCables</v>
      </c>
      <c r="H157" s="23">
        <f t="shared" si="32"/>
        <v>499</v>
      </c>
      <c r="I157" s="23">
        <f t="shared" si="32"/>
        <v>1299</v>
      </c>
      <c r="J157" s="11">
        <f t="shared" si="32"/>
        <v>0.62</v>
      </c>
      <c r="K157" s="23">
        <f t="shared" si="26"/>
        <v>14289</v>
      </c>
      <c r="L157" s="23">
        <f t="shared" si="27"/>
        <v>2085.8200000000002</v>
      </c>
      <c r="M157" s="23">
        <f t="shared" si="28"/>
        <v>3</v>
      </c>
      <c r="N157" s="23" t="str">
        <f t="shared" si="33"/>
        <v>Jun</v>
      </c>
      <c r="O157" s="23">
        <f t="shared" si="29"/>
        <v>2021</v>
      </c>
    </row>
    <row r="158" spans="1:15" x14ac:dyDescent="0.55000000000000004">
      <c r="A158" s="33">
        <v>44351</v>
      </c>
      <c r="B158" s="9" t="s">
        <v>1529</v>
      </c>
      <c r="C158" s="9">
        <v>11</v>
      </c>
      <c r="D158" s="9" t="s">
        <v>14118</v>
      </c>
      <c r="E158" s="10" t="s">
        <v>14121</v>
      </c>
      <c r="F158" s="10" t="str">
        <f t="shared" si="32"/>
        <v>B0117H7GZ6</v>
      </c>
      <c r="G158" s="10" t="str">
        <f t="shared" si="32"/>
        <v>WirelessUSBAdapters</v>
      </c>
      <c r="H158" s="23">
        <f t="shared" si="32"/>
        <v>249</v>
      </c>
      <c r="I158" s="23">
        <f t="shared" si="32"/>
        <v>399</v>
      </c>
      <c r="J158" s="11">
        <f t="shared" si="32"/>
        <v>0.38</v>
      </c>
      <c r="K158" s="23">
        <f t="shared" si="26"/>
        <v>4389</v>
      </c>
      <c r="L158" s="23">
        <f t="shared" si="27"/>
        <v>1698.18</v>
      </c>
      <c r="M158" s="23">
        <f t="shared" si="28"/>
        <v>4</v>
      </c>
      <c r="N158" s="23" t="str">
        <f t="shared" si="33"/>
        <v>Jun</v>
      </c>
      <c r="O158" s="23">
        <f t="shared" si="29"/>
        <v>2021</v>
      </c>
    </row>
    <row r="159" spans="1:15" x14ac:dyDescent="0.55000000000000004">
      <c r="A159" s="33">
        <v>44352</v>
      </c>
      <c r="B159" s="9" t="s">
        <v>1539</v>
      </c>
      <c r="C159" s="9">
        <v>11</v>
      </c>
      <c r="D159" s="9" t="s">
        <v>14119</v>
      </c>
      <c r="E159" s="10" t="s">
        <v>14123</v>
      </c>
      <c r="F159" s="10" t="str">
        <f t="shared" si="32"/>
        <v>B09XJ1LM7R</v>
      </c>
      <c r="G159" s="10" t="str">
        <f t="shared" si="32"/>
        <v>USBRemoteControls</v>
      </c>
      <c r="H159" s="23">
        <f t="shared" si="32"/>
        <v>399</v>
      </c>
      <c r="I159" s="23">
        <f t="shared" si="32"/>
        <v>799</v>
      </c>
      <c r="J159" s="11">
        <f t="shared" si="32"/>
        <v>0.5</v>
      </c>
      <c r="K159" s="23">
        <f t="shared" si="26"/>
        <v>8789</v>
      </c>
      <c r="L159" s="23">
        <f t="shared" si="27"/>
        <v>2194.5</v>
      </c>
      <c r="M159" s="23">
        <f t="shared" si="28"/>
        <v>5</v>
      </c>
      <c r="N159" s="23" t="str">
        <f t="shared" si="33"/>
        <v>Jun</v>
      </c>
      <c r="O159" s="23">
        <f t="shared" si="29"/>
        <v>2021</v>
      </c>
    </row>
    <row r="160" spans="1:15" x14ac:dyDescent="0.55000000000000004">
      <c r="A160" s="33">
        <v>44353</v>
      </c>
      <c r="B160" s="9" t="s">
        <v>1549</v>
      </c>
      <c r="C160" s="9">
        <v>9</v>
      </c>
      <c r="D160" s="9" t="s">
        <v>14118</v>
      </c>
      <c r="E160" s="10" t="s">
        <v>14121</v>
      </c>
      <c r="F160" s="10" t="str">
        <f t="shared" si="32"/>
        <v>B084N133Y7</v>
      </c>
      <c r="G160" s="10" t="str">
        <f t="shared" si="32"/>
        <v>USBCables</v>
      </c>
      <c r="H160" s="23">
        <f t="shared" si="32"/>
        <v>1499</v>
      </c>
      <c r="I160" s="23">
        <f t="shared" si="32"/>
        <v>1999</v>
      </c>
      <c r="J160" s="11">
        <f t="shared" si="32"/>
        <v>0.25</v>
      </c>
      <c r="K160" s="23">
        <f t="shared" si="26"/>
        <v>17991</v>
      </c>
      <c r="L160" s="23">
        <f t="shared" si="27"/>
        <v>10118.25</v>
      </c>
      <c r="M160" s="23">
        <f t="shared" si="28"/>
        <v>6</v>
      </c>
      <c r="N160" s="23" t="str">
        <f t="shared" si="33"/>
        <v>Jun</v>
      </c>
      <c r="O160" s="23">
        <f t="shared" si="29"/>
        <v>2021</v>
      </c>
    </row>
    <row r="161" spans="1:15" x14ac:dyDescent="0.55000000000000004">
      <c r="A161" s="33">
        <v>44354</v>
      </c>
      <c r="B161" s="9" t="s">
        <v>1554</v>
      </c>
      <c r="C161" s="23">
        <v>5</v>
      </c>
      <c r="D161" s="9" t="s">
        <v>14119</v>
      </c>
      <c r="E161" s="10" t="s">
        <v>14123</v>
      </c>
      <c r="F161" s="10" t="str">
        <f t="shared" si="32"/>
        <v>B088Z1YWBC</v>
      </c>
      <c r="G161" s="10" t="str">
        <f t="shared" si="32"/>
        <v>USB</v>
      </c>
      <c r="H161" s="23">
        <f t="shared" si="32"/>
        <v>9490</v>
      </c>
      <c r="I161" s="23">
        <f t="shared" si="32"/>
        <v>15990</v>
      </c>
      <c r="J161" s="11">
        <f t="shared" si="32"/>
        <v>0.41</v>
      </c>
      <c r="K161" s="23">
        <f t="shared" si="26"/>
        <v>79950</v>
      </c>
      <c r="L161" s="23">
        <f t="shared" si="27"/>
        <v>27995.500000000004</v>
      </c>
      <c r="M161" s="23">
        <f t="shared" si="28"/>
        <v>7</v>
      </c>
      <c r="N161" s="23" t="str">
        <f t="shared" si="33"/>
        <v>Jun</v>
      </c>
      <c r="O161" s="23">
        <f t="shared" si="29"/>
        <v>2021</v>
      </c>
    </row>
    <row r="162" spans="1:15" x14ac:dyDescent="0.55000000000000004">
      <c r="A162" s="33">
        <v>44355</v>
      </c>
      <c r="B162" s="9" t="s">
        <v>1566</v>
      </c>
      <c r="C162" s="9">
        <v>8</v>
      </c>
      <c r="D162" s="9" t="s">
        <v>14118</v>
      </c>
      <c r="E162" s="10" t="s">
        <v>14121</v>
      </c>
      <c r="F162" s="10" t="str">
        <f t="shared" si="32"/>
        <v>B07VSG5SXZ</v>
      </c>
      <c r="G162" s="10" t="str">
        <f t="shared" si="32"/>
        <v>HDMICables</v>
      </c>
      <c r="H162" s="23">
        <f t="shared" si="32"/>
        <v>637</v>
      </c>
      <c r="I162" s="23">
        <f t="shared" si="32"/>
        <v>1499</v>
      </c>
      <c r="J162" s="11">
        <f t="shared" si="32"/>
        <v>0.57999999999999996</v>
      </c>
      <c r="K162" s="23">
        <f t="shared" si="26"/>
        <v>11992</v>
      </c>
      <c r="L162" s="23">
        <f t="shared" si="27"/>
        <v>2140.3200000000002</v>
      </c>
      <c r="M162" s="23">
        <f t="shared" si="28"/>
        <v>8</v>
      </c>
      <c r="N162" s="23" t="str">
        <f t="shared" si="33"/>
        <v>Jun</v>
      </c>
      <c r="O162" s="23">
        <f t="shared" si="29"/>
        <v>2021</v>
      </c>
    </row>
    <row r="163" spans="1:15" x14ac:dyDescent="0.55000000000000004">
      <c r="A163" s="33">
        <v>44356</v>
      </c>
      <c r="B163" s="9" t="s">
        <v>1577</v>
      </c>
      <c r="C163" s="9">
        <v>7</v>
      </c>
      <c r="D163" s="9" t="s">
        <v>14119</v>
      </c>
      <c r="E163" s="10" t="s">
        <v>14123</v>
      </c>
      <c r="F163" s="10" t="str">
        <f t="shared" si="32"/>
        <v>B08RWCZ6SY</v>
      </c>
      <c r="G163" s="10" t="str">
        <f t="shared" si="32"/>
        <v>USBRemoteControls</v>
      </c>
      <c r="H163" s="23">
        <f t="shared" si="32"/>
        <v>399</v>
      </c>
      <c r="I163" s="23">
        <f t="shared" si="32"/>
        <v>899</v>
      </c>
      <c r="J163" s="11">
        <f t="shared" si="32"/>
        <v>0.56000000000000005</v>
      </c>
      <c r="K163" s="23">
        <f t="shared" si="26"/>
        <v>6293</v>
      </c>
      <c r="L163" s="23">
        <f t="shared" si="27"/>
        <v>1228.9199999999998</v>
      </c>
      <c r="M163" s="23">
        <f t="shared" si="28"/>
        <v>9</v>
      </c>
      <c r="N163" s="23" t="str">
        <f t="shared" si="33"/>
        <v>Jun</v>
      </c>
      <c r="O163" s="23">
        <f t="shared" si="29"/>
        <v>2021</v>
      </c>
    </row>
    <row r="164" spans="1:15" x14ac:dyDescent="0.55000000000000004">
      <c r="A164" s="33">
        <v>44357</v>
      </c>
      <c r="B164" s="9" t="s">
        <v>1587</v>
      </c>
      <c r="C164" s="9">
        <v>6</v>
      </c>
      <c r="D164" s="9" t="s">
        <v>14118</v>
      </c>
      <c r="E164" s="10" t="s">
        <v>14121</v>
      </c>
      <c r="F164" s="10" t="str">
        <f t="shared" ref="F164:J173" si="34">VLOOKUP($B164,Cleaned_data,F$2,FALSE)</f>
        <v>B07KSB1MLX</v>
      </c>
      <c r="G164" s="10" t="str">
        <f t="shared" si="34"/>
        <v>OpticalCables</v>
      </c>
      <c r="H164" s="23">
        <f t="shared" si="34"/>
        <v>1089</v>
      </c>
      <c r="I164" s="23">
        <f t="shared" si="34"/>
        <v>1600</v>
      </c>
      <c r="J164" s="11">
        <f t="shared" si="34"/>
        <v>0.32</v>
      </c>
      <c r="K164" s="23">
        <f t="shared" si="26"/>
        <v>9600</v>
      </c>
      <c r="L164" s="23">
        <f t="shared" si="27"/>
        <v>4443.12</v>
      </c>
      <c r="M164" s="23">
        <f t="shared" si="28"/>
        <v>10</v>
      </c>
      <c r="N164" s="23" t="str">
        <f t="shared" si="33"/>
        <v>Jun</v>
      </c>
      <c r="O164" s="23">
        <f t="shared" si="29"/>
        <v>2021</v>
      </c>
    </row>
    <row r="165" spans="1:15" x14ac:dyDescent="0.55000000000000004">
      <c r="A165" s="33">
        <v>44358</v>
      </c>
      <c r="B165" s="9" t="s">
        <v>1599</v>
      </c>
      <c r="C165" s="9">
        <v>15</v>
      </c>
      <c r="D165" s="9" t="s">
        <v>14119</v>
      </c>
      <c r="E165" s="10" t="s">
        <v>14123</v>
      </c>
      <c r="F165" s="10" t="str">
        <f t="shared" si="34"/>
        <v>B081FG1QYX</v>
      </c>
      <c r="G165" s="10" t="str">
        <f t="shared" si="34"/>
        <v>USBCables</v>
      </c>
      <c r="H165" s="23">
        <f t="shared" si="34"/>
        <v>339</v>
      </c>
      <c r="I165" s="23">
        <f t="shared" si="34"/>
        <v>999</v>
      </c>
      <c r="J165" s="11">
        <f t="shared" si="34"/>
        <v>0.66</v>
      </c>
      <c r="K165" s="23">
        <f t="shared" si="26"/>
        <v>14985</v>
      </c>
      <c r="L165" s="23">
        <f t="shared" si="27"/>
        <v>1728.8999999999999</v>
      </c>
      <c r="M165" s="23">
        <f t="shared" si="28"/>
        <v>11</v>
      </c>
      <c r="N165" s="23" t="str">
        <f t="shared" si="33"/>
        <v>Jun</v>
      </c>
      <c r="O165" s="23">
        <f t="shared" si="29"/>
        <v>2021</v>
      </c>
    </row>
    <row r="166" spans="1:15" x14ac:dyDescent="0.55000000000000004">
      <c r="A166" s="33">
        <v>44359</v>
      </c>
      <c r="B166" s="9" t="s">
        <v>1609</v>
      </c>
      <c r="C166" s="9">
        <v>23</v>
      </c>
      <c r="D166" s="9" t="s">
        <v>14118</v>
      </c>
      <c r="E166" s="10" t="s">
        <v>14121</v>
      </c>
      <c r="F166" s="10" t="str">
        <f t="shared" si="34"/>
        <v>B08R69WBN7</v>
      </c>
      <c r="G166" s="10" t="str">
        <f t="shared" si="34"/>
        <v>USBCables</v>
      </c>
      <c r="H166" s="23">
        <f t="shared" si="34"/>
        <v>149</v>
      </c>
      <c r="I166" s="23">
        <f t="shared" si="34"/>
        <v>499</v>
      </c>
      <c r="J166" s="11">
        <f t="shared" si="34"/>
        <v>0.7</v>
      </c>
      <c r="K166" s="23">
        <f t="shared" si="26"/>
        <v>11477</v>
      </c>
      <c r="L166" s="23">
        <f t="shared" si="27"/>
        <v>1028.1000000000001</v>
      </c>
      <c r="M166" s="23">
        <f t="shared" si="28"/>
        <v>12</v>
      </c>
      <c r="N166" s="23" t="str">
        <f t="shared" si="33"/>
        <v>Jun</v>
      </c>
      <c r="O166" s="23">
        <f t="shared" si="29"/>
        <v>2021</v>
      </c>
    </row>
    <row r="167" spans="1:15" x14ac:dyDescent="0.55000000000000004">
      <c r="A167" s="33">
        <v>44360</v>
      </c>
      <c r="B167" s="9" t="s">
        <v>1614</v>
      </c>
      <c r="C167" s="9">
        <v>14</v>
      </c>
      <c r="D167" s="9" t="s">
        <v>14119</v>
      </c>
      <c r="E167" s="10" t="s">
        <v>14123</v>
      </c>
      <c r="F167" s="10" t="str">
        <f t="shared" si="34"/>
        <v>B0B3RHX6B6</v>
      </c>
      <c r="G167" s="10" t="str">
        <f t="shared" si="34"/>
        <v>USBCables</v>
      </c>
      <c r="H167" s="23">
        <f t="shared" si="34"/>
        <v>149</v>
      </c>
      <c r="I167" s="23">
        <f t="shared" si="34"/>
        <v>399</v>
      </c>
      <c r="J167" s="11">
        <f t="shared" si="34"/>
        <v>0.63</v>
      </c>
      <c r="K167" s="23">
        <f t="shared" si="26"/>
        <v>5586</v>
      </c>
      <c r="L167" s="23">
        <f t="shared" si="27"/>
        <v>771.81999999999994</v>
      </c>
      <c r="M167" s="23">
        <f t="shared" si="28"/>
        <v>13</v>
      </c>
      <c r="N167" s="23" t="str">
        <f t="shared" si="33"/>
        <v>Jun</v>
      </c>
      <c r="O167" s="23">
        <f t="shared" si="29"/>
        <v>2021</v>
      </c>
    </row>
    <row r="168" spans="1:15" x14ac:dyDescent="0.55000000000000004">
      <c r="A168" s="33">
        <v>44361</v>
      </c>
      <c r="B168" s="9" t="s">
        <v>1624</v>
      </c>
      <c r="C168" s="9">
        <v>9</v>
      </c>
      <c r="D168" s="9" t="s">
        <v>14118</v>
      </c>
      <c r="E168" s="10" t="s">
        <v>14120</v>
      </c>
      <c r="F168" s="10" t="str">
        <f t="shared" si="34"/>
        <v>B084N18QZY</v>
      </c>
      <c r="G168" s="10" t="str">
        <f t="shared" si="34"/>
        <v>USBCables</v>
      </c>
      <c r="H168" s="23">
        <f t="shared" si="34"/>
        <v>599</v>
      </c>
      <c r="I168" s="23">
        <f t="shared" si="34"/>
        <v>849</v>
      </c>
      <c r="J168" s="11">
        <f t="shared" si="34"/>
        <v>0.28999999999999998</v>
      </c>
      <c r="K168" s="23">
        <f t="shared" si="26"/>
        <v>7641</v>
      </c>
      <c r="L168" s="23">
        <f t="shared" si="27"/>
        <v>3827.6099999999997</v>
      </c>
      <c r="M168" s="23">
        <f t="shared" si="28"/>
        <v>14</v>
      </c>
      <c r="N168" s="23" t="str">
        <f t="shared" si="33"/>
        <v>Jun</v>
      </c>
      <c r="O168" s="23">
        <f t="shared" si="29"/>
        <v>2021</v>
      </c>
    </row>
    <row r="169" spans="1:15" x14ac:dyDescent="0.55000000000000004">
      <c r="A169" s="33">
        <v>44362</v>
      </c>
      <c r="B169" s="9" t="s">
        <v>1634</v>
      </c>
      <c r="C169" s="9">
        <v>4</v>
      </c>
      <c r="D169" s="9" t="s">
        <v>14119</v>
      </c>
      <c r="E169" s="10" t="s">
        <v>14123</v>
      </c>
      <c r="F169" s="10" t="str">
        <f t="shared" si="34"/>
        <v>B081NHWT6Z</v>
      </c>
      <c r="G169" s="10" t="str">
        <f t="shared" si="34"/>
        <v>USBRemoteControls</v>
      </c>
      <c r="H169" s="23">
        <f t="shared" si="34"/>
        <v>299</v>
      </c>
      <c r="I169" s="23">
        <f t="shared" si="34"/>
        <v>1199</v>
      </c>
      <c r="J169" s="11">
        <f t="shared" si="34"/>
        <v>0.75</v>
      </c>
      <c r="K169" s="23">
        <f t="shared" si="26"/>
        <v>4796</v>
      </c>
      <c r="L169" s="23">
        <f t="shared" si="27"/>
        <v>299</v>
      </c>
      <c r="M169" s="23">
        <f t="shared" si="28"/>
        <v>15</v>
      </c>
      <c r="N169" s="23" t="str">
        <f t="shared" si="33"/>
        <v>Jun</v>
      </c>
      <c r="O169" s="23">
        <f t="shared" si="29"/>
        <v>2021</v>
      </c>
    </row>
    <row r="170" spans="1:15" x14ac:dyDescent="0.55000000000000004">
      <c r="A170" s="33">
        <v>44363</v>
      </c>
      <c r="B170" s="9" t="s">
        <v>1644</v>
      </c>
      <c r="C170" s="9">
        <v>3</v>
      </c>
      <c r="D170" s="9" t="s">
        <v>14118</v>
      </c>
      <c r="E170" s="10" t="s">
        <v>14120</v>
      </c>
      <c r="F170" s="10" t="str">
        <f t="shared" si="34"/>
        <v>B07JPJJZ2H</v>
      </c>
      <c r="G170" s="10" t="str">
        <f t="shared" si="34"/>
        <v>USBCables</v>
      </c>
      <c r="H170" s="23">
        <f t="shared" si="34"/>
        <v>399</v>
      </c>
      <c r="I170" s="23">
        <f t="shared" si="34"/>
        <v>1299</v>
      </c>
      <c r="J170" s="11">
        <f t="shared" si="34"/>
        <v>0.69</v>
      </c>
      <c r="K170" s="23">
        <f t="shared" si="26"/>
        <v>3897</v>
      </c>
      <c r="L170" s="23">
        <f t="shared" si="27"/>
        <v>371.07000000000005</v>
      </c>
      <c r="M170" s="23">
        <f t="shared" si="28"/>
        <v>16</v>
      </c>
      <c r="N170" s="23" t="str">
        <f t="shared" si="33"/>
        <v>Jun</v>
      </c>
      <c r="O170" s="23">
        <f t="shared" si="29"/>
        <v>2021</v>
      </c>
    </row>
    <row r="171" spans="1:15" x14ac:dyDescent="0.55000000000000004">
      <c r="A171" s="33">
        <v>44364</v>
      </c>
      <c r="B171" s="9" t="s">
        <v>1649</v>
      </c>
      <c r="C171" s="9">
        <v>8</v>
      </c>
      <c r="D171" s="9" t="s">
        <v>14119</v>
      </c>
      <c r="E171" s="10" t="s">
        <v>14123</v>
      </c>
      <c r="F171" s="10" t="str">
        <f t="shared" si="34"/>
        <v>B09JKNF147</v>
      </c>
      <c r="G171" s="10" t="str">
        <f t="shared" si="34"/>
        <v>USBRemoteControls</v>
      </c>
      <c r="H171" s="23">
        <f t="shared" si="34"/>
        <v>339</v>
      </c>
      <c r="I171" s="23">
        <f t="shared" si="34"/>
        <v>1999</v>
      </c>
      <c r="J171" s="11">
        <f t="shared" si="34"/>
        <v>0.83</v>
      </c>
      <c r="K171" s="23">
        <f t="shared" si="26"/>
        <v>15992</v>
      </c>
      <c r="L171" s="23">
        <f t="shared" si="27"/>
        <v>461.04000000000013</v>
      </c>
      <c r="M171" s="23">
        <f t="shared" si="28"/>
        <v>17</v>
      </c>
      <c r="N171" s="23" t="str">
        <f t="shared" si="33"/>
        <v>Jun</v>
      </c>
      <c r="O171" s="23">
        <f t="shared" si="29"/>
        <v>2021</v>
      </c>
    </row>
    <row r="172" spans="1:15" x14ac:dyDescent="0.55000000000000004">
      <c r="A172" s="33">
        <v>44365</v>
      </c>
      <c r="B172" s="9" t="s">
        <v>1659</v>
      </c>
      <c r="C172" s="9">
        <v>12</v>
      </c>
      <c r="D172" s="9" t="s">
        <v>14118</v>
      </c>
      <c r="E172" s="10" t="s">
        <v>14120</v>
      </c>
      <c r="F172" s="10" t="str">
        <f t="shared" si="34"/>
        <v>B0B9959XF3</v>
      </c>
      <c r="G172" s="10" t="str">
        <f t="shared" si="34"/>
        <v>USBSmartTelevisions</v>
      </c>
      <c r="H172" s="23">
        <f t="shared" si="34"/>
        <v>12499</v>
      </c>
      <c r="I172" s="23">
        <f t="shared" si="34"/>
        <v>22990</v>
      </c>
      <c r="J172" s="11">
        <f t="shared" si="34"/>
        <v>0.46</v>
      </c>
      <c r="K172" s="23">
        <f t="shared" si="26"/>
        <v>275880</v>
      </c>
      <c r="L172" s="23">
        <f t="shared" si="27"/>
        <v>80993.52</v>
      </c>
      <c r="M172" s="23">
        <f t="shared" si="28"/>
        <v>18</v>
      </c>
      <c r="N172" s="23" t="str">
        <f t="shared" si="33"/>
        <v>Jun</v>
      </c>
      <c r="O172" s="23">
        <f t="shared" si="29"/>
        <v>2021</v>
      </c>
    </row>
    <row r="173" spans="1:15" x14ac:dyDescent="0.55000000000000004">
      <c r="A173" s="33">
        <v>44366</v>
      </c>
      <c r="B173" s="9" t="s">
        <v>1671</v>
      </c>
      <c r="C173" s="9">
        <v>15</v>
      </c>
      <c r="D173" s="9" t="s">
        <v>14119</v>
      </c>
      <c r="E173" s="10" t="s">
        <v>14123</v>
      </c>
      <c r="F173" s="10" t="str">
        <f t="shared" si="34"/>
        <v>B09PNR6F8Q</v>
      </c>
      <c r="G173" s="10" t="str">
        <f t="shared" si="34"/>
        <v>USBCables</v>
      </c>
      <c r="H173" s="23">
        <f t="shared" si="34"/>
        <v>249</v>
      </c>
      <c r="I173" s="23">
        <f t="shared" si="34"/>
        <v>399</v>
      </c>
      <c r="J173" s="11">
        <f t="shared" si="34"/>
        <v>0.38</v>
      </c>
      <c r="K173" s="23">
        <f t="shared" si="26"/>
        <v>5985</v>
      </c>
      <c r="L173" s="23">
        <f t="shared" si="27"/>
        <v>2315.6999999999998</v>
      </c>
      <c r="M173" s="23">
        <f t="shared" si="28"/>
        <v>19</v>
      </c>
      <c r="N173" s="23" t="str">
        <f t="shared" si="33"/>
        <v>Jun</v>
      </c>
      <c r="O173" s="23">
        <f t="shared" si="29"/>
        <v>2021</v>
      </c>
    </row>
    <row r="174" spans="1:15" x14ac:dyDescent="0.55000000000000004">
      <c r="A174" s="33">
        <v>44367</v>
      </c>
      <c r="B174" s="9" t="s">
        <v>1681</v>
      </c>
      <c r="C174" s="9">
        <v>17</v>
      </c>
      <c r="D174" s="9" t="s">
        <v>14118</v>
      </c>
      <c r="E174" s="10" t="s">
        <v>14120</v>
      </c>
      <c r="F174" s="10" t="str">
        <f t="shared" ref="F174:J183" si="35">VLOOKUP($B174,Cleaned_data,F$2,FALSE)</f>
        <v>B07M69276N</v>
      </c>
      <c r="G174" s="10" t="str">
        <f t="shared" si="35"/>
        <v>WirelessUSBAdapters</v>
      </c>
      <c r="H174" s="23">
        <f t="shared" si="35"/>
        <v>1399</v>
      </c>
      <c r="I174" s="23">
        <f t="shared" si="35"/>
        <v>2499</v>
      </c>
      <c r="J174" s="11">
        <f t="shared" si="35"/>
        <v>0.44</v>
      </c>
      <c r="K174" s="23">
        <f t="shared" si="26"/>
        <v>42483</v>
      </c>
      <c r="L174" s="23">
        <f t="shared" si="27"/>
        <v>13318.480000000001</v>
      </c>
      <c r="M174" s="23">
        <f t="shared" si="28"/>
        <v>20</v>
      </c>
      <c r="N174" s="23" t="str">
        <f t="shared" si="33"/>
        <v>Jun</v>
      </c>
      <c r="O174" s="23">
        <f t="shared" si="29"/>
        <v>2021</v>
      </c>
    </row>
    <row r="175" spans="1:15" x14ac:dyDescent="0.55000000000000004">
      <c r="A175" s="33">
        <v>44368</v>
      </c>
      <c r="B175" s="9" t="s">
        <v>1692</v>
      </c>
      <c r="C175" s="9">
        <v>3</v>
      </c>
      <c r="D175" s="9" t="s">
        <v>14119</v>
      </c>
      <c r="E175" s="10" t="s">
        <v>14123</v>
      </c>
      <c r="F175" s="10" t="str">
        <f t="shared" si="35"/>
        <v>B0B1YZ9CB8</v>
      </c>
      <c r="G175" s="10" t="str">
        <f t="shared" si="35"/>
        <v>USBSmartTelevisions</v>
      </c>
      <c r="H175" s="23">
        <f t="shared" si="35"/>
        <v>32999</v>
      </c>
      <c r="I175" s="23">
        <f t="shared" si="35"/>
        <v>47990</v>
      </c>
      <c r="J175" s="11">
        <f t="shared" si="35"/>
        <v>0.31</v>
      </c>
      <c r="K175" s="23">
        <f t="shared" si="26"/>
        <v>143970</v>
      </c>
      <c r="L175" s="23">
        <f t="shared" si="27"/>
        <v>68307.929999999993</v>
      </c>
      <c r="M175" s="23">
        <f t="shared" si="28"/>
        <v>21</v>
      </c>
      <c r="N175" s="23" t="str">
        <f t="shared" si="33"/>
        <v>Jun</v>
      </c>
      <c r="O175" s="23">
        <f t="shared" si="29"/>
        <v>2021</v>
      </c>
    </row>
    <row r="176" spans="1:15" x14ac:dyDescent="0.55000000000000004">
      <c r="A176" s="33">
        <v>44369</v>
      </c>
      <c r="B176" s="9" t="s">
        <v>1697</v>
      </c>
      <c r="C176" s="9">
        <v>2</v>
      </c>
      <c r="D176" s="9" t="s">
        <v>14118</v>
      </c>
      <c r="E176" s="10" t="s">
        <v>14120</v>
      </c>
      <c r="F176" s="10" t="str">
        <f t="shared" si="35"/>
        <v>B09YLYB9PB</v>
      </c>
      <c r="G176" s="10" t="str">
        <f t="shared" si="35"/>
        <v>USBCables</v>
      </c>
      <c r="H176" s="23">
        <f t="shared" si="35"/>
        <v>149</v>
      </c>
      <c r="I176" s="23">
        <f t="shared" si="35"/>
        <v>399</v>
      </c>
      <c r="J176" s="11">
        <f t="shared" si="35"/>
        <v>0.63</v>
      </c>
      <c r="K176" s="23">
        <f t="shared" si="26"/>
        <v>798</v>
      </c>
      <c r="L176" s="23">
        <f t="shared" si="27"/>
        <v>110.26</v>
      </c>
      <c r="M176" s="23">
        <f t="shared" si="28"/>
        <v>22</v>
      </c>
      <c r="N176" s="23" t="str">
        <f t="shared" si="33"/>
        <v>Jun</v>
      </c>
      <c r="O176" s="23">
        <f t="shared" si="29"/>
        <v>2021</v>
      </c>
    </row>
    <row r="177" spans="1:15" x14ac:dyDescent="0.55000000000000004">
      <c r="A177" s="33">
        <v>44370</v>
      </c>
      <c r="B177" s="9" t="s">
        <v>1702</v>
      </c>
      <c r="C177" s="9">
        <v>9</v>
      </c>
      <c r="D177" s="9" t="s">
        <v>14119</v>
      </c>
      <c r="E177" s="10" t="s">
        <v>14123</v>
      </c>
      <c r="F177" s="10" t="str">
        <f t="shared" si="35"/>
        <v>B08CTNJ985</v>
      </c>
      <c r="G177" s="10" t="str">
        <f t="shared" si="35"/>
        <v>USBCables</v>
      </c>
      <c r="H177" s="23">
        <f t="shared" si="35"/>
        <v>325</v>
      </c>
      <c r="I177" s="23">
        <f t="shared" si="35"/>
        <v>999</v>
      </c>
      <c r="J177" s="11">
        <f t="shared" si="35"/>
        <v>0.67</v>
      </c>
      <c r="K177" s="23">
        <f t="shared" si="26"/>
        <v>8991</v>
      </c>
      <c r="L177" s="23">
        <f t="shared" si="27"/>
        <v>965.24999999999989</v>
      </c>
      <c r="M177" s="23">
        <f t="shared" si="28"/>
        <v>23</v>
      </c>
      <c r="N177" s="23" t="str">
        <f t="shared" si="33"/>
        <v>Jun</v>
      </c>
      <c r="O177" s="23">
        <f t="shared" si="29"/>
        <v>2021</v>
      </c>
    </row>
    <row r="178" spans="1:15" x14ac:dyDescent="0.55000000000000004">
      <c r="A178" s="33">
        <v>44371</v>
      </c>
      <c r="B178" s="9" t="s">
        <v>1712</v>
      </c>
      <c r="C178" s="9">
        <v>5</v>
      </c>
      <c r="D178" s="9" t="s">
        <v>14118</v>
      </c>
      <c r="E178" s="10" t="s">
        <v>14120</v>
      </c>
      <c r="F178" s="10" t="str">
        <f t="shared" si="35"/>
        <v>B0BP7XLX48</v>
      </c>
      <c r="G178" s="10" t="str">
        <f t="shared" si="35"/>
        <v>USBCables</v>
      </c>
      <c r="H178" s="23">
        <f t="shared" si="35"/>
        <v>399</v>
      </c>
      <c r="I178" s="23">
        <f t="shared" si="35"/>
        <v>1999</v>
      </c>
      <c r="J178" s="11">
        <f t="shared" si="35"/>
        <v>0.8</v>
      </c>
      <c r="K178" s="23">
        <f t="shared" si="26"/>
        <v>9995</v>
      </c>
      <c r="L178" s="23">
        <f t="shared" si="27"/>
        <v>398.99999999999989</v>
      </c>
      <c r="M178" s="23">
        <f t="shared" si="28"/>
        <v>24</v>
      </c>
      <c r="N178" s="23" t="str">
        <f t="shared" si="33"/>
        <v>Jun</v>
      </c>
      <c r="O178" s="23">
        <f t="shared" si="29"/>
        <v>2021</v>
      </c>
    </row>
    <row r="179" spans="1:15" x14ac:dyDescent="0.55000000000000004">
      <c r="A179" s="33">
        <v>44372</v>
      </c>
      <c r="B179" s="9" t="s">
        <v>1722</v>
      </c>
      <c r="C179" s="9">
        <v>6</v>
      </c>
      <c r="D179" s="9" t="s">
        <v>14119</v>
      </c>
      <c r="E179" s="10" t="s">
        <v>14123</v>
      </c>
      <c r="F179" s="10" t="str">
        <f t="shared" si="35"/>
        <v>B09LHXNZLR</v>
      </c>
      <c r="G179" s="10" t="str">
        <f t="shared" si="35"/>
        <v>WirelessUSBAdapters</v>
      </c>
      <c r="H179" s="23">
        <f t="shared" si="35"/>
        <v>199</v>
      </c>
      <c r="I179" s="23">
        <f t="shared" si="35"/>
        <v>499</v>
      </c>
      <c r="J179" s="11">
        <f t="shared" si="35"/>
        <v>0.6</v>
      </c>
      <c r="K179" s="23">
        <f t="shared" si="26"/>
        <v>2994</v>
      </c>
      <c r="L179" s="23">
        <f t="shared" si="27"/>
        <v>477.6</v>
      </c>
      <c r="M179" s="23">
        <f t="shared" si="28"/>
        <v>25</v>
      </c>
      <c r="N179" s="23" t="str">
        <f t="shared" si="33"/>
        <v>Jun</v>
      </c>
      <c r="O179" s="23">
        <f t="shared" si="29"/>
        <v>2021</v>
      </c>
    </row>
    <row r="180" spans="1:15" x14ac:dyDescent="0.55000000000000004">
      <c r="A180" s="33">
        <v>44373</v>
      </c>
      <c r="B180" s="9" t="s">
        <v>1732</v>
      </c>
      <c r="C180" s="9">
        <v>8</v>
      </c>
      <c r="D180" s="9" t="s">
        <v>14118</v>
      </c>
      <c r="E180" s="10" t="s">
        <v>14120</v>
      </c>
      <c r="F180" s="10" t="str">
        <f t="shared" si="35"/>
        <v>B0B3N8VG24</v>
      </c>
      <c r="G180" s="10" t="str">
        <f t="shared" si="35"/>
        <v>USBCables</v>
      </c>
      <c r="H180" s="23">
        <f t="shared" si="35"/>
        <v>88</v>
      </c>
      <c r="I180" s="23">
        <f t="shared" si="35"/>
        <v>299</v>
      </c>
      <c r="J180" s="11">
        <f t="shared" si="35"/>
        <v>0.71</v>
      </c>
      <c r="K180" s="23">
        <f t="shared" si="26"/>
        <v>2392</v>
      </c>
      <c r="L180" s="23">
        <f t="shared" si="27"/>
        <v>204.16000000000003</v>
      </c>
      <c r="M180" s="23">
        <f t="shared" si="28"/>
        <v>26</v>
      </c>
      <c r="N180" s="23" t="str">
        <f t="shared" si="33"/>
        <v>Jun</v>
      </c>
      <c r="O180" s="23">
        <f t="shared" si="29"/>
        <v>2021</v>
      </c>
    </row>
    <row r="181" spans="1:15" x14ac:dyDescent="0.55000000000000004">
      <c r="A181" s="33">
        <v>44374</v>
      </c>
      <c r="B181" s="9" t="s">
        <v>1739</v>
      </c>
      <c r="C181" s="9">
        <v>10</v>
      </c>
      <c r="D181" s="9" t="s">
        <v>14119</v>
      </c>
      <c r="E181" s="10" t="s">
        <v>14123</v>
      </c>
      <c r="F181" s="10" t="str">
        <f t="shared" si="35"/>
        <v>B08PSVBB2X</v>
      </c>
      <c r="G181" s="10" t="str">
        <f t="shared" si="35"/>
        <v>USBCables</v>
      </c>
      <c r="H181" s="23">
        <f t="shared" si="35"/>
        <v>399</v>
      </c>
      <c r="I181" s="23">
        <f t="shared" si="35"/>
        <v>1099</v>
      </c>
      <c r="J181" s="11">
        <f t="shared" si="35"/>
        <v>0.64</v>
      </c>
      <c r="K181" s="23">
        <f t="shared" si="26"/>
        <v>10990</v>
      </c>
      <c r="L181" s="23">
        <f t="shared" si="27"/>
        <v>1436.3999999999999</v>
      </c>
      <c r="M181" s="23">
        <f t="shared" si="28"/>
        <v>27</v>
      </c>
      <c r="N181" s="23" t="str">
        <f t="shared" si="33"/>
        <v>Jun</v>
      </c>
      <c r="O181" s="23">
        <f t="shared" si="29"/>
        <v>2021</v>
      </c>
    </row>
    <row r="182" spans="1:15" x14ac:dyDescent="0.55000000000000004">
      <c r="A182" s="33">
        <v>44375</v>
      </c>
      <c r="B182" s="9" t="s">
        <v>1744</v>
      </c>
      <c r="C182" s="9">
        <v>15</v>
      </c>
      <c r="D182" s="9" t="s">
        <v>14118</v>
      </c>
      <c r="E182" s="10" t="s">
        <v>14120</v>
      </c>
      <c r="F182" s="10" t="str">
        <f t="shared" si="35"/>
        <v>B0B3MQXNFB</v>
      </c>
      <c r="G182" s="10" t="str">
        <f t="shared" si="35"/>
        <v>USBCables</v>
      </c>
      <c r="H182" s="23">
        <f t="shared" si="35"/>
        <v>57.89</v>
      </c>
      <c r="I182" s="23">
        <f t="shared" si="35"/>
        <v>199</v>
      </c>
      <c r="J182" s="11">
        <f t="shared" si="35"/>
        <v>0.71</v>
      </c>
      <c r="K182" s="23">
        <f t="shared" si="26"/>
        <v>2985</v>
      </c>
      <c r="L182" s="23">
        <f t="shared" si="27"/>
        <v>251.82150000000004</v>
      </c>
      <c r="M182" s="23">
        <f t="shared" si="28"/>
        <v>28</v>
      </c>
      <c r="N182" s="23" t="str">
        <f t="shared" si="33"/>
        <v>Jun</v>
      </c>
      <c r="O182" s="23">
        <f t="shared" si="29"/>
        <v>2021</v>
      </c>
    </row>
    <row r="183" spans="1:15" x14ac:dyDescent="0.55000000000000004">
      <c r="A183" s="33">
        <v>44376</v>
      </c>
      <c r="B183" s="9" t="s">
        <v>1750</v>
      </c>
      <c r="C183" s="9">
        <v>17</v>
      </c>
      <c r="D183" s="9" t="s">
        <v>14119</v>
      </c>
      <c r="E183" s="10" t="s">
        <v>14123</v>
      </c>
      <c r="F183" s="10" t="str">
        <f t="shared" si="35"/>
        <v>B08XMSKKMM</v>
      </c>
      <c r="G183" s="10" t="str">
        <f t="shared" si="35"/>
        <v>USBRemoteControls</v>
      </c>
      <c r="H183" s="23">
        <f t="shared" si="35"/>
        <v>799</v>
      </c>
      <c r="I183" s="23">
        <f t="shared" si="35"/>
        <v>1999</v>
      </c>
      <c r="J183" s="11">
        <f t="shared" si="35"/>
        <v>0.6</v>
      </c>
      <c r="K183" s="23">
        <f t="shared" si="26"/>
        <v>33983</v>
      </c>
      <c r="L183" s="23">
        <f t="shared" si="27"/>
        <v>5433.2000000000007</v>
      </c>
      <c r="M183" s="23">
        <f t="shared" si="28"/>
        <v>29</v>
      </c>
      <c r="N183" s="23" t="str">
        <f t="shared" si="33"/>
        <v>Jun</v>
      </c>
      <c r="O183" s="23">
        <f t="shared" si="29"/>
        <v>2021</v>
      </c>
    </row>
    <row r="184" spans="1:15" x14ac:dyDescent="0.55000000000000004">
      <c r="A184" s="33">
        <v>44377</v>
      </c>
      <c r="B184" s="9" t="s">
        <v>1760</v>
      </c>
      <c r="C184" s="9">
        <v>18</v>
      </c>
      <c r="D184" s="9" t="s">
        <v>14118</v>
      </c>
      <c r="E184" s="10" t="s">
        <v>14120</v>
      </c>
      <c r="F184" s="10" t="str">
        <f t="shared" ref="F184:J193" si="36">VLOOKUP($B184,Cleaned_data,F$2,FALSE)</f>
        <v>B09L8DT7D6</v>
      </c>
      <c r="G184" s="10" t="str">
        <f t="shared" si="36"/>
        <v>USBRemoteControls</v>
      </c>
      <c r="H184" s="23">
        <f t="shared" si="36"/>
        <v>205</v>
      </c>
      <c r="I184" s="23">
        <f t="shared" si="36"/>
        <v>499</v>
      </c>
      <c r="J184" s="11">
        <f t="shared" si="36"/>
        <v>0.59</v>
      </c>
      <c r="K184" s="23">
        <f t="shared" si="26"/>
        <v>8982</v>
      </c>
      <c r="L184" s="23">
        <f t="shared" si="27"/>
        <v>1512.9</v>
      </c>
      <c r="M184" s="23">
        <f t="shared" si="28"/>
        <v>30</v>
      </c>
      <c r="N184" s="23" t="str">
        <f t="shared" si="33"/>
        <v>Jun</v>
      </c>
      <c r="O184" s="23">
        <f t="shared" si="29"/>
        <v>2021</v>
      </c>
    </row>
    <row r="185" spans="1:15" x14ac:dyDescent="0.55000000000000004">
      <c r="A185" s="33">
        <v>44378</v>
      </c>
      <c r="B185" s="9" t="s">
        <v>1771</v>
      </c>
      <c r="C185" s="9">
        <v>6</v>
      </c>
      <c r="D185" s="9" t="s">
        <v>14119</v>
      </c>
      <c r="E185" s="10" t="s">
        <v>14123</v>
      </c>
      <c r="F185" s="10" t="str">
        <f t="shared" si="36"/>
        <v>B00GE55L22</v>
      </c>
      <c r="G185" s="10" t="str">
        <f t="shared" si="36"/>
        <v>USBCables</v>
      </c>
      <c r="H185" s="23">
        <f t="shared" si="36"/>
        <v>299</v>
      </c>
      <c r="I185" s="23">
        <f t="shared" si="36"/>
        <v>699</v>
      </c>
      <c r="J185" s="11">
        <f t="shared" si="36"/>
        <v>0.56999999999999995</v>
      </c>
      <c r="K185" s="23">
        <f t="shared" si="26"/>
        <v>4194</v>
      </c>
      <c r="L185" s="23">
        <f t="shared" si="27"/>
        <v>771.42000000000007</v>
      </c>
      <c r="M185" s="23">
        <f t="shared" si="28"/>
        <v>1</v>
      </c>
      <c r="N185" s="23" t="str">
        <f>TEXT(A185,"mmm")</f>
        <v>Jul</v>
      </c>
      <c r="O185" s="23">
        <f t="shared" si="29"/>
        <v>2021</v>
      </c>
    </row>
    <row r="186" spans="1:15" x14ac:dyDescent="0.55000000000000004">
      <c r="A186" s="33">
        <v>44379</v>
      </c>
      <c r="B186" s="9" t="s">
        <v>1781</v>
      </c>
      <c r="C186" s="9">
        <v>6</v>
      </c>
      <c r="D186" s="9" t="s">
        <v>14118</v>
      </c>
      <c r="E186" s="10" t="s">
        <v>14120</v>
      </c>
      <c r="F186" s="10" t="str">
        <f t="shared" si="36"/>
        <v>B0162K34H2</v>
      </c>
      <c r="G186" s="10" t="str">
        <f t="shared" si="36"/>
        <v>USBCables</v>
      </c>
      <c r="H186" s="23">
        <f t="shared" si="36"/>
        <v>849</v>
      </c>
      <c r="I186" s="23">
        <f t="shared" si="36"/>
        <v>999</v>
      </c>
      <c r="J186" s="11">
        <f t="shared" si="36"/>
        <v>0.15</v>
      </c>
      <c r="K186" s="23">
        <f t="shared" si="26"/>
        <v>5994</v>
      </c>
      <c r="L186" s="23">
        <f t="shared" si="27"/>
        <v>4329.8999999999996</v>
      </c>
      <c r="M186" s="23">
        <f t="shared" si="28"/>
        <v>2</v>
      </c>
      <c r="N186" s="23" t="str">
        <f t="shared" ref="N186:N215" si="37">TEXT(A186,"mmm")</f>
        <v>Jul</v>
      </c>
      <c r="O186" s="23">
        <f t="shared" si="29"/>
        <v>2021</v>
      </c>
    </row>
    <row r="187" spans="1:15" x14ac:dyDescent="0.55000000000000004">
      <c r="A187" s="33">
        <v>44380</v>
      </c>
      <c r="B187" s="9" t="s">
        <v>1791</v>
      </c>
      <c r="C187" s="9">
        <v>6</v>
      </c>
      <c r="D187" s="9" t="s">
        <v>14119</v>
      </c>
      <c r="E187" s="10" t="s">
        <v>14123</v>
      </c>
      <c r="F187" s="10" t="str">
        <f t="shared" si="36"/>
        <v>B0B8SRZ5SV</v>
      </c>
      <c r="G187" s="10" t="str">
        <f t="shared" si="36"/>
        <v>USBCables</v>
      </c>
      <c r="H187" s="23">
        <f t="shared" si="36"/>
        <v>949</v>
      </c>
      <c r="I187" s="23">
        <f t="shared" si="36"/>
        <v>1999</v>
      </c>
      <c r="J187" s="11">
        <f t="shared" si="36"/>
        <v>0.53</v>
      </c>
      <c r="K187" s="23">
        <f t="shared" si="26"/>
        <v>11994</v>
      </c>
      <c r="L187" s="23">
        <f t="shared" si="27"/>
        <v>2676.18</v>
      </c>
      <c r="M187" s="23">
        <f t="shared" si="28"/>
        <v>3</v>
      </c>
      <c r="N187" s="23" t="str">
        <f t="shared" si="37"/>
        <v>Jul</v>
      </c>
      <c r="O187" s="23">
        <f t="shared" si="29"/>
        <v>2021</v>
      </c>
    </row>
    <row r="188" spans="1:15" x14ac:dyDescent="0.55000000000000004">
      <c r="A188" s="33">
        <v>44381</v>
      </c>
      <c r="B188" s="9" t="s">
        <v>1797</v>
      </c>
      <c r="C188" s="9">
        <v>7</v>
      </c>
      <c r="D188" s="9" t="s">
        <v>14118</v>
      </c>
      <c r="E188" s="10" t="s">
        <v>14120</v>
      </c>
      <c r="F188" s="10" t="str">
        <f t="shared" si="36"/>
        <v>B07CWNJLPC</v>
      </c>
      <c r="G188" s="10" t="str">
        <f t="shared" si="36"/>
        <v>USBCables</v>
      </c>
      <c r="H188" s="23">
        <f t="shared" si="36"/>
        <v>499</v>
      </c>
      <c r="I188" s="23">
        <f t="shared" si="36"/>
        <v>1200</v>
      </c>
      <c r="J188" s="11">
        <f t="shared" si="36"/>
        <v>0.57999999999999996</v>
      </c>
      <c r="K188" s="23">
        <f t="shared" si="26"/>
        <v>8400</v>
      </c>
      <c r="L188" s="23">
        <f t="shared" si="27"/>
        <v>1467.0600000000002</v>
      </c>
      <c r="M188" s="23">
        <f t="shared" si="28"/>
        <v>4</v>
      </c>
      <c r="N188" s="23" t="str">
        <f t="shared" si="37"/>
        <v>Jul</v>
      </c>
      <c r="O188" s="23">
        <f t="shared" si="29"/>
        <v>2021</v>
      </c>
    </row>
    <row r="189" spans="1:15" x14ac:dyDescent="0.55000000000000004">
      <c r="A189" s="33">
        <v>44382</v>
      </c>
      <c r="B189" s="9" t="s">
        <v>1807</v>
      </c>
      <c r="C189" s="9">
        <v>7</v>
      </c>
      <c r="D189" s="9" t="s">
        <v>14119</v>
      </c>
      <c r="E189" s="10" t="s">
        <v>14123</v>
      </c>
      <c r="F189" s="10" t="str">
        <f t="shared" si="36"/>
        <v>B00NH12R1O</v>
      </c>
      <c r="G189" s="10" t="str">
        <f t="shared" si="36"/>
        <v>USBCables</v>
      </c>
      <c r="H189" s="23">
        <f t="shared" si="36"/>
        <v>299</v>
      </c>
      <c r="I189" s="23">
        <f t="shared" si="36"/>
        <v>485</v>
      </c>
      <c r="J189" s="11">
        <f t="shared" si="36"/>
        <v>0.38</v>
      </c>
      <c r="K189" s="23">
        <f t="shared" si="26"/>
        <v>3395</v>
      </c>
      <c r="L189" s="23">
        <f t="shared" si="27"/>
        <v>1297.6600000000001</v>
      </c>
      <c r="M189" s="23">
        <f t="shared" si="28"/>
        <v>5</v>
      </c>
      <c r="N189" s="23" t="str">
        <f t="shared" si="37"/>
        <v>Jul</v>
      </c>
      <c r="O189" s="23">
        <f t="shared" si="29"/>
        <v>2021</v>
      </c>
    </row>
    <row r="190" spans="1:15" x14ac:dyDescent="0.55000000000000004">
      <c r="A190" s="33">
        <v>44383</v>
      </c>
      <c r="B190" s="9" t="s">
        <v>1818</v>
      </c>
      <c r="C190" s="9">
        <v>7</v>
      </c>
      <c r="D190" s="9" t="s">
        <v>14118</v>
      </c>
      <c r="E190" s="10" t="s">
        <v>14120</v>
      </c>
      <c r="F190" s="10" t="str">
        <f t="shared" si="36"/>
        <v>B0B8SSC5D9</v>
      </c>
      <c r="G190" s="10" t="str">
        <f t="shared" si="36"/>
        <v>USBCables</v>
      </c>
      <c r="H190" s="23">
        <f t="shared" si="36"/>
        <v>949</v>
      </c>
      <c r="I190" s="23">
        <f t="shared" si="36"/>
        <v>1999</v>
      </c>
      <c r="J190" s="11">
        <f t="shared" si="36"/>
        <v>0.53</v>
      </c>
      <c r="K190" s="23">
        <f t="shared" si="26"/>
        <v>13993</v>
      </c>
      <c r="L190" s="23">
        <f t="shared" si="27"/>
        <v>3122.21</v>
      </c>
      <c r="M190" s="23">
        <f t="shared" si="28"/>
        <v>6</v>
      </c>
      <c r="N190" s="23" t="str">
        <f t="shared" si="37"/>
        <v>Jul</v>
      </c>
      <c r="O190" s="23">
        <f t="shared" si="29"/>
        <v>2021</v>
      </c>
    </row>
    <row r="191" spans="1:15" x14ac:dyDescent="0.55000000000000004">
      <c r="A191" s="33">
        <v>44384</v>
      </c>
      <c r="B191" s="9" t="s">
        <v>1823</v>
      </c>
      <c r="C191" s="23">
        <v>7</v>
      </c>
      <c r="D191" s="9" t="s">
        <v>14119</v>
      </c>
      <c r="E191" s="10" t="s">
        <v>14123</v>
      </c>
      <c r="F191" s="10" t="str">
        <f t="shared" si="36"/>
        <v>B08WKG2MWT</v>
      </c>
      <c r="G191" s="10" t="str">
        <f t="shared" si="36"/>
        <v>USBCables</v>
      </c>
      <c r="H191" s="23">
        <f t="shared" si="36"/>
        <v>379</v>
      </c>
      <c r="I191" s="23">
        <f t="shared" si="36"/>
        <v>1099</v>
      </c>
      <c r="J191" s="11">
        <f t="shared" si="36"/>
        <v>0.66</v>
      </c>
      <c r="K191" s="23">
        <f t="shared" si="26"/>
        <v>7693</v>
      </c>
      <c r="L191" s="23">
        <f t="shared" si="27"/>
        <v>902.01999999999987</v>
      </c>
      <c r="M191" s="23">
        <f t="shared" si="28"/>
        <v>7</v>
      </c>
      <c r="N191" s="23" t="str">
        <f t="shared" si="37"/>
        <v>Jul</v>
      </c>
      <c r="O191" s="23">
        <f t="shared" si="29"/>
        <v>2021</v>
      </c>
    </row>
    <row r="192" spans="1:15" x14ac:dyDescent="0.55000000000000004">
      <c r="A192" s="33">
        <v>44385</v>
      </c>
      <c r="B192" s="9" t="s">
        <v>1829</v>
      </c>
      <c r="C192" s="9">
        <v>7</v>
      </c>
      <c r="D192" s="9" t="s">
        <v>14118</v>
      </c>
      <c r="E192" s="10" t="s">
        <v>14120</v>
      </c>
      <c r="F192" s="10" t="str">
        <f t="shared" si="36"/>
        <v>B0B466C3G4</v>
      </c>
      <c r="G192" s="10" t="str">
        <f t="shared" si="36"/>
        <v>USBSmartTelevisions</v>
      </c>
      <c r="H192" s="23">
        <f t="shared" si="36"/>
        <v>8990</v>
      </c>
      <c r="I192" s="23">
        <f t="shared" si="36"/>
        <v>18990</v>
      </c>
      <c r="J192" s="11">
        <f t="shared" si="36"/>
        <v>0.53</v>
      </c>
      <c r="K192" s="23">
        <f t="shared" si="26"/>
        <v>132930</v>
      </c>
      <c r="L192" s="23">
        <f t="shared" si="27"/>
        <v>29577.1</v>
      </c>
      <c r="M192" s="23">
        <f t="shared" si="28"/>
        <v>8</v>
      </c>
      <c r="N192" s="23" t="str">
        <f t="shared" si="37"/>
        <v>Jul</v>
      </c>
      <c r="O192" s="23">
        <f t="shared" si="29"/>
        <v>2021</v>
      </c>
    </row>
    <row r="193" spans="1:15" x14ac:dyDescent="0.55000000000000004">
      <c r="A193" s="33">
        <v>44386</v>
      </c>
      <c r="B193" s="9" t="s">
        <v>1840</v>
      </c>
      <c r="C193" s="9">
        <v>7</v>
      </c>
      <c r="D193" s="9" t="s">
        <v>14119</v>
      </c>
      <c r="E193" s="10" t="s">
        <v>14123</v>
      </c>
      <c r="F193" s="10" t="str">
        <f t="shared" si="36"/>
        <v>B005LJQMZC</v>
      </c>
      <c r="G193" s="10" t="str">
        <f t="shared" si="36"/>
        <v>OpticalCables</v>
      </c>
      <c r="H193" s="23">
        <f t="shared" si="36"/>
        <v>486</v>
      </c>
      <c r="I193" s="23">
        <f t="shared" si="36"/>
        <v>1999</v>
      </c>
      <c r="J193" s="11">
        <f t="shared" si="36"/>
        <v>0.76</v>
      </c>
      <c r="K193" s="23">
        <f t="shared" si="26"/>
        <v>13993</v>
      </c>
      <c r="L193" s="23">
        <f t="shared" si="27"/>
        <v>816.48</v>
      </c>
      <c r="M193" s="23">
        <f t="shared" si="28"/>
        <v>9</v>
      </c>
      <c r="N193" s="23" t="str">
        <f t="shared" si="37"/>
        <v>Jul</v>
      </c>
      <c r="O193" s="23">
        <f t="shared" si="29"/>
        <v>2021</v>
      </c>
    </row>
    <row r="194" spans="1:15" x14ac:dyDescent="0.55000000000000004">
      <c r="A194" s="33">
        <v>44387</v>
      </c>
      <c r="B194" s="9" t="s">
        <v>1846</v>
      </c>
      <c r="C194" s="9">
        <v>7</v>
      </c>
      <c r="D194" s="9" t="s">
        <v>14118</v>
      </c>
      <c r="E194" s="10" t="s">
        <v>14120</v>
      </c>
      <c r="F194" s="10" t="str">
        <f t="shared" ref="F194:J203" si="38">VLOOKUP($B194,Cleaned_data,F$2,FALSE)</f>
        <v>B07MDRGHWQ</v>
      </c>
      <c r="G194" s="10" t="str">
        <f t="shared" si="38"/>
        <v>USBStandardTelevisions</v>
      </c>
      <c r="H194" s="23">
        <f t="shared" si="38"/>
        <v>5699</v>
      </c>
      <c r="I194" s="23">
        <f t="shared" si="38"/>
        <v>11000</v>
      </c>
      <c r="J194" s="11">
        <f t="shared" si="38"/>
        <v>0.48</v>
      </c>
      <c r="K194" s="23">
        <f t="shared" si="26"/>
        <v>77000</v>
      </c>
      <c r="L194" s="23">
        <f t="shared" si="27"/>
        <v>20744.36</v>
      </c>
      <c r="M194" s="23">
        <f t="shared" si="28"/>
        <v>10</v>
      </c>
      <c r="N194" s="23" t="str">
        <f t="shared" si="37"/>
        <v>Jul</v>
      </c>
      <c r="O194" s="23">
        <f t="shared" si="29"/>
        <v>2021</v>
      </c>
    </row>
    <row r="195" spans="1:15" x14ac:dyDescent="0.55000000000000004">
      <c r="A195" s="33">
        <v>44388</v>
      </c>
      <c r="B195" s="9" t="s">
        <v>1854</v>
      </c>
      <c r="C195" s="9">
        <v>11</v>
      </c>
      <c r="D195" s="9" t="s">
        <v>14119</v>
      </c>
      <c r="E195" s="10" t="s">
        <v>14123</v>
      </c>
      <c r="F195" s="10" t="str">
        <f t="shared" si="38"/>
        <v>B07DC4RZPY</v>
      </c>
      <c r="G195" s="10" t="str">
        <f t="shared" si="38"/>
        <v>USBCables</v>
      </c>
      <c r="H195" s="23">
        <f t="shared" si="38"/>
        <v>709</v>
      </c>
      <c r="I195" s="23">
        <f t="shared" si="38"/>
        <v>1999</v>
      </c>
      <c r="J195" s="11">
        <f t="shared" si="38"/>
        <v>0.65</v>
      </c>
      <c r="K195" s="23">
        <f t="shared" si="26"/>
        <v>21989</v>
      </c>
      <c r="L195" s="23">
        <f t="shared" si="27"/>
        <v>2729.6499999999996</v>
      </c>
      <c r="M195" s="23">
        <f t="shared" si="28"/>
        <v>11</v>
      </c>
      <c r="N195" s="23" t="str">
        <f t="shared" si="37"/>
        <v>Jul</v>
      </c>
      <c r="O195" s="23">
        <f t="shared" si="29"/>
        <v>2021</v>
      </c>
    </row>
    <row r="196" spans="1:15" x14ac:dyDescent="0.55000000000000004">
      <c r="A196" s="33">
        <v>44389</v>
      </c>
      <c r="B196" s="9" t="s">
        <v>1866</v>
      </c>
      <c r="C196" s="9">
        <v>11</v>
      </c>
      <c r="D196" s="9" t="s">
        <v>14118</v>
      </c>
      <c r="E196" s="10" t="s">
        <v>14120</v>
      </c>
      <c r="F196" s="10" t="str">
        <f t="shared" si="38"/>
        <v>B0B15GSPQW</v>
      </c>
      <c r="G196" s="10" t="str">
        <f t="shared" si="38"/>
        <v>USBSmartTelevisions</v>
      </c>
      <c r="H196" s="23">
        <f t="shared" si="38"/>
        <v>47990</v>
      </c>
      <c r="I196" s="23">
        <f t="shared" si="38"/>
        <v>70900</v>
      </c>
      <c r="J196" s="11">
        <f t="shared" si="38"/>
        <v>0.32</v>
      </c>
      <c r="K196" s="23">
        <f t="shared" ref="K196:K259" si="39">$I196*$C196</f>
        <v>779900</v>
      </c>
      <c r="L196" s="23">
        <f t="shared" ref="L196:L259" si="40">$H196*$C196*(1-$J196)</f>
        <v>358965.19999999995</v>
      </c>
      <c r="M196" s="23">
        <f t="shared" si="28"/>
        <v>12</v>
      </c>
      <c r="N196" s="23" t="str">
        <f t="shared" si="37"/>
        <v>Jul</v>
      </c>
      <c r="O196" s="23">
        <f t="shared" si="29"/>
        <v>2021</v>
      </c>
    </row>
    <row r="197" spans="1:15" x14ac:dyDescent="0.55000000000000004">
      <c r="A197" s="33">
        <v>44390</v>
      </c>
      <c r="B197" s="9" t="s">
        <v>1871</v>
      </c>
      <c r="C197" s="9">
        <v>11</v>
      </c>
      <c r="D197" s="9" t="s">
        <v>14119</v>
      </c>
      <c r="E197" s="10" t="s">
        <v>14123</v>
      </c>
      <c r="F197" s="10" t="str">
        <f t="shared" si="38"/>
        <v>B08GJNM9N7</v>
      </c>
      <c r="G197" s="10" t="str">
        <f t="shared" si="38"/>
        <v>USBRemoteControls</v>
      </c>
      <c r="H197" s="23">
        <f t="shared" si="38"/>
        <v>299</v>
      </c>
      <c r="I197" s="23">
        <f t="shared" si="38"/>
        <v>1199</v>
      </c>
      <c r="J197" s="11">
        <f t="shared" si="38"/>
        <v>0.75</v>
      </c>
      <c r="K197" s="23">
        <f t="shared" si="39"/>
        <v>13189</v>
      </c>
      <c r="L197" s="23">
        <f t="shared" si="40"/>
        <v>822.25</v>
      </c>
      <c r="M197" s="23">
        <f t="shared" ref="M197:M260" si="41">DAY($A197)</f>
        <v>13</v>
      </c>
      <c r="N197" s="23" t="str">
        <f t="shared" si="37"/>
        <v>Jul</v>
      </c>
      <c r="O197" s="23">
        <f t="shared" ref="O197:O260" si="42">YEAR(A197)</f>
        <v>2021</v>
      </c>
    </row>
    <row r="198" spans="1:15" x14ac:dyDescent="0.55000000000000004">
      <c r="A198" s="33">
        <v>44391</v>
      </c>
      <c r="B198" s="9" t="s">
        <v>1881</v>
      </c>
      <c r="C198" s="9">
        <v>11</v>
      </c>
      <c r="D198" s="9" t="s">
        <v>14118</v>
      </c>
      <c r="E198" s="10" t="s">
        <v>14120</v>
      </c>
      <c r="F198" s="10" t="str">
        <f t="shared" si="38"/>
        <v>B09C6FML9B</v>
      </c>
      <c r="G198" s="10" t="str">
        <f t="shared" si="38"/>
        <v>USBCables</v>
      </c>
      <c r="H198" s="23">
        <f t="shared" si="38"/>
        <v>320</v>
      </c>
      <c r="I198" s="23">
        <f t="shared" si="38"/>
        <v>599</v>
      </c>
      <c r="J198" s="11">
        <f t="shared" si="38"/>
        <v>0.47</v>
      </c>
      <c r="K198" s="23">
        <f t="shared" si="39"/>
        <v>6589</v>
      </c>
      <c r="L198" s="23">
        <f t="shared" si="40"/>
        <v>1865.6000000000001</v>
      </c>
      <c r="M198" s="23">
        <f t="shared" si="41"/>
        <v>14</v>
      </c>
      <c r="N198" s="23" t="str">
        <f t="shared" si="37"/>
        <v>Jul</v>
      </c>
      <c r="O198" s="23">
        <f t="shared" si="42"/>
        <v>2021</v>
      </c>
    </row>
    <row r="199" spans="1:15" x14ac:dyDescent="0.55000000000000004">
      <c r="A199" s="33">
        <v>44392</v>
      </c>
      <c r="B199" s="9" t="s">
        <v>1892</v>
      </c>
      <c r="C199" s="9">
        <v>9</v>
      </c>
      <c r="D199" s="9" t="s">
        <v>14119</v>
      </c>
      <c r="E199" s="10" t="s">
        <v>14123</v>
      </c>
      <c r="F199" s="10" t="str">
        <f t="shared" si="38"/>
        <v>B0B65MJ45G</v>
      </c>
      <c r="G199" s="10" t="str">
        <f t="shared" si="38"/>
        <v>USBCables</v>
      </c>
      <c r="H199" s="23">
        <f t="shared" si="38"/>
        <v>139</v>
      </c>
      <c r="I199" s="23">
        <f t="shared" si="38"/>
        <v>549</v>
      </c>
      <c r="J199" s="11">
        <f t="shared" si="38"/>
        <v>0.75</v>
      </c>
      <c r="K199" s="23">
        <f t="shared" si="39"/>
        <v>4941</v>
      </c>
      <c r="L199" s="23">
        <f t="shared" si="40"/>
        <v>312.75</v>
      </c>
      <c r="M199" s="23">
        <f t="shared" si="41"/>
        <v>15</v>
      </c>
      <c r="N199" s="23" t="str">
        <f t="shared" si="37"/>
        <v>Jul</v>
      </c>
      <c r="O199" s="23">
        <f t="shared" si="42"/>
        <v>2021</v>
      </c>
    </row>
    <row r="200" spans="1:15" x14ac:dyDescent="0.55000000000000004">
      <c r="A200" s="33">
        <v>44393</v>
      </c>
      <c r="B200" s="9" t="s">
        <v>1903</v>
      </c>
      <c r="C200" s="9">
        <v>5</v>
      </c>
      <c r="D200" s="9" t="s">
        <v>14118</v>
      </c>
      <c r="E200" s="10" t="s">
        <v>14120</v>
      </c>
      <c r="F200" s="10" t="str">
        <f t="shared" si="38"/>
        <v>B08P9RYPLR</v>
      </c>
      <c r="G200" s="10" t="str">
        <f t="shared" si="38"/>
        <v>USBCables</v>
      </c>
      <c r="H200" s="23">
        <f t="shared" si="38"/>
        <v>129</v>
      </c>
      <c r="I200" s="23">
        <f t="shared" si="38"/>
        <v>249</v>
      </c>
      <c r="J200" s="11">
        <f t="shared" si="38"/>
        <v>0.48</v>
      </c>
      <c r="K200" s="23">
        <f t="shared" si="39"/>
        <v>1245</v>
      </c>
      <c r="L200" s="23">
        <f t="shared" si="40"/>
        <v>335.40000000000003</v>
      </c>
      <c r="M200" s="23">
        <f t="shared" si="41"/>
        <v>16</v>
      </c>
      <c r="N200" s="23" t="str">
        <f t="shared" si="37"/>
        <v>Jul</v>
      </c>
      <c r="O200" s="23">
        <f t="shared" si="42"/>
        <v>2021</v>
      </c>
    </row>
    <row r="201" spans="1:15" x14ac:dyDescent="0.55000000000000004">
      <c r="A201" s="33">
        <v>44394</v>
      </c>
      <c r="B201" s="9" t="s">
        <v>1909</v>
      </c>
      <c r="C201" s="9">
        <v>8</v>
      </c>
      <c r="D201" s="9" t="s">
        <v>14119</v>
      </c>
      <c r="E201" s="10" t="s">
        <v>14123</v>
      </c>
      <c r="F201" s="10" t="str">
        <f t="shared" si="38"/>
        <v>B0B6F8HHR6</v>
      </c>
      <c r="G201" s="10" t="str">
        <f t="shared" si="38"/>
        <v>USBSmartTelevisions</v>
      </c>
      <c r="H201" s="23">
        <f t="shared" si="38"/>
        <v>24999</v>
      </c>
      <c r="I201" s="23">
        <f t="shared" si="38"/>
        <v>35999</v>
      </c>
      <c r="J201" s="11">
        <f t="shared" si="38"/>
        <v>0.31</v>
      </c>
      <c r="K201" s="23">
        <f t="shared" si="39"/>
        <v>287992</v>
      </c>
      <c r="L201" s="23">
        <f t="shared" si="40"/>
        <v>137994.47999999998</v>
      </c>
      <c r="M201" s="23">
        <f t="shared" si="41"/>
        <v>17</v>
      </c>
      <c r="N201" s="23" t="str">
        <f t="shared" si="37"/>
        <v>Jul</v>
      </c>
      <c r="O201" s="23">
        <f t="shared" si="42"/>
        <v>2021</v>
      </c>
    </row>
    <row r="202" spans="1:15" x14ac:dyDescent="0.55000000000000004">
      <c r="A202" s="33">
        <v>44395</v>
      </c>
      <c r="B202" s="9" t="s">
        <v>1915</v>
      </c>
      <c r="C202" s="9">
        <v>7</v>
      </c>
      <c r="D202" s="9" t="s">
        <v>14118</v>
      </c>
      <c r="E202" s="10" t="s">
        <v>14120</v>
      </c>
      <c r="F202" s="10" t="str">
        <f t="shared" si="38"/>
        <v>B084MZXJN6</v>
      </c>
      <c r="G202" s="10" t="str">
        <f t="shared" si="38"/>
        <v>USBCables</v>
      </c>
      <c r="H202" s="23">
        <f t="shared" si="38"/>
        <v>999</v>
      </c>
      <c r="I202" s="23">
        <f t="shared" si="38"/>
        <v>1699</v>
      </c>
      <c r="J202" s="11">
        <f t="shared" si="38"/>
        <v>0.41</v>
      </c>
      <c r="K202" s="23">
        <f t="shared" si="39"/>
        <v>11893</v>
      </c>
      <c r="L202" s="23">
        <f t="shared" si="40"/>
        <v>4125.8700000000008</v>
      </c>
      <c r="M202" s="23">
        <f t="shared" si="41"/>
        <v>18</v>
      </c>
      <c r="N202" s="23" t="str">
        <f t="shared" si="37"/>
        <v>Jul</v>
      </c>
      <c r="O202" s="23">
        <f t="shared" si="42"/>
        <v>2021</v>
      </c>
    </row>
    <row r="203" spans="1:15" x14ac:dyDescent="0.55000000000000004">
      <c r="A203" s="33">
        <v>44396</v>
      </c>
      <c r="B203" s="9" t="s">
        <v>1925</v>
      </c>
      <c r="C203" s="9">
        <v>6</v>
      </c>
      <c r="D203" s="9" t="s">
        <v>14119</v>
      </c>
      <c r="E203" s="10" t="s">
        <v>14123</v>
      </c>
      <c r="F203" s="10" t="str">
        <f t="shared" si="38"/>
        <v>B08XMG618K</v>
      </c>
      <c r="G203" s="10" t="str">
        <f t="shared" si="38"/>
        <v>USBCables</v>
      </c>
      <c r="H203" s="23">
        <f t="shared" si="38"/>
        <v>225</v>
      </c>
      <c r="I203" s="23">
        <f t="shared" si="38"/>
        <v>499</v>
      </c>
      <c r="J203" s="11">
        <f t="shared" si="38"/>
        <v>0.55000000000000004</v>
      </c>
      <c r="K203" s="23">
        <f t="shared" si="39"/>
        <v>2994</v>
      </c>
      <c r="L203" s="23">
        <f t="shared" si="40"/>
        <v>607.49999999999989</v>
      </c>
      <c r="M203" s="23">
        <f t="shared" si="41"/>
        <v>19</v>
      </c>
      <c r="N203" s="23" t="str">
        <f t="shared" si="37"/>
        <v>Jul</v>
      </c>
      <c r="O203" s="23">
        <f t="shared" si="42"/>
        <v>2021</v>
      </c>
    </row>
    <row r="204" spans="1:15" x14ac:dyDescent="0.55000000000000004">
      <c r="A204" s="33">
        <v>44397</v>
      </c>
      <c r="B204" s="9" t="s">
        <v>1936</v>
      </c>
      <c r="C204" s="9">
        <v>15</v>
      </c>
      <c r="D204" s="9" t="s">
        <v>14118</v>
      </c>
      <c r="E204" s="10" t="s">
        <v>14120</v>
      </c>
      <c r="F204" s="10" t="str">
        <f t="shared" ref="F204:J213" si="43">VLOOKUP($B204,Cleaned_data,F$2,FALSE)</f>
        <v>B0BCKWZ884</v>
      </c>
      <c r="G204" s="10" t="str">
        <f t="shared" si="43"/>
        <v>USBRemoteControls</v>
      </c>
      <c r="H204" s="23">
        <f t="shared" si="43"/>
        <v>547</v>
      </c>
      <c r="I204" s="23">
        <f t="shared" si="43"/>
        <v>2999</v>
      </c>
      <c r="J204" s="11">
        <f t="shared" si="43"/>
        <v>0.82</v>
      </c>
      <c r="K204" s="23">
        <f t="shared" si="39"/>
        <v>44985</v>
      </c>
      <c r="L204" s="23">
        <f t="shared" si="40"/>
        <v>1476.9000000000003</v>
      </c>
      <c r="M204" s="23">
        <f t="shared" si="41"/>
        <v>20</v>
      </c>
      <c r="N204" s="23" t="str">
        <f t="shared" si="37"/>
        <v>Jul</v>
      </c>
      <c r="O204" s="23">
        <f t="shared" si="42"/>
        <v>2021</v>
      </c>
    </row>
    <row r="205" spans="1:15" x14ac:dyDescent="0.55000000000000004">
      <c r="A205" s="33">
        <v>44398</v>
      </c>
      <c r="B205" s="9" t="s">
        <v>1947</v>
      </c>
      <c r="C205" s="9">
        <v>23</v>
      </c>
      <c r="D205" s="9" t="s">
        <v>14119</v>
      </c>
      <c r="E205" s="10" t="s">
        <v>14123</v>
      </c>
      <c r="F205" s="10" t="str">
        <f t="shared" si="43"/>
        <v>B00GGGOYEK</v>
      </c>
      <c r="G205" s="10" t="str">
        <f t="shared" si="43"/>
        <v>USBCables</v>
      </c>
      <c r="H205" s="23">
        <f t="shared" si="43"/>
        <v>259</v>
      </c>
      <c r="I205" s="23">
        <f t="shared" si="43"/>
        <v>699</v>
      </c>
      <c r="J205" s="11">
        <f t="shared" si="43"/>
        <v>0.63</v>
      </c>
      <c r="K205" s="23">
        <f t="shared" si="39"/>
        <v>16077</v>
      </c>
      <c r="L205" s="23">
        <f t="shared" si="40"/>
        <v>2204.09</v>
      </c>
      <c r="M205" s="23">
        <f t="shared" si="41"/>
        <v>21</v>
      </c>
      <c r="N205" s="23" t="str">
        <f t="shared" si="37"/>
        <v>Jul</v>
      </c>
      <c r="O205" s="23">
        <f t="shared" si="42"/>
        <v>2021</v>
      </c>
    </row>
    <row r="206" spans="1:15" x14ac:dyDescent="0.55000000000000004">
      <c r="A206" s="33">
        <v>44399</v>
      </c>
      <c r="B206" s="9" t="s">
        <v>1958</v>
      </c>
      <c r="C206" s="9">
        <v>14</v>
      </c>
      <c r="D206" s="9" t="s">
        <v>14118</v>
      </c>
      <c r="E206" s="10" t="s">
        <v>14120</v>
      </c>
      <c r="F206" s="10" t="str">
        <f t="shared" si="43"/>
        <v>B07ZR4S1G4</v>
      </c>
      <c r="G206" s="10" t="str">
        <f t="shared" si="43"/>
        <v>USBRemoteControls</v>
      </c>
      <c r="H206" s="23">
        <f t="shared" si="43"/>
        <v>239</v>
      </c>
      <c r="I206" s="23">
        <f t="shared" si="43"/>
        <v>699</v>
      </c>
      <c r="J206" s="11">
        <f t="shared" si="43"/>
        <v>0.66</v>
      </c>
      <c r="K206" s="23">
        <f t="shared" si="39"/>
        <v>9786</v>
      </c>
      <c r="L206" s="23">
        <f t="shared" si="40"/>
        <v>1137.6399999999999</v>
      </c>
      <c r="M206" s="23">
        <f t="shared" si="41"/>
        <v>22</v>
      </c>
      <c r="N206" s="23" t="str">
        <f t="shared" si="37"/>
        <v>Jul</v>
      </c>
      <c r="O206" s="23">
        <f t="shared" si="42"/>
        <v>2021</v>
      </c>
    </row>
    <row r="207" spans="1:15" x14ac:dyDescent="0.55000000000000004">
      <c r="A207" s="33">
        <v>44400</v>
      </c>
      <c r="B207" s="9" t="s">
        <v>1969</v>
      </c>
      <c r="C207" s="9">
        <v>9</v>
      </c>
      <c r="D207" s="9" t="s">
        <v>14119</v>
      </c>
      <c r="E207" s="10" t="s">
        <v>14123</v>
      </c>
      <c r="F207" s="10" t="str">
        <f t="shared" si="43"/>
        <v>B09C635BMM</v>
      </c>
      <c r="G207" s="10" t="str">
        <f t="shared" si="43"/>
        <v>USBRemoteControls</v>
      </c>
      <c r="H207" s="23">
        <f t="shared" si="43"/>
        <v>349</v>
      </c>
      <c r="I207" s="23">
        <f t="shared" si="43"/>
        <v>999</v>
      </c>
      <c r="J207" s="11">
        <f t="shared" si="43"/>
        <v>0.65</v>
      </c>
      <c r="K207" s="23">
        <f t="shared" si="39"/>
        <v>8991</v>
      </c>
      <c r="L207" s="23">
        <f t="shared" si="40"/>
        <v>1099.3499999999999</v>
      </c>
      <c r="M207" s="23">
        <f t="shared" si="41"/>
        <v>23</v>
      </c>
      <c r="N207" s="23" t="str">
        <f t="shared" si="37"/>
        <v>Jul</v>
      </c>
      <c r="O207" s="23">
        <f t="shared" si="42"/>
        <v>2021</v>
      </c>
    </row>
    <row r="208" spans="1:15" x14ac:dyDescent="0.55000000000000004">
      <c r="A208" s="33">
        <v>44401</v>
      </c>
      <c r="B208" s="9" t="s">
        <v>1979</v>
      </c>
      <c r="C208" s="9">
        <v>4</v>
      </c>
      <c r="D208" s="9" t="s">
        <v>14118</v>
      </c>
      <c r="E208" s="10" t="s">
        <v>14120</v>
      </c>
      <c r="F208" s="10" t="str">
        <f t="shared" si="43"/>
        <v>B00GG59HU2</v>
      </c>
      <c r="G208" s="10" t="str">
        <f t="shared" si="43"/>
        <v>HDMICables</v>
      </c>
      <c r="H208" s="23">
        <f t="shared" si="43"/>
        <v>467</v>
      </c>
      <c r="I208" s="23">
        <f t="shared" si="43"/>
        <v>599</v>
      </c>
      <c r="J208" s="11">
        <f t="shared" si="43"/>
        <v>0.22</v>
      </c>
      <c r="K208" s="23">
        <f t="shared" si="39"/>
        <v>2396</v>
      </c>
      <c r="L208" s="23">
        <f t="shared" si="40"/>
        <v>1457.04</v>
      </c>
      <c r="M208" s="23">
        <f t="shared" si="41"/>
        <v>24</v>
      </c>
      <c r="N208" s="23" t="str">
        <f t="shared" si="37"/>
        <v>Jul</v>
      </c>
      <c r="O208" s="23">
        <f t="shared" si="42"/>
        <v>2021</v>
      </c>
    </row>
    <row r="209" spans="1:15" x14ac:dyDescent="0.55000000000000004">
      <c r="A209" s="33">
        <v>44402</v>
      </c>
      <c r="B209" s="9" t="s">
        <v>1990</v>
      </c>
      <c r="C209" s="9">
        <v>3</v>
      </c>
      <c r="D209" s="9" t="s">
        <v>14119</v>
      </c>
      <c r="E209" s="10" t="s">
        <v>14123</v>
      </c>
      <c r="F209" s="10" t="str">
        <f t="shared" si="43"/>
        <v>B00RGLI0ZS</v>
      </c>
      <c r="G209" s="10" t="str">
        <f t="shared" si="43"/>
        <v>USBCables</v>
      </c>
      <c r="H209" s="23">
        <f t="shared" si="43"/>
        <v>449</v>
      </c>
      <c r="I209" s="23">
        <f t="shared" si="43"/>
        <v>599</v>
      </c>
      <c r="J209" s="11">
        <f t="shared" si="43"/>
        <v>0.25</v>
      </c>
      <c r="K209" s="23">
        <f t="shared" si="39"/>
        <v>1797</v>
      </c>
      <c r="L209" s="23">
        <f t="shared" si="40"/>
        <v>1010.25</v>
      </c>
      <c r="M209" s="23">
        <f t="shared" si="41"/>
        <v>25</v>
      </c>
      <c r="N209" s="23" t="str">
        <f t="shared" si="37"/>
        <v>Jul</v>
      </c>
      <c r="O209" s="23">
        <f t="shared" si="42"/>
        <v>2021</v>
      </c>
    </row>
    <row r="210" spans="1:15" x14ac:dyDescent="0.55000000000000004">
      <c r="A210" s="33">
        <v>44403</v>
      </c>
      <c r="B210" s="9" t="s">
        <v>2000</v>
      </c>
      <c r="C210" s="9">
        <v>8</v>
      </c>
      <c r="D210" s="9" t="s">
        <v>14118</v>
      </c>
      <c r="E210" s="10" t="s">
        <v>14120</v>
      </c>
      <c r="F210" s="10" t="str">
        <f t="shared" si="43"/>
        <v>B09ZPJT8B2</v>
      </c>
      <c r="G210" s="10" t="str">
        <f t="shared" si="43"/>
        <v>USBSmartTelevisions</v>
      </c>
      <c r="H210" s="23">
        <f t="shared" si="43"/>
        <v>11990</v>
      </c>
      <c r="I210" s="23">
        <f t="shared" si="43"/>
        <v>31990</v>
      </c>
      <c r="J210" s="11">
        <f t="shared" si="43"/>
        <v>0.63</v>
      </c>
      <c r="K210" s="23">
        <f t="shared" si="39"/>
        <v>255920</v>
      </c>
      <c r="L210" s="23">
        <f t="shared" si="40"/>
        <v>35490.400000000001</v>
      </c>
      <c r="M210" s="23">
        <f t="shared" si="41"/>
        <v>26</v>
      </c>
      <c r="N210" s="23" t="str">
        <f t="shared" si="37"/>
        <v>Jul</v>
      </c>
      <c r="O210" s="23">
        <f t="shared" si="42"/>
        <v>2021</v>
      </c>
    </row>
    <row r="211" spans="1:15" x14ac:dyDescent="0.55000000000000004">
      <c r="A211" s="33">
        <v>44404</v>
      </c>
      <c r="B211" s="9" t="s">
        <v>2011</v>
      </c>
      <c r="C211" s="9">
        <v>12</v>
      </c>
      <c r="D211" s="9" t="s">
        <v>14119</v>
      </c>
      <c r="E211" s="10" t="s">
        <v>14123</v>
      </c>
      <c r="F211" s="10" t="str">
        <f t="shared" si="43"/>
        <v>B07HZ2QCGR</v>
      </c>
      <c r="G211" s="10" t="str">
        <f t="shared" si="43"/>
        <v>USBCables</v>
      </c>
      <c r="H211" s="23">
        <f t="shared" si="43"/>
        <v>350</v>
      </c>
      <c r="I211" s="23">
        <f t="shared" si="43"/>
        <v>599</v>
      </c>
      <c r="J211" s="11">
        <f t="shared" si="43"/>
        <v>0.42</v>
      </c>
      <c r="K211" s="23">
        <f t="shared" si="39"/>
        <v>7188</v>
      </c>
      <c r="L211" s="23">
        <f t="shared" si="40"/>
        <v>2436.0000000000005</v>
      </c>
      <c r="M211" s="23">
        <f t="shared" si="41"/>
        <v>27</v>
      </c>
      <c r="N211" s="23" t="str">
        <f t="shared" si="37"/>
        <v>Jul</v>
      </c>
      <c r="O211" s="23">
        <f t="shared" si="42"/>
        <v>2021</v>
      </c>
    </row>
    <row r="212" spans="1:15" x14ac:dyDescent="0.55000000000000004">
      <c r="A212" s="33">
        <v>44405</v>
      </c>
      <c r="B212" s="9" t="s">
        <v>2021</v>
      </c>
      <c r="C212" s="9">
        <v>15</v>
      </c>
      <c r="D212" s="9" t="s">
        <v>14118</v>
      </c>
      <c r="E212" s="10" t="s">
        <v>14120</v>
      </c>
      <c r="F212" s="10" t="str">
        <f t="shared" si="43"/>
        <v>B095244Q22</v>
      </c>
      <c r="G212" s="10" t="str">
        <f t="shared" si="43"/>
        <v>USBCables</v>
      </c>
      <c r="H212" s="23">
        <f t="shared" si="43"/>
        <v>252</v>
      </c>
      <c r="I212" s="23">
        <f t="shared" si="43"/>
        <v>999</v>
      </c>
      <c r="J212" s="11">
        <f t="shared" si="43"/>
        <v>0.75</v>
      </c>
      <c r="K212" s="23">
        <f t="shared" si="39"/>
        <v>14985</v>
      </c>
      <c r="L212" s="23">
        <f t="shared" si="40"/>
        <v>945</v>
      </c>
      <c r="M212" s="23">
        <f t="shared" si="41"/>
        <v>28</v>
      </c>
      <c r="N212" s="23" t="str">
        <f t="shared" si="37"/>
        <v>Jul</v>
      </c>
      <c r="O212" s="23">
        <f t="shared" si="42"/>
        <v>2021</v>
      </c>
    </row>
    <row r="213" spans="1:15" x14ac:dyDescent="0.55000000000000004">
      <c r="A213" s="33">
        <v>44406</v>
      </c>
      <c r="B213" s="9" t="s">
        <v>2032</v>
      </c>
      <c r="C213" s="9">
        <v>17</v>
      </c>
      <c r="D213" s="9" t="s">
        <v>14119</v>
      </c>
      <c r="E213" s="10" t="s">
        <v>14123</v>
      </c>
      <c r="F213" s="10" t="str">
        <f t="shared" si="43"/>
        <v>B08CKW1KH9</v>
      </c>
      <c r="G213" s="10" t="str">
        <f t="shared" si="43"/>
        <v>USBRemoteControls</v>
      </c>
      <c r="H213" s="23">
        <f t="shared" si="43"/>
        <v>204</v>
      </c>
      <c r="I213" s="23">
        <f t="shared" si="43"/>
        <v>599</v>
      </c>
      <c r="J213" s="11">
        <f t="shared" si="43"/>
        <v>0.66</v>
      </c>
      <c r="K213" s="23">
        <f t="shared" si="39"/>
        <v>10183</v>
      </c>
      <c r="L213" s="23">
        <f t="shared" si="40"/>
        <v>1179.1199999999999</v>
      </c>
      <c r="M213" s="23">
        <f t="shared" si="41"/>
        <v>29</v>
      </c>
      <c r="N213" s="23" t="str">
        <f t="shared" si="37"/>
        <v>Jul</v>
      </c>
      <c r="O213" s="23">
        <f t="shared" si="42"/>
        <v>2021</v>
      </c>
    </row>
    <row r="214" spans="1:15" x14ac:dyDescent="0.55000000000000004">
      <c r="A214" s="33">
        <v>44407</v>
      </c>
      <c r="B214" s="9" t="s">
        <v>2043</v>
      </c>
      <c r="C214" s="9">
        <v>3</v>
      </c>
      <c r="D214" s="9" t="s">
        <v>14118</v>
      </c>
      <c r="E214" s="10" t="s">
        <v>14120</v>
      </c>
      <c r="F214" s="10" t="str">
        <f t="shared" ref="F214:J223" si="44">VLOOKUP($B214,Cleaned_data,F$2,FALSE)</f>
        <v>B0BLV1GNLN</v>
      </c>
      <c r="G214" s="10" t="str">
        <f t="shared" si="44"/>
        <v>USB</v>
      </c>
      <c r="H214" s="23">
        <f t="shared" si="44"/>
        <v>6490</v>
      </c>
      <c r="I214" s="23">
        <f t="shared" si="44"/>
        <v>9990</v>
      </c>
      <c r="J214" s="11">
        <f t="shared" si="44"/>
        <v>0.35</v>
      </c>
      <c r="K214" s="23">
        <f t="shared" si="39"/>
        <v>29970</v>
      </c>
      <c r="L214" s="23">
        <f t="shared" si="40"/>
        <v>12655.5</v>
      </c>
      <c r="M214" s="23">
        <f t="shared" si="41"/>
        <v>30</v>
      </c>
      <c r="N214" s="23" t="str">
        <f t="shared" si="37"/>
        <v>Jul</v>
      </c>
      <c r="O214" s="23">
        <f t="shared" si="42"/>
        <v>2021</v>
      </c>
    </row>
    <row r="215" spans="1:15" x14ac:dyDescent="0.55000000000000004">
      <c r="A215" s="33">
        <v>44408</v>
      </c>
      <c r="B215" s="9" t="s">
        <v>2055</v>
      </c>
      <c r="C215" s="9">
        <v>2</v>
      </c>
      <c r="D215" s="9" t="s">
        <v>14119</v>
      </c>
      <c r="E215" s="10" t="s">
        <v>14123</v>
      </c>
      <c r="F215" s="10" t="str">
        <f t="shared" si="44"/>
        <v>B08RHPDNVV</v>
      </c>
      <c r="G215" s="10" t="str">
        <f t="shared" si="44"/>
        <v>USBRemoteControls</v>
      </c>
      <c r="H215" s="23">
        <f t="shared" si="44"/>
        <v>235</v>
      </c>
      <c r="I215" s="23">
        <f t="shared" si="44"/>
        <v>599</v>
      </c>
      <c r="J215" s="11">
        <f t="shared" si="44"/>
        <v>0.61</v>
      </c>
      <c r="K215" s="23">
        <f t="shared" si="39"/>
        <v>1198</v>
      </c>
      <c r="L215" s="23">
        <f t="shared" si="40"/>
        <v>183.3</v>
      </c>
      <c r="M215" s="23">
        <f t="shared" si="41"/>
        <v>31</v>
      </c>
      <c r="N215" s="23" t="str">
        <f t="shared" si="37"/>
        <v>Jul</v>
      </c>
      <c r="O215" s="23">
        <f t="shared" si="42"/>
        <v>2021</v>
      </c>
    </row>
    <row r="216" spans="1:15" x14ac:dyDescent="0.55000000000000004">
      <c r="A216" s="33">
        <v>44409</v>
      </c>
      <c r="B216" s="9" t="s">
        <v>2066</v>
      </c>
      <c r="C216" s="9">
        <v>9</v>
      </c>
      <c r="D216" s="9" t="s">
        <v>14118</v>
      </c>
      <c r="E216" s="10" t="s">
        <v>14120</v>
      </c>
      <c r="F216" s="10" t="str">
        <f t="shared" si="44"/>
        <v>B00NH13Q8W</v>
      </c>
      <c r="G216" s="10" t="str">
        <f t="shared" si="44"/>
        <v>USBCables</v>
      </c>
      <c r="H216" s="23">
        <f t="shared" si="44"/>
        <v>299</v>
      </c>
      <c r="I216" s="23">
        <f t="shared" si="44"/>
        <v>800</v>
      </c>
      <c r="J216" s="11">
        <f t="shared" si="44"/>
        <v>0.63</v>
      </c>
      <c r="K216" s="23">
        <f t="shared" si="39"/>
        <v>7200</v>
      </c>
      <c r="L216" s="23">
        <f t="shared" si="40"/>
        <v>995.67</v>
      </c>
      <c r="M216" s="23">
        <f t="shared" si="41"/>
        <v>1</v>
      </c>
      <c r="N216" s="23" t="str">
        <f>TEXT(A216,"mmm")</f>
        <v>Aug</v>
      </c>
      <c r="O216" s="23">
        <f t="shared" si="42"/>
        <v>2021</v>
      </c>
    </row>
    <row r="217" spans="1:15" x14ac:dyDescent="0.55000000000000004">
      <c r="A217" s="33">
        <v>44410</v>
      </c>
      <c r="B217" s="9" t="s">
        <v>2071</v>
      </c>
      <c r="C217" s="9">
        <v>5</v>
      </c>
      <c r="D217" s="9" t="s">
        <v>14119</v>
      </c>
      <c r="E217" s="10" t="s">
        <v>14123</v>
      </c>
      <c r="F217" s="10" t="str">
        <f t="shared" si="44"/>
        <v>B0B8SSZ76F</v>
      </c>
      <c r="G217" s="10" t="str">
        <f t="shared" si="44"/>
        <v>USBCables</v>
      </c>
      <c r="H217" s="23">
        <f t="shared" si="44"/>
        <v>799</v>
      </c>
      <c r="I217" s="23">
        <f t="shared" si="44"/>
        <v>1999</v>
      </c>
      <c r="J217" s="11">
        <f t="shared" si="44"/>
        <v>0.6</v>
      </c>
      <c r="K217" s="23">
        <f t="shared" si="39"/>
        <v>9995</v>
      </c>
      <c r="L217" s="23">
        <f t="shared" si="40"/>
        <v>1598</v>
      </c>
      <c r="M217" s="23">
        <f t="shared" si="41"/>
        <v>2</v>
      </c>
      <c r="N217" s="23" t="str">
        <f t="shared" ref="N217:N246" si="45">TEXT(A217,"mmm")</f>
        <v>Aug</v>
      </c>
      <c r="O217" s="23">
        <f t="shared" si="42"/>
        <v>2021</v>
      </c>
    </row>
    <row r="218" spans="1:15" x14ac:dyDescent="0.55000000000000004">
      <c r="A218" s="33">
        <v>44411</v>
      </c>
      <c r="B218" s="9" t="s">
        <v>2081</v>
      </c>
      <c r="C218" s="9">
        <v>6</v>
      </c>
      <c r="D218" s="9" t="s">
        <v>14118</v>
      </c>
      <c r="E218" s="10" t="s">
        <v>14120</v>
      </c>
      <c r="F218" s="10" t="str">
        <f t="shared" si="44"/>
        <v>B0841KQR1Z</v>
      </c>
      <c r="G218" s="10" t="str">
        <f t="shared" si="44"/>
        <v>USBRemoteControls</v>
      </c>
      <c r="H218" s="23">
        <f t="shared" si="44"/>
        <v>299</v>
      </c>
      <c r="I218" s="23">
        <f t="shared" si="44"/>
        <v>999</v>
      </c>
      <c r="J218" s="11">
        <f t="shared" si="44"/>
        <v>0.7</v>
      </c>
      <c r="K218" s="23">
        <f t="shared" si="39"/>
        <v>5994</v>
      </c>
      <c r="L218" s="23">
        <f t="shared" si="40"/>
        <v>538.20000000000005</v>
      </c>
      <c r="M218" s="23">
        <f t="shared" si="41"/>
        <v>3</v>
      </c>
      <c r="N218" s="23" t="str">
        <f t="shared" si="45"/>
        <v>Aug</v>
      </c>
      <c r="O218" s="23">
        <f t="shared" si="42"/>
        <v>2021</v>
      </c>
    </row>
    <row r="219" spans="1:15" x14ac:dyDescent="0.55000000000000004">
      <c r="A219" s="33">
        <v>44412</v>
      </c>
      <c r="B219" s="9" t="s">
        <v>2091</v>
      </c>
      <c r="C219" s="9">
        <v>8</v>
      </c>
      <c r="D219" s="9" t="s">
        <v>14119</v>
      </c>
      <c r="E219" s="10" t="s">
        <v>14123</v>
      </c>
      <c r="F219" s="10" t="str">
        <f t="shared" si="44"/>
        <v>B0B467CCB9</v>
      </c>
      <c r="G219" s="10" t="str">
        <f t="shared" si="44"/>
        <v>USBStandardTelevisions</v>
      </c>
      <c r="H219" s="23">
        <f t="shared" si="44"/>
        <v>6999</v>
      </c>
      <c r="I219" s="23">
        <f t="shared" si="44"/>
        <v>16990</v>
      </c>
      <c r="J219" s="11">
        <f t="shared" si="44"/>
        <v>0.59</v>
      </c>
      <c r="K219" s="23">
        <f t="shared" si="39"/>
        <v>135920</v>
      </c>
      <c r="L219" s="23">
        <f t="shared" si="40"/>
        <v>22956.720000000001</v>
      </c>
      <c r="M219" s="23">
        <f t="shared" si="41"/>
        <v>4</v>
      </c>
      <c r="N219" s="23" t="str">
        <f t="shared" si="45"/>
        <v>Aug</v>
      </c>
      <c r="O219" s="23">
        <f t="shared" si="42"/>
        <v>2021</v>
      </c>
    </row>
    <row r="220" spans="1:15" x14ac:dyDescent="0.55000000000000004">
      <c r="A220" s="33">
        <v>44413</v>
      </c>
      <c r="B220" s="9" t="s">
        <v>2102</v>
      </c>
      <c r="C220" s="9">
        <v>10</v>
      </c>
      <c r="D220" s="9" t="s">
        <v>14118</v>
      </c>
      <c r="E220" s="10" t="s">
        <v>14121</v>
      </c>
      <c r="F220" s="10" t="str">
        <f t="shared" si="44"/>
        <v>B095JQVC7N</v>
      </c>
      <c r="G220" s="10" t="str">
        <f t="shared" si="44"/>
        <v>USBSmartTelevisions</v>
      </c>
      <c r="H220" s="23">
        <f t="shared" si="44"/>
        <v>42999</v>
      </c>
      <c r="I220" s="23">
        <f t="shared" si="44"/>
        <v>59999</v>
      </c>
      <c r="J220" s="11">
        <f t="shared" si="44"/>
        <v>0.28000000000000003</v>
      </c>
      <c r="K220" s="23">
        <f t="shared" si="39"/>
        <v>599990</v>
      </c>
      <c r="L220" s="23">
        <f t="shared" si="40"/>
        <v>309592.8</v>
      </c>
      <c r="M220" s="23">
        <f t="shared" si="41"/>
        <v>5</v>
      </c>
      <c r="N220" s="23" t="str">
        <f t="shared" si="45"/>
        <v>Aug</v>
      </c>
      <c r="O220" s="23">
        <f t="shared" si="42"/>
        <v>2021</v>
      </c>
    </row>
    <row r="221" spans="1:15" x14ac:dyDescent="0.55000000000000004">
      <c r="A221" s="33">
        <v>44414</v>
      </c>
      <c r="B221" s="9" t="s">
        <v>2113</v>
      </c>
      <c r="C221" s="9">
        <v>15</v>
      </c>
      <c r="D221" s="9" t="s">
        <v>14119</v>
      </c>
      <c r="E221" s="10" t="s">
        <v>14123</v>
      </c>
      <c r="F221" s="10" t="str">
        <f t="shared" si="44"/>
        <v>B08PPHFXG3</v>
      </c>
      <c r="G221" s="10" t="str">
        <f t="shared" si="44"/>
        <v>HDMICables</v>
      </c>
      <c r="H221" s="23">
        <f t="shared" si="44"/>
        <v>173</v>
      </c>
      <c r="I221" s="23">
        <f t="shared" si="44"/>
        <v>999</v>
      </c>
      <c r="J221" s="11">
        <f t="shared" si="44"/>
        <v>0.83</v>
      </c>
      <c r="K221" s="23">
        <f t="shared" si="39"/>
        <v>14985</v>
      </c>
      <c r="L221" s="23">
        <f t="shared" si="40"/>
        <v>441.15000000000009</v>
      </c>
      <c r="M221" s="23">
        <f t="shared" si="41"/>
        <v>6</v>
      </c>
      <c r="N221" s="23" t="str">
        <f t="shared" si="45"/>
        <v>Aug</v>
      </c>
      <c r="O221" s="23">
        <f t="shared" si="42"/>
        <v>2021</v>
      </c>
    </row>
    <row r="222" spans="1:15" x14ac:dyDescent="0.55000000000000004">
      <c r="A222" s="33">
        <v>44415</v>
      </c>
      <c r="B222" s="9" t="s">
        <v>2124</v>
      </c>
      <c r="C222" s="23">
        <v>17</v>
      </c>
      <c r="D222" s="9" t="s">
        <v>14118</v>
      </c>
      <c r="E222" s="10" t="s">
        <v>14121</v>
      </c>
      <c r="F222" s="10" t="str">
        <f t="shared" si="44"/>
        <v>B06XR9PR5X</v>
      </c>
      <c r="G222" s="10" t="str">
        <f t="shared" si="44"/>
        <v>Adapters</v>
      </c>
      <c r="H222" s="23">
        <f t="shared" si="44"/>
        <v>209</v>
      </c>
      <c r="I222" s="23">
        <f t="shared" si="44"/>
        <v>600</v>
      </c>
      <c r="J222" s="11">
        <f t="shared" si="44"/>
        <v>0.65</v>
      </c>
      <c r="K222" s="23">
        <f t="shared" si="39"/>
        <v>10200</v>
      </c>
      <c r="L222" s="23">
        <f t="shared" si="40"/>
        <v>1243.55</v>
      </c>
      <c r="M222" s="23">
        <f t="shared" si="41"/>
        <v>7</v>
      </c>
      <c r="N222" s="23" t="str">
        <f t="shared" si="45"/>
        <v>Aug</v>
      </c>
      <c r="O222" s="23">
        <f t="shared" si="42"/>
        <v>2021</v>
      </c>
    </row>
    <row r="223" spans="1:15" x14ac:dyDescent="0.55000000000000004">
      <c r="A223" s="33">
        <v>44416</v>
      </c>
      <c r="B223" s="9" t="s">
        <v>2136</v>
      </c>
      <c r="C223" s="9">
        <v>18</v>
      </c>
      <c r="D223" s="9" t="s">
        <v>14119</v>
      </c>
      <c r="E223" s="10" t="s">
        <v>14123</v>
      </c>
      <c r="F223" s="10" t="str">
        <f t="shared" si="44"/>
        <v>B09JSW16QD</v>
      </c>
      <c r="G223" s="10" t="str">
        <f t="shared" si="44"/>
        <v>USBCables</v>
      </c>
      <c r="H223" s="23">
        <f t="shared" si="44"/>
        <v>848.99</v>
      </c>
      <c r="I223" s="23">
        <f t="shared" si="44"/>
        <v>1490</v>
      </c>
      <c r="J223" s="11">
        <f t="shared" si="44"/>
        <v>0.43</v>
      </c>
      <c r="K223" s="23">
        <f t="shared" si="39"/>
        <v>26820</v>
      </c>
      <c r="L223" s="23">
        <f t="shared" si="40"/>
        <v>8710.6374000000014</v>
      </c>
      <c r="M223" s="23">
        <f t="shared" si="41"/>
        <v>8</v>
      </c>
      <c r="N223" s="23" t="str">
        <f t="shared" si="45"/>
        <v>Aug</v>
      </c>
      <c r="O223" s="23">
        <f t="shared" si="42"/>
        <v>2021</v>
      </c>
    </row>
    <row r="224" spans="1:15" x14ac:dyDescent="0.55000000000000004">
      <c r="A224" s="33">
        <v>44417</v>
      </c>
      <c r="B224" s="9" t="s">
        <v>2148</v>
      </c>
      <c r="C224" s="9">
        <v>6</v>
      </c>
      <c r="D224" s="9" t="s">
        <v>14118</v>
      </c>
      <c r="E224" s="10" t="s">
        <v>14121</v>
      </c>
      <c r="F224" s="10" t="str">
        <f t="shared" ref="F224:J233" si="46">VLOOKUP($B224,Cleaned_data,F$2,FALSE)</f>
        <v>B07JH1CBGW</v>
      </c>
      <c r="G224" s="10" t="str">
        <f t="shared" si="46"/>
        <v>USBCables</v>
      </c>
      <c r="H224" s="23">
        <f t="shared" si="46"/>
        <v>649</v>
      </c>
      <c r="I224" s="23">
        <f t="shared" si="46"/>
        <v>1999</v>
      </c>
      <c r="J224" s="11">
        <f t="shared" si="46"/>
        <v>0.68</v>
      </c>
      <c r="K224" s="23">
        <f t="shared" si="39"/>
        <v>11994</v>
      </c>
      <c r="L224" s="23">
        <f t="shared" si="40"/>
        <v>1246.0799999999997</v>
      </c>
      <c r="M224" s="23">
        <f t="shared" si="41"/>
        <v>9</v>
      </c>
      <c r="N224" s="23" t="str">
        <f t="shared" si="45"/>
        <v>Aug</v>
      </c>
      <c r="O224" s="23">
        <f t="shared" si="42"/>
        <v>2021</v>
      </c>
    </row>
    <row r="225" spans="1:15" x14ac:dyDescent="0.55000000000000004">
      <c r="A225" s="33">
        <v>44418</v>
      </c>
      <c r="B225" s="9" t="s">
        <v>2153</v>
      </c>
      <c r="C225" s="9">
        <v>6</v>
      </c>
      <c r="D225" s="9" t="s">
        <v>14119</v>
      </c>
      <c r="E225" s="10" t="s">
        <v>14123</v>
      </c>
      <c r="F225" s="10" t="str">
        <f t="shared" si="46"/>
        <v>B09127FZCK</v>
      </c>
      <c r="G225" s="10" t="str">
        <f t="shared" si="46"/>
        <v>USBRemoteControls</v>
      </c>
      <c r="H225" s="23">
        <f t="shared" si="46"/>
        <v>299</v>
      </c>
      <c r="I225" s="23">
        <f t="shared" si="46"/>
        <v>899</v>
      </c>
      <c r="J225" s="11">
        <f t="shared" si="46"/>
        <v>0.67</v>
      </c>
      <c r="K225" s="23">
        <f t="shared" si="39"/>
        <v>5394</v>
      </c>
      <c r="L225" s="23">
        <f t="shared" si="40"/>
        <v>592.02</v>
      </c>
      <c r="M225" s="23">
        <f t="shared" si="41"/>
        <v>10</v>
      </c>
      <c r="N225" s="23" t="str">
        <f t="shared" si="45"/>
        <v>Aug</v>
      </c>
      <c r="O225" s="23">
        <f t="shared" si="42"/>
        <v>2021</v>
      </c>
    </row>
    <row r="226" spans="1:15" x14ac:dyDescent="0.55000000000000004">
      <c r="A226" s="33">
        <v>44419</v>
      </c>
      <c r="B226" s="9" t="s">
        <v>2163</v>
      </c>
      <c r="C226" s="9">
        <v>6</v>
      </c>
      <c r="D226" s="9" t="s">
        <v>14118</v>
      </c>
      <c r="E226" s="10" t="s">
        <v>14121</v>
      </c>
      <c r="F226" s="10" t="str">
        <f t="shared" si="46"/>
        <v>B083GQGT3Z</v>
      </c>
      <c r="G226" s="10" t="str">
        <f t="shared" si="46"/>
        <v>TVWall&amp;CeilingMounts</v>
      </c>
      <c r="H226" s="23">
        <f t="shared" si="46"/>
        <v>399</v>
      </c>
      <c r="I226" s="23">
        <f t="shared" si="46"/>
        <v>799</v>
      </c>
      <c r="J226" s="11">
        <f t="shared" si="46"/>
        <v>0.5</v>
      </c>
      <c r="K226" s="23">
        <f t="shared" si="39"/>
        <v>4794</v>
      </c>
      <c r="L226" s="23">
        <f t="shared" si="40"/>
        <v>1197</v>
      </c>
      <c r="M226" s="23">
        <f t="shared" si="41"/>
        <v>11</v>
      </c>
      <c r="N226" s="23" t="str">
        <f t="shared" si="45"/>
        <v>Aug</v>
      </c>
      <c r="O226" s="23">
        <f t="shared" si="42"/>
        <v>2021</v>
      </c>
    </row>
    <row r="227" spans="1:15" x14ac:dyDescent="0.55000000000000004">
      <c r="A227" s="33">
        <v>44420</v>
      </c>
      <c r="B227" s="9" t="s">
        <v>2173</v>
      </c>
      <c r="C227" s="9">
        <v>7</v>
      </c>
      <c r="D227" s="9" t="s">
        <v>14119</v>
      </c>
      <c r="E227" s="10" t="s">
        <v>14123</v>
      </c>
      <c r="F227" s="10" t="str">
        <f t="shared" si="46"/>
        <v>B09Q8WQ5QJ</v>
      </c>
      <c r="G227" s="10" t="str">
        <f t="shared" si="46"/>
        <v>USBCables</v>
      </c>
      <c r="H227" s="23">
        <f t="shared" si="46"/>
        <v>249</v>
      </c>
      <c r="I227" s="23">
        <f t="shared" si="46"/>
        <v>499</v>
      </c>
      <c r="J227" s="11">
        <f t="shared" si="46"/>
        <v>0.5</v>
      </c>
      <c r="K227" s="23">
        <f t="shared" si="39"/>
        <v>3493</v>
      </c>
      <c r="L227" s="23">
        <f t="shared" si="40"/>
        <v>871.5</v>
      </c>
      <c r="M227" s="23">
        <f t="shared" si="41"/>
        <v>12</v>
      </c>
      <c r="N227" s="23" t="str">
        <f t="shared" si="45"/>
        <v>Aug</v>
      </c>
      <c r="O227" s="23">
        <f t="shared" si="42"/>
        <v>2021</v>
      </c>
    </row>
    <row r="228" spans="1:15" x14ac:dyDescent="0.55000000000000004">
      <c r="A228" s="33">
        <v>44421</v>
      </c>
      <c r="B228" s="9" t="s">
        <v>2183</v>
      </c>
      <c r="C228" s="9">
        <v>7</v>
      </c>
      <c r="D228" s="9" t="s">
        <v>14118</v>
      </c>
      <c r="E228" s="10" t="s">
        <v>14121</v>
      </c>
      <c r="F228" s="10" t="str">
        <f t="shared" si="46"/>
        <v>B07YZG8PPY</v>
      </c>
      <c r="G228" s="10" t="str">
        <f t="shared" si="46"/>
        <v>USBSatelliteReceivers</v>
      </c>
      <c r="H228" s="23">
        <f t="shared" si="46"/>
        <v>1249</v>
      </c>
      <c r="I228" s="23">
        <f t="shared" si="46"/>
        <v>2299</v>
      </c>
      <c r="J228" s="11">
        <f t="shared" si="46"/>
        <v>0.46</v>
      </c>
      <c r="K228" s="23">
        <f t="shared" si="39"/>
        <v>16093</v>
      </c>
      <c r="L228" s="23">
        <f t="shared" si="40"/>
        <v>4721.22</v>
      </c>
      <c r="M228" s="23">
        <f t="shared" si="41"/>
        <v>13</v>
      </c>
      <c r="N228" s="23" t="str">
        <f t="shared" si="45"/>
        <v>Aug</v>
      </c>
      <c r="O228" s="23">
        <f t="shared" si="42"/>
        <v>2021</v>
      </c>
    </row>
    <row r="229" spans="1:15" x14ac:dyDescent="0.55000000000000004">
      <c r="A229" s="33">
        <v>44422</v>
      </c>
      <c r="B229" s="9" t="s">
        <v>2196</v>
      </c>
      <c r="C229" s="9">
        <v>7</v>
      </c>
      <c r="D229" s="9" t="s">
        <v>14119</v>
      </c>
      <c r="E229" s="10" t="s">
        <v>14123</v>
      </c>
      <c r="F229" s="10" t="str">
        <f t="shared" si="46"/>
        <v>B09H39KTTB</v>
      </c>
      <c r="G229" s="10" t="str">
        <f t="shared" si="46"/>
        <v>USBRemoteControls</v>
      </c>
      <c r="H229" s="23">
        <f t="shared" si="46"/>
        <v>213</v>
      </c>
      <c r="I229" s="23">
        <f t="shared" si="46"/>
        <v>499</v>
      </c>
      <c r="J229" s="11">
        <f t="shared" si="46"/>
        <v>0.56999999999999995</v>
      </c>
      <c r="K229" s="23">
        <f t="shared" si="39"/>
        <v>3493</v>
      </c>
      <c r="L229" s="23">
        <f t="shared" si="40"/>
        <v>641.13000000000011</v>
      </c>
      <c r="M229" s="23">
        <f t="shared" si="41"/>
        <v>14</v>
      </c>
      <c r="N229" s="23" t="str">
        <f t="shared" si="45"/>
        <v>Aug</v>
      </c>
      <c r="O229" s="23">
        <f t="shared" si="42"/>
        <v>2021</v>
      </c>
    </row>
    <row r="230" spans="1:15" x14ac:dyDescent="0.55000000000000004">
      <c r="A230" s="33">
        <v>44423</v>
      </c>
      <c r="B230" s="9" t="s">
        <v>2207</v>
      </c>
      <c r="C230" s="9">
        <v>7</v>
      </c>
      <c r="D230" s="9" t="s">
        <v>14118</v>
      </c>
      <c r="E230" s="10" t="s">
        <v>14121</v>
      </c>
      <c r="F230" s="10" t="str">
        <f t="shared" si="46"/>
        <v>B08DCVRW98</v>
      </c>
      <c r="G230" s="10" t="str">
        <f t="shared" si="46"/>
        <v>USBRemoteControls</v>
      </c>
      <c r="H230" s="23">
        <f t="shared" si="46"/>
        <v>209</v>
      </c>
      <c r="I230" s="23">
        <f t="shared" si="46"/>
        <v>499</v>
      </c>
      <c r="J230" s="11">
        <f t="shared" si="46"/>
        <v>0.57999999999999996</v>
      </c>
      <c r="K230" s="23">
        <f t="shared" si="39"/>
        <v>3493</v>
      </c>
      <c r="L230" s="23">
        <f t="shared" si="40"/>
        <v>614.46</v>
      </c>
      <c r="M230" s="23">
        <f t="shared" si="41"/>
        <v>15</v>
      </c>
      <c r="N230" s="23" t="str">
        <f t="shared" si="45"/>
        <v>Aug</v>
      </c>
      <c r="O230" s="23">
        <f t="shared" si="42"/>
        <v>2021</v>
      </c>
    </row>
    <row r="231" spans="1:15" x14ac:dyDescent="0.55000000000000004">
      <c r="A231" s="33">
        <v>44424</v>
      </c>
      <c r="B231" s="9" t="s">
        <v>2217</v>
      </c>
      <c r="C231" s="9">
        <v>7</v>
      </c>
      <c r="D231" s="9" t="s">
        <v>14119</v>
      </c>
      <c r="E231" s="10" t="s">
        <v>14123</v>
      </c>
      <c r="F231" s="10" t="str">
        <f t="shared" si="46"/>
        <v>B0718ZN31Q</v>
      </c>
      <c r="G231" s="10" t="str">
        <f t="shared" si="46"/>
        <v>HDMICables</v>
      </c>
      <c r="H231" s="23">
        <f t="shared" si="46"/>
        <v>598</v>
      </c>
      <c r="I231" s="23">
        <f t="shared" si="46"/>
        <v>4999</v>
      </c>
      <c r="J231" s="11">
        <f t="shared" si="46"/>
        <v>0.88</v>
      </c>
      <c r="K231" s="23">
        <f t="shared" si="39"/>
        <v>34993</v>
      </c>
      <c r="L231" s="23">
        <f t="shared" si="40"/>
        <v>502.32</v>
      </c>
      <c r="M231" s="23">
        <f t="shared" si="41"/>
        <v>16</v>
      </c>
      <c r="N231" s="23" t="str">
        <f t="shared" si="45"/>
        <v>Aug</v>
      </c>
      <c r="O231" s="23">
        <f t="shared" si="42"/>
        <v>2021</v>
      </c>
    </row>
    <row r="232" spans="1:15" x14ac:dyDescent="0.55000000000000004">
      <c r="A232" s="33">
        <v>44425</v>
      </c>
      <c r="B232" s="9" t="s">
        <v>2229</v>
      </c>
      <c r="C232" s="9">
        <v>7</v>
      </c>
      <c r="D232" s="9" t="s">
        <v>14118</v>
      </c>
      <c r="E232" s="10" t="s">
        <v>14121</v>
      </c>
      <c r="F232" s="10" t="str">
        <f t="shared" si="46"/>
        <v>B0162LYSFS</v>
      </c>
      <c r="G232" s="10" t="str">
        <f t="shared" si="46"/>
        <v>USBCables</v>
      </c>
      <c r="H232" s="23">
        <f t="shared" si="46"/>
        <v>799</v>
      </c>
      <c r="I232" s="23">
        <f t="shared" si="46"/>
        <v>1749</v>
      </c>
      <c r="J232" s="11">
        <f t="shared" si="46"/>
        <v>0.54</v>
      </c>
      <c r="K232" s="23">
        <f t="shared" si="39"/>
        <v>12243</v>
      </c>
      <c r="L232" s="23">
        <f t="shared" si="40"/>
        <v>2572.7799999999997</v>
      </c>
      <c r="M232" s="23">
        <f t="shared" si="41"/>
        <v>17</v>
      </c>
      <c r="N232" s="23" t="str">
        <f t="shared" si="45"/>
        <v>Aug</v>
      </c>
      <c r="O232" s="23">
        <f t="shared" si="42"/>
        <v>2021</v>
      </c>
    </row>
    <row r="233" spans="1:15" x14ac:dyDescent="0.55000000000000004">
      <c r="A233" s="33">
        <v>44426</v>
      </c>
      <c r="B233" s="9" t="s">
        <v>2240</v>
      </c>
      <c r="C233" s="9">
        <v>7</v>
      </c>
      <c r="D233" s="9" t="s">
        <v>14119</v>
      </c>
      <c r="E233" s="10" t="s">
        <v>14123</v>
      </c>
      <c r="F233" s="10" t="str">
        <f t="shared" si="46"/>
        <v>B07PFJ5VQD</v>
      </c>
      <c r="G233" s="10" t="str">
        <f t="shared" si="46"/>
        <v>USBCables</v>
      </c>
      <c r="H233" s="23">
        <f t="shared" si="46"/>
        <v>159</v>
      </c>
      <c r="I233" s="23">
        <f t="shared" si="46"/>
        <v>595</v>
      </c>
      <c r="J233" s="11">
        <f t="shared" si="46"/>
        <v>0.73</v>
      </c>
      <c r="K233" s="23">
        <f t="shared" si="39"/>
        <v>4165</v>
      </c>
      <c r="L233" s="23">
        <f t="shared" si="40"/>
        <v>300.51000000000005</v>
      </c>
      <c r="M233" s="23">
        <f t="shared" si="41"/>
        <v>18</v>
      </c>
      <c r="N233" s="23" t="str">
        <f t="shared" si="45"/>
        <v>Aug</v>
      </c>
      <c r="O233" s="23">
        <f t="shared" si="42"/>
        <v>2021</v>
      </c>
    </row>
    <row r="234" spans="1:15" x14ac:dyDescent="0.55000000000000004">
      <c r="A234" s="33">
        <v>44427</v>
      </c>
      <c r="B234" s="9" t="s">
        <v>2250</v>
      </c>
      <c r="C234" s="9">
        <v>11</v>
      </c>
      <c r="D234" s="9" t="s">
        <v>14118</v>
      </c>
      <c r="E234" s="10" t="s">
        <v>14121</v>
      </c>
      <c r="F234" s="10" t="str">
        <f t="shared" ref="F234:J243" si="47">VLOOKUP($B234,Cleaned_data,F$2,FALSE)</f>
        <v>B01J8S6X2I</v>
      </c>
      <c r="G234" s="10" t="str">
        <f t="shared" si="47"/>
        <v>DVICables</v>
      </c>
      <c r="H234" s="23">
        <f t="shared" si="47"/>
        <v>499</v>
      </c>
      <c r="I234" s="23">
        <f t="shared" si="47"/>
        <v>1100</v>
      </c>
      <c r="J234" s="11">
        <f t="shared" si="47"/>
        <v>0.55000000000000004</v>
      </c>
      <c r="K234" s="23">
        <f t="shared" si="39"/>
        <v>12100</v>
      </c>
      <c r="L234" s="23">
        <f t="shared" si="40"/>
        <v>2470.0499999999997</v>
      </c>
      <c r="M234" s="23">
        <f t="shared" si="41"/>
        <v>19</v>
      </c>
      <c r="N234" s="23" t="str">
        <f t="shared" si="45"/>
        <v>Aug</v>
      </c>
      <c r="O234" s="23">
        <f t="shared" si="42"/>
        <v>2021</v>
      </c>
    </row>
    <row r="235" spans="1:15" x14ac:dyDescent="0.55000000000000004">
      <c r="A235" s="33">
        <v>44428</v>
      </c>
      <c r="B235" s="9" t="s">
        <v>2262</v>
      </c>
      <c r="C235" s="9">
        <v>11</v>
      </c>
      <c r="D235" s="9" t="s">
        <v>14119</v>
      </c>
      <c r="E235" s="10" t="s">
        <v>14123</v>
      </c>
      <c r="F235" s="10" t="str">
        <f t="shared" si="47"/>
        <v>B09MJ77786</v>
      </c>
      <c r="G235" s="10" t="str">
        <f t="shared" si="47"/>
        <v>USBSmartTelevisions</v>
      </c>
      <c r="H235" s="23">
        <f t="shared" si="47"/>
        <v>31999</v>
      </c>
      <c r="I235" s="23">
        <f t="shared" si="47"/>
        <v>49999</v>
      </c>
      <c r="J235" s="11">
        <f t="shared" si="47"/>
        <v>0.36</v>
      </c>
      <c r="K235" s="23">
        <f t="shared" si="39"/>
        <v>549989</v>
      </c>
      <c r="L235" s="23">
        <f t="shared" si="40"/>
        <v>225272.95999999999</v>
      </c>
      <c r="M235" s="23">
        <f t="shared" si="41"/>
        <v>20</v>
      </c>
      <c r="N235" s="23" t="str">
        <f t="shared" si="45"/>
        <v>Aug</v>
      </c>
      <c r="O235" s="23">
        <f t="shared" si="42"/>
        <v>2021</v>
      </c>
    </row>
    <row r="236" spans="1:15" x14ac:dyDescent="0.55000000000000004">
      <c r="A236" s="33">
        <v>44429</v>
      </c>
      <c r="B236" s="9" t="s">
        <v>2273</v>
      </c>
      <c r="C236" s="9">
        <v>11</v>
      </c>
      <c r="D236" s="9" t="s">
        <v>14118</v>
      </c>
      <c r="E236" s="10" t="s">
        <v>14121</v>
      </c>
      <c r="F236" s="10" t="str">
        <f t="shared" si="47"/>
        <v>B09NNGHG22</v>
      </c>
      <c r="G236" s="10" t="str">
        <f t="shared" si="47"/>
        <v>USBSmartTelevisions</v>
      </c>
      <c r="H236" s="23">
        <f t="shared" si="47"/>
        <v>32990</v>
      </c>
      <c r="I236" s="23">
        <f t="shared" si="47"/>
        <v>56790</v>
      </c>
      <c r="J236" s="11">
        <f t="shared" si="47"/>
        <v>0.42</v>
      </c>
      <c r="K236" s="23">
        <f t="shared" si="39"/>
        <v>624690</v>
      </c>
      <c r="L236" s="23">
        <f t="shared" si="40"/>
        <v>210476.2</v>
      </c>
      <c r="M236" s="23">
        <f t="shared" si="41"/>
        <v>21</v>
      </c>
      <c r="N236" s="23" t="str">
        <f t="shared" si="45"/>
        <v>Aug</v>
      </c>
      <c r="O236" s="23">
        <f t="shared" si="42"/>
        <v>2021</v>
      </c>
    </row>
    <row r="237" spans="1:15" x14ac:dyDescent="0.55000000000000004">
      <c r="A237" s="33">
        <v>44430</v>
      </c>
      <c r="B237" s="9" t="s">
        <v>2284</v>
      </c>
      <c r="C237" s="9">
        <v>11</v>
      </c>
      <c r="D237" s="9" t="s">
        <v>14119</v>
      </c>
      <c r="E237" s="10" t="s">
        <v>14123</v>
      </c>
      <c r="F237" s="10" t="str">
        <f t="shared" si="47"/>
        <v>B07V5YF4ND</v>
      </c>
      <c r="G237" s="10" t="str">
        <f t="shared" si="47"/>
        <v>USBRemoteControls</v>
      </c>
      <c r="H237" s="23">
        <f t="shared" si="47"/>
        <v>299</v>
      </c>
      <c r="I237" s="23">
        <f t="shared" si="47"/>
        <v>1199</v>
      </c>
      <c r="J237" s="11">
        <f t="shared" si="47"/>
        <v>0.75</v>
      </c>
      <c r="K237" s="23">
        <f t="shared" si="39"/>
        <v>13189</v>
      </c>
      <c r="L237" s="23">
        <f t="shared" si="40"/>
        <v>822.25</v>
      </c>
      <c r="M237" s="23">
        <f t="shared" si="41"/>
        <v>22</v>
      </c>
      <c r="N237" s="23" t="str">
        <f t="shared" si="45"/>
        <v>Aug</v>
      </c>
      <c r="O237" s="23">
        <f t="shared" si="42"/>
        <v>2021</v>
      </c>
    </row>
    <row r="238" spans="1:15" x14ac:dyDescent="0.55000000000000004">
      <c r="A238" s="33">
        <v>44431</v>
      </c>
      <c r="B238" s="9" t="s">
        <v>2294</v>
      </c>
      <c r="C238" s="9">
        <v>9</v>
      </c>
      <c r="D238" s="9" t="s">
        <v>14118</v>
      </c>
      <c r="E238" s="10" t="s">
        <v>14121</v>
      </c>
      <c r="F238" s="10" t="str">
        <f t="shared" si="47"/>
        <v>B0B65P827P</v>
      </c>
      <c r="G238" s="10" t="str">
        <f t="shared" si="47"/>
        <v>USBCables</v>
      </c>
      <c r="H238" s="23">
        <f t="shared" si="47"/>
        <v>128.31</v>
      </c>
      <c r="I238" s="23">
        <f t="shared" si="47"/>
        <v>549</v>
      </c>
      <c r="J238" s="11">
        <f t="shared" si="47"/>
        <v>0.77</v>
      </c>
      <c r="K238" s="23">
        <f t="shared" si="39"/>
        <v>4941</v>
      </c>
      <c r="L238" s="23">
        <f t="shared" si="40"/>
        <v>265.60169999999999</v>
      </c>
      <c r="M238" s="23">
        <f t="shared" si="41"/>
        <v>23</v>
      </c>
      <c r="N238" s="23" t="str">
        <f t="shared" si="45"/>
        <v>Aug</v>
      </c>
      <c r="O238" s="23">
        <f t="shared" si="42"/>
        <v>2021</v>
      </c>
    </row>
    <row r="239" spans="1:15" x14ac:dyDescent="0.55000000000000004">
      <c r="A239" s="33">
        <v>44432</v>
      </c>
      <c r="B239" s="9" t="s">
        <v>2299</v>
      </c>
      <c r="C239" s="9">
        <v>5</v>
      </c>
      <c r="D239" s="9" t="s">
        <v>14119</v>
      </c>
      <c r="E239" s="10" t="s">
        <v>14123</v>
      </c>
      <c r="F239" s="10" t="str">
        <f t="shared" si="47"/>
        <v>B084MZYBTV</v>
      </c>
      <c r="G239" s="10" t="str">
        <f t="shared" si="47"/>
        <v>USBCables</v>
      </c>
      <c r="H239" s="23">
        <f t="shared" si="47"/>
        <v>599</v>
      </c>
      <c r="I239" s="23">
        <f t="shared" si="47"/>
        <v>849</v>
      </c>
      <c r="J239" s="11">
        <f t="shared" si="47"/>
        <v>0.28999999999999998</v>
      </c>
      <c r="K239" s="23">
        <f t="shared" si="39"/>
        <v>4245</v>
      </c>
      <c r="L239" s="23">
        <f t="shared" si="40"/>
        <v>2126.4499999999998</v>
      </c>
      <c r="M239" s="23">
        <f t="shared" si="41"/>
        <v>24</v>
      </c>
      <c r="N239" s="23" t="str">
        <f t="shared" si="45"/>
        <v>Aug</v>
      </c>
      <c r="O239" s="23">
        <f t="shared" si="42"/>
        <v>2021</v>
      </c>
    </row>
    <row r="240" spans="1:15" x14ac:dyDescent="0.55000000000000004">
      <c r="A240" s="33">
        <v>44433</v>
      </c>
      <c r="B240" s="9" t="s">
        <v>2308</v>
      </c>
      <c r="C240" s="9">
        <v>8</v>
      </c>
      <c r="D240" s="9" t="s">
        <v>14118</v>
      </c>
      <c r="E240" s="10" t="s">
        <v>14121</v>
      </c>
      <c r="F240" s="10" t="str">
        <f t="shared" si="47"/>
        <v>B097ZQTDVZ</v>
      </c>
      <c r="G240" s="10" t="str">
        <f t="shared" si="47"/>
        <v>USBRemoteControls</v>
      </c>
      <c r="H240" s="23">
        <f t="shared" si="47"/>
        <v>399</v>
      </c>
      <c r="I240" s="23">
        <f t="shared" si="47"/>
        <v>899</v>
      </c>
      <c r="J240" s="11">
        <f t="shared" si="47"/>
        <v>0.56000000000000005</v>
      </c>
      <c r="K240" s="23">
        <f t="shared" si="39"/>
        <v>7192</v>
      </c>
      <c r="L240" s="23">
        <f t="shared" si="40"/>
        <v>1404.4799999999998</v>
      </c>
      <c r="M240" s="23">
        <f t="shared" si="41"/>
        <v>25</v>
      </c>
      <c r="N240" s="23" t="str">
        <f t="shared" si="45"/>
        <v>Aug</v>
      </c>
      <c r="O240" s="23">
        <f t="shared" si="42"/>
        <v>2021</v>
      </c>
    </row>
    <row r="241" spans="1:15" x14ac:dyDescent="0.55000000000000004">
      <c r="A241" s="33">
        <v>44434</v>
      </c>
      <c r="B241" s="9" t="s">
        <v>2318</v>
      </c>
      <c r="C241" s="9">
        <v>7</v>
      </c>
      <c r="D241" s="9" t="s">
        <v>14119</v>
      </c>
      <c r="E241" s="10" t="s">
        <v>14123</v>
      </c>
      <c r="F241" s="10" t="str">
        <f t="shared" si="47"/>
        <v>B0B5F3YZY4</v>
      </c>
      <c r="G241" s="10" t="str">
        <f t="shared" si="47"/>
        <v>USBCables</v>
      </c>
      <c r="H241" s="23">
        <f t="shared" si="47"/>
        <v>449</v>
      </c>
      <c r="I241" s="23">
        <f t="shared" si="47"/>
        <v>1099</v>
      </c>
      <c r="J241" s="11">
        <f t="shared" si="47"/>
        <v>0.59</v>
      </c>
      <c r="K241" s="23">
        <f t="shared" si="39"/>
        <v>7693</v>
      </c>
      <c r="L241" s="23">
        <f t="shared" si="40"/>
        <v>1288.6300000000001</v>
      </c>
      <c r="M241" s="23">
        <f t="shared" si="41"/>
        <v>26</v>
      </c>
      <c r="N241" s="23" t="str">
        <f t="shared" si="45"/>
        <v>Aug</v>
      </c>
      <c r="O241" s="23">
        <f t="shared" si="42"/>
        <v>2021</v>
      </c>
    </row>
    <row r="242" spans="1:15" x14ac:dyDescent="0.55000000000000004">
      <c r="A242" s="33">
        <v>44435</v>
      </c>
      <c r="B242" s="9" t="s">
        <v>2328</v>
      </c>
      <c r="C242" s="9">
        <v>6</v>
      </c>
      <c r="D242" s="9" t="s">
        <v>14118</v>
      </c>
      <c r="E242" s="10" t="s">
        <v>14121</v>
      </c>
      <c r="F242" s="10" t="str">
        <f t="shared" si="47"/>
        <v>B09G5TSGXV</v>
      </c>
      <c r="G242" s="10" t="str">
        <f t="shared" si="47"/>
        <v>USBCables</v>
      </c>
      <c r="H242" s="23">
        <f t="shared" si="47"/>
        <v>254</v>
      </c>
      <c r="I242" s="23">
        <f t="shared" si="47"/>
        <v>799</v>
      </c>
      <c r="J242" s="11">
        <f t="shared" si="47"/>
        <v>0.68</v>
      </c>
      <c r="K242" s="23">
        <f t="shared" si="39"/>
        <v>4794</v>
      </c>
      <c r="L242" s="23">
        <f t="shared" si="40"/>
        <v>487.67999999999995</v>
      </c>
      <c r="M242" s="23">
        <f t="shared" si="41"/>
        <v>27</v>
      </c>
      <c r="N242" s="23" t="str">
        <f t="shared" si="45"/>
        <v>Aug</v>
      </c>
      <c r="O242" s="23">
        <f t="shared" si="42"/>
        <v>2021</v>
      </c>
    </row>
    <row r="243" spans="1:15" x14ac:dyDescent="0.55000000000000004">
      <c r="A243" s="33">
        <v>44436</v>
      </c>
      <c r="B243" s="9" t="s">
        <v>2339</v>
      </c>
      <c r="C243" s="9">
        <v>15</v>
      </c>
      <c r="D243" s="9" t="s">
        <v>14119</v>
      </c>
      <c r="E243" s="10" t="s">
        <v>14123</v>
      </c>
      <c r="F243" s="10" t="str">
        <f t="shared" si="47"/>
        <v>B006LW0WDQ</v>
      </c>
      <c r="G243" s="10" t="str">
        <f t="shared" si="47"/>
        <v>SpeakerCables</v>
      </c>
      <c r="H243" s="23">
        <f t="shared" si="47"/>
        <v>399</v>
      </c>
      <c r="I243" s="23">
        <f t="shared" si="47"/>
        <v>795</v>
      </c>
      <c r="J243" s="11">
        <f t="shared" si="47"/>
        <v>0.5</v>
      </c>
      <c r="K243" s="23">
        <f t="shared" si="39"/>
        <v>11925</v>
      </c>
      <c r="L243" s="23">
        <f t="shared" si="40"/>
        <v>2992.5</v>
      </c>
      <c r="M243" s="23">
        <f t="shared" si="41"/>
        <v>28</v>
      </c>
      <c r="N243" s="23" t="str">
        <f t="shared" si="45"/>
        <v>Aug</v>
      </c>
      <c r="O243" s="23">
        <f t="shared" si="42"/>
        <v>2021</v>
      </c>
    </row>
    <row r="244" spans="1:15" x14ac:dyDescent="0.55000000000000004">
      <c r="A244" s="33">
        <v>44437</v>
      </c>
      <c r="B244" s="9" t="s">
        <v>2351</v>
      </c>
      <c r="C244" s="9">
        <v>23</v>
      </c>
      <c r="D244" s="9" t="s">
        <v>14118</v>
      </c>
      <c r="E244" s="10" t="s">
        <v>14121</v>
      </c>
      <c r="F244" s="10" t="str">
        <f t="shared" ref="F244:J253" si="48">VLOOKUP($B244,Cleaned_data,F$2,FALSE)</f>
        <v>B09YLX91QR</v>
      </c>
      <c r="G244" s="10" t="str">
        <f t="shared" si="48"/>
        <v>USBCables</v>
      </c>
      <c r="H244" s="23">
        <f t="shared" si="48"/>
        <v>179</v>
      </c>
      <c r="I244" s="23">
        <f t="shared" si="48"/>
        <v>399</v>
      </c>
      <c r="J244" s="11">
        <f t="shared" si="48"/>
        <v>0.55000000000000004</v>
      </c>
      <c r="K244" s="23">
        <f t="shared" si="39"/>
        <v>9177</v>
      </c>
      <c r="L244" s="23">
        <f t="shared" si="40"/>
        <v>1852.6499999999999</v>
      </c>
      <c r="M244" s="23">
        <f t="shared" si="41"/>
        <v>29</v>
      </c>
      <c r="N244" s="23" t="str">
        <f t="shared" si="45"/>
        <v>Aug</v>
      </c>
      <c r="O244" s="23">
        <f t="shared" si="42"/>
        <v>2021</v>
      </c>
    </row>
    <row r="245" spans="1:15" x14ac:dyDescent="0.55000000000000004">
      <c r="A245" s="33">
        <v>44438</v>
      </c>
      <c r="B245" s="9" t="s">
        <v>2355</v>
      </c>
      <c r="C245" s="9">
        <v>14</v>
      </c>
      <c r="D245" s="9" t="s">
        <v>14119</v>
      </c>
      <c r="E245" s="10" t="s">
        <v>14123</v>
      </c>
      <c r="F245" s="10" t="str">
        <f t="shared" si="48"/>
        <v>B081FJWN52</v>
      </c>
      <c r="G245" s="10" t="str">
        <f t="shared" si="48"/>
        <v>USBCables</v>
      </c>
      <c r="H245" s="23">
        <f t="shared" si="48"/>
        <v>339</v>
      </c>
      <c r="I245" s="23">
        <f t="shared" si="48"/>
        <v>999</v>
      </c>
      <c r="J245" s="11">
        <f t="shared" si="48"/>
        <v>0.66</v>
      </c>
      <c r="K245" s="23">
        <f t="shared" si="39"/>
        <v>13986</v>
      </c>
      <c r="L245" s="23">
        <f t="shared" si="40"/>
        <v>1613.6399999999999</v>
      </c>
      <c r="M245" s="23">
        <f t="shared" si="41"/>
        <v>30</v>
      </c>
      <c r="N245" s="23" t="str">
        <f t="shared" si="45"/>
        <v>Aug</v>
      </c>
      <c r="O245" s="23">
        <f t="shared" si="42"/>
        <v>2021</v>
      </c>
    </row>
    <row r="246" spans="1:15" x14ac:dyDescent="0.55000000000000004">
      <c r="A246" s="33">
        <v>44439</v>
      </c>
      <c r="B246" s="9" t="s">
        <v>2359</v>
      </c>
      <c r="C246" s="9">
        <v>9</v>
      </c>
      <c r="D246" s="9" t="s">
        <v>14118</v>
      </c>
      <c r="E246" s="10" t="s">
        <v>14121</v>
      </c>
      <c r="F246" s="10" t="str">
        <f t="shared" si="48"/>
        <v>B0758F7KK7</v>
      </c>
      <c r="G246" s="10" t="str">
        <f t="shared" si="48"/>
        <v>TVWall&amp;CeilingMounts</v>
      </c>
      <c r="H246" s="23">
        <f t="shared" si="48"/>
        <v>399</v>
      </c>
      <c r="I246" s="23">
        <f t="shared" si="48"/>
        <v>999</v>
      </c>
      <c r="J246" s="11">
        <f t="shared" si="48"/>
        <v>0.6</v>
      </c>
      <c r="K246" s="23">
        <f t="shared" si="39"/>
        <v>8991</v>
      </c>
      <c r="L246" s="23">
        <f t="shared" si="40"/>
        <v>1436.4</v>
      </c>
      <c r="M246" s="23">
        <f t="shared" si="41"/>
        <v>31</v>
      </c>
      <c r="N246" s="23" t="str">
        <f t="shared" si="45"/>
        <v>Aug</v>
      </c>
      <c r="O246" s="23">
        <f t="shared" si="42"/>
        <v>2021</v>
      </c>
    </row>
    <row r="247" spans="1:15" x14ac:dyDescent="0.55000000000000004">
      <c r="A247" s="33">
        <v>44440</v>
      </c>
      <c r="B247" s="9" t="s">
        <v>2369</v>
      </c>
      <c r="C247" s="9">
        <v>4</v>
      </c>
      <c r="D247" s="9" t="s">
        <v>14119</v>
      </c>
      <c r="E247" s="10" t="s">
        <v>14123</v>
      </c>
      <c r="F247" s="10" t="str">
        <f t="shared" si="48"/>
        <v>B09L835C3V</v>
      </c>
      <c r="G247" s="10" t="str">
        <f t="shared" si="48"/>
        <v>USBRemoteControls</v>
      </c>
      <c r="H247" s="23">
        <f t="shared" si="48"/>
        <v>199</v>
      </c>
      <c r="I247" s="23">
        <f t="shared" si="48"/>
        <v>399</v>
      </c>
      <c r="J247" s="11">
        <f t="shared" si="48"/>
        <v>0.5</v>
      </c>
      <c r="K247" s="23">
        <f t="shared" si="39"/>
        <v>1596</v>
      </c>
      <c r="L247" s="23">
        <f t="shared" si="40"/>
        <v>398</v>
      </c>
      <c r="M247" s="23">
        <f t="shared" si="41"/>
        <v>1</v>
      </c>
      <c r="N247" s="23" t="str">
        <f>TEXT(A247,"mmm")</f>
        <v>Sep</v>
      </c>
      <c r="O247" s="23">
        <f t="shared" si="42"/>
        <v>2021</v>
      </c>
    </row>
    <row r="248" spans="1:15" x14ac:dyDescent="0.55000000000000004">
      <c r="A248" s="33">
        <v>44441</v>
      </c>
      <c r="B248" s="9" t="s">
        <v>2379</v>
      </c>
      <c r="C248" s="9">
        <v>3</v>
      </c>
      <c r="D248" s="9" t="s">
        <v>14118</v>
      </c>
      <c r="E248" s="10" t="s">
        <v>14121</v>
      </c>
      <c r="F248" s="10" t="str">
        <f t="shared" si="48"/>
        <v>B098TV3L96</v>
      </c>
      <c r="G248" s="10" t="str">
        <f t="shared" si="48"/>
        <v>USBRemoteControls</v>
      </c>
      <c r="H248" s="23">
        <f t="shared" si="48"/>
        <v>349</v>
      </c>
      <c r="I248" s="23">
        <f t="shared" si="48"/>
        <v>1999</v>
      </c>
      <c r="J248" s="11">
        <f t="shared" si="48"/>
        <v>0.83</v>
      </c>
      <c r="K248" s="23">
        <f t="shared" si="39"/>
        <v>5997</v>
      </c>
      <c r="L248" s="23">
        <f t="shared" si="40"/>
        <v>177.99000000000004</v>
      </c>
      <c r="M248" s="23">
        <f t="shared" si="41"/>
        <v>2</v>
      </c>
      <c r="N248" s="23" t="str">
        <f t="shared" ref="N248:N276" si="49">TEXT(A248,"mmm")</f>
        <v>Sep</v>
      </c>
      <c r="O248" s="23">
        <f t="shared" si="42"/>
        <v>2021</v>
      </c>
    </row>
    <row r="249" spans="1:15" x14ac:dyDescent="0.55000000000000004">
      <c r="A249" s="33">
        <v>44442</v>
      </c>
      <c r="B249" s="9" t="s">
        <v>2389</v>
      </c>
      <c r="C249" s="9">
        <v>8</v>
      </c>
      <c r="D249" s="9" t="s">
        <v>14119</v>
      </c>
      <c r="E249" s="10" t="s">
        <v>14123</v>
      </c>
      <c r="F249" s="10" t="str">
        <f t="shared" si="48"/>
        <v>B08NCKT9FG</v>
      </c>
      <c r="G249" s="10" t="str">
        <f t="shared" si="48"/>
        <v>USBCables</v>
      </c>
      <c r="H249" s="23">
        <f t="shared" si="48"/>
        <v>299</v>
      </c>
      <c r="I249" s="23">
        <f t="shared" si="48"/>
        <v>798</v>
      </c>
      <c r="J249" s="11">
        <f t="shared" si="48"/>
        <v>0.63</v>
      </c>
      <c r="K249" s="23">
        <f t="shared" si="39"/>
        <v>6384</v>
      </c>
      <c r="L249" s="23">
        <f t="shared" si="40"/>
        <v>885.04</v>
      </c>
      <c r="M249" s="23">
        <f t="shared" si="41"/>
        <v>3</v>
      </c>
      <c r="N249" s="23" t="str">
        <f t="shared" si="49"/>
        <v>Sep</v>
      </c>
      <c r="O249" s="23">
        <f t="shared" si="42"/>
        <v>2021</v>
      </c>
    </row>
    <row r="250" spans="1:15" x14ac:dyDescent="0.55000000000000004">
      <c r="A250" s="33">
        <v>44443</v>
      </c>
      <c r="B250" s="9" t="s">
        <v>2394</v>
      </c>
      <c r="C250" s="9">
        <v>12</v>
      </c>
      <c r="D250" s="9" t="s">
        <v>14118</v>
      </c>
      <c r="E250" s="10" t="s">
        <v>14121</v>
      </c>
      <c r="F250" s="10" t="str">
        <f t="shared" si="48"/>
        <v>B0B4T6MR8N</v>
      </c>
      <c r="G250" s="10" t="str">
        <f t="shared" si="48"/>
        <v>USBCables</v>
      </c>
      <c r="H250" s="23">
        <f t="shared" si="48"/>
        <v>89</v>
      </c>
      <c r="I250" s="23">
        <f t="shared" si="48"/>
        <v>800</v>
      </c>
      <c r="J250" s="11">
        <f t="shared" si="48"/>
        <v>0.89</v>
      </c>
      <c r="K250" s="23">
        <f t="shared" si="39"/>
        <v>9600</v>
      </c>
      <c r="L250" s="23">
        <f t="shared" si="40"/>
        <v>117.47999999999999</v>
      </c>
      <c r="M250" s="23">
        <f t="shared" si="41"/>
        <v>4</v>
      </c>
      <c r="N250" s="23" t="str">
        <f t="shared" si="49"/>
        <v>Sep</v>
      </c>
      <c r="O250" s="23">
        <f t="shared" si="42"/>
        <v>2021</v>
      </c>
    </row>
    <row r="251" spans="1:15" x14ac:dyDescent="0.55000000000000004">
      <c r="A251" s="33">
        <v>44444</v>
      </c>
      <c r="B251" s="9" t="s">
        <v>2400</v>
      </c>
      <c r="C251" s="9">
        <v>15</v>
      </c>
      <c r="D251" s="9" t="s">
        <v>14119</v>
      </c>
      <c r="E251" s="10" t="s">
        <v>14123</v>
      </c>
      <c r="F251" s="10" t="str">
        <f t="shared" si="48"/>
        <v>B01GGKZ4NU</v>
      </c>
      <c r="G251" s="10" t="str">
        <f t="shared" si="48"/>
        <v>USBCables</v>
      </c>
      <c r="H251" s="23">
        <f t="shared" si="48"/>
        <v>549</v>
      </c>
      <c r="I251" s="23">
        <f t="shared" si="48"/>
        <v>995</v>
      </c>
      <c r="J251" s="11">
        <f t="shared" si="48"/>
        <v>0.45</v>
      </c>
      <c r="K251" s="23">
        <f t="shared" si="39"/>
        <v>14925</v>
      </c>
      <c r="L251" s="23">
        <f t="shared" si="40"/>
        <v>4529.25</v>
      </c>
      <c r="M251" s="23">
        <f t="shared" si="41"/>
        <v>5</v>
      </c>
      <c r="N251" s="23" t="str">
        <f t="shared" si="49"/>
        <v>Sep</v>
      </c>
      <c r="O251" s="23">
        <f t="shared" si="42"/>
        <v>2021</v>
      </c>
    </row>
    <row r="252" spans="1:15" x14ac:dyDescent="0.55000000000000004">
      <c r="A252" s="33">
        <v>44445</v>
      </c>
      <c r="B252" s="9" t="s">
        <v>2406</v>
      </c>
      <c r="C252" s="9">
        <v>17</v>
      </c>
      <c r="D252" s="9" t="s">
        <v>14118</v>
      </c>
      <c r="E252" s="10" t="s">
        <v>14121</v>
      </c>
      <c r="F252" s="10" t="str">
        <f t="shared" si="48"/>
        <v>B09BW2GP18</v>
      </c>
      <c r="G252" s="10" t="str">
        <f t="shared" si="48"/>
        <v>USBCables</v>
      </c>
      <c r="H252" s="23">
        <f t="shared" si="48"/>
        <v>129</v>
      </c>
      <c r="I252" s="23">
        <f t="shared" si="48"/>
        <v>1000</v>
      </c>
      <c r="J252" s="11">
        <f t="shared" si="48"/>
        <v>0.87</v>
      </c>
      <c r="K252" s="23">
        <f t="shared" si="39"/>
        <v>17000</v>
      </c>
      <c r="L252" s="23">
        <f t="shared" si="40"/>
        <v>285.09000000000003</v>
      </c>
      <c r="M252" s="23">
        <f t="shared" si="41"/>
        <v>6</v>
      </c>
      <c r="N252" s="23" t="str">
        <f t="shared" si="49"/>
        <v>Sep</v>
      </c>
      <c r="O252" s="23">
        <f t="shared" si="42"/>
        <v>2021</v>
      </c>
    </row>
    <row r="253" spans="1:15" x14ac:dyDescent="0.55000000000000004">
      <c r="A253" s="33">
        <v>44446</v>
      </c>
      <c r="B253" s="9" t="s">
        <v>2416</v>
      </c>
      <c r="C253" s="23">
        <v>3</v>
      </c>
      <c r="D253" s="9" t="s">
        <v>14119</v>
      </c>
      <c r="E253" s="10" t="s">
        <v>14123</v>
      </c>
      <c r="F253" s="10" t="str">
        <f t="shared" si="48"/>
        <v>B09WN3SRC7</v>
      </c>
      <c r="G253" s="10" t="str">
        <f t="shared" si="48"/>
        <v>USBSmartTelevisions</v>
      </c>
      <c r="H253" s="23">
        <f t="shared" si="48"/>
        <v>77990</v>
      </c>
      <c r="I253" s="23">
        <f t="shared" si="48"/>
        <v>139900</v>
      </c>
      <c r="J253" s="11">
        <f t="shared" si="48"/>
        <v>0.44</v>
      </c>
      <c r="K253" s="23">
        <f t="shared" si="39"/>
        <v>419700</v>
      </c>
      <c r="L253" s="23">
        <f t="shared" si="40"/>
        <v>131023.20000000001</v>
      </c>
      <c r="M253" s="23">
        <f t="shared" si="41"/>
        <v>7</v>
      </c>
      <c r="N253" s="23" t="str">
        <f t="shared" si="49"/>
        <v>Sep</v>
      </c>
      <c r="O253" s="23">
        <f t="shared" si="42"/>
        <v>2021</v>
      </c>
    </row>
    <row r="254" spans="1:15" x14ac:dyDescent="0.55000000000000004">
      <c r="A254" s="33">
        <v>44447</v>
      </c>
      <c r="B254" s="9" t="s">
        <v>2428</v>
      </c>
      <c r="C254" s="9">
        <v>2</v>
      </c>
      <c r="D254" s="9" t="s">
        <v>14118</v>
      </c>
      <c r="E254" s="10" t="s">
        <v>14121</v>
      </c>
      <c r="F254" s="10" t="str">
        <f t="shared" ref="F254:J263" si="50">VLOOKUP($B254,Cleaned_data,F$2,FALSE)</f>
        <v>B09B125CFJ</v>
      </c>
      <c r="G254" s="10" t="str">
        <f t="shared" si="50"/>
        <v>USBRemoteControls</v>
      </c>
      <c r="H254" s="23">
        <f t="shared" si="50"/>
        <v>349</v>
      </c>
      <c r="I254" s="23">
        <f t="shared" si="50"/>
        <v>799</v>
      </c>
      <c r="J254" s="11">
        <f t="shared" si="50"/>
        <v>0.56000000000000005</v>
      </c>
      <c r="K254" s="23">
        <f t="shared" si="39"/>
        <v>1598</v>
      </c>
      <c r="L254" s="23">
        <f t="shared" si="40"/>
        <v>307.11999999999995</v>
      </c>
      <c r="M254" s="23">
        <f t="shared" si="41"/>
        <v>8</v>
      </c>
      <c r="N254" s="23" t="str">
        <f t="shared" si="49"/>
        <v>Sep</v>
      </c>
      <c r="O254" s="23">
        <f t="shared" si="42"/>
        <v>2021</v>
      </c>
    </row>
    <row r="255" spans="1:15" x14ac:dyDescent="0.55000000000000004">
      <c r="A255" s="33">
        <v>44448</v>
      </c>
      <c r="B255" s="9" t="s">
        <v>2438</v>
      </c>
      <c r="C255" s="9">
        <v>9</v>
      </c>
      <c r="D255" s="9" t="s">
        <v>14119</v>
      </c>
      <c r="E255" s="10" t="s">
        <v>14123</v>
      </c>
      <c r="F255" s="10" t="str">
        <f t="shared" si="50"/>
        <v>B09RQRZW2X</v>
      </c>
      <c r="G255" s="10" t="str">
        <f t="shared" si="50"/>
        <v>USBRemoteControls</v>
      </c>
      <c r="H255" s="23">
        <f t="shared" si="50"/>
        <v>499</v>
      </c>
      <c r="I255" s="23">
        <f t="shared" si="50"/>
        <v>899</v>
      </c>
      <c r="J255" s="11">
        <f t="shared" si="50"/>
        <v>0.44</v>
      </c>
      <c r="K255" s="23">
        <f t="shared" si="39"/>
        <v>8091</v>
      </c>
      <c r="L255" s="23">
        <f t="shared" si="40"/>
        <v>2514.96</v>
      </c>
      <c r="M255" s="23">
        <f t="shared" si="41"/>
        <v>9</v>
      </c>
      <c r="N255" s="23" t="str">
        <f t="shared" si="49"/>
        <v>Sep</v>
      </c>
      <c r="O255" s="23">
        <f t="shared" si="42"/>
        <v>2021</v>
      </c>
    </row>
    <row r="256" spans="1:15" x14ac:dyDescent="0.55000000000000004">
      <c r="A256" s="33">
        <v>44449</v>
      </c>
      <c r="B256" s="9" t="s">
        <v>2448</v>
      </c>
      <c r="C256" s="9">
        <v>5</v>
      </c>
      <c r="D256" s="9" t="s">
        <v>14118</v>
      </c>
      <c r="E256" s="10" t="s">
        <v>14121</v>
      </c>
      <c r="F256" s="10" t="str">
        <f t="shared" si="50"/>
        <v>B07924P3C5</v>
      </c>
      <c r="G256" s="10" t="str">
        <f t="shared" si="50"/>
        <v>USBCables</v>
      </c>
      <c r="H256" s="23">
        <f t="shared" si="50"/>
        <v>299</v>
      </c>
      <c r="I256" s="23">
        <f t="shared" si="50"/>
        <v>799</v>
      </c>
      <c r="J256" s="11">
        <f t="shared" si="50"/>
        <v>0.63</v>
      </c>
      <c r="K256" s="23">
        <f t="shared" si="39"/>
        <v>3995</v>
      </c>
      <c r="L256" s="23">
        <f t="shared" si="40"/>
        <v>553.15</v>
      </c>
      <c r="M256" s="23">
        <f t="shared" si="41"/>
        <v>10</v>
      </c>
      <c r="N256" s="23" t="str">
        <f t="shared" si="49"/>
        <v>Sep</v>
      </c>
      <c r="O256" s="23">
        <f t="shared" si="42"/>
        <v>2021</v>
      </c>
    </row>
    <row r="257" spans="1:15" x14ac:dyDescent="0.55000000000000004">
      <c r="A257" s="33">
        <v>44450</v>
      </c>
      <c r="B257" s="9" t="s">
        <v>2458</v>
      </c>
      <c r="C257" s="9">
        <v>6</v>
      </c>
      <c r="D257" s="9" t="s">
        <v>14119</v>
      </c>
      <c r="E257" s="10" t="s">
        <v>14123</v>
      </c>
      <c r="F257" s="10" t="str">
        <f t="shared" si="50"/>
        <v>B08N1WL9XW</v>
      </c>
      <c r="G257" s="10" t="str">
        <f t="shared" si="50"/>
        <v>USBCables</v>
      </c>
      <c r="H257" s="23">
        <f t="shared" si="50"/>
        <v>182</v>
      </c>
      <c r="I257" s="23">
        <f t="shared" si="50"/>
        <v>599</v>
      </c>
      <c r="J257" s="11">
        <f t="shared" si="50"/>
        <v>0.7</v>
      </c>
      <c r="K257" s="23">
        <f t="shared" si="39"/>
        <v>3594</v>
      </c>
      <c r="L257" s="23">
        <f t="shared" si="40"/>
        <v>327.60000000000002</v>
      </c>
      <c r="M257" s="23">
        <f t="shared" si="41"/>
        <v>11</v>
      </c>
      <c r="N257" s="23" t="str">
        <f t="shared" si="49"/>
        <v>Sep</v>
      </c>
      <c r="O257" s="23">
        <f t="shared" si="42"/>
        <v>2021</v>
      </c>
    </row>
    <row r="258" spans="1:15" x14ac:dyDescent="0.55000000000000004">
      <c r="A258" s="33">
        <v>44451</v>
      </c>
      <c r="B258" s="9" t="s">
        <v>2464</v>
      </c>
      <c r="C258" s="9">
        <v>8</v>
      </c>
      <c r="D258" s="9" t="s">
        <v>14118</v>
      </c>
      <c r="E258" s="10" t="s">
        <v>14121</v>
      </c>
      <c r="F258" s="10" t="str">
        <f t="shared" si="50"/>
        <v>B07VVXJ2P5</v>
      </c>
      <c r="G258" s="10" t="str">
        <f t="shared" si="50"/>
        <v>TVWall&amp;CeilingMounts</v>
      </c>
      <c r="H258" s="23">
        <f t="shared" si="50"/>
        <v>96</v>
      </c>
      <c r="I258" s="23">
        <f t="shared" si="50"/>
        <v>399</v>
      </c>
      <c r="J258" s="11">
        <f t="shared" si="50"/>
        <v>0.76</v>
      </c>
      <c r="K258" s="23">
        <f t="shared" si="39"/>
        <v>3192</v>
      </c>
      <c r="L258" s="23">
        <f t="shared" si="40"/>
        <v>184.32</v>
      </c>
      <c r="M258" s="23">
        <f t="shared" si="41"/>
        <v>12</v>
      </c>
      <c r="N258" s="23" t="str">
        <f t="shared" si="49"/>
        <v>Sep</v>
      </c>
      <c r="O258" s="23">
        <f t="shared" si="42"/>
        <v>2021</v>
      </c>
    </row>
    <row r="259" spans="1:15" x14ac:dyDescent="0.55000000000000004">
      <c r="A259" s="33">
        <v>44452</v>
      </c>
      <c r="B259" s="9" t="s">
        <v>2475</v>
      </c>
      <c r="C259" s="9">
        <v>10</v>
      </c>
      <c r="D259" s="9" t="s">
        <v>14119</v>
      </c>
      <c r="E259" s="10" t="s">
        <v>14123</v>
      </c>
      <c r="F259" s="10" t="str">
        <f t="shared" si="50"/>
        <v>B0BC8BQ432</v>
      </c>
      <c r="G259" s="10" t="str">
        <f t="shared" si="50"/>
        <v>USBSmartTelevisions</v>
      </c>
      <c r="H259" s="23">
        <f t="shared" si="50"/>
        <v>54990</v>
      </c>
      <c r="I259" s="23">
        <f t="shared" si="50"/>
        <v>85000</v>
      </c>
      <c r="J259" s="11">
        <f t="shared" si="50"/>
        <v>0.35</v>
      </c>
      <c r="K259" s="23">
        <f t="shared" si="39"/>
        <v>850000</v>
      </c>
      <c r="L259" s="23">
        <f t="shared" si="40"/>
        <v>357435</v>
      </c>
      <c r="M259" s="23">
        <f t="shared" si="41"/>
        <v>13</v>
      </c>
      <c r="N259" s="23" t="str">
        <f t="shared" si="49"/>
        <v>Sep</v>
      </c>
      <c r="O259" s="23">
        <f t="shared" si="42"/>
        <v>2021</v>
      </c>
    </row>
    <row r="260" spans="1:15" x14ac:dyDescent="0.55000000000000004">
      <c r="A260" s="33">
        <v>44453</v>
      </c>
      <c r="B260" s="9" t="s">
        <v>2481</v>
      </c>
      <c r="C260" s="9">
        <v>15</v>
      </c>
      <c r="D260" s="9" t="s">
        <v>14118</v>
      </c>
      <c r="E260" s="10" t="s">
        <v>14121</v>
      </c>
      <c r="F260" s="10" t="str">
        <f t="shared" si="50"/>
        <v>B06XFTHCNY</v>
      </c>
      <c r="G260" s="10" t="str">
        <f t="shared" si="50"/>
        <v>RCACables</v>
      </c>
      <c r="H260" s="23">
        <f t="shared" si="50"/>
        <v>439</v>
      </c>
      <c r="I260" s="23">
        <f t="shared" si="50"/>
        <v>758</v>
      </c>
      <c r="J260" s="11">
        <f t="shared" si="50"/>
        <v>0.42</v>
      </c>
      <c r="K260" s="23">
        <f t="shared" ref="K260:K323" si="51">$I260*$C260</f>
        <v>11370</v>
      </c>
      <c r="L260" s="23">
        <f t="shared" ref="L260:L323" si="52">$H260*$C260*(1-$J260)</f>
        <v>3819.3000000000006</v>
      </c>
      <c r="M260" s="23">
        <f t="shared" si="41"/>
        <v>14</v>
      </c>
      <c r="N260" s="23" t="str">
        <f t="shared" si="49"/>
        <v>Sep</v>
      </c>
      <c r="O260" s="23">
        <f t="shared" si="42"/>
        <v>2021</v>
      </c>
    </row>
    <row r="261" spans="1:15" x14ac:dyDescent="0.55000000000000004">
      <c r="A261" s="33">
        <v>44454</v>
      </c>
      <c r="B261" s="9" t="s">
        <v>2493</v>
      </c>
      <c r="C261" s="9">
        <v>17</v>
      </c>
      <c r="D261" s="9" t="s">
        <v>14119</v>
      </c>
      <c r="E261" s="10" t="s">
        <v>14123</v>
      </c>
      <c r="F261" s="10" t="str">
        <f t="shared" si="50"/>
        <v>B08CT62BM1</v>
      </c>
      <c r="G261" s="10" t="str">
        <f t="shared" si="50"/>
        <v>USBCables</v>
      </c>
      <c r="H261" s="23">
        <f t="shared" si="50"/>
        <v>299</v>
      </c>
      <c r="I261" s="23">
        <f t="shared" si="50"/>
        <v>999</v>
      </c>
      <c r="J261" s="11">
        <f t="shared" si="50"/>
        <v>0.7</v>
      </c>
      <c r="K261" s="23">
        <f t="shared" si="51"/>
        <v>16983</v>
      </c>
      <c r="L261" s="23">
        <f t="shared" si="52"/>
        <v>1524.9000000000003</v>
      </c>
      <c r="M261" s="23">
        <f t="shared" ref="M261:M324" si="53">DAY($A261)</f>
        <v>15</v>
      </c>
      <c r="N261" s="23" t="str">
        <f t="shared" si="49"/>
        <v>Sep</v>
      </c>
      <c r="O261" s="23">
        <f t="shared" ref="O261:O324" si="54">YEAR(A261)</f>
        <v>2021</v>
      </c>
    </row>
    <row r="262" spans="1:15" x14ac:dyDescent="0.55000000000000004">
      <c r="A262" s="33">
        <v>44455</v>
      </c>
      <c r="B262" s="9" t="s">
        <v>2497</v>
      </c>
      <c r="C262" s="9">
        <v>18</v>
      </c>
      <c r="D262" s="9" t="s">
        <v>14118</v>
      </c>
      <c r="E262" s="10" t="s">
        <v>14121</v>
      </c>
      <c r="F262" s="10" t="str">
        <f t="shared" si="50"/>
        <v>B07CRL2GY6</v>
      </c>
      <c r="G262" s="10" t="str">
        <f t="shared" si="50"/>
        <v>USBCables</v>
      </c>
      <c r="H262" s="23">
        <f t="shared" si="50"/>
        <v>299</v>
      </c>
      <c r="I262" s="23">
        <f t="shared" si="50"/>
        <v>799</v>
      </c>
      <c r="J262" s="11">
        <f t="shared" si="50"/>
        <v>0.63</v>
      </c>
      <c r="K262" s="23">
        <f t="shared" si="51"/>
        <v>14382</v>
      </c>
      <c r="L262" s="23">
        <f t="shared" si="52"/>
        <v>1991.34</v>
      </c>
      <c r="M262" s="23">
        <f t="shared" si="53"/>
        <v>16</v>
      </c>
      <c r="N262" s="23" t="str">
        <f t="shared" si="49"/>
        <v>Sep</v>
      </c>
      <c r="O262" s="23">
        <f t="shared" si="54"/>
        <v>2021</v>
      </c>
    </row>
    <row r="263" spans="1:15" x14ac:dyDescent="0.55000000000000004">
      <c r="A263" s="33">
        <v>44456</v>
      </c>
      <c r="B263" s="9" t="s">
        <v>2502</v>
      </c>
      <c r="C263" s="9">
        <v>6</v>
      </c>
      <c r="D263" s="9" t="s">
        <v>14119</v>
      </c>
      <c r="E263" s="10" t="s">
        <v>14123</v>
      </c>
      <c r="F263" s="10" t="str">
        <f t="shared" si="50"/>
        <v>B07DWFX9YS</v>
      </c>
      <c r="G263" s="10" t="str">
        <f t="shared" si="50"/>
        <v>USBCables</v>
      </c>
      <c r="H263" s="23">
        <f t="shared" si="50"/>
        <v>789</v>
      </c>
      <c r="I263" s="23">
        <f t="shared" si="50"/>
        <v>1999</v>
      </c>
      <c r="J263" s="11">
        <f t="shared" si="50"/>
        <v>0.61</v>
      </c>
      <c r="K263" s="23">
        <f t="shared" si="51"/>
        <v>11994</v>
      </c>
      <c r="L263" s="23">
        <f t="shared" si="52"/>
        <v>1846.26</v>
      </c>
      <c r="M263" s="23">
        <f t="shared" si="53"/>
        <v>17</v>
      </c>
      <c r="N263" s="23" t="str">
        <f t="shared" si="49"/>
        <v>Sep</v>
      </c>
      <c r="O263" s="23">
        <f t="shared" si="54"/>
        <v>2021</v>
      </c>
    </row>
    <row r="264" spans="1:15" x14ac:dyDescent="0.55000000000000004">
      <c r="A264" s="33">
        <v>44457</v>
      </c>
      <c r="B264" s="9" t="s">
        <v>2513</v>
      </c>
      <c r="C264" s="9">
        <v>6</v>
      </c>
      <c r="D264" s="9" t="s">
        <v>14118</v>
      </c>
      <c r="E264" s="10" t="s">
        <v>14121</v>
      </c>
      <c r="F264" s="10" t="str">
        <f t="shared" ref="F264:J273" si="55">VLOOKUP($B264,Cleaned_data,F$2,FALSE)</f>
        <v>B01D5H90L4</v>
      </c>
      <c r="G264" s="10" t="str">
        <f t="shared" si="55"/>
        <v>HDMICables</v>
      </c>
      <c r="H264" s="23">
        <f t="shared" si="55"/>
        <v>299</v>
      </c>
      <c r="I264" s="23">
        <f t="shared" si="55"/>
        <v>700</v>
      </c>
      <c r="J264" s="11">
        <f t="shared" si="55"/>
        <v>0.56999999999999995</v>
      </c>
      <c r="K264" s="23">
        <f t="shared" si="51"/>
        <v>4200</v>
      </c>
      <c r="L264" s="23">
        <f t="shared" si="52"/>
        <v>771.42000000000007</v>
      </c>
      <c r="M264" s="23">
        <f t="shared" si="53"/>
        <v>18</v>
      </c>
      <c r="N264" s="23" t="str">
        <f t="shared" si="49"/>
        <v>Sep</v>
      </c>
      <c r="O264" s="23">
        <f t="shared" si="54"/>
        <v>2021</v>
      </c>
    </row>
    <row r="265" spans="1:15" x14ac:dyDescent="0.55000000000000004">
      <c r="A265" s="33">
        <v>44458</v>
      </c>
      <c r="B265" s="9" t="s">
        <v>2523</v>
      </c>
      <c r="C265" s="9">
        <v>6</v>
      </c>
      <c r="D265" s="9" t="s">
        <v>14119</v>
      </c>
      <c r="E265" s="10" t="s">
        <v>14123</v>
      </c>
      <c r="F265" s="10" t="str">
        <f t="shared" si="55"/>
        <v>B07F1P8KNV</v>
      </c>
      <c r="G265" s="10" t="str">
        <f t="shared" si="55"/>
        <v>USBCables</v>
      </c>
      <c r="H265" s="23">
        <f t="shared" si="55"/>
        <v>325</v>
      </c>
      <c r="I265" s="23">
        <f t="shared" si="55"/>
        <v>1099</v>
      </c>
      <c r="J265" s="11">
        <f t="shared" si="55"/>
        <v>0.7</v>
      </c>
      <c r="K265" s="23">
        <f t="shared" si="51"/>
        <v>6594</v>
      </c>
      <c r="L265" s="23">
        <f t="shared" si="52"/>
        <v>585.00000000000011</v>
      </c>
      <c r="M265" s="23">
        <f t="shared" si="53"/>
        <v>19</v>
      </c>
      <c r="N265" s="23" t="str">
        <f t="shared" si="49"/>
        <v>Sep</v>
      </c>
      <c r="O265" s="23">
        <f t="shared" si="54"/>
        <v>2021</v>
      </c>
    </row>
    <row r="266" spans="1:15" x14ac:dyDescent="0.55000000000000004">
      <c r="A266" s="33">
        <v>44459</v>
      </c>
      <c r="B266" s="9" t="s">
        <v>2528</v>
      </c>
      <c r="C266" s="9">
        <v>7</v>
      </c>
      <c r="D266" s="9" t="s">
        <v>14118</v>
      </c>
      <c r="E266" s="10" t="s">
        <v>14121</v>
      </c>
      <c r="F266" s="10" t="str">
        <f t="shared" si="55"/>
        <v>B084N1BM9L</v>
      </c>
      <c r="G266" s="10" t="str">
        <f t="shared" si="55"/>
        <v>USBCables</v>
      </c>
      <c r="H266" s="23">
        <f t="shared" si="55"/>
        <v>1299</v>
      </c>
      <c r="I266" s="23">
        <f t="shared" si="55"/>
        <v>1999</v>
      </c>
      <c r="J266" s="11">
        <f t="shared" si="55"/>
        <v>0.35</v>
      </c>
      <c r="K266" s="23">
        <f t="shared" si="51"/>
        <v>13993</v>
      </c>
      <c r="L266" s="23">
        <f t="shared" si="52"/>
        <v>5910.45</v>
      </c>
      <c r="M266" s="23">
        <f t="shared" si="53"/>
        <v>20</v>
      </c>
      <c r="N266" s="23" t="str">
        <f t="shared" si="49"/>
        <v>Sep</v>
      </c>
      <c r="O266" s="23">
        <f t="shared" si="54"/>
        <v>2021</v>
      </c>
    </row>
    <row r="267" spans="1:15" x14ac:dyDescent="0.55000000000000004">
      <c r="A267" s="33">
        <v>44460</v>
      </c>
      <c r="B267" s="9" t="s">
        <v>2533</v>
      </c>
      <c r="C267" s="9">
        <v>7</v>
      </c>
      <c r="D267" s="9" t="s">
        <v>14119</v>
      </c>
      <c r="E267" s="10" t="s">
        <v>14123</v>
      </c>
      <c r="F267" s="10" t="str">
        <f t="shared" si="55"/>
        <v>B09F6D21BY</v>
      </c>
      <c r="G267" s="10" t="str">
        <f t="shared" si="55"/>
        <v>USBRemoteControls</v>
      </c>
      <c r="H267" s="23">
        <f t="shared" si="55"/>
        <v>790</v>
      </c>
      <c r="I267" s="23">
        <f t="shared" si="55"/>
        <v>1999</v>
      </c>
      <c r="J267" s="11">
        <f t="shared" si="55"/>
        <v>0.6</v>
      </c>
      <c r="K267" s="23">
        <f t="shared" si="51"/>
        <v>13993</v>
      </c>
      <c r="L267" s="23">
        <f t="shared" si="52"/>
        <v>2212</v>
      </c>
      <c r="M267" s="23">
        <f t="shared" si="53"/>
        <v>21</v>
      </c>
      <c r="N267" s="23" t="str">
        <f t="shared" si="49"/>
        <v>Sep</v>
      </c>
      <c r="O267" s="23">
        <f t="shared" si="54"/>
        <v>2021</v>
      </c>
    </row>
    <row r="268" spans="1:15" x14ac:dyDescent="0.55000000000000004">
      <c r="A268" s="33">
        <v>44461</v>
      </c>
      <c r="B268" s="9" t="s">
        <v>2544</v>
      </c>
      <c r="C268" s="9">
        <v>7</v>
      </c>
      <c r="D268" s="9" t="s">
        <v>14118</v>
      </c>
      <c r="E268" s="10" t="s">
        <v>14121</v>
      </c>
      <c r="F268" s="10" t="str">
        <f t="shared" si="55"/>
        <v>B09LQQYNZQ</v>
      </c>
      <c r="G268" s="10" t="str">
        <f t="shared" si="55"/>
        <v>StreamingClients</v>
      </c>
      <c r="H268" s="23">
        <f t="shared" si="55"/>
        <v>4699</v>
      </c>
      <c r="I268" s="23">
        <f t="shared" si="55"/>
        <v>4699</v>
      </c>
      <c r="J268" s="11">
        <f t="shared" si="55"/>
        <v>0</v>
      </c>
      <c r="K268" s="23">
        <f t="shared" si="51"/>
        <v>32893</v>
      </c>
      <c r="L268" s="23">
        <f t="shared" si="52"/>
        <v>32893</v>
      </c>
      <c r="M268" s="23">
        <f t="shared" si="53"/>
        <v>22</v>
      </c>
      <c r="N268" s="23" t="str">
        <f t="shared" si="49"/>
        <v>Sep</v>
      </c>
      <c r="O268" s="23">
        <f t="shared" si="54"/>
        <v>2021</v>
      </c>
    </row>
    <row r="269" spans="1:15" x14ac:dyDescent="0.55000000000000004">
      <c r="A269" s="33">
        <v>44462</v>
      </c>
      <c r="B269" s="9" t="s">
        <v>2556</v>
      </c>
      <c r="C269" s="9">
        <v>7</v>
      </c>
      <c r="D269" s="9" t="s">
        <v>14119</v>
      </c>
      <c r="E269" s="10" t="s">
        <v>14123</v>
      </c>
      <c r="F269" s="10" t="str">
        <f t="shared" si="55"/>
        <v>B0BC9BW512</v>
      </c>
      <c r="G269" s="10" t="str">
        <f t="shared" si="55"/>
        <v>USBSmartTelevisions</v>
      </c>
      <c r="H269" s="23">
        <f t="shared" si="55"/>
        <v>18999</v>
      </c>
      <c r="I269" s="23">
        <f t="shared" si="55"/>
        <v>24990</v>
      </c>
      <c r="J269" s="11">
        <f t="shared" si="55"/>
        <v>0.24</v>
      </c>
      <c r="K269" s="23">
        <f t="shared" si="51"/>
        <v>174930</v>
      </c>
      <c r="L269" s="23">
        <f t="shared" si="52"/>
        <v>101074.68000000001</v>
      </c>
      <c r="M269" s="23">
        <f t="shared" si="53"/>
        <v>23</v>
      </c>
      <c r="N269" s="23" t="str">
        <f t="shared" si="49"/>
        <v>Sep</v>
      </c>
      <c r="O269" s="23">
        <f t="shared" si="54"/>
        <v>2021</v>
      </c>
    </row>
    <row r="270" spans="1:15" x14ac:dyDescent="0.55000000000000004">
      <c r="A270" s="33">
        <v>44463</v>
      </c>
      <c r="B270" s="9" t="s">
        <v>2563</v>
      </c>
      <c r="C270" s="9">
        <v>7</v>
      </c>
      <c r="D270" s="9" t="s">
        <v>14118</v>
      </c>
      <c r="E270" s="10" t="s">
        <v>14121</v>
      </c>
      <c r="F270" s="10" t="str">
        <f t="shared" si="55"/>
        <v>B0B61HYR92</v>
      </c>
      <c r="G270" s="10" t="str">
        <f t="shared" si="55"/>
        <v>USBCables</v>
      </c>
      <c r="H270" s="23">
        <f t="shared" si="55"/>
        <v>199</v>
      </c>
      <c r="I270" s="23">
        <f t="shared" si="55"/>
        <v>999</v>
      </c>
      <c r="J270" s="11">
        <f t="shared" si="55"/>
        <v>0.8</v>
      </c>
      <c r="K270" s="23">
        <f t="shared" si="51"/>
        <v>6993</v>
      </c>
      <c r="L270" s="23">
        <f t="shared" si="52"/>
        <v>278.59999999999997</v>
      </c>
      <c r="M270" s="23">
        <f t="shared" si="53"/>
        <v>24</v>
      </c>
      <c r="N270" s="23" t="str">
        <f t="shared" si="49"/>
        <v>Sep</v>
      </c>
      <c r="O270" s="23">
        <f t="shared" si="54"/>
        <v>2021</v>
      </c>
    </row>
    <row r="271" spans="1:15" x14ac:dyDescent="0.55000000000000004">
      <c r="A271" s="33">
        <v>44464</v>
      </c>
      <c r="B271" s="9" t="s">
        <v>2573</v>
      </c>
      <c r="C271" s="9">
        <v>7</v>
      </c>
      <c r="D271" s="9" t="s">
        <v>14119</v>
      </c>
      <c r="E271" s="10" t="s">
        <v>14123</v>
      </c>
      <c r="F271" s="10" t="str">
        <f t="shared" si="55"/>
        <v>B075ZTJ9XR</v>
      </c>
      <c r="G271" s="10" t="str">
        <f t="shared" si="55"/>
        <v>HDMICables</v>
      </c>
      <c r="H271" s="23">
        <f t="shared" si="55"/>
        <v>269</v>
      </c>
      <c r="I271" s="23">
        <f t="shared" si="55"/>
        <v>650</v>
      </c>
      <c r="J271" s="11">
        <f t="shared" si="55"/>
        <v>0.59</v>
      </c>
      <c r="K271" s="23">
        <f t="shared" si="51"/>
        <v>4550</v>
      </c>
      <c r="L271" s="23">
        <f t="shared" si="52"/>
        <v>772.03000000000009</v>
      </c>
      <c r="M271" s="23">
        <f t="shared" si="53"/>
        <v>25</v>
      </c>
      <c r="N271" s="23" t="str">
        <f t="shared" si="49"/>
        <v>Sep</v>
      </c>
      <c r="O271" s="23">
        <f t="shared" si="54"/>
        <v>2021</v>
      </c>
    </row>
    <row r="272" spans="1:15" x14ac:dyDescent="0.55000000000000004">
      <c r="A272" s="33">
        <v>44465</v>
      </c>
      <c r="B272" s="9" t="s">
        <v>2584</v>
      </c>
      <c r="C272" s="9">
        <v>7</v>
      </c>
      <c r="D272" s="9" t="s">
        <v>14118</v>
      </c>
      <c r="E272" s="10" t="s">
        <v>14121</v>
      </c>
      <c r="F272" s="10" t="str">
        <f t="shared" si="55"/>
        <v>B0978V2CP6</v>
      </c>
      <c r="G272" s="10" t="str">
        <f t="shared" si="55"/>
        <v>USB</v>
      </c>
      <c r="H272" s="23">
        <f t="shared" si="55"/>
        <v>1990</v>
      </c>
      <c r="I272" s="23">
        <f t="shared" si="55"/>
        <v>3100</v>
      </c>
      <c r="J272" s="11">
        <f t="shared" si="55"/>
        <v>0.36</v>
      </c>
      <c r="K272" s="23">
        <f t="shared" si="51"/>
        <v>21700</v>
      </c>
      <c r="L272" s="23">
        <f t="shared" si="52"/>
        <v>8915.2000000000007</v>
      </c>
      <c r="M272" s="23">
        <f t="shared" si="53"/>
        <v>26</v>
      </c>
      <c r="N272" s="23" t="str">
        <f t="shared" si="49"/>
        <v>Sep</v>
      </c>
      <c r="O272" s="23">
        <f t="shared" si="54"/>
        <v>2021</v>
      </c>
    </row>
    <row r="273" spans="1:15" x14ac:dyDescent="0.55000000000000004">
      <c r="A273" s="33">
        <v>44466</v>
      </c>
      <c r="B273" s="9" t="s">
        <v>2597</v>
      </c>
      <c r="C273" s="9">
        <v>11</v>
      </c>
      <c r="D273" s="9" t="s">
        <v>14119</v>
      </c>
      <c r="E273" s="10" t="s">
        <v>14123</v>
      </c>
      <c r="F273" s="10" t="str">
        <f t="shared" si="55"/>
        <v>B09LRZYBH1</v>
      </c>
      <c r="G273" s="10" t="str">
        <f t="shared" si="55"/>
        <v>TowerSpeakers</v>
      </c>
      <c r="H273" s="23">
        <f t="shared" si="55"/>
        <v>2299</v>
      </c>
      <c r="I273" s="23">
        <f t="shared" si="55"/>
        <v>3999</v>
      </c>
      <c r="J273" s="11">
        <f t="shared" si="55"/>
        <v>0.43</v>
      </c>
      <c r="K273" s="23">
        <f t="shared" si="51"/>
        <v>43989</v>
      </c>
      <c r="L273" s="23">
        <f t="shared" si="52"/>
        <v>14414.730000000001</v>
      </c>
      <c r="M273" s="23">
        <f t="shared" si="53"/>
        <v>27</v>
      </c>
      <c r="N273" s="23" t="str">
        <f t="shared" si="49"/>
        <v>Sep</v>
      </c>
      <c r="O273" s="23">
        <f t="shared" si="54"/>
        <v>2021</v>
      </c>
    </row>
    <row r="274" spans="1:15" x14ac:dyDescent="0.55000000000000004">
      <c r="A274" s="33">
        <v>44467</v>
      </c>
      <c r="B274" s="9" t="s">
        <v>2608</v>
      </c>
      <c r="C274" s="9">
        <v>11</v>
      </c>
      <c r="D274" s="9" t="s">
        <v>14118</v>
      </c>
      <c r="E274" s="10" t="s">
        <v>14121</v>
      </c>
      <c r="F274" s="10" t="str">
        <f t="shared" ref="F274:J283" si="56">VLOOKUP($B274,Cleaned_data,F$2,FALSE)</f>
        <v>B0B997FBZT</v>
      </c>
      <c r="G274" s="10" t="str">
        <f t="shared" si="56"/>
        <v>USBSmartTelevisions</v>
      </c>
      <c r="H274" s="23">
        <f t="shared" si="56"/>
        <v>35999</v>
      </c>
      <c r="I274" s="23">
        <f t="shared" si="56"/>
        <v>49990</v>
      </c>
      <c r="J274" s="11">
        <f t="shared" si="56"/>
        <v>0.28000000000000003</v>
      </c>
      <c r="K274" s="23">
        <f t="shared" si="51"/>
        <v>549890</v>
      </c>
      <c r="L274" s="23">
        <f t="shared" si="52"/>
        <v>285112.08</v>
      </c>
      <c r="M274" s="23">
        <f t="shared" si="53"/>
        <v>28</v>
      </c>
      <c r="N274" s="23" t="str">
        <f t="shared" si="49"/>
        <v>Sep</v>
      </c>
      <c r="O274" s="23">
        <f t="shared" si="54"/>
        <v>2021</v>
      </c>
    </row>
    <row r="275" spans="1:15" x14ac:dyDescent="0.55000000000000004">
      <c r="A275" s="33">
        <v>44468</v>
      </c>
      <c r="B275" s="9" t="s">
        <v>2613</v>
      </c>
      <c r="C275" s="9">
        <v>11</v>
      </c>
      <c r="D275" s="9" t="s">
        <v>14119</v>
      </c>
      <c r="E275" s="10" t="s">
        <v>14123</v>
      </c>
      <c r="F275" s="10" t="str">
        <f t="shared" si="56"/>
        <v>B098LCVYPW</v>
      </c>
      <c r="G275" s="10" t="str">
        <f t="shared" si="56"/>
        <v>USBRemoteControls</v>
      </c>
      <c r="H275" s="23">
        <f t="shared" si="56"/>
        <v>349</v>
      </c>
      <c r="I275" s="23">
        <f t="shared" si="56"/>
        <v>999</v>
      </c>
      <c r="J275" s="11">
        <f t="shared" si="56"/>
        <v>0.65</v>
      </c>
      <c r="K275" s="23">
        <f t="shared" si="51"/>
        <v>10989</v>
      </c>
      <c r="L275" s="23">
        <f t="shared" si="52"/>
        <v>1343.6499999999999</v>
      </c>
      <c r="M275" s="23">
        <f t="shared" si="53"/>
        <v>29</v>
      </c>
      <c r="N275" s="23" t="str">
        <f t="shared" si="49"/>
        <v>Sep</v>
      </c>
      <c r="O275" s="23">
        <f t="shared" si="54"/>
        <v>2021</v>
      </c>
    </row>
    <row r="276" spans="1:15" x14ac:dyDescent="0.55000000000000004">
      <c r="A276" s="33">
        <v>44469</v>
      </c>
      <c r="B276" s="9" t="s">
        <v>2623</v>
      </c>
      <c r="C276" s="9">
        <v>11</v>
      </c>
      <c r="D276" s="9" t="s">
        <v>14118</v>
      </c>
      <c r="E276" s="10" t="s">
        <v>14121</v>
      </c>
      <c r="F276" s="10" t="str">
        <f t="shared" si="56"/>
        <v>B09HV71RL1</v>
      </c>
      <c r="G276" s="10" t="str">
        <f t="shared" si="56"/>
        <v>USBCables</v>
      </c>
      <c r="H276" s="23">
        <f t="shared" si="56"/>
        <v>719</v>
      </c>
      <c r="I276" s="23">
        <f t="shared" si="56"/>
        <v>1499</v>
      </c>
      <c r="J276" s="11">
        <f t="shared" si="56"/>
        <v>0.52</v>
      </c>
      <c r="K276" s="23">
        <f t="shared" si="51"/>
        <v>16489</v>
      </c>
      <c r="L276" s="23">
        <f t="shared" si="52"/>
        <v>3796.3199999999997</v>
      </c>
      <c r="M276" s="23">
        <f t="shared" si="53"/>
        <v>30</v>
      </c>
      <c r="N276" s="23" t="str">
        <f t="shared" si="49"/>
        <v>Sep</v>
      </c>
      <c r="O276" s="23">
        <f t="shared" si="54"/>
        <v>2021</v>
      </c>
    </row>
    <row r="277" spans="1:15" x14ac:dyDescent="0.55000000000000004">
      <c r="A277" s="33">
        <v>44470</v>
      </c>
      <c r="B277" s="9" t="s">
        <v>2628</v>
      </c>
      <c r="C277" s="9">
        <v>9</v>
      </c>
      <c r="D277" s="9" t="s">
        <v>14119</v>
      </c>
      <c r="E277" s="10" t="s">
        <v>14123</v>
      </c>
      <c r="F277" s="10" t="str">
        <f t="shared" si="56"/>
        <v>B08PZ6HZLT</v>
      </c>
      <c r="G277" s="10" t="str">
        <f t="shared" si="56"/>
        <v>USBSmartTelevisions</v>
      </c>
      <c r="H277" s="23">
        <f t="shared" si="56"/>
        <v>8999</v>
      </c>
      <c r="I277" s="23">
        <f t="shared" si="56"/>
        <v>18999</v>
      </c>
      <c r="J277" s="11">
        <f t="shared" si="56"/>
        <v>0.53</v>
      </c>
      <c r="K277" s="23">
        <f t="shared" si="51"/>
        <v>170991</v>
      </c>
      <c r="L277" s="23">
        <f t="shared" si="52"/>
        <v>38065.769999999997</v>
      </c>
      <c r="M277" s="23">
        <f t="shared" si="53"/>
        <v>1</v>
      </c>
      <c r="N277" s="23" t="str">
        <f>TEXT(A277,"mmm")</f>
        <v>Oct</v>
      </c>
      <c r="O277" s="23">
        <f t="shared" si="54"/>
        <v>2021</v>
      </c>
    </row>
    <row r="278" spans="1:15" x14ac:dyDescent="0.55000000000000004">
      <c r="A278" s="33">
        <v>44471</v>
      </c>
      <c r="B278" s="9" t="s">
        <v>2639</v>
      </c>
      <c r="C278" s="9">
        <v>5</v>
      </c>
      <c r="D278" s="9" t="s">
        <v>14118</v>
      </c>
      <c r="E278" s="10" t="s">
        <v>14121</v>
      </c>
      <c r="F278" s="10" t="str">
        <f t="shared" si="56"/>
        <v>B075TJHWVC</v>
      </c>
      <c r="G278" s="10" t="str">
        <f t="shared" si="56"/>
        <v>USBSatelliteReceivers</v>
      </c>
      <c r="H278" s="23">
        <f t="shared" si="56"/>
        <v>917</v>
      </c>
      <c r="I278" s="23">
        <f t="shared" si="56"/>
        <v>2299</v>
      </c>
      <c r="J278" s="11">
        <f t="shared" si="56"/>
        <v>0.6</v>
      </c>
      <c r="K278" s="23">
        <f t="shared" si="51"/>
        <v>11495</v>
      </c>
      <c r="L278" s="23">
        <f t="shared" si="52"/>
        <v>1834</v>
      </c>
      <c r="M278" s="23">
        <f t="shared" si="53"/>
        <v>2</v>
      </c>
      <c r="N278" s="23" t="str">
        <f t="shared" ref="N278:N307" si="57">TEXT(A278,"mmm")</f>
        <v>Oct</v>
      </c>
      <c r="O278" s="23">
        <f t="shared" si="54"/>
        <v>2021</v>
      </c>
    </row>
    <row r="279" spans="1:15" x14ac:dyDescent="0.55000000000000004">
      <c r="A279" s="33">
        <v>44472</v>
      </c>
      <c r="B279" s="9" t="s">
        <v>2650</v>
      </c>
      <c r="C279" s="9">
        <v>8</v>
      </c>
      <c r="D279" s="9" t="s">
        <v>14119</v>
      </c>
      <c r="E279" s="10" t="s">
        <v>14123</v>
      </c>
      <c r="F279" s="10" t="str">
        <f t="shared" si="56"/>
        <v>B09LV13JFB</v>
      </c>
      <c r="G279" s="10" t="str">
        <f t="shared" si="56"/>
        <v>USBRemoteControls</v>
      </c>
      <c r="H279" s="23">
        <f t="shared" si="56"/>
        <v>399</v>
      </c>
      <c r="I279" s="23">
        <f t="shared" si="56"/>
        <v>999</v>
      </c>
      <c r="J279" s="11">
        <f t="shared" si="56"/>
        <v>0.6</v>
      </c>
      <c r="K279" s="23">
        <f t="shared" si="51"/>
        <v>7992</v>
      </c>
      <c r="L279" s="23">
        <f t="shared" si="52"/>
        <v>1276.8000000000002</v>
      </c>
      <c r="M279" s="23">
        <f t="shared" si="53"/>
        <v>3</v>
      </c>
      <c r="N279" s="23" t="str">
        <f t="shared" si="57"/>
        <v>Oct</v>
      </c>
      <c r="O279" s="23">
        <f t="shared" si="54"/>
        <v>2021</v>
      </c>
    </row>
    <row r="280" spans="1:15" x14ac:dyDescent="0.55000000000000004">
      <c r="A280" s="33">
        <v>44473</v>
      </c>
      <c r="B280" s="9" t="s">
        <v>2660</v>
      </c>
      <c r="C280" s="9">
        <v>7</v>
      </c>
      <c r="D280" s="9" t="s">
        <v>14118</v>
      </c>
      <c r="E280" s="10" t="s">
        <v>14121</v>
      </c>
      <c r="F280" s="10" t="str">
        <f t="shared" si="56"/>
        <v>B092BL5DCX</v>
      </c>
      <c r="G280" s="10" t="str">
        <f t="shared" si="56"/>
        <v>USBSmartTelevisions</v>
      </c>
      <c r="H280" s="23">
        <f t="shared" si="56"/>
        <v>45999</v>
      </c>
      <c r="I280" s="23">
        <f t="shared" si="56"/>
        <v>69900</v>
      </c>
      <c r="J280" s="11">
        <f t="shared" si="56"/>
        <v>0.34</v>
      </c>
      <c r="K280" s="23">
        <f t="shared" si="51"/>
        <v>489300</v>
      </c>
      <c r="L280" s="23">
        <f t="shared" si="52"/>
        <v>212515.37999999998</v>
      </c>
      <c r="M280" s="23">
        <f t="shared" si="53"/>
        <v>4</v>
      </c>
      <c r="N280" s="23" t="str">
        <f t="shared" si="57"/>
        <v>Oct</v>
      </c>
      <c r="O280" s="23">
        <f t="shared" si="54"/>
        <v>2021</v>
      </c>
    </row>
    <row r="281" spans="1:15" x14ac:dyDescent="0.55000000000000004">
      <c r="A281" s="33">
        <v>44474</v>
      </c>
      <c r="B281" s="9" t="s">
        <v>2666</v>
      </c>
      <c r="C281" s="9">
        <v>6</v>
      </c>
      <c r="D281" s="9" t="s">
        <v>14119</v>
      </c>
      <c r="E281" s="10" t="s">
        <v>14123</v>
      </c>
      <c r="F281" s="10" t="str">
        <f t="shared" si="56"/>
        <v>B09VH568H7</v>
      </c>
      <c r="G281" s="10" t="str">
        <f t="shared" si="56"/>
        <v>USBCables</v>
      </c>
      <c r="H281" s="23">
        <f t="shared" si="56"/>
        <v>119</v>
      </c>
      <c r="I281" s="23">
        <f t="shared" si="56"/>
        <v>299</v>
      </c>
      <c r="J281" s="11">
        <f t="shared" si="56"/>
        <v>0.6</v>
      </c>
      <c r="K281" s="23">
        <f t="shared" si="51"/>
        <v>1794</v>
      </c>
      <c r="L281" s="23">
        <f t="shared" si="52"/>
        <v>285.60000000000002</v>
      </c>
      <c r="M281" s="23">
        <f t="shared" si="53"/>
        <v>5</v>
      </c>
      <c r="N281" s="23" t="str">
        <f t="shared" si="57"/>
        <v>Oct</v>
      </c>
      <c r="O281" s="23">
        <f t="shared" si="54"/>
        <v>2021</v>
      </c>
    </row>
    <row r="282" spans="1:15" x14ac:dyDescent="0.55000000000000004">
      <c r="A282" s="33">
        <v>44475</v>
      </c>
      <c r="B282" s="9" t="s">
        <v>2677</v>
      </c>
      <c r="C282" s="9">
        <v>15</v>
      </c>
      <c r="D282" s="9" t="s">
        <v>14118</v>
      </c>
      <c r="E282" s="10" t="s">
        <v>14121</v>
      </c>
      <c r="F282" s="10" t="str">
        <f t="shared" si="56"/>
        <v>B09HQSV46W</v>
      </c>
      <c r="G282" s="10" t="str">
        <f t="shared" si="56"/>
        <v>USBSmartTelevisions</v>
      </c>
      <c r="H282" s="23">
        <f t="shared" si="56"/>
        <v>21999</v>
      </c>
      <c r="I282" s="23">
        <f t="shared" si="56"/>
        <v>29999</v>
      </c>
      <c r="J282" s="11">
        <f t="shared" si="56"/>
        <v>0.27</v>
      </c>
      <c r="K282" s="23">
        <f t="shared" si="51"/>
        <v>449985</v>
      </c>
      <c r="L282" s="23">
        <f t="shared" si="52"/>
        <v>240889.05</v>
      </c>
      <c r="M282" s="23">
        <f t="shared" si="53"/>
        <v>6</v>
      </c>
      <c r="N282" s="23" t="str">
        <f t="shared" si="57"/>
        <v>Oct</v>
      </c>
      <c r="O282" s="23">
        <f t="shared" si="54"/>
        <v>2021</v>
      </c>
    </row>
    <row r="283" spans="1:15" x14ac:dyDescent="0.55000000000000004">
      <c r="A283" s="33">
        <v>44476</v>
      </c>
      <c r="B283" s="9" t="s">
        <v>2682</v>
      </c>
      <c r="C283" s="23">
        <v>23</v>
      </c>
      <c r="D283" s="9" t="s">
        <v>14119</v>
      </c>
      <c r="E283" s="10" t="s">
        <v>14123</v>
      </c>
      <c r="F283" s="10" t="str">
        <f t="shared" si="56"/>
        <v>B08TZD7FQN</v>
      </c>
      <c r="G283" s="10" t="str">
        <f t="shared" si="56"/>
        <v>USBRemoteControls</v>
      </c>
      <c r="H283" s="23">
        <f t="shared" si="56"/>
        <v>299</v>
      </c>
      <c r="I283" s="23">
        <f t="shared" si="56"/>
        <v>599</v>
      </c>
      <c r="J283" s="11">
        <f t="shared" si="56"/>
        <v>0.5</v>
      </c>
      <c r="K283" s="23">
        <f t="shared" si="51"/>
        <v>13777</v>
      </c>
      <c r="L283" s="23">
        <f t="shared" si="52"/>
        <v>3438.5</v>
      </c>
      <c r="M283" s="23">
        <f t="shared" si="53"/>
        <v>7</v>
      </c>
      <c r="N283" s="23" t="str">
        <f t="shared" si="57"/>
        <v>Oct</v>
      </c>
      <c r="O283" s="23">
        <f t="shared" si="54"/>
        <v>2021</v>
      </c>
    </row>
    <row r="284" spans="1:15" x14ac:dyDescent="0.55000000000000004">
      <c r="A284" s="33">
        <v>44477</v>
      </c>
      <c r="B284" s="9" t="s">
        <v>2692</v>
      </c>
      <c r="C284" s="9">
        <v>14</v>
      </c>
      <c r="D284" s="9" t="s">
        <v>14118</v>
      </c>
      <c r="E284" s="10" t="s">
        <v>14121</v>
      </c>
      <c r="F284" s="10" t="str">
        <f t="shared" ref="F284:J293" si="58">VLOOKUP($B284,Cleaned_data,F$2,FALSE)</f>
        <v>B0B21XL94T</v>
      </c>
      <c r="G284" s="10" t="str">
        <f t="shared" si="58"/>
        <v>USBSmartTelevisions</v>
      </c>
      <c r="H284" s="23">
        <f t="shared" si="58"/>
        <v>21990</v>
      </c>
      <c r="I284" s="23">
        <f t="shared" si="58"/>
        <v>34990</v>
      </c>
      <c r="J284" s="11">
        <f t="shared" si="58"/>
        <v>0.37</v>
      </c>
      <c r="K284" s="23">
        <f t="shared" si="51"/>
        <v>489860</v>
      </c>
      <c r="L284" s="23">
        <f t="shared" si="52"/>
        <v>193951.8</v>
      </c>
      <c r="M284" s="23">
        <f t="shared" si="53"/>
        <v>8</v>
      </c>
      <c r="N284" s="23" t="str">
        <f t="shared" si="57"/>
        <v>Oct</v>
      </c>
      <c r="O284" s="23">
        <f t="shared" si="54"/>
        <v>2021</v>
      </c>
    </row>
    <row r="285" spans="1:15" x14ac:dyDescent="0.55000000000000004">
      <c r="A285" s="33">
        <v>44478</v>
      </c>
      <c r="B285" s="9" t="s">
        <v>2702</v>
      </c>
      <c r="C285" s="9">
        <v>9</v>
      </c>
      <c r="D285" s="9" t="s">
        <v>14119</v>
      </c>
      <c r="E285" s="10" t="s">
        <v>14123</v>
      </c>
      <c r="F285" s="10" t="str">
        <f t="shared" si="58"/>
        <v>B09PTT8DZF</v>
      </c>
      <c r="G285" s="10" t="str">
        <f t="shared" si="58"/>
        <v>USBCables</v>
      </c>
      <c r="H285" s="23">
        <f t="shared" si="58"/>
        <v>417.44</v>
      </c>
      <c r="I285" s="23">
        <f t="shared" si="58"/>
        <v>670</v>
      </c>
      <c r="J285" s="11">
        <f t="shared" si="58"/>
        <v>0.38</v>
      </c>
      <c r="K285" s="23">
        <f t="shared" si="51"/>
        <v>6030</v>
      </c>
      <c r="L285" s="23">
        <f t="shared" si="52"/>
        <v>2329.3152</v>
      </c>
      <c r="M285" s="23">
        <f t="shared" si="53"/>
        <v>9</v>
      </c>
      <c r="N285" s="23" t="str">
        <f t="shared" si="57"/>
        <v>Oct</v>
      </c>
      <c r="O285" s="23">
        <f t="shared" si="54"/>
        <v>2021</v>
      </c>
    </row>
    <row r="286" spans="1:15" x14ac:dyDescent="0.55000000000000004">
      <c r="A286" s="33">
        <v>44479</v>
      </c>
      <c r="B286" s="9" t="s">
        <v>2714</v>
      </c>
      <c r="C286" s="9">
        <v>4</v>
      </c>
      <c r="D286" s="9" t="s">
        <v>14118</v>
      </c>
      <c r="E286" s="10" t="s">
        <v>14121</v>
      </c>
      <c r="F286" s="10" t="str">
        <f t="shared" si="58"/>
        <v>B0B94JPY2N</v>
      </c>
      <c r="G286" s="10" t="str">
        <f t="shared" si="58"/>
        <v>USBCables</v>
      </c>
      <c r="H286" s="23">
        <f t="shared" si="58"/>
        <v>199</v>
      </c>
      <c r="I286" s="23">
        <f t="shared" si="58"/>
        <v>999</v>
      </c>
      <c r="J286" s="11">
        <f t="shared" si="58"/>
        <v>0.8</v>
      </c>
      <c r="K286" s="23">
        <f t="shared" si="51"/>
        <v>3996</v>
      </c>
      <c r="L286" s="23">
        <f t="shared" si="52"/>
        <v>159.19999999999996</v>
      </c>
      <c r="M286" s="23">
        <f t="shared" si="53"/>
        <v>10</v>
      </c>
      <c r="N286" s="23" t="str">
        <f t="shared" si="57"/>
        <v>Oct</v>
      </c>
      <c r="O286" s="23">
        <f t="shared" si="54"/>
        <v>2021</v>
      </c>
    </row>
    <row r="287" spans="1:15" x14ac:dyDescent="0.55000000000000004">
      <c r="A287" s="33">
        <v>44480</v>
      </c>
      <c r="B287" s="9" t="s">
        <v>2724</v>
      </c>
      <c r="C287" s="9">
        <v>3</v>
      </c>
      <c r="D287" s="9" t="s">
        <v>14119</v>
      </c>
      <c r="E287" s="10" t="s">
        <v>14123</v>
      </c>
      <c r="F287" s="10" t="str">
        <f t="shared" si="58"/>
        <v>B0B3XXSB1K</v>
      </c>
      <c r="G287" s="10" t="str">
        <f t="shared" si="58"/>
        <v>USBSmartTelevisions</v>
      </c>
      <c r="H287" s="23">
        <f t="shared" si="58"/>
        <v>47990</v>
      </c>
      <c r="I287" s="23">
        <f t="shared" si="58"/>
        <v>79990</v>
      </c>
      <c r="J287" s="11">
        <f t="shared" si="58"/>
        <v>0.4</v>
      </c>
      <c r="K287" s="23">
        <f t="shared" si="51"/>
        <v>239970</v>
      </c>
      <c r="L287" s="23">
        <f t="shared" si="52"/>
        <v>86382</v>
      </c>
      <c r="M287" s="23">
        <f t="shared" si="53"/>
        <v>11</v>
      </c>
      <c r="N287" s="23" t="str">
        <f t="shared" si="57"/>
        <v>Oct</v>
      </c>
      <c r="O287" s="23">
        <f t="shared" si="54"/>
        <v>2021</v>
      </c>
    </row>
    <row r="288" spans="1:15" x14ac:dyDescent="0.55000000000000004">
      <c r="A288" s="33">
        <v>44481</v>
      </c>
      <c r="B288" s="9" t="s">
        <v>2729</v>
      </c>
      <c r="C288" s="9">
        <v>8</v>
      </c>
      <c r="D288" s="9" t="s">
        <v>14118</v>
      </c>
      <c r="E288" s="10" t="s">
        <v>14121</v>
      </c>
      <c r="F288" s="10" t="str">
        <f t="shared" si="58"/>
        <v>B08RZ12GKR</v>
      </c>
      <c r="G288" s="10" t="str">
        <f t="shared" si="58"/>
        <v>USBRemoteControls</v>
      </c>
      <c r="H288" s="23">
        <f t="shared" si="58"/>
        <v>215</v>
      </c>
      <c r="I288" s="23">
        <f t="shared" si="58"/>
        <v>499</v>
      </c>
      <c r="J288" s="11">
        <f t="shared" si="58"/>
        <v>0.56999999999999995</v>
      </c>
      <c r="K288" s="23">
        <f t="shared" si="51"/>
        <v>3992</v>
      </c>
      <c r="L288" s="23">
        <f t="shared" si="52"/>
        <v>739.60000000000014</v>
      </c>
      <c r="M288" s="23">
        <f t="shared" si="53"/>
        <v>12</v>
      </c>
      <c r="N288" s="23" t="str">
        <f t="shared" si="57"/>
        <v>Oct</v>
      </c>
      <c r="O288" s="23">
        <f t="shared" si="54"/>
        <v>2021</v>
      </c>
    </row>
    <row r="289" spans="1:15" x14ac:dyDescent="0.55000000000000004">
      <c r="A289" s="33">
        <v>44482</v>
      </c>
      <c r="B289" s="9" t="s">
        <v>2740</v>
      </c>
      <c r="C289" s="9">
        <v>12</v>
      </c>
      <c r="D289" s="9" t="s">
        <v>14119</v>
      </c>
      <c r="E289" s="10" t="s">
        <v>14123</v>
      </c>
      <c r="F289" s="10" t="str">
        <f t="shared" si="58"/>
        <v>B0B4T8RSJ1</v>
      </c>
      <c r="G289" s="10" t="str">
        <f t="shared" si="58"/>
        <v>USBCables</v>
      </c>
      <c r="H289" s="23">
        <f t="shared" si="58"/>
        <v>99</v>
      </c>
      <c r="I289" s="23">
        <f t="shared" si="58"/>
        <v>800</v>
      </c>
      <c r="J289" s="11">
        <f t="shared" si="58"/>
        <v>0.88</v>
      </c>
      <c r="K289" s="23">
        <f t="shared" si="51"/>
        <v>9600</v>
      </c>
      <c r="L289" s="23">
        <f t="shared" si="52"/>
        <v>142.56</v>
      </c>
      <c r="M289" s="23">
        <f t="shared" si="53"/>
        <v>13</v>
      </c>
      <c r="N289" s="23" t="str">
        <f t="shared" si="57"/>
        <v>Oct</v>
      </c>
      <c r="O289" s="23">
        <f t="shared" si="54"/>
        <v>2021</v>
      </c>
    </row>
    <row r="290" spans="1:15" x14ac:dyDescent="0.55000000000000004">
      <c r="A290" s="33">
        <v>44483</v>
      </c>
      <c r="B290" s="9" t="s">
        <v>2745</v>
      </c>
      <c r="C290" s="9">
        <v>15</v>
      </c>
      <c r="D290" s="9" t="s">
        <v>14118</v>
      </c>
      <c r="E290" s="10" t="s">
        <v>14121</v>
      </c>
      <c r="F290" s="10" t="str">
        <f t="shared" si="58"/>
        <v>B0B7B9V9QP</v>
      </c>
      <c r="G290" s="10" t="str">
        <f t="shared" si="58"/>
        <v>USBSmartTelevisions</v>
      </c>
      <c r="H290" s="23">
        <f t="shared" si="58"/>
        <v>18999</v>
      </c>
      <c r="I290" s="23">
        <f t="shared" si="58"/>
        <v>35000</v>
      </c>
      <c r="J290" s="11">
        <f t="shared" si="58"/>
        <v>0.46</v>
      </c>
      <c r="K290" s="23">
        <f t="shared" si="51"/>
        <v>525000</v>
      </c>
      <c r="L290" s="23">
        <f t="shared" si="52"/>
        <v>153891.90000000002</v>
      </c>
      <c r="M290" s="23">
        <f t="shared" si="53"/>
        <v>14</v>
      </c>
      <c r="N290" s="23" t="str">
        <f t="shared" si="57"/>
        <v>Oct</v>
      </c>
      <c r="O290" s="23">
        <f t="shared" si="54"/>
        <v>2021</v>
      </c>
    </row>
    <row r="291" spans="1:15" x14ac:dyDescent="0.55000000000000004">
      <c r="A291" s="33">
        <v>44484</v>
      </c>
      <c r="B291" s="9" t="s">
        <v>2756</v>
      </c>
      <c r="C291" s="9">
        <v>17</v>
      </c>
      <c r="D291" s="9" t="s">
        <v>14119</v>
      </c>
      <c r="E291" s="10" t="s">
        <v>14123</v>
      </c>
      <c r="F291" s="10" t="str">
        <f t="shared" si="58"/>
        <v>B08XXVXP3J</v>
      </c>
      <c r="G291" s="10" t="str">
        <f t="shared" si="58"/>
        <v>USBCables</v>
      </c>
      <c r="H291" s="23">
        <f t="shared" si="58"/>
        <v>249</v>
      </c>
      <c r="I291" s="23">
        <f t="shared" si="58"/>
        <v>999</v>
      </c>
      <c r="J291" s="11">
        <f t="shared" si="58"/>
        <v>0.75</v>
      </c>
      <c r="K291" s="23">
        <f t="shared" si="51"/>
        <v>16983</v>
      </c>
      <c r="L291" s="23">
        <f t="shared" si="52"/>
        <v>1058.25</v>
      </c>
      <c r="M291" s="23">
        <f t="shared" si="53"/>
        <v>15</v>
      </c>
      <c r="N291" s="23" t="str">
        <f t="shared" si="57"/>
        <v>Oct</v>
      </c>
      <c r="O291" s="23">
        <f t="shared" si="54"/>
        <v>2021</v>
      </c>
    </row>
    <row r="292" spans="1:15" x14ac:dyDescent="0.55000000000000004">
      <c r="A292" s="33">
        <v>44485</v>
      </c>
      <c r="B292" s="9" t="s">
        <v>2766</v>
      </c>
      <c r="C292" s="9">
        <v>3</v>
      </c>
      <c r="D292" s="9" t="s">
        <v>14118</v>
      </c>
      <c r="E292" s="10" t="s">
        <v>14121</v>
      </c>
      <c r="F292" s="10" t="str">
        <f t="shared" si="58"/>
        <v>B06XGWRKYT</v>
      </c>
      <c r="G292" s="10" t="str">
        <f t="shared" si="58"/>
        <v>USBStandardTelevisions</v>
      </c>
      <c r="H292" s="23">
        <f t="shared" si="58"/>
        <v>7999</v>
      </c>
      <c r="I292" s="23">
        <f t="shared" si="58"/>
        <v>15999</v>
      </c>
      <c r="J292" s="11">
        <f t="shared" si="58"/>
        <v>0.5</v>
      </c>
      <c r="K292" s="23">
        <f t="shared" si="51"/>
        <v>47997</v>
      </c>
      <c r="L292" s="23">
        <f t="shared" si="52"/>
        <v>11998.5</v>
      </c>
      <c r="M292" s="23">
        <f t="shared" si="53"/>
        <v>16</v>
      </c>
      <c r="N292" s="23" t="str">
        <f t="shared" si="57"/>
        <v>Oct</v>
      </c>
      <c r="O292" s="23">
        <f t="shared" si="54"/>
        <v>2021</v>
      </c>
    </row>
    <row r="293" spans="1:15" x14ac:dyDescent="0.55000000000000004">
      <c r="A293" s="33">
        <v>44486</v>
      </c>
      <c r="B293" s="9" t="s">
        <v>2776</v>
      </c>
      <c r="C293" s="9">
        <v>2</v>
      </c>
      <c r="D293" s="9" t="s">
        <v>14119</v>
      </c>
      <c r="E293" s="10" t="s">
        <v>14123</v>
      </c>
      <c r="F293" s="10" t="str">
        <f t="shared" si="58"/>
        <v>B07CWDX49D</v>
      </c>
      <c r="G293" s="10" t="str">
        <f t="shared" si="58"/>
        <v>USBCables</v>
      </c>
      <c r="H293" s="23">
        <f t="shared" si="58"/>
        <v>649</v>
      </c>
      <c r="I293" s="23">
        <f t="shared" si="58"/>
        <v>1600</v>
      </c>
      <c r="J293" s="11">
        <f t="shared" si="58"/>
        <v>0.59</v>
      </c>
      <c r="K293" s="23">
        <f t="shared" si="51"/>
        <v>3200</v>
      </c>
      <c r="L293" s="23">
        <f t="shared" si="52"/>
        <v>532.18000000000006</v>
      </c>
      <c r="M293" s="23">
        <f t="shared" si="53"/>
        <v>17</v>
      </c>
      <c r="N293" s="23" t="str">
        <f t="shared" si="57"/>
        <v>Oct</v>
      </c>
      <c r="O293" s="23">
        <f t="shared" si="54"/>
        <v>2021</v>
      </c>
    </row>
    <row r="294" spans="1:15" x14ac:dyDescent="0.55000000000000004">
      <c r="A294" s="33">
        <v>44487</v>
      </c>
      <c r="B294" s="9" t="s">
        <v>2781</v>
      </c>
      <c r="C294" s="9">
        <v>9</v>
      </c>
      <c r="D294" s="9" t="s">
        <v>14118</v>
      </c>
      <c r="E294" s="10" t="s">
        <v>14121</v>
      </c>
      <c r="F294" s="10" t="str">
        <f t="shared" ref="F294:J303" si="59">VLOOKUP($B294,Cleaned_data,F$2,FALSE)</f>
        <v>B09TY4MSH3</v>
      </c>
      <c r="G294" s="10" t="str">
        <f t="shared" si="59"/>
        <v>USBRemoteControls</v>
      </c>
      <c r="H294" s="23">
        <f t="shared" si="59"/>
        <v>1289</v>
      </c>
      <c r="I294" s="23">
        <f t="shared" si="59"/>
        <v>2499</v>
      </c>
      <c r="J294" s="11">
        <f t="shared" si="59"/>
        <v>0.48</v>
      </c>
      <c r="K294" s="23">
        <f t="shared" si="51"/>
        <v>22491</v>
      </c>
      <c r="L294" s="23">
        <f t="shared" si="52"/>
        <v>6032.52</v>
      </c>
      <c r="M294" s="23">
        <f t="shared" si="53"/>
        <v>18</v>
      </c>
      <c r="N294" s="23" t="str">
        <f t="shared" si="57"/>
        <v>Oct</v>
      </c>
      <c r="O294" s="23">
        <f t="shared" si="54"/>
        <v>2021</v>
      </c>
    </row>
    <row r="295" spans="1:15" x14ac:dyDescent="0.55000000000000004">
      <c r="A295" s="33">
        <v>44488</v>
      </c>
      <c r="B295" s="9" t="s">
        <v>2791</v>
      </c>
      <c r="C295" s="9">
        <v>5</v>
      </c>
      <c r="D295" s="9" t="s">
        <v>14119</v>
      </c>
      <c r="E295" s="10" t="s">
        <v>14123</v>
      </c>
      <c r="F295" s="10" t="str">
        <f t="shared" si="59"/>
        <v>B07RY2X9MP</v>
      </c>
      <c r="G295" s="10" t="str">
        <f t="shared" si="59"/>
        <v>HDMICables</v>
      </c>
      <c r="H295" s="23">
        <f t="shared" si="59"/>
        <v>609</v>
      </c>
      <c r="I295" s="23">
        <f t="shared" si="59"/>
        <v>1500</v>
      </c>
      <c r="J295" s="11">
        <f t="shared" si="59"/>
        <v>0.59</v>
      </c>
      <c r="K295" s="23">
        <f t="shared" si="51"/>
        <v>7500</v>
      </c>
      <c r="L295" s="23">
        <f t="shared" si="52"/>
        <v>1248.45</v>
      </c>
      <c r="M295" s="23">
        <f t="shared" si="53"/>
        <v>19</v>
      </c>
      <c r="N295" s="23" t="str">
        <f t="shared" si="57"/>
        <v>Oct</v>
      </c>
      <c r="O295" s="23">
        <f t="shared" si="54"/>
        <v>2021</v>
      </c>
    </row>
    <row r="296" spans="1:15" x14ac:dyDescent="0.55000000000000004">
      <c r="A296" s="33">
        <v>44489</v>
      </c>
      <c r="B296" s="9" t="s">
        <v>2802</v>
      </c>
      <c r="C296" s="9">
        <v>6</v>
      </c>
      <c r="D296" s="9" t="s">
        <v>14118</v>
      </c>
      <c r="E296" s="10" t="s">
        <v>14121</v>
      </c>
      <c r="F296" s="10" t="str">
        <f t="shared" si="59"/>
        <v>B0B2C5MJN6</v>
      </c>
      <c r="G296" s="10" t="str">
        <f t="shared" si="59"/>
        <v>USBSmartTelevisions</v>
      </c>
      <c r="H296" s="23">
        <f t="shared" si="59"/>
        <v>32990</v>
      </c>
      <c r="I296" s="23">
        <f t="shared" si="59"/>
        <v>54990</v>
      </c>
      <c r="J296" s="11">
        <f t="shared" si="59"/>
        <v>0.4</v>
      </c>
      <c r="K296" s="23">
        <f t="shared" si="51"/>
        <v>329940</v>
      </c>
      <c r="L296" s="23">
        <f t="shared" si="52"/>
        <v>118764</v>
      </c>
      <c r="M296" s="23">
        <f t="shared" si="53"/>
        <v>20</v>
      </c>
      <c r="N296" s="23" t="str">
        <f t="shared" si="57"/>
        <v>Oct</v>
      </c>
      <c r="O296" s="23">
        <f t="shared" si="54"/>
        <v>2021</v>
      </c>
    </row>
    <row r="297" spans="1:15" x14ac:dyDescent="0.55000000000000004">
      <c r="A297" s="33">
        <v>44490</v>
      </c>
      <c r="B297" s="9" t="s">
        <v>2812</v>
      </c>
      <c r="C297" s="9">
        <v>8</v>
      </c>
      <c r="D297" s="9" t="s">
        <v>14119</v>
      </c>
      <c r="E297" s="10" t="s">
        <v>14123</v>
      </c>
      <c r="F297" s="10" t="str">
        <f t="shared" si="59"/>
        <v>B0BBMGLQDW</v>
      </c>
      <c r="G297" s="10" t="str">
        <f t="shared" si="59"/>
        <v>HDMICables</v>
      </c>
      <c r="H297" s="23">
        <f t="shared" si="59"/>
        <v>599</v>
      </c>
      <c r="I297" s="23">
        <f t="shared" si="59"/>
        <v>1999</v>
      </c>
      <c r="J297" s="11">
        <f t="shared" si="59"/>
        <v>0.7</v>
      </c>
      <c r="K297" s="23">
        <f t="shared" si="51"/>
        <v>15992</v>
      </c>
      <c r="L297" s="23">
        <f t="shared" si="52"/>
        <v>1437.6000000000001</v>
      </c>
      <c r="M297" s="23">
        <f t="shared" si="53"/>
        <v>21</v>
      </c>
      <c r="N297" s="23" t="str">
        <f t="shared" si="57"/>
        <v>Oct</v>
      </c>
      <c r="O297" s="23">
        <f t="shared" si="54"/>
        <v>2021</v>
      </c>
    </row>
    <row r="298" spans="1:15" x14ac:dyDescent="0.55000000000000004">
      <c r="A298" s="33">
        <v>44491</v>
      </c>
      <c r="B298" s="9" t="s">
        <v>2822</v>
      </c>
      <c r="C298" s="9">
        <v>10</v>
      </c>
      <c r="D298" s="9" t="s">
        <v>14118</v>
      </c>
      <c r="E298" s="10" t="s">
        <v>14121</v>
      </c>
      <c r="F298" s="10" t="str">
        <f t="shared" si="59"/>
        <v>B01LONQBDG</v>
      </c>
      <c r="G298" s="10" t="str">
        <f t="shared" si="59"/>
        <v>USBCables</v>
      </c>
      <c r="H298" s="23">
        <f t="shared" si="59"/>
        <v>349</v>
      </c>
      <c r="I298" s="23">
        <f t="shared" si="59"/>
        <v>899</v>
      </c>
      <c r="J298" s="11">
        <f t="shared" si="59"/>
        <v>0.61</v>
      </c>
      <c r="K298" s="23">
        <f t="shared" si="51"/>
        <v>8990</v>
      </c>
      <c r="L298" s="23">
        <f t="shared" si="52"/>
        <v>1361.1000000000001</v>
      </c>
      <c r="M298" s="23">
        <f t="shared" si="53"/>
        <v>22</v>
      </c>
      <c r="N298" s="23" t="str">
        <f t="shared" si="57"/>
        <v>Oct</v>
      </c>
      <c r="O298" s="23">
        <f t="shared" si="54"/>
        <v>2021</v>
      </c>
    </row>
    <row r="299" spans="1:15" x14ac:dyDescent="0.55000000000000004">
      <c r="A299" s="33">
        <v>44492</v>
      </c>
      <c r="B299" s="9" t="s">
        <v>2832</v>
      </c>
      <c r="C299" s="9">
        <v>15</v>
      </c>
      <c r="D299" s="9" t="s">
        <v>14119</v>
      </c>
      <c r="E299" s="10" t="s">
        <v>14123</v>
      </c>
      <c r="F299" s="10" t="str">
        <f t="shared" si="59"/>
        <v>B08XXF5V6G</v>
      </c>
      <c r="G299" s="10" t="str">
        <f t="shared" si="59"/>
        <v>USBSmartTelevisions</v>
      </c>
      <c r="H299" s="23">
        <f t="shared" si="59"/>
        <v>29999</v>
      </c>
      <c r="I299" s="23">
        <f t="shared" si="59"/>
        <v>50999</v>
      </c>
      <c r="J299" s="11">
        <f t="shared" si="59"/>
        <v>0.41</v>
      </c>
      <c r="K299" s="23">
        <f t="shared" si="51"/>
        <v>764985</v>
      </c>
      <c r="L299" s="23">
        <f t="shared" si="52"/>
        <v>265491.15000000002</v>
      </c>
      <c r="M299" s="23">
        <f t="shared" si="53"/>
        <v>23</v>
      </c>
      <c r="N299" s="23" t="str">
        <f t="shared" si="57"/>
        <v>Oct</v>
      </c>
      <c r="O299" s="23">
        <f t="shared" si="54"/>
        <v>2021</v>
      </c>
    </row>
    <row r="300" spans="1:15" x14ac:dyDescent="0.55000000000000004">
      <c r="A300" s="33">
        <v>44493</v>
      </c>
      <c r="B300" s="9" t="s">
        <v>2843</v>
      </c>
      <c r="C300" s="9">
        <v>17</v>
      </c>
      <c r="D300" s="9" t="s">
        <v>14118</v>
      </c>
      <c r="E300" s="10" t="s">
        <v>14121</v>
      </c>
      <c r="F300" s="10" t="str">
        <f t="shared" si="59"/>
        <v>B09HK9JH4F</v>
      </c>
      <c r="G300" s="10" t="str">
        <f t="shared" si="59"/>
        <v>USBRemoteControls</v>
      </c>
      <c r="H300" s="23">
        <f t="shared" si="59"/>
        <v>199</v>
      </c>
      <c r="I300" s="23">
        <f t="shared" si="59"/>
        <v>399</v>
      </c>
      <c r="J300" s="11">
        <f t="shared" si="59"/>
        <v>0.5</v>
      </c>
      <c r="K300" s="23">
        <f t="shared" si="51"/>
        <v>6783</v>
      </c>
      <c r="L300" s="23">
        <f t="shared" si="52"/>
        <v>1691.5</v>
      </c>
      <c r="M300" s="23">
        <f t="shared" si="53"/>
        <v>24</v>
      </c>
      <c r="N300" s="23" t="str">
        <f t="shared" si="57"/>
        <v>Oct</v>
      </c>
      <c r="O300" s="23">
        <f t="shared" si="54"/>
        <v>2021</v>
      </c>
    </row>
    <row r="301" spans="1:15" x14ac:dyDescent="0.55000000000000004">
      <c r="A301" s="33">
        <v>44494</v>
      </c>
      <c r="B301" s="9" t="s">
        <v>2845</v>
      </c>
      <c r="C301" s="9">
        <v>18</v>
      </c>
      <c r="D301" s="9" t="s">
        <v>14119</v>
      </c>
      <c r="E301" s="10" t="s">
        <v>14123</v>
      </c>
      <c r="F301" s="10" t="str">
        <f t="shared" si="59"/>
        <v>B09MMD1FDN</v>
      </c>
      <c r="G301" s="10" t="str">
        <f t="shared" si="59"/>
        <v>USBRemoteControls</v>
      </c>
      <c r="H301" s="23">
        <f t="shared" si="59"/>
        <v>349</v>
      </c>
      <c r="I301" s="23">
        <f t="shared" si="59"/>
        <v>699</v>
      </c>
      <c r="J301" s="11">
        <f t="shared" si="59"/>
        <v>0.5</v>
      </c>
      <c r="K301" s="23">
        <f t="shared" si="51"/>
        <v>12582</v>
      </c>
      <c r="L301" s="23">
        <f t="shared" si="52"/>
        <v>3141</v>
      </c>
      <c r="M301" s="23">
        <f t="shared" si="53"/>
        <v>25</v>
      </c>
      <c r="N301" s="23" t="str">
        <f t="shared" si="57"/>
        <v>Oct</v>
      </c>
      <c r="O301" s="23">
        <f t="shared" si="54"/>
        <v>2021</v>
      </c>
    </row>
    <row r="302" spans="1:15" x14ac:dyDescent="0.55000000000000004">
      <c r="A302" s="33">
        <v>44495</v>
      </c>
      <c r="B302" s="9" t="s">
        <v>2855</v>
      </c>
      <c r="C302" s="9">
        <v>6</v>
      </c>
      <c r="D302" s="9" t="s">
        <v>14118</v>
      </c>
      <c r="E302" s="10" t="s">
        <v>14121</v>
      </c>
      <c r="F302" s="10" t="str">
        <f t="shared" si="59"/>
        <v>B09HN7LD5L</v>
      </c>
      <c r="G302" s="10" t="str">
        <f t="shared" si="59"/>
        <v>TVWall&amp;CeilingMounts</v>
      </c>
      <c r="H302" s="23">
        <f t="shared" si="59"/>
        <v>1850</v>
      </c>
      <c r="I302" s="23">
        <f t="shared" si="59"/>
        <v>4500</v>
      </c>
      <c r="J302" s="11">
        <f t="shared" si="59"/>
        <v>0.59</v>
      </c>
      <c r="K302" s="23">
        <f t="shared" si="51"/>
        <v>27000</v>
      </c>
      <c r="L302" s="23">
        <f t="shared" si="52"/>
        <v>4551</v>
      </c>
      <c r="M302" s="23">
        <f t="shared" si="53"/>
        <v>26</v>
      </c>
      <c r="N302" s="23" t="str">
        <f t="shared" si="57"/>
        <v>Oct</v>
      </c>
      <c r="O302" s="23">
        <f t="shared" si="54"/>
        <v>2021</v>
      </c>
    </row>
    <row r="303" spans="1:15" x14ac:dyDescent="0.55000000000000004">
      <c r="A303" s="33">
        <v>44496</v>
      </c>
      <c r="B303" s="9" t="s">
        <v>2867</v>
      </c>
      <c r="C303" s="9">
        <v>6</v>
      </c>
      <c r="D303" s="9" t="s">
        <v>14119</v>
      </c>
      <c r="E303" s="10" t="s">
        <v>14123</v>
      </c>
      <c r="F303" s="10" t="str">
        <f t="shared" si="59"/>
        <v>B0BNDD9TN6</v>
      </c>
      <c r="G303" s="10" t="str">
        <f t="shared" si="59"/>
        <v>USB</v>
      </c>
      <c r="H303" s="23">
        <f t="shared" si="59"/>
        <v>13990</v>
      </c>
      <c r="I303" s="23">
        <f t="shared" si="59"/>
        <v>28900</v>
      </c>
      <c r="J303" s="11">
        <f t="shared" si="59"/>
        <v>0.52</v>
      </c>
      <c r="K303" s="23">
        <f t="shared" si="51"/>
        <v>173400</v>
      </c>
      <c r="L303" s="23">
        <f t="shared" si="52"/>
        <v>40291.199999999997</v>
      </c>
      <c r="M303" s="23">
        <f t="shared" si="53"/>
        <v>27</v>
      </c>
      <c r="N303" s="23" t="str">
        <f t="shared" si="57"/>
        <v>Oct</v>
      </c>
      <c r="O303" s="23">
        <f t="shared" si="54"/>
        <v>2021</v>
      </c>
    </row>
    <row r="304" spans="1:15" x14ac:dyDescent="0.55000000000000004">
      <c r="A304" s="33">
        <v>44497</v>
      </c>
      <c r="B304" s="9" t="s">
        <v>2879</v>
      </c>
      <c r="C304" s="9">
        <v>6</v>
      </c>
      <c r="D304" s="9" t="s">
        <v>14118</v>
      </c>
      <c r="E304" s="10" t="s">
        <v>14121</v>
      </c>
      <c r="F304" s="10" t="str">
        <f t="shared" ref="F304:J313" si="60">VLOOKUP($B304,Cleaned_data,F$2,FALSE)</f>
        <v>B0941392C8</v>
      </c>
      <c r="G304" s="10" t="str">
        <f t="shared" si="60"/>
        <v>USBCables</v>
      </c>
      <c r="H304" s="23">
        <f t="shared" si="60"/>
        <v>129</v>
      </c>
      <c r="I304" s="23">
        <f t="shared" si="60"/>
        <v>449</v>
      </c>
      <c r="J304" s="11">
        <f t="shared" si="60"/>
        <v>0.71</v>
      </c>
      <c r="K304" s="23">
        <f t="shared" si="51"/>
        <v>2694</v>
      </c>
      <c r="L304" s="23">
        <f t="shared" si="52"/>
        <v>224.46000000000004</v>
      </c>
      <c r="M304" s="23">
        <f t="shared" si="53"/>
        <v>28</v>
      </c>
      <c r="N304" s="23" t="str">
        <f t="shared" si="57"/>
        <v>Oct</v>
      </c>
      <c r="O304" s="23">
        <f t="shared" si="54"/>
        <v>2021</v>
      </c>
    </row>
    <row r="305" spans="1:15" x14ac:dyDescent="0.55000000000000004">
      <c r="A305" s="33">
        <v>44498</v>
      </c>
      <c r="B305" s="9" t="s">
        <v>2889</v>
      </c>
      <c r="C305" s="9">
        <v>7</v>
      </c>
      <c r="D305" s="9" t="s">
        <v>14119</v>
      </c>
      <c r="E305" s="10" t="s">
        <v>14123</v>
      </c>
      <c r="F305" s="10" t="str">
        <f t="shared" si="60"/>
        <v>B01M5967SY</v>
      </c>
      <c r="G305" s="10" t="str">
        <f t="shared" si="60"/>
        <v>HDMICables</v>
      </c>
      <c r="H305" s="23">
        <f t="shared" si="60"/>
        <v>379</v>
      </c>
      <c r="I305" s="23">
        <f t="shared" si="60"/>
        <v>999</v>
      </c>
      <c r="J305" s="11">
        <f t="shared" si="60"/>
        <v>0.62</v>
      </c>
      <c r="K305" s="23">
        <f t="shared" si="51"/>
        <v>6993</v>
      </c>
      <c r="L305" s="23">
        <f t="shared" si="52"/>
        <v>1008.14</v>
      </c>
      <c r="M305" s="23">
        <f t="shared" si="53"/>
        <v>29</v>
      </c>
      <c r="N305" s="23" t="str">
        <f t="shared" si="57"/>
        <v>Oct</v>
      </c>
      <c r="O305" s="23">
        <f t="shared" si="54"/>
        <v>2021</v>
      </c>
    </row>
    <row r="306" spans="1:15" x14ac:dyDescent="0.55000000000000004">
      <c r="A306" s="33">
        <v>44499</v>
      </c>
      <c r="B306" s="9" t="s">
        <v>2894</v>
      </c>
      <c r="C306" s="9">
        <v>7</v>
      </c>
      <c r="D306" s="9" t="s">
        <v>14118</v>
      </c>
      <c r="E306" s="10" t="s">
        <v>14121</v>
      </c>
      <c r="F306" s="10" t="str">
        <f t="shared" si="60"/>
        <v>B016MDK4F4</v>
      </c>
      <c r="G306" s="10" t="str">
        <f t="shared" si="60"/>
        <v>HDMICables</v>
      </c>
      <c r="H306" s="23">
        <f t="shared" si="60"/>
        <v>185</v>
      </c>
      <c r="I306" s="23">
        <f t="shared" si="60"/>
        <v>499</v>
      </c>
      <c r="J306" s="11">
        <f t="shared" si="60"/>
        <v>0.63</v>
      </c>
      <c r="K306" s="23">
        <f t="shared" si="51"/>
        <v>3493</v>
      </c>
      <c r="L306" s="23">
        <f t="shared" si="52"/>
        <v>479.15</v>
      </c>
      <c r="M306" s="23">
        <f t="shared" si="53"/>
        <v>30</v>
      </c>
      <c r="N306" s="23" t="str">
        <f t="shared" si="57"/>
        <v>Oct</v>
      </c>
      <c r="O306" s="23">
        <f t="shared" si="54"/>
        <v>2021</v>
      </c>
    </row>
    <row r="307" spans="1:15" x14ac:dyDescent="0.55000000000000004">
      <c r="A307" s="33">
        <v>44500</v>
      </c>
      <c r="B307" s="9" t="s">
        <v>2905</v>
      </c>
      <c r="C307" s="9">
        <v>7</v>
      </c>
      <c r="D307" s="9" t="s">
        <v>14119</v>
      </c>
      <c r="E307" s="10" t="s">
        <v>14123</v>
      </c>
      <c r="F307" s="10" t="str">
        <f t="shared" si="60"/>
        <v>B08G43CCLC</v>
      </c>
      <c r="G307" s="10" t="str">
        <f t="shared" si="60"/>
        <v>WirelessUSBAdapters</v>
      </c>
      <c r="H307" s="23">
        <f t="shared" si="60"/>
        <v>218</v>
      </c>
      <c r="I307" s="23">
        <f t="shared" si="60"/>
        <v>999</v>
      </c>
      <c r="J307" s="11">
        <f t="shared" si="60"/>
        <v>0.78</v>
      </c>
      <c r="K307" s="23">
        <f t="shared" si="51"/>
        <v>6993</v>
      </c>
      <c r="L307" s="23">
        <f t="shared" si="52"/>
        <v>335.71999999999997</v>
      </c>
      <c r="M307" s="23">
        <f t="shared" si="53"/>
        <v>31</v>
      </c>
      <c r="N307" s="23" t="str">
        <f t="shared" si="57"/>
        <v>Oct</v>
      </c>
      <c r="O307" s="23">
        <f t="shared" si="54"/>
        <v>2021</v>
      </c>
    </row>
    <row r="308" spans="1:15" x14ac:dyDescent="0.55000000000000004">
      <c r="A308" s="33">
        <v>44501</v>
      </c>
      <c r="B308" s="9" t="s">
        <v>2916</v>
      </c>
      <c r="C308" s="9">
        <v>7</v>
      </c>
      <c r="D308" s="9" t="s">
        <v>14118</v>
      </c>
      <c r="E308" s="10" t="s">
        <v>14121</v>
      </c>
      <c r="F308" s="10" t="str">
        <f t="shared" si="60"/>
        <v>B0B61GCHC1</v>
      </c>
      <c r="G308" s="10" t="str">
        <f t="shared" si="60"/>
        <v>USBCables</v>
      </c>
      <c r="H308" s="23">
        <f t="shared" si="60"/>
        <v>199</v>
      </c>
      <c r="I308" s="23">
        <f t="shared" si="60"/>
        <v>999</v>
      </c>
      <c r="J308" s="11">
        <f t="shared" si="60"/>
        <v>0.8</v>
      </c>
      <c r="K308" s="23">
        <f t="shared" si="51"/>
        <v>6993</v>
      </c>
      <c r="L308" s="23">
        <f t="shared" si="52"/>
        <v>278.59999999999997</v>
      </c>
      <c r="M308" s="23">
        <f t="shared" si="53"/>
        <v>1</v>
      </c>
      <c r="N308" s="23" t="str">
        <f>TEXT(A308,"mmm")</f>
        <v>Nov</v>
      </c>
      <c r="O308" s="23">
        <f t="shared" si="54"/>
        <v>2021</v>
      </c>
    </row>
    <row r="309" spans="1:15" x14ac:dyDescent="0.55000000000000004">
      <c r="A309" s="33">
        <v>44502</v>
      </c>
      <c r="B309" s="9" t="s">
        <v>2926</v>
      </c>
      <c r="C309" s="9">
        <v>7</v>
      </c>
      <c r="D309" s="9" t="s">
        <v>14119</v>
      </c>
      <c r="E309" s="10" t="s">
        <v>14123</v>
      </c>
      <c r="F309" s="10" t="str">
        <f t="shared" si="60"/>
        <v>B07RX14W1Q</v>
      </c>
      <c r="G309" s="10" t="str">
        <f t="shared" si="60"/>
        <v>HDMICables</v>
      </c>
      <c r="H309" s="23">
        <f t="shared" si="60"/>
        <v>499</v>
      </c>
      <c r="I309" s="23">
        <f t="shared" si="60"/>
        <v>900</v>
      </c>
      <c r="J309" s="11">
        <f t="shared" si="60"/>
        <v>0.45</v>
      </c>
      <c r="K309" s="23">
        <f t="shared" si="51"/>
        <v>6300</v>
      </c>
      <c r="L309" s="23">
        <f t="shared" si="52"/>
        <v>1921.15</v>
      </c>
      <c r="M309" s="23">
        <f t="shared" si="53"/>
        <v>2</v>
      </c>
      <c r="N309" s="23" t="str">
        <f t="shared" ref="N309:N337" si="61">TEXT(A309,"mmm")</f>
        <v>Nov</v>
      </c>
      <c r="O309" s="23">
        <f t="shared" si="54"/>
        <v>2021</v>
      </c>
    </row>
    <row r="310" spans="1:15" x14ac:dyDescent="0.55000000000000004">
      <c r="A310" s="33">
        <v>44503</v>
      </c>
      <c r="B310" s="9" t="s">
        <v>2936</v>
      </c>
      <c r="C310" s="9">
        <v>7</v>
      </c>
      <c r="D310" s="9" t="s">
        <v>14118</v>
      </c>
      <c r="E310" s="10" t="s">
        <v>14121</v>
      </c>
      <c r="F310" s="10" t="str">
        <f t="shared" si="60"/>
        <v>B09PLD9TCD</v>
      </c>
      <c r="G310" s="10" t="str">
        <f t="shared" si="60"/>
        <v>USBSmartTelevisions</v>
      </c>
      <c r="H310" s="23">
        <f t="shared" si="60"/>
        <v>26999</v>
      </c>
      <c r="I310" s="23">
        <f t="shared" si="60"/>
        <v>42999</v>
      </c>
      <c r="J310" s="11">
        <f t="shared" si="60"/>
        <v>0.37</v>
      </c>
      <c r="K310" s="23">
        <f t="shared" si="51"/>
        <v>300993</v>
      </c>
      <c r="L310" s="23">
        <f t="shared" si="52"/>
        <v>119065.59</v>
      </c>
      <c r="M310" s="23">
        <f t="shared" si="53"/>
        <v>3</v>
      </c>
      <c r="N310" s="23" t="str">
        <f t="shared" si="61"/>
        <v>Nov</v>
      </c>
      <c r="O310" s="23">
        <f t="shared" si="54"/>
        <v>2021</v>
      </c>
    </row>
    <row r="311" spans="1:15" x14ac:dyDescent="0.55000000000000004">
      <c r="A311" s="33">
        <v>44504</v>
      </c>
      <c r="B311" s="9" t="s">
        <v>2946</v>
      </c>
      <c r="C311" s="9">
        <v>7</v>
      </c>
      <c r="D311" s="9" t="s">
        <v>14119</v>
      </c>
      <c r="E311" s="10" t="s">
        <v>14123</v>
      </c>
      <c r="F311" s="10" t="str">
        <f t="shared" si="60"/>
        <v>B0B8ZKWGKD</v>
      </c>
      <c r="G311" s="10" t="str">
        <f t="shared" si="60"/>
        <v>TVWall&amp;CeilingMounts</v>
      </c>
      <c r="H311" s="23">
        <f t="shared" si="60"/>
        <v>893</v>
      </c>
      <c r="I311" s="23">
        <f t="shared" si="60"/>
        <v>1052</v>
      </c>
      <c r="J311" s="11">
        <f t="shared" si="60"/>
        <v>0.15</v>
      </c>
      <c r="K311" s="23">
        <f t="shared" si="51"/>
        <v>7364</v>
      </c>
      <c r="L311" s="23">
        <f t="shared" si="52"/>
        <v>5313.3499999999995</v>
      </c>
      <c r="M311" s="23">
        <f t="shared" si="53"/>
        <v>4</v>
      </c>
      <c r="N311" s="23" t="str">
        <f t="shared" si="61"/>
        <v>Nov</v>
      </c>
      <c r="O311" s="23">
        <f t="shared" si="54"/>
        <v>2021</v>
      </c>
    </row>
    <row r="312" spans="1:15" x14ac:dyDescent="0.55000000000000004">
      <c r="A312" s="33">
        <v>44505</v>
      </c>
      <c r="B312" s="9" t="s">
        <v>2958</v>
      </c>
      <c r="C312" s="9">
        <v>11</v>
      </c>
      <c r="D312" s="9" t="s">
        <v>14118</v>
      </c>
      <c r="E312" s="10" t="s">
        <v>14121</v>
      </c>
      <c r="F312" s="10" t="str">
        <f t="shared" si="60"/>
        <v>B09NNJ9WYM</v>
      </c>
      <c r="G312" s="10" t="str">
        <f t="shared" si="60"/>
        <v>USBSmartTelevisions</v>
      </c>
      <c r="H312" s="23">
        <f t="shared" si="60"/>
        <v>10990</v>
      </c>
      <c r="I312" s="23">
        <f t="shared" si="60"/>
        <v>19990</v>
      </c>
      <c r="J312" s="11">
        <f t="shared" si="60"/>
        <v>0.45</v>
      </c>
      <c r="K312" s="23">
        <f t="shared" si="51"/>
        <v>219890</v>
      </c>
      <c r="L312" s="23">
        <f t="shared" si="52"/>
        <v>66489.5</v>
      </c>
      <c r="M312" s="23">
        <f t="shared" si="53"/>
        <v>5</v>
      </c>
      <c r="N312" s="23" t="str">
        <f t="shared" si="61"/>
        <v>Nov</v>
      </c>
      <c r="O312" s="23">
        <f t="shared" si="54"/>
        <v>2021</v>
      </c>
    </row>
    <row r="313" spans="1:15" x14ac:dyDescent="0.55000000000000004">
      <c r="A313" s="33">
        <v>44506</v>
      </c>
      <c r="B313" s="9" t="s">
        <v>2969</v>
      </c>
      <c r="C313" s="9">
        <v>11</v>
      </c>
      <c r="D313" s="9" t="s">
        <v>14119</v>
      </c>
      <c r="E313" s="10" t="s">
        <v>14123</v>
      </c>
      <c r="F313" s="10" t="str">
        <f t="shared" si="60"/>
        <v>B08H5L8V1L</v>
      </c>
      <c r="G313" s="10" t="str">
        <f t="shared" si="60"/>
        <v>USBCables</v>
      </c>
      <c r="H313" s="23">
        <f t="shared" si="60"/>
        <v>379</v>
      </c>
      <c r="I313" s="23">
        <f t="shared" si="60"/>
        <v>1099</v>
      </c>
      <c r="J313" s="11">
        <f t="shared" si="60"/>
        <v>0.66</v>
      </c>
      <c r="K313" s="23">
        <f t="shared" si="51"/>
        <v>12089</v>
      </c>
      <c r="L313" s="23">
        <f t="shared" si="52"/>
        <v>1417.4599999999998</v>
      </c>
      <c r="M313" s="23">
        <f t="shared" si="53"/>
        <v>6</v>
      </c>
      <c r="N313" s="23" t="str">
        <f t="shared" si="61"/>
        <v>Nov</v>
      </c>
      <c r="O313" s="23">
        <f t="shared" si="54"/>
        <v>2021</v>
      </c>
    </row>
    <row r="314" spans="1:15" x14ac:dyDescent="0.55000000000000004">
      <c r="A314" s="33">
        <v>44507</v>
      </c>
      <c r="B314" s="9" t="s">
        <v>2979</v>
      </c>
      <c r="C314" s="23">
        <v>11</v>
      </c>
      <c r="D314" s="9" t="s">
        <v>14118</v>
      </c>
      <c r="E314" s="10" t="s">
        <v>14121</v>
      </c>
      <c r="F314" s="10" t="str">
        <f t="shared" ref="F314:J323" si="62">VLOOKUP($B314,Cleaned_data,F$2,FALSE)</f>
        <v>B0B8CXTTG3</v>
      </c>
      <c r="G314" s="10" t="str">
        <f t="shared" si="62"/>
        <v>USBSmartTelevisions</v>
      </c>
      <c r="H314" s="23">
        <f t="shared" si="62"/>
        <v>16999</v>
      </c>
      <c r="I314" s="23">
        <f t="shared" si="62"/>
        <v>25999</v>
      </c>
      <c r="J314" s="11">
        <f t="shared" si="62"/>
        <v>0.35</v>
      </c>
      <c r="K314" s="23">
        <f t="shared" si="51"/>
        <v>285989</v>
      </c>
      <c r="L314" s="23">
        <f t="shared" si="52"/>
        <v>121542.85</v>
      </c>
      <c r="M314" s="23">
        <f t="shared" si="53"/>
        <v>7</v>
      </c>
      <c r="N314" s="23" t="str">
        <f t="shared" si="61"/>
        <v>Nov</v>
      </c>
      <c r="O314" s="23">
        <f t="shared" si="54"/>
        <v>2021</v>
      </c>
    </row>
    <row r="315" spans="1:15" x14ac:dyDescent="0.55000000000000004">
      <c r="A315" s="33">
        <v>44508</v>
      </c>
      <c r="B315" s="9" t="s">
        <v>2986</v>
      </c>
      <c r="C315" s="9">
        <v>11</v>
      </c>
      <c r="D315" s="9" t="s">
        <v>14119</v>
      </c>
      <c r="E315" s="10" t="s">
        <v>14123</v>
      </c>
      <c r="F315" s="10" t="str">
        <f t="shared" si="62"/>
        <v>B09HCH3JZG</v>
      </c>
      <c r="G315" s="10" t="str">
        <f t="shared" si="62"/>
        <v>HDMICables</v>
      </c>
      <c r="H315" s="23">
        <f t="shared" si="62"/>
        <v>699</v>
      </c>
      <c r="I315" s="23">
        <f t="shared" si="62"/>
        <v>1899</v>
      </c>
      <c r="J315" s="11">
        <f t="shared" si="62"/>
        <v>0.63</v>
      </c>
      <c r="K315" s="23">
        <f t="shared" si="51"/>
        <v>20889</v>
      </c>
      <c r="L315" s="23">
        <f t="shared" si="52"/>
        <v>2844.93</v>
      </c>
      <c r="M315" s="23">
        <f t="shared" si="53"/>
        <v>8</v>
      </c>
      <c r="N315" s="23" t="str">
        <f t="shared" si="61"/>
        <v>Nov</v>
      </c>
      <c r="O315" s="23">
        <f t="shared" si="54"/>
        <v>2021</v>
      </c>
    </row>
    <row r="316" spans="1:15" x14ac:dyDescent="0.55000000000000004">
      <c r="A316" s="33">
        <v>44509</v>
      </c>
      <c r="B316" s="9" t="s">
        <v>2996</v>
      </c>
      <c r="C316" s="9">
        <v>9</v>
      </c>
      <c r="D316" s="9" t="s">
        <v>14118</v>
      </c>
      <c r="E316" s="10" t="s">
        <v>14121</v>
      </c>
      <c r="F316" s="10" t="str">
        <f t="shared" si="62"/>
        <v>B097JVLW3L</v>
      </c>
      <c r="G316" s="10" t="str">
        <f t="shared" si="62"/>
        <v>USB3DGlasses</v>
      </c>
      <c r="H316" s="23">
        <f t="shared" si="62"/>
        <v>2699</v>
      </c>
      <c r="I316" s="23">
        <f t="shared" si="62"/>
        <v>3500</v>
      </c>
      <c r="J316" s="11">
        <f t="shared" si="62"/>
        <v>0.23</v>
      </c>
      <c r="K316" s="23">
        <f t="shared" si="51"/>
        <v>31500</v>
      </c>
      <c r="L316" s="23">
        <f t="shared" si="52"/>
        <v>18704.07</v>
      </c>
      <c r="M316" s="23">
        <f t="shared" si="53"/>
        <v>9</v>
      </c>
      <c r="N316" s="23" t="str">
        <f t="shared" si="61"/>
        <v>Nov</v>
      </c>
      <c r="O316" s="23">
        <f t="shared" si="54"/>
        <v>2021</v>
      </c>
    </row>
    <row r="317" spans="1:15" x14ac:dyDescent="0.55000000000000004">
      <c r="A317" s="33">
        <v>44510</v>
      </c>
      <c r="B317" s="9" t="s">
        <v>3009</v>
      </c>
      <c r="C317" s="9">
        <v>5</v>
      </c>
      <c r="D317" s="9" t="s">
        <v>14119</v>
      </c>
      <c r="E317" s="10" t="s">
        <v>14123</v>
      </c>
      <c r="F317" s="10" t="str">
        <f t="shared" si="62"/>
        <v>B09SB6SJB4</v>
      </c>
      <c r="G317" s="10" t="str">
        <f t="shared" si="62"/>
        <v>USBCables</v>
      </c>
      <c r="H317" s="23">
        <f t="shared" si="62"/>
        <v>129</v>
      </c>
      <c r="I317" s="23">
        <f t="shared" si="62"/>
        <v>599</v>
      </c>
      <c r="J317" s="11">
        <f t="shared" si="62"/>
        <v>0.78</v>
      </c>
      <c r="K317" s="23">
        <f t="shared" si="51"/>
        <v>2995</v>
      </c>
      <c r="L317" s="23">
        <f t="shared" si="52"/>
        <v>141.89999999999998</v>
      </c>
      <c r="M317" s="23">
        <f t="shared" si="53"/>
        <v>10</v>
      </c>
      <c r="N317" s="23" t="str">
        <f t="shared" si="61"/>
        <v>Nov</v>
      </c>
      <c r="O317" s="23">
        <f t="shared" si="54"/>
        <v>2021</v>
      </c>
    </row>
    <row r="318" spans="1:15" x14ac:dyDescent="0.55000000000000004">
      <c r="A318" s="33">
        <v>44511</v>
      </c>
      <c r="B318" s="9" t="s">
        <v>3019</v>
      </c>
      <c r="C318" s="9">
        <v>8</v>
      </c>
      <c r="D318" s="9" t="s">
        <v>14118</v>
      </c>
      <c r="E318" s="10" t="s">
        <v>14121</v>
      </c>
      <c r="F318" s="10" t="str">
        <f t="shared" si="62"/>
        <v>B08NW8GHCJ</v>
      </c>
      <c r="G318" s="10" t="str">
        <f t="shared" si="62"/>
        <v>USBCables</v>
      </c>
      <c r="H318" s="23">
        <f t="shared" si="62"/>
        <v>389</v>
      </c>
      <c r="I318" s="23">
        <f t="shared" si="62"/>
        <v>999</v>
      </c>
      <c r="J318" s="11">
        <f t="shared" si="62"/>
        <v>0.61</v>
      </c>
      <c r="K318" s="23">
        <f t="shared" si="51"/>
        <v>7992</v>
      </c>
      <c r="L318" s="23">
        <f t="shared" si="52"/>
        <v>1213.68</v>
      </c>
      <c r="M318" s="23">
        <f t="shared" si="53"/>
        <v>11</v>
      </c>
      <c r="N318" s="23" t="str">
        <f t="shared" si="61"/>
        <v>Nov</v>
      </c>
      <c r="O318" s="23">
        <f t="shared" si="54"/>
        <v>2021</v>
      </c>
    </row>
    <row r="319" spans="1:15" x14ac:dyDescent="0.55000000000000004">
      <c r="A319" s="33">
        <v>44512</v>
      </c>
      <c r="B319" s="9" t="s">
        <v>3029</v>
      </c>
      <c r="C319" s="9">
        <v>7</v>
      </c>
      <c r="D319" s="9" t="s">
        <v>14119</v>
      </c>
      <c r="E319" s="10" t="s">
        <v>14123</v>
      </c>
      <c r="F319" s="10" t="str">
        <f t="shared" si="62"/>
        <v>B09YHLPQYT</v>
      </c>
      <c r="G319" s="10" t="str">
        <f t="shared" si="62"/>
        <v>USBRemoteControls</v>
      </c>
      <c r="H319" s="23">
        <f t="shared" si="62"/>
        <v>246</v>
      </c>
      <c r="I319" s="23">
        <f t="shared" si="62"/>
        <v>600</v>
      </c>
      <c r="J319" s="11">
        <f t="shared" si="62"/>
        <v>0.59</v>
      </c>
      <c r="K319" s="23">
        <f t="shared" si="51"/>
        <v>4200</v>
      </c>
      <c r="L319" s="23">
        <f t="shared" si="52"/>
        <v>706.0200000000001</v>
      </c>
      <c r="M319" s="23">
        <f t="shared" si="53"/>
        <v>12</v>
      </c>
      <c r="N319" s="23" t="str">
        <f t="shared" si="61"/>
        <v>Nov</v>
      </c>
      <c r="O319" s="23">
        <f t="shared" si="54"/>
        <v>2021</v>
      </c>
    </row>
    <row r="320" spans="1:15" x14ac:dyDescent="0.55000000000000004">
      <c r="A320" s="33">
        <v>44513</v>
      </c>
      <c r="B320" s="9" t="s">
        <v>3040</v>
      </c>
      <c r="C320" s="9">
        <v>6</v>
      </c>
      <c r="D320" s="9" t="s">
        <v>14118</v>
      </c>
      <c r="E320" s="10" t="s">
        <v>14121</v>
      </c>
      <c r="F320" s="10" t="str">
        <f t="shared" si="62"/>
        <v>B08G1RW2Q3</v>
      </c>
      <c r="G320" s="10" t="str">
        <f t="shared" si="62"/>
        <v>USBCables</v>
      </c>
      <c r="H320" s="23">
        <f t="shared" si="62"/>
        <v>299</v>
      </c>
      <c r="I320" s="23">
        <f t="shared" si="62"/>
        <v>799</v>
      </c>
      <c r="J320" s="11">
        <f t="shared" si="62"/>
        <v>0.63</v>
      </c>
      <c r="K320" s="23">
        <f t="shared" si="51"/>
        <v>4794</v>
      </c>
      <c r="L320" s="23">
        <f t="shared" si="52"/>
        <v>663.78</v>
      </c>
      <c r="M320" s="23">
        <f t="shared" si="53"/>
        <v>13</v>
      </c>
      <c r="N320" s="23" t="str">
        <f t="shared" si="61"/>
        <v>Nov</v>
      </c>
      <c r="O320" s="23">
        <f t="shared" si="54"/>
        <v>2021</v>
      </c>
    </row>
    <row r="321" spans="1:15" x14ac:dyDescent="0.55000000000000004">
      <c r="A321" s="33">
        <v>44514</v>
      </c>
      <c r="B321" s="9" t="s">
        <v>3050</v>
      </c>
      <c r="C321" s="9">
        <v>15</v>
      </c>
      <c r="D321" s="9" t="s">
        <v>14119</v>
      </c>
      <c r="E321" s="10" t="s">
        <v>14123</v>
      </c>
      <c r="F321" s="10" t="str">
        <f t="shared" si="62"/>
        <v>B08YXJJW8H</v>
      </c>
      <c r="G321" s="10" t="str">
        <f t="shared" si="62"/>
        <v>USBRemoteControls</v>
      </c>
      <c r="H321" s="23">
        <f t="shared" si="62"/>
        <v>247</v>
      </c>
      <c r="I321" s="23">
        <f t="shared" si="62"/>
        <v>399</v>
      </c>
      <c r="J321" s="11">
        <f t="shared" si="62"/>
        <v>0.38</v>
      </c>
      <c r="K321" s="23">
        <f t="shared" si="51"/>
        <v>5985</v>
      </c>
      <c r="L321" s="23">
        <f t="shared" si="52"/>
        <v>2297.1</v>
      </c>
      <c r="M321" s="23">
        <f t="shared" si="53"/>
        <v>14</v>
      </c>
      <c r="N321" s="23" t="str">
        <f t="shared" si="61"/>
        <v>Nov</v>
      </c>
      <c r="O321" s="23">
        <f t="shared" si="54"/>
        <v>2021</v>
      </c>
    </row>
    <row r="322" spans="1:15" x14ac:dyDescent="0.55000000000000004">
      <c r="A322" s="33">
        <v>44515</v>
      </c>
      <c r="B322" s="9" t="s">
        <v>3061</v>
      </c>
      <c r="C322" s="9">
        <v>23</v>
      </c>
      <c r="D322" s="9" t="s">
        <v>14118</v>
      </c>
      <c r="E322" s="10" t="s">
        <v>14121</v>
      </c>
      <c r="F322" s="10" t="str">
        <f t="shared" si="62"/>
        <v>B09P8M18QM</v>
      </c>
      <c r="G322" s="10" t="str">
        <f t="shared" si="62"/>
        <v>USBRemoteControls</v>
      </c>
      <c r="H322" s="23">
        <f t="shared" si="62"/>
        <v>1369</v>
      </c>
      <c r="I322" s="23">
        <f t="shared" si="62"/>
        <v>2999</v>
      </c>
      <c r="J322" s="11">
        <f t="shared" si="62"/>
        <v>0.54</v>
      </c>
      <c r="K322" s="23">
        <f t="shared" si="51"/>
        <v>68977</v>
      </c>
      <c r="L322" s="23">
        <f t="shared" si="52"/>
        <v>14484.019999999999</v>
      </c>
      <c r="M322" s="23">
        <f t="shared" si="53"/>
        <v>15</v>
      </c>
      <c r="N322" s="23" t="str">
        <f t="shared" si="61"/>
        <v>Nov</v>
      </c>
      <c r="O322" s="23">
        <f t="shared" si="54"/>
        <v>2021</v>
      </c>
    </row>
    <row r="323" spans="1:15" x14ac:dyDescent="0.55000000000000004">
      <c r="A323" s="33">
        <v>44516</v>
      </c>
      <c r="B323" s="9" t="s">
        <v>3072</v>
      </c>
      <c r="C323" s="9">
        <v>14</v>
      </c>
      <c r="D323" s="9" t="s">
        <v>14119</v>
      </c>
      <c r="E323" s="10" t="s">
        <v>14123</v>
      </c>
      <c r="F323" s="10" t="str">
        <f t="shared" si="62"/>
        <v>B08BG4M4N7</v>
      </c>
      <c r="G323" s="10" t="str">
        <f t="shared" si="62"/>
        <v>USBRemoteControls</v>
      </c>
      <c r="H323" s="23">
        <f t="shared" si="62"/>
        <v>199</v>
      </c>
      <c r="I323" s="23">
        <f t="shared" si="62"/>
        <v>499</v>
      </c>
      <c r="J323" s="11">
        <f t="shared" si="62"/>
        <v>0.6</v>
      </c>
      <c r="K323" s="23">
        <f t="shared" si="51"/>
        <v>6986</v>
      </c>
      <c r="L323" s="23">
        <f t="shared" si="52"/>
        <v>1114.4000000000001</v>
      </c>
      <c r="M323" s="23">
        <f t="shared" si="53"/>
        <v>16</v>
      </c>
      <c r="N323" s="23" t="str">
        <f t="shared" si="61"/>
        <v>Nov</v>
      </c>
      <c r="O323" s="23">
        <f t="shared" si="54"/>
        <v>2021</v>
      </c>
    </row>
    <row r="324" spans="1:15" x14ac:dyDescent="0.55000000000000004">
      <c r="A324" s="33">
        <v>44517</v>
      </c>
      <c r="B324" s="9" t="s">
        <v>3082</v>
      </c>
      <c r="C324" s="9">
        <v>9</v>
      </c>
      <c r="D324" s="9" t="s">
        <v>14118</v>
      </c>
      <c r="E324" s="10" t="s">
        <v>14121</v>
      </c>
      <c r="F324" s="10" t="str">
        <f t="shared" ref="F324:J333" si="63">VLOOKUP($B324,Cleaned_data,F$2,FALSE)</f>
        <v>B07VJ9ZTXS</v>
      </c>
      <c r="G324" s="10" t="str">
        <f t="shared" si="63"/>
        <v>HDMICables</v>
      </c>
      <c r="H324" s="23">
        <f t="shared" si="63"/>
        <v>299</v>
      </c>
      <c r="I324" s="23">
        <f t="shared" si="63"/>
        <v>599</v>
      </c>
      <c r="J324" s="11">
        <f t="shared" si="63"/>
        <v>0.5</v>
      </c>
      <c r="K324" s="23">
        <f t="shared" ref="K324:K387" si="64">$I324*$C324</f>
        <v>5391</v>
      </c>
      <c r="L324" s="23">
        <f t="shared" ref="L324:L387" si="65">$H324*$C324*(1-$J324)</f>
        <v>1345.5</v>
      </c>
      <c r="M324" s="23">
        <f t="shared" si="53"/>
        <v>17</v>
      </c>
      <c r="N324" s="23" t="str">
        <f t="shared" si="61"/>
        <v>Nov</v>
      </c>
      <c r="O324" s="23">
        <f t="shared" si="54"/>
        <v>2021</v>
      </c>
    </row>
    <row r="325" spans="1:15" x14ac:dyDescent="0.55000000000000004">
      <c r="A325" s="33">
        <v>44518</v>
      </c>
      <c r="B325" s="9" t="s">
        <v>3092</v>
      </c>
      <c r="C325" s="9">
        <v>4</v>
      </c>
      <c r="D325" s="9" t="s">
        <v>14119</v>
      </c>
      <c r="E325" s="10" t="s">
        <v>14123</v>
      </c>
      <c r="F325" s="10" t="str">
        <f t="shared" si="63"/>
        <v>B084872DQY</v>
      </c>
      <c r="G325" s="10" t="str">
        <f t="shared" si="63"/>
        <v>USBSmartTelevisions</v>
      </c>
      <c r="H325" s="23">
        <f t="shared" si="63"/>
        <v>14999</v>
      </c>
      <c r="I325" s="23">
        <f t="shared" si="63"/>
        <v>14999</v>
      </c>
      <c r="J325" s="11">
        <f t="shared" si="63"/>
        <v>0</v>
      </c>
      <c r="K325" s="23">
        <f t="shared" si="64"/>
        <v>59996</v>
      </c>
      <c r="L325" s="23">
        <f t="shared" si="65"/>
        <v>59996</v>
      </c>
      <c r="M325" s="23">
        <f t="shared" ref="M325:M388" si="66">DAY($A325)</f>
        <v>18</v>
      </c>
      <c r="N325" s="23" t="str">
        <f t="shared" si="61"/>
        <v>Nov</v>
      </c>
      <c r="O325" s="23">
        <f t="shared" ref="O325:O388" si="67">YEAR(A325)</f>
        <v>2021</v>
      </c>
    </row>
    <row r="326" spans="1:15" x14ac:dyDescent="0.55000000000000004">
      <c r="A326" s="33">
        <v>44519</v>
      </c>
      <c r="B326" s="9" t="s">
        <v>3102</v>
      </c>
      <c r="C326" s="9">
        <v>3</v>
      </c>
      <c r="D326" s="9" t="s">
        <v>14118</v>
      </c>
      <c r="E326" s="10" t="s">
        <v>14121</v>
      </c>
      <c r="F326" s="10" t="str">
        <f t="shared" si="63"/>
        <v>B00GGGOYEU</v>
      </c>
      <c r="G326" s="10" t="str">
        <f t="shared" si="63"/>
        <v>USBCables</v>
      </c>
      <c r="H326" s="23">
        <f t="shared" si="63"/>
        <v>299</v>
      </c>
      <c r="I326" s="23">
        <f t="shared" si="63"/>
        <v>699</v>
      </c>
      <c r="J326" s="11">
        <f t="shared" si="63"/>
        <v>0.56999999999999995</v>
      </c>
      <c r="K326" s="23">
        <f t="shared" si="64"/>
        <v>2097</v>
      </c>
      <c r="L326" s="23">
        <f t="shared" si="65"/>
        <v>385.71000000000004</v>
      </c>
      <c r="M326" s="23">
        <f t="shared" si="66"/>
        <v>19</v>
      </c>
      <c r="N326" s="23" t="str">
        <f t="shared" si="61"/>
        <v>Nov</v>
      </c>
      <c r="O326" s="23">
        <f t="shared" si="67"/>
        <v>2021</v>
      </c>
    </row>
    <row r="327" spans="1:15" x14ac:dyDescent="0.55000000000000004">
      <c r="A327" s="33">
        <v>44520</v>
      </c>
      <c r="B327" s="9" t="s">
        <v>3112</v>
      </c>
      <c r="C327" s="9">
        <v>8</v>
      </c>
      <c r="D327" s="9" t="s">
        <v>14119</v>
      </c>
      <c r="E327" s="10" t="s">
        <v>14123</v>
      </c>
      <c r="F327" s="10" t="str">
        <f t="shared" si="63"/>
        <v>B08FD2VSD9</v>
      </c>
      <c r="G327" s="10" t="str">
        <f t="shared" si="63"/>
        <v>USBSmartTelevisions</v>
      </c>
      <c r="H327" s="23">
        <f t="shared" si="63"/>
        <v>24990</v>
      </c>
      <c r="I327" s="23">
        <f t="shared" si="63"/>
        <v>51990</v>
      </c>
      <c r="J327" s="11">
        <f t="shared" si="63"/>
        <v>0.52</v>
      </c>
      <c r="K327" s="23">
        <f t="shared" si="64"/>
        <v>415920</v>
      </c>
      <c r="L327" s="23">
        <f t="shared" si="65"/>
        <v>95961.599999999991</v>
      </c>
      <c r="M327" s="23">
        <f t="shared" si="66"/>
        <v>20</v>
      </c>
      <c r="N327" s="23" t="str">
        <f t="shared" si="61"/>
        <v>Nov</v>
      </c>
      <c r="O327" s="23">
        <f t="shared" si="67"/>
        <v>2021</v>
      </c>
    </row>
    <row r="328" spans="1:15" x14ac:dyDescent="0.55000000000000004">
      <c r="A328" s="33">
        <v>44521</v>
      </c>
      <c r="B328" s="9" t="s">
        <v>3123</v>
      </c>
      <c r="C328" s="9">
        <v>12</v>
      </c>
      <c r="D328" s="9" t="s">
        <v>14118</v>
      </c>
      <c r="E328" s="10" t="s">
        <v>14121</v>
      </c>
      <c r="F328" s="10" t="str">
        <f t="shared" si="63"/>
        <v>B0BQRJ3C47</v>
      </c>
      <c r="G328" s="10" t="str">
        <f t="shared" si="63"/>
        <v>USBCables</v>
      </c>
      <c r="H328" s="23">
        <f t="shared" si="63"/>
        <v>249</v>
      </c>
      <c r="I328" s="23">
        <f t="shared" si="63"/>
        <v>999</v>
      </c>
      <c r="J328" s="11">
        <f t="shared" si="63"/>
        <v>0.75</v>
      </c>
      <c r="K328" s="23">
        <f t="shared" si="64"/>
        <v>11988</v>
      </c>
      <c r="L328" s="23">
        <f t="shared" si="65"/>
        <v>747</v>
      </c>
      <c r="M328" s="23">
        <f t="shared" si="66"/>
        <v>21</v>
      </c>
      <c r="N328" s="23" t="str">
        <f t="shared" si="61"/>
        <v>Nov</v>
      </c>
      <c r="O328" s="23">
        <f t="shared" si="67"/>
        <v>2021</v>
      </c>
    </row>
    <row r="329" spans="1:15" x14ac:dyDescent="0.55000000000000004">
      <c r="A329" s="33">
        <v>44522</v>
      </c>
      <c r="B329" s="9" t="s">
        <v>3133</v>
      </c>
      <c r="C329" s="9">
        <v>15</v>
      </c>
      <c r="D329" s="9" t="s">
        <v>14119</v>
      </c>
      <c r="E329" s="10" t="s">
        <v>14123</v>
      </c>
      <c r="F329" s="10" t="str">
        <f t="shared" si="63"/>
        <v>B095JPKPH3</v>
      </c>
      <c r="G329" s="10" t="str">
        <f t="shared" si="63"/>
        <v>USBSmartTelevisions</v>
      </c>
      <c r="H329" s="23">
        <f t="shared" si="63"/>
        <v>61999</v>
      </c>
      <c r="I329" s="23">
        <f t="shared" si="63"/>
        <v>69999</v>
      </c>
      <c r="J329" s="11">
        <f t="shared" si="63"/>
        <v>0.11</v>
      </c>
      <c r="K329" s="23">
        <f t="shared" si="64"/>
        <v>1049985</v>
      </c>
      <c r="L329" s="23">
        <f t="shared" si="65"/>
        <v>827686.65</v>
      </c>
      <c r="M329" s="23">
        <f t="shared" si="66"/>
        <v>22</v>
      </c>
      <c r="N329" s="23" t="str">
        <f t="shared" si="61"/>
        <v>Nov</v>
      </c>
      <c r="O329" s="23">
        <f t="shared" si="67"/>
        <v>2021</v>
      </c>
    </row>
    <row r="330" spans="1:15" x14ac:dyDescent="0.55000000000000004">
      <c r="A330" s="33">
        <v>44523</v>
      </c>
      <c r="B330" s="9" t="s">
        <v>3140</v>
      </c>
      <c r="C330" s="9">
        <v>17</v>
      </c>
      <c r="D330" s="9" t="s">
        <v>14118</v>
      </c>
      <c r="E330" s="10" t="s">
        <v>14121</v>
      </c>
      <c r="F330" s="10" t="str">
        <f t="shared" si="63"/>
        <v>B087JWLZ2K</v>
      </c>
      <c r="G330" s="10" t="str">
        <f t="shared" si="63"/>
        <v>USBSmartTelevisions</v>
      </c>
      <c r="H330" s="23">
        <f t="shared" si="63"/>
        <v>24499</v>
      </c>
      <c r="I330" s="23">
        <f t="shared" si="63"/>
        <v>50000</v>
      </c>
      <c r="J330" s="11">
        <f t="shared" si="63"/>
        <v>0.51</v>
      </c>
      <c r="K330" s="23">
        <f t="shared" si="64"/>
        <v>850000</v>
      </c>
      <c r="L330" s="23">
        <f t="shared" si="65"/>
        <v>204076.66999999998</v>
      </c>
      <c r="M330" s="23">
        <f t="shared" si="66"/>
        <v>23</v>
      </c>
      <c r="N330" s="23" t="str">
        <f t="shared" si="61"/>
        <v>Nov</v>
      </c>
      <c r="O330" s="23">
        <f t="shared" si="67"/>
        <v>2021</v>
      </c>
    </row>
    <row r="331" spans="1:15" x14ac:dyDescent="0.55000000000000004">
      <c r="A331" s="33">
        <v>44524</v>
      </c>
      <c r="B331" s="9" t="s">
        <v>3152</v>
      </c>
      <c r="C331" s="9">
        <v>3</v>
      </c>
      <c r="D331" s="9" t="s">
        <v>14119</v>
      </c>
      <c r="E331" s="10" t="s">
        <v>14123</v>
      </c>
      <c r="F331" s="10" t="str">
        <f t="shared" si="63"/>
        <v>B09DSXK8JX</v>
      </c>
      <c r="G331" s="10" t="str">
        <f t="shared" si="63"/>
        <v>USBSmartTelevisions</v>
      </c>
      <c r="H331" s="23">
        <f t="shared" si="63"/>
        <v>10499</v>
      </c>
      <c r="I331" s="23">
        <f t="shared" si="63"/>
        <v>19499</v>
      </c>
      <c r="J331" s="11">
        <f t="shared" si="63"/>
        <v>0.46</v>
      </c>
      <c r="K331" s="23">
        <f t="shared" si="64"/>
        <v>58497</v>
      </c>
      <c r="L331" s="23">
        <f t="shared" si="65"/>
        <v>17008.38</v>
      </c>
      <c r="M331" s="23">
        <f t="shared" si="66"/>
        <v>24</v>
      </c>
      <c r="N331" s="23" t="str">
        <f t="shared" si="61"/>
        <v>Nov</v>
      </c>
      <c r="O331" s="23">
        <f t="shared" si="67"/>
        <v>2021</v>
      </c>
    </row>
    <row r="332" spans="1:15" x14ac:dyDescent="0.55000000000000004">
      <c r="A332" s="33">
        <v>44525</v>
      </c>
      <c r="B332" s="9" t="s">
        <v>3159</v>
      </c>
      <c r="C332" s="9">
        <v>2</v>
      </c>
      <c r="D332" s="9" t="s">
        <v>14118</v>
      </c>
      <c r="E332" s="10" t="s">
        <v>14121</v>
      </c>
      <c r="F332" s="10" t="str">
        <f t="shared" si="63"/>
        <v>B08V9C4B1J</v>
      </c>
      <c r="G332" s="10" t="str">
        <f t="shared" si="63"/>
        <v>USBCables</v>
      </c>
      <c r="H332" s="23">
        <f t="shared" si="63"/>
        <v>349</v>
      </c>
      <c r="I332" s="23">
        <f t="shared" si="63"/>
        <v>999</v>
      </c>
      <c r="J332" s="11">
        <f t="shared" si="63"/>
        <v>0.65</v>
      </c>
      <c r="K332" s="23">
        <f t="shared" si="64"/>
        <v>1998</v>
      </c>
      <c r="L332" s="23">
        <f t="shared" si="65"/>
        <v>244.29999999999998</v>
      </c>
      <c r="M332" s="23">
        <f t="shared" si="66"/>
        <v>25</v>
      </c>
      <c r="N332" s="23" t="str">
        <f t="shared" si="61"/>
        <v>Nov</v>
      </c>
      <c r="O332" s="23">
        <f t="shared" si="67"/>
        <v>2021</v>
      </c>
    </row>
    <row r="333" spans="1:15" x14ac:dyDescent="0.55000000000000004">
      <c r="A333" s="33">
        <v>44526</v>
      </c>
      <c r="B333" s="9" t="s">
        <v>3164</v>
      </c>
      <c r="C333" s="9">
        <v>9</v>
      </c>
      <c r="D333" s="9" t="s">
        <v>14119</v>
      </c>
      <c r="E333" s="10" t="s">
        <v>14123</v>
      </c>
      <c r="F333" s="10" t="str">
        <f t="shared" si="63"/>
        <v>B08PKBMJKS</v>
      </c>
      <c r="G333" s="10" t="str">
        <f t="shared" si="63"/>
        <v>USBRemoteControls</v>
      </c>
      <c r="H333" s="23">
        <f t="shared" si="63"/>
        <v>197</v>
      </c>
      <c r="I333" s="23">
        <f t="shared" si="63"/>
        <v>499</v>
      </c>
      <c r="J333" s="11">
        <f t="shared" si="63"/>
        <v>0.61</v>
      </c>
      <c r="K333" s="23">
        <f t="shared" si="64"/>
        <v>4491</v>
      </c>
      <c r="L333" s="23">
        <f t="shared" si="65"/>
        <v>691.47</v>
      </c>
      <c r="M333" s="23">
        <f t="shared" si="66"/>
        <v>26</v>
      </c>
      <c r="N333" s="23" t="str">
        <f t="shared" si="61"/>
        <v>Nov</v>
      </c>
      <c r="O333" s="23">
        <f t="shared" si="67"/>
        <v>2021</v>
      </c>
    </row>
    <row r="334" spans="1:15" x14ac:dyDescent="0.55000000000000004">
      <c r="A334" s="33">
        <v>44527</v>
      </c>
      <c r="B334" s="9" t="s">
        <v>3175</v>
      </c>
      <c r="C334" s="9">
        <v>5</v>
      </c>
      <c r="D334" s="9" t="s">
        <v>14118</v>
      </c>
      <c r="E334" s="10" t="s">
        <v>14121</v>
      </c>
      <c r="F334" s="10" t="str">
        <f t="shared" ref="F334:J343" si="68">VLOOKUP($B334,Cleaned_data,F$2,FALSE)</f>
        <v>B0B8VQ7KDS</v>
      </c>
      <c r="G334" s="10" t="str">
        <f t="shared" si="68"/>
        <v>USBSatelliteReceivers</v>
      </c>
      <c r="H334" s="23">
        <f t="shared" si="68"/>
        <v>1299</v>
      </c>
      <c r="I334" s="23">
        <f t="shared" si="68"/>
        <v>2499</v>
      </c>
      <c r="J334" s="11">
        <f t="shared" si="68"/>
        <v>0.48</v>
      </c>
      <c r="K334" s="23">
        <f t="shared" si="64"/>
        <v>12495</v>
      </c>
      <c r="L334" s="23">
        <f t="shared" si="65"/>
        <v>3377.4</v>
      </c>
      <c r="M334" s="23">
        <f t="shared" si="66"/>
        <v>27</v>
      </c>
      <c r="N334" s="23" t="str">
        <f t="shared" si="61"/>
        <v>Nov</v>
      </c>
      <c r="O334" s="23">
        <f t="shared" si="67"/>
        <v>2021</v>
      </c>
    </row>
    <row r="335" spans="1:15" x14ac:dyDescent="0.55000000000000004">
      <c r="A335" s="33">
        <v>44528</v>
      </c>
      <c r="B335" s="9" t="s">
        <v>3185</v>
      </c>
      <c r="C335" s="9">
        <v>6</v>
      </c>
      <c r="D335" s="9" t="s">
        <v>14119</v>
      </c>
      <c r="E335" s="10" t="s">
        <v>14123</v>
      </c>
      <c r="F335" s="10" t="str">
        <f t="shared" si="68"/>
        <v>B086JTMRYL</v>
      </c>
      <c r="G335" s="10" t="str">
        <f t="shared" si="68"/>
        <v>USBCables</v>
      </c>
      <c r="H335" s="23">
        <f t="shared" si="68"/>
        <v>1519</v>
      </c>
      <c r="I335" s="23">
        <f t="shared" si="68"/>
        <v>1899</v>
      </c>
      <c r="J335" s="11">
        <f t="shared" si="68"/>
        <v>0.2</v>
      </c>
      <c r="K335" s="23">
        <f t="shared" si="64"/>
        <v>11394</v>
      </c>
      <c r="L335" s="23">
        <f t="shared" si="65"/>
        <v>7291.2000000000007</v>
      </c>
      <c r="M335" s="23">
        <f t="shared" si="66"/>
        <v>28</v>
      </c>
      <c r="N335" s="23" t="str">
        <f t="shared" si="61"/>
        <v>Nov</v>
      </c>
      <c r="O335" s="23">
        <f t="shared" si="67"/>
        <v>2021</v>
      </c>
    </row>
    <row r="336" spans="1:15" x14ac:dyDescent="0.55000000000000004">
      <c r="A336" s="33">
        <v>44529</v>
      </c>
      <c r="B336" s="9" t="s">
        <v>3196</v>
      </c>
      <c r="C336" s="9">
        <v>8</v>
      </c>
      <c r="D336" s="9" t="s">
        <v>14118</v>
      </c>
      <c r="E336" s="10" t="s">
        <v>14121</v>
      </c>
      <c r="F336" s="10" t="str">
        <f t="shared" si="68"/>
        <v>B09RWQ7YR6</v>
      </c>
      <c r="G336" s="10" t="str">
        <f t="shared" si="68"/>
        <v>USBSmartTelevisions</v>
      </c>
      <c r="H336" s="23">
        <f t="shared" si="68"/>
        <v>46999</v>
      </c>
      <c r="I336" s="23">
        <f t="shared" si="68"/>
        <v>69999</v>
      </c>
      <c r="J336" s="11">
        <f t="shared" si="68"/>
        <v>0.33</v>
      </c>
      <c r="K336" s="23">
        <f t="shared" si="64"/>
        <v>559992</v>
      </c>
      <c r="L336" s="23">
        <f t="shared" si="65"/>
        <v>251914.63999999998</v>
      </c>
      <c r="M336" s="23">
        <f t="shared" si="66"/>
        <v>29</v>
      </c>
      <c r="N336" s="23" t="str">
        <f t="shared" si="61"/>
        <v>Nov</v>
      </c>
      <c r="O336" s="23">
        <f t="shared" si="67"/>
        <v>2021</v>
      </c>
    </row>
    <row r="337" spans="1:15" x14ac:dyDescent="0.55000000000000004">
      <c r="A337" s="33">
        <v>44530</v>
      </c>
      <c r="B337" s="9" t="s">
        <v>3207</v>
      </c>
      <c r="C337" s="9">
        <v>10</v>
      </c>
      <c r="D337" s="9" t="s">
        <v>14119</v>
      </c>
      <c r="E337" s="10" t="s">
        <v>14123</v>
      </c>
      <c r="F337" s="10" t="str">
        <f t="shared" si="68"/>
        <v>B00OFM6PEO</v>
      </c>
      <c r="G337" s="10" t="str">
        <f t="shared" si="68"/>
        <v>USBCables</v>
      </c>
      <c r="H337" s="23">
        <f t="shared" si="68"/>
        <v>299</v>
      </c>
      <c r="I337" s="23">
        <f t="shared" si="68"/>
        <v>799</v>
      </c>
      <c r="J337" s="11">
        <f t="shared" si="68"/>
        <v>0.63</v>
      </c>
      <c r="K337" s="23">
        <f t="shared" si="64"/>
        <v>7990</v>
      </c>
      <c r="L337" s="23">
        <f t="shared" si="65"/>
        <v>1106.3</v>
      </c>
      <c r="M337" s="23">
        <f t="shared" si="66"/>
        <v>30</v>
      </c>
      <c r="N337" s="23" t="str">
        <f t="shared" si="61"/>
        <v>Nov</v>
      </c>
      <c r="O337" s="23">
        <f t="shared" si="67"/>
        <v>2021</v>
      </c>
    </row>
    <row r="338" spans="1:15" x14ac:dyDescent="0.55000000000000004">
      <c r="A338" s="33">
        <v>44531</v>
      </c>
      <c r="B338" s="9" t="s">
        <v>3217</v>
      </c>
      <c r="C338" s="9">
        <v>15</v>
      </c>
      <c r="D338" s="9" t="s">
        <v>14118</v>
      </c>
      <c r="E338" s="10" t="s">
        <v>14121</v>
      </c>
      <c r="F338" s="10" t="str">
        <f t="shared" si="68"/>
        <v>B0BF57RN3K</v>
      </c>
      <c r="G338" s="10" t="str">
        <f t="shared" si="68"/>
        <v>SmartWatches</v>
      </c>
      <c r="H338" s="23">
        <f t="shared" si="68"/>
        <v>1799</v>
      </c>
      <c r="I338" s="23">
        <f t="shared" si="68"/>
        <v>19999</v>
      </c>
      <c r="J338" s="11">
        <f t="shared" si="68"/>
        <v>0.91</v>
      </c>
      <c r="K338" s="23">
        <f t="shared" si="64"/>
        <v>299985</v>
      </c>
      <c r="L338" s="23">
        <f t="shared" si="65"/>
        <v>2428.6499999999992</v>
      </c>
      <c r="M338" s="23">
        <f t="shared" si="66"/>
        <v>1</v>
      </c>
      <c r="N338" s="23" t="str">
        <f>TEXT(A338,"mmm")</f>
        <v>Dec</v>
      </c>
      <c r="O338" s="23">
        <f t="shared" si="67"/>
        <v>2021</v>
      </c>
    </row>
    <row r="339" spans="1:15" x14ac:dyDescent="0.55000000000000004">
      <c r="A339" s="33">
        <v>44532</v>
      </c>
      <c r="B339" s="9" t="s">
        <v>3228</v>
      </c>
      <c r="C339" s="9">
        <v>17</v>
      </c>
      <c r="D339" s="9" t="s">
        <v>14119</v>
      </c>
      <c r="E339" s="10" t="s">
        <v>14123</v>
      </c>
      <c r="F339" s="10" t="str">
        <f t="shared" si="68"/>
        <v>B0B3RRWSF6</v>
      </c>
      <c r="G339" s="10" t="str">
        <f t="shared" si="68"/>
        <v>SmartWatches</v>
      </c>
      <c r="H339" s="23">
        <f t="shared" si="68"/>
        <v>1998</v>
      </c>
      <c r="I339" s="23">
        <f t="shared" si="68"/>
        <v>9999</v>
      </c>
      <c r="J339" s="11">
        <f t="shared" si="68"/>
        <v>0.8</v>
      </c>
      <c r="K339" s="23">
        <f t="shared" si="64"/>
        <v>169983</v>
      </c>
      <c r="L339" s="23">
        <f t="shared" si="65"/>
        <v>6793.1999999999989</v>
      </c>
      <c r="M339" s="23">
        <f t="shared" si="66"/>
        <v>2</v>
      </c>
      <c r="N339" s="23" t="str">
        <f t="shared" ref="N339:N368" si="69">TEXT(A339,"mmm")</f>
        <v>Dec</v>
      </c>
      <c r="O339" s="23">
        <f t="shared" si="67"/>
        <v>2021</v>
      </c>
    </row>
    <row r="340" spans="1:15" x14ac:dyDescent="0.55000000000000004">
      <c r="A340" s="33">
        <v>44533</v>
      </c>
      <c r="B340" s="9" t="s">
        <v>3239</v>
      </c>
      <c r="C340" s="9">
        <v>18</v>
      </c>
      <c r="D340" s="9" t="s">
        <v>14118</v>
      </c>
      <c r="E340" s="10" t="s">
        <v>14121</v>
      </c>
      <c r="F340" s="10" t="str">
        <f t="shared" si="68"/>
        <v>B0B5B6PQCT</v>
      </c>
      <c r="G340" s="10" t="str">
        <f t="shared" si="68"/>
        <v>SmartWatches</v>
      </c>
      <c r="H340" s="23">
        <f t="shared" si="68"/>
        <v>1999</v>
      </c>
      <c r="I340" s="23">
        <f t="shared" si="68"/>
        <v>7990</v>
      </c>
      <c r="J340" s="11">
        <f t="shared" si="68"/>
        <v>0.75</v>
      </c>
      <c r="K340" s="23">
        <f t="shared" si="64"/>
        <v>143820</v>
      </c>
      <c r="L340" s="23">
        <f t="shared" si="65"/>
        <v>8995.5</v>
      </c>
      <c r="M340" s="23">
        <f t="shared" si="66"/>
        <v>3</v>
      </c>
      <c r="N340" s="23" t="str">
        <f t="shared" si="69"/>
        <v>Dec</v>
      </c>
      <c r="O340" s="23">
        <f t="shared" si="67"/>
        <v>2021</v>
      </c>
    </row>
    <row r="341" spans="1:15" x14ac:dyDescent="0.55000000000000004">
      <c r="A341" s="33">
        <v>44534</v>
      </c>
      <c r="B341" s="9" t="s">
        <v>3250</v>
      </c>
      <c r="C341" s="9">
        <v>6</v>
      </c>
      <c r="D341" s="9" t="s">
        <v>14119</v>
      </c>
      <c r="E341" s="10" t="s">
        <v>14123</v>
      </c>
      <c r="F341" s="10" t="str">
        <f t="shared" si="68"/>
        <v>B08HV83HL3</v>
      </c>
      <c r="G341" s="10" t="str">
        <f t="shared" si="68"/>
        <v>PowerBanks</v>
      </c>
      <c r="H341" s="23">
        <f t="shared" si="68"/>
        <v>2049</v>
      </c>
      <c r="I341" s="23">
        <f t="shared" si="68"/>
        <v>2199</v>
      </c>
      <c r="J341" s="11">
        <f t="shared" si="68"/>
        <v>7.0000000000000007E-2</v>
      </c>
      <c r="K341" s="23">
        <f t="shared" si="64"/>
        <v>13194</v>
      </c>
      <c r="L341" s="23">
        <f t="shared" si="65"/>
        <v>11433.42</v>
      </c>
      <c r="M341" s="23">
        <f t="shared" si="66"/>
        <v>4</v>
      </c>
      <c r="N341" s="23" t="str">
        <f t="shared" si="69"/>
        <v>Dec</v>
      </c>
      <c r="O341" s="23">
        <f t="shared" si="67"/>
        <v>2021</v>
      </c>
    </row>
    <row r="342" spans="1:15" x14ac:dyDescent="0.55000000000000004">
      <c r="A342" s="33">
        <v>44535</v>
      </c>
      <c r="B342" s="9" t="s">
        <v>3263</v>
      </c>
      <c r="C342" s="9">
        <v>6</v>
      </c>
      <c r="D342" s="9" t="s">
        <v>14118</v>
      </c>
      <c r="E342" s="10" t="s">
        <v>14121</v>
      </c>
      <c r="F342" s="10" t="str">
        <f t="shared" si="68"/>
        <v>B0BBN4DZBD</v>
      </c>
      <c r="G342" s="10" t="str">
        <f t="shared" si="68"/>
        <v>USBSmartphones</v>
      </c>
      <c r="H342" s="23">
        <f t="shared" si="68"/>
        <v>6499</v>
      </c>
      <c r="I342" s="23">
        <f t="shared" si="68"/>
        <v>8999</v>
      </c>
      <c r="J342" s="11">
        <f t="shared" si="68"/>
        <v>0.28000000000000003</v>
      </c>
      <c r="K342" s="23">
        <f t="shared" si="64"/>
        <v>53994</v>
      </c>
      <c r="L342" s="23">
        <f t="shared" si="65"/>
        <v>28075.68</v>
      </c>
      <c r="M342" s="23">
        <f t="shared" si="66"/>
        <v>5</v>
      </c>
      <c r="N342" s="23" t="str">
        <f t="shared" si="69"/>
        <v>Dec</v>
      </c>
      <c r="O342" s="23">
        <f t="shared" si="67"/>
        <v>2021</v>
      </c>
    </row>
    <row r="343" spans="1:15" x14ac:dyDescent="0.55000000000000004">
      <c r="A343" s="33">
        <v>44536</v>
      </c>
      <c r="B343" s="9" t="s">
        <v>3275</v>
      </c>
      <c r="C343" s="9">
        <v>6</v>
      </c>
      <c r="D343" s="9" t="s">
        <v>14119</v>
      </c>
      <c r="E343" s="10" t="s">
        <v>14123</v>
      </c>
      <c r="F343" s="10" t="str">
        <f t="shared" si="68"/>
        <v>B0B3CPQ5PF</v>
      </c>
      <c r="G343" s="10" t="str">
        <f t="shared" si="68"/>
        <v>USBSmartphones</v>
      </c>
      <c r="H343" s="23">
        <f t="shared" si="68"/>
        <v>28999</v>
      </c>
      <c r="I343" s="23">
        <f t="shared" si="68"/>
        <v>28999</v>
      </c>
      <c r="J343" s="11">
        <f t="shared" si="68"/>
        <v>0</v>
      </c>
      <c r="K343" s="23">
        <f t="shared" si="64"/>
        <v>173994</v>
      </c>
      <c r="L343" s="23">
        <f t="shared" si="65"/>
        <v>173994</v>
      </c>
      <c r="M343" s="23">
        <f t="shared" si="66"/>
        <v>6</v>
      </c>
      <c r="N343" s="23" t="str">
        <f t="shared" si="69"/>
        <v>Dec</v>
      </c>
      <c r="O343" s="23">
        <f t="shared" si="67"/>
        <v>2021</v>
      </c>
    </row>
    <row r="344" spans="1:15" x14ac:dyDescent="0.55000000000000004">
      <c r="A344" s="33">
        <v>44537</v>
      </c>
      <c r="B344" s="9" t="s">
        <v>3286</v>
      </c>
      <c r="C344" s="23">
        <v>7</v>
      </c>
      <c r="D344" s="9" t="s">
        <v>14118</v>
      </c>
      <c r="E344" s="10" t="s">
        <v>14121</v>
      </c>
      <c r="F344" s="10" t="str">
        <f t="shared" ref="F344:J353" si="70">VLOOKUP($B344,Cleaned_data,F$2,FALSE)</f>
        <v>B0B3CQBRB4</v>
      </c>
      <c r="G344" s="10" t="str">
        <f t="shared" si="70"/>
        <v>USBSmartphones</v>
      </c>
      <c r="H344" s="23">
        <f t="shared" si="70"/>
        <v>28999</v>
      </c>
      <c r="I344" s="23">
        <f t="shared" si="70"/>
        <v>28999</v>
      </c>
      <c r="J344" s="11">
        <f t="shared" si="70"/>
        <v>0</v>
      </c>
      <c r="K344" s="23">
        <f t="shared" si="64"/>
        <v>202993</v>
      </c>
      <c r="L344" s="23">
        <f t="shared" si="65"/>
        <v>202993</v>
      </c>
      <c r="M344" s="23">
        <f t="shared" si="66"/>
        <v>7</v>
      </c>
      <c r="N344" s="23" t="str">
        <f t="shared" si="69"/>
        <v>Dec</v>
      </c>
      <c r="O344" s="23">
        <f t="shared" si="67"/>
        <v>2021</v>
      </c>
    </row>
    <row r="345" spans="1:15" x14ac:dyDescent="0.55000000000000004">
      <c r="A345" s="33">
        <v>44538</v>
      </c>
      <c r="B345" s="9" t="s">
        <v>3291</v>
      </c>
      <c r="C345" s="9">
        <v>7</v>
      </c>
      <c r="D345" s="9" t="s">
        <v>14119</v>
      </c>
      <c r="E345" s="10" t="s">
        <v>14123</v>
      </c>
      <c r="F345" s="10" t="str">
        <f t="shared" si="70"/>
        <v>B0BBN56J5H</v>
      </c>
      <c r="G345" s="10" t="str">
        <f t="shared" si="70"/>
        <v>USBSmartphones</v>
      </c>
      <c r="H345" s="23">
        <f t="shared" si="70"/>
        <v>6499</v>
      </c>
      <c r="I345" s="23">
        <f t="shared" si="70"/>
        <v>8999</v>
      </c>
      <c r="J345" s="11">
        <f t="shared" si="70"/>
        <v>0.28000000000000003</v>
      </c>
      <c r="K345" s="23">
        <f t="shared" si="64"/>
        <v>62993</v>
      </c>
      <c r="L345" s="23">
        <f t="shared" si="65"/>
        <v>32754.959999999999</v>
      </c>
      <c r="M345" s="23">
        <f t="shared" si="66"/>
        <v>8</v>
      </c>
      <c r="N345" s="23" t="str">
        <f t="shared" si="69"/>
        <v>Dec</v>
      </c>
      <c r="O345" s="23">
        <f t="shared" si="67"/>
        <v>2021</v>
      </c>
    </row>
    <row r="346" spans="1:15" x14ac:dyDescent="0.55000000000000004">
      <c r="A346" s="33">
        <v>44539</v>
      </c>
      <c r="B346" s="9" t="s">
        <v>3295</v>
      </c>
      <c r="C346" s="9">
        <v>7</v>
      </c>
      <c r="D346" s="9" t="s">
        <v>14118</v>
      </c>
      <c r="E346" s="10" t="s">
        <v>14121</v>
      </c>
      <c r="F346" s="10" t="str">
        <f t="shared" si="70"/>
        <v>B0BBN3WF7V</v>
      </c>
      <c r="G346" s="10" t="str">
        <f t="shared" si="70"/>
        <v>USBSmartphones</v>
      </c>
      <c r="H346" s="23">
        <f t="shared" si="70"/>
        <v>6499</v>
      </c>
      <c r="I346" s="23">
        <f t="shared" si="70"/>
        <v>8999</v>
      </c>
      <c r="J346" s="11">
        <f t="shared" si="70"/>
        <v>0.28000000000000003</v>
      </c>
      <c r="K346" s="23">
        <f t="shared" si="64"/>
        <v>62993</v>
      </c>
      <c r="L346" s="23">
        <f t="shared" si="65"/>
        <v>32754.959999999999</v>
      </c>
      <c r="M346" s="23">
        <f t="shared" si="66"/>
        <v>9</v>
      </c>
      <c r="N346" s="23" t="str">
        <f t="shared" si="69"/>
        <v>Dec</v>
      </c>
      <c r="O346" s="23">
        <f t="shared" si="67"/>
        <v>2021</v>
      </c>
    </row>
    <row r="347" spans="1:15" x14ac:dyDescent="0.55000000000000004">
      <c r="A347" s="33">
        <v>44540</v>
      </c>
      <c r="B347" s="9" t="s">
        <v>3299</v>
      </c>
      <c r="C347" s="9">
        <v>7</v>
      </c>
      <c r="D347" s="9" t="s">
        <v>14119</v>
      </c>
      <c r="E347" s="10" t="s">
        <v>14123</v>
      </c>
      <c r="F347" s="10" t="str">
        <f t="shared" si="70"/>
        <v>B0BDRVFDKP</v>
      </c>
      <c r="G347" s="10" t="str">
        <f t="shared" si="70"/>
        <v>MicroSD</v>
      </c>
      <c r="H347" s="23">
        <f t="shared" si="70"/>
        <v>569</v>
      </c>
      <c r="I347" s="23">
        <f t="shared" si="70"/>
        <v>1000</v>
      </c>
      <c r="J347" s="11">
        <f t="shared" si="70"/>
        <v>0.43</v>
      </c>
      <c r="K347" s="23">
        <f t="shared" si="64"/>
        <v>7000</v>
      </c>
      <c r="L347" s="23">
        <f t="shared" si="65"/>
        <v>2270.3100000000004</v>
      </c>
      <c r="M347" s="23">
        <f t="shared" si="66"/>
        <v>10</v>
      </c>
      <c r="N347" s="23" t="str">
        <f t="shared" si="69"/>
        <v>Dec</v>
      </c>
      <c r="O347" s="23">
        <f t="shared" si="67"/>
        <v>2021</v>
      </c>
    </row>
    <row r="348" spans="1:15" x14ac:dyDescent="0.55000000000000004">
      <c r="A348" s="33">
        <v>44541</v>
      </c>
      <c r="B348" s="9" t="s">
        <v>3311</v>
      </c>
      <c r="C348" s="9">
        <v>7</v>
      </c>
      <c r="D348" s="9" t="s">
        <v>14118</v>
      </c>
      <c r="E348" s="10" t="s">
        <v>14121</v>
      </c>
      <c r="F348" s="10" t="str">
        <f t="shared" si="70"/>
        <v>B0B5LVS732</v>
      </c>
      <c r="G348" s="10" t="str">
        <f t="shared" si="70"/>
        <v>SmartWatches</v>
      </c>
      <c r="H348" s="23">
        <f t="shared" si="70"/>
        <v>1898</v>
      </c>
      <c r="I348" s="23">
        <f t="shared" si="70"/>
        <v>4999</v>
      </c>
      <c r="J348" s="11">
        <f t="shared" si="70"/>
        <v>0.62</v>
      </c>
      <c r="K348" s="23">
        <f t="shared" si="64"/>
        <v>34993</v>
      </c>
      <c r="L348" s="23">
        <f t="shared" si="65"/>
        <v>5048.68</v>
      </c>
      <c r="M348" s="23">
        <f t="shared" si="66"/>
        <v>11</v>
      </c>
      <c r="N348" s="23" t="str">
        <f t="shared" si="69"/>
        <v>Dec</v>
      </c>
      <c r="O348" s="23">
        <f t="shared" si="67"/>
        <v>2021</v>
      </c>
    </row>
    <row r="349" spans="1:15" x14ac:dyDescent="0.55000000000000004">
      <c r="A349" s="33">
        <v>44542</v>
      </c>
      <c r="B349" s="9" t="s">
        <v>3322</v>
      </c>
      <c r="C349" s="9">
        <v>7</v>
      </c>
      <c r="D349" s="9" t="s">
        <v>14119</v>
      </c>
      <c r="E349" s="10" t="s">
        <v>14123</v>
      </c>
      <c r="F349" s="10" t="str">
        <f t="shared" si="70"/>
        <v>B09V2Q4QVQ</v>
      </c>
      <c r="G349" s="10" t="str">
        <f t="shared" si="70"/>
        <v>USBBasicMobiles</v>
      </c>
      <c r="H349" s="23">
        <f t="shared" si="70"/>
        <v>1299</v>
      </c>
      <c r="I349" s="23">
        <f t="shared" si="70"/>
        <v>1599</v>
      </c>
      <c r="J349" s="11">
        <f t="shared" si="70"/>
        <v>0.19</v>
      </c>
      <c r="K349" s="23">
        <f t="shared" si="64"/>
        <v>11193</v>
      </c>
      <c r="L349" s="23">
        <f t="shared" si="65"/>
        <v>7365.3300000000008</v>
      </c>
      <c r="M349" s="23">
        <f t="shared" si="66"/>
        <v>12</v>
      </c>
      <c r="N349" s="23" t="str">
        <f t="shared" si="69"/>
        <v>Dec</v>
      </c>
      <c r="O349" s="23">
        <f t="shared" si="67"/>
        <v>2021</v>
      </c>
    </row>
    <row r="350" spans="1:15" x14ac:dyDescent="0.55000000000000004">
      <c r="A350" s="33">
        <v>44543</v>
      </c>
      <c r="B350" s="9" t="s">
        <v>3334</v>
      </c>
      <c r="C350" s="9">
        <v>7</v>
      </c>
      <c r="D350" s="9" t="s">
        <v>14118</v>
      </c>
      <c r="E350" s="10" t="s">
        <v>14121</v>
      </c>
      <c r="F350" s="10" t="str">
        <f t="shared" si="70"/>
        <v>B09V12K8NT</v>
      </c>
      <c r="G350" s="10" t="str">
        <f t="shared" si="70"/>
        <v>SmartWatches</v>
      </c>
      <c r="H350" s="23">
        <f t="shared" si="70"/>
        <v>1499</v>
      </c>
      <c r="I350" s="23">
        <f t="shared" si="70"/>
        <v>6990</v>
      </c>
      <c r="J350" s="11">
        <f t="shared" si="70"/>
        <v>0.79</v>
      </c>
      <c r="K350" s="23">
        <f t="shared" si="64"/>
        <v>48930</v>
      </c>
      <c r="L350" s="23">
        <f t="shared" si="65"/>
        <v>2203.5299999999997</v>
      </c>
      <c r="M350" s="23">
        <f t="shared" si="66"/>
        <v>13</v>
      </c>
      <c r="N350" s="23" t="str">
        <f t="shared" si="69"/>
        <v>Dec</v>
      </c>
      <c r="O350" s="23">
        <f t="shared" si="67"/>
        <v>2021</v>
      </c>
    </row>
    <row r="351" spans="1:15" x14ac:dyDescent="0.55000000000000004">
      <c r="A351" s="33">
        <v>44544</v>
      </c>
      <c r="B351" s="9" t="s">
        <v>3345</v>
      </c>
      <c r="C351" s="9">
        <v>11</v>
      </c>
      <c r="D351" s="9" t="s">
        <v>14119</v>
      </c>
      <c r="E351" s="10" t="s">
        <v>14123</v>
      </c>
      <c r="F351" s="10" t="str">
        <f t="shared" si="70"/>
        <v>B01DEWVZ2C</v>
      </c>
      <c r="G351" s="10" t="str">
        <f t="shared" si="70"/>
        <v>USBIn-Ear</v>
      </c>
      <c r="H351" s="23">
        <f t="shared" si="70"/>
        <v>599</v>
      </c>
      <c r="I351" s="23">
        <f t="shared" si="70"/>
        <v>999</v>
      </c>
      <c r="J351" s="11">
        <f t="shared" si="70"/>
        <v>0.4</v>
      </c>
      <c r="K351" s="23">
        <f t="shared" si="64"/>
        <v>10989</v>
      </c>
      <c r="L351" s="23">
        <f t="shared" si="65"/>
        <v>3953.3999999999996</v>
      </c>
      <c r="M351" s="23">
        <f t="shared" si="66"/>
        <v>14</v>
      </c>
      <c r="N351" s="23" t="str">
        <f t="shared" si="69"/>
        <v>Dec</v>
      </c>
      <c r="O351" s="23">
        <f t="shared" si="67"/>
        <v>2021</v>
      </c>
    </row>
    <row r="352" spans="1:15" x14ac:dyDescent="0.55000000000000004">
      <c r="A352" s="33">
        <v>44545</v>
      </c>
      <c r="B352" s="9" t="s">
        <v>3357</v>
      </c>
      <c r="C352" s="9">
        <v>11</v>
      </c>
      <c r="D352" s="9" t="s">
        <v>14118</v>
      </c>
      <c r="E352" s="10" t="s">
        <v>14121</v>
      </c>
      <c r="F352" s="10" t="str">
        <f t="shared" si="70"/>
        <v>B0BMGB3CH9</v>
      </c>
      <c r="G352" s="10" t="str">
        <f t="shared" si="70"/>
        <v>USBSmartphones</v>
      </c>
      <c r="H352" s="23">
        <f t="shared" si="70"/>
        <v>9499</v>
      </c>
      <c r="I352" s="23">
        <f t="shared" si="70"/>
        <v>11999</v>
      </c>
      <c r="J352" s="11">
        <f t="shared" si="70"/>
        <v>0.21</v>
      </c>
      <c r="K352" s="23">
        <f t="shared" si="64"/>
        <v>131989</v>
      </c>
      <c r="L352" s="23">
        <f t="shared" si="65"/>
        <v>82546.31</v>
      </c>
      <c r="M352" s="23">
        <f t="shared" si="66"/>
        <v>15</v>
      </c>
      <c r="N352" s="23" t="str">
        <f t="shared" si="69"/>
        <v>Dec</v>
      </c>
      <c r="O352" s="23">
        <f t="shared" si="67"/>
        <v>2021</v>
      </c>
    </row>
    <row r="353" spans="1:15" x14ac:dyDescent="0.55000000000000004">
      <c r="A353" s="33">
        <v>44546</v>
      </c>
      <c r="B353" s="9" t="s">
        <v>3369</v>
      </c>
      <c r="C353" s="9">
        <v>11</v>
      </c>
      <c r="D353" s="9" t="s">
        <v>14119</v>
      </c>
      <c r="E353" s="10" t="s">
        <v>14123</v>
      </c>
      <c r="F353" s="10" t="str">
        <f t="shared" si="70"/>
        <v>B08D77XZX5</v>
      </c>
      <c r="G353" s="10" t="str">
        <f t="shared" si="70"/>
        <v>USBIn-Ear</v>
      </c>
      <c r="H353" s="23">
        <f t="shared" si="70"/>
        <v>599</v>
      </c>
      <c r="I353" s="23">
        <f t="shared" si="70"/>
        <v>2499</v>
      </c>
      <c r="J353" s="11">
        <f t="shared" si="70"/>
        <v>0.76</v>
      </c>
      <c r="K353" s="23">
        <f t="shared" si="64"/>
        <v>27489</v>
      </c>
      <c r="L353" s="23">
        <f t="shared" si="65"/>
        <v>1581.36</v>
      </c>
      <c r="M353" s="23">
        <f t="shared" si="66"/>
        <v>16</v>
      </c>
      <c r="N353" s="23" t="str">
        <f t="shared" si="69"/>
        <v>Dec</v>
      </c>
      <c r="O353" s="23">
        <f t="shared" si="67"/>
        <v>2021</v>
      </c>
    </row>
    <row r="354" spans="1:15" x14ac:dyDescent="0.55000000000000004">
      <c r="A354" s="33">
        <v>44547</v>
      </c>
      <c r="B354" s="9" t="s">
        <v>3379</v>
      </c>
      <c r="C354" s="9">
        <v>11</v>
      </c>
      <c r="D354" s="9" t="s">
        <v>14118</v>
      </c>
      <c r="E354" s="10" t="s">
        <v>14121</v>
      </c>
      <c r="F354" s="10" t="str">
        <f t="shared" ref="F354:J363" si="71">VLOOKUP($B354,Cleaned_data,F$2,FALSE)</f>
        <v>B09XB8GFBQ</v>
      </c>
      <c r="G354" s="10" t="str">
        <f t="shared" si="71"/>
        <v>USBSmartphones</v>
      </c>
      <c r="H354" s="23">
        <f t="shared" si="71"/>
        <v>8999</v>
      </c>
      <c r="I354" s="23">
        <f t="shared" si="71"/>
        <v>11999</v>
      </c>
      <c r="J354" s="11">
        <f t="shared" si="71"/>
        <v>0.25</v>
      </c>
      <c r="K354" s="23">
        <f t="shared" si="64"/>
        <v>131989</v>
      </c>
      <c r="L354" s="23">
        <f t="shared" si="65"/>
        <v>74241.75</v>
      </c>
      <c r="M354" s="23">
        <f t="shared" si="66"/>
        <v>17</v>
      </c>
      <c r="N354" s="23" t="str">
        <f t="shared" si="69"/>
        <v>Dec</v>
      </c>
      <c r="O354" s="23">
        <f t="shared" si="67"/>
        <v>2021</v>
      </c>
    </row>
    <row r="355" spans="1:15" x14ac:dyDescent="0.55000000000000004">
      <c r="A355" s="33">
        <v>44548</v>
      </c>
      <c r="B355" s="9" t="s">
        <v>3389</v>
      </c>
      <c r="C355" s="9">
        <v>9</v>
      </c>
      <c r="D355" s="9" t="s">
        <v>14119</v>
      </c>
      <c r="E355" s="10" t="s">
        <v>14123</v>
      </c>
      <c r="F355" s="10" t="str">
        <f t="shared" si="71"/>
        <v>B07WG8PDCW</v>
      </c>
      <c r="G355" s="10" t="str">
        <f t="shared" si="71"/>
        <v>AutomobileChargers</v>
      </c>
      <c r="H355" s="23">
        <f t="shared" si="71"/>
        <v>349</v>
      </c>
      <c r="I355" s="23">
        <f t="shared" si="71"/>
        <v>1299</v>
      </c>
      <c r="J355" s="11">
        <f t="shared" si="71"/>
        <v>0.73</v>
      </c>
      <c r="K355" s="23">
        <f t="shared" si="64"/>
        <v>11691</v>
      </c>
      <c r="L355" s="23">
        <f t="shared" si="65"/>
        <v>848.07</v>
      </c>
      <c r="M355" s="23">
        <f t="shared" si="66"/>
        <v>18</v>
      </c>
      <c r="N355" s="23" t="str">
        <f t="shared" si="69"/>
        <v>Dec</v>
      </c>
      <c r="O355" s="23">
        <f t="shared" si="67"/>
        <v>2021</v>
      </c>
    </row>
    <row r="356" spans="1:15" x14ac:dyDescent="0.55000000000000004">
      <c r="A356" s="33">
        <v>44549</v>
      </c>
      <c r="B356" s="9" t="s">
        <v>3400</v>
      </c>
      <c r="C356" s="9">
        <v>5</v>
      </c>
      <c r="D356" s="9" t="s">
        <v>14118</v>
      </c>
      <c r="E356" s="10" t="s">
        <v>14120</v>
      </c>
      <c r="F356" s="10" t="str">
        <f t="shared" si="71"/>
        <v>B07GPXXNNG</v>
      </c>
      <c r="G356" s="10" t="str">
        <f t="shared" si="71"/>
        <v>USBIn-Ear</v>
      </c>
      <c r="H356" s="23">
        <f t="shared" si="71"/>
        <v>349</v>
      </c>
      <c r="I356" s="23">
        <f t="shared" si="71"/>
        <v>999</v>
      </c>
      <c r="J356" s="11">
        <f t="shared" si="71"/>
        <v>0.65</v>
      </c>
      <c r="K356" s="23">
        <f t="shared" si="64"/>
        <v>4995</v>
      </c>
      <c r="L356" s="23">
        <f t="shared" si="65"/>
        <v>610.75</v>
      </c>
      <c r="M356" s="23">
        <f t="shared" si="66"/>
        <v>19</v>
      </c>
      <c r="N356" s="23" t="str">
        <f t="shared" si="69"/>
        <v>Dec</v>
      </c>
      <c r="O356" s="23">
        <f t="shared" si="67"/>
        <v>2021</v>
      </c>
    </row>
    <row r="357" spans="1:15" x14ac:dyDescent="0.55000000000000004">
      <c r="A357" s="33">
        <v>44550</v>
      </c>
      <c r="B357" s="9" t="s">
        <v>3411</v>
      </c>
      <c r="C357" s="9">
        <v>8</v>
      </c>
      <c r="D357" s="9" t="s">
        <v>14119</v>
      </c>
      <c r="E357" s="10" t="s">
        <v>14123</v>
      </c>
      <c r="F357" s="10" t="str">
        <f t="shared" si="71"/>
        <v>B0BDYVC5TD</v>
      </c>
      <c r="G357" s="10" t="str">
        <f t="shared" si="71"/>
        <v>MicroSD</v>
      </c>
      <c r="H357" s="23">
        <f t="shared" si="71"/>
        <v>959</v>
      </c>
      <c r="I357" s="23">
        <f t="shared" si="71"/>
        <v>1800</v>
      </c>
      <c r="J357" s="11">
        <f t="shared" si="71"/>
        <v>0.47</v>
      </c>
      <c r="K357" s="23">
        <f t="shared" si="64"/>
        <v>14400</v>
      </c>
      <c r="L357" s="23">
        <f t="shared" si="65"/>
        <v>4066.1600000000003</v>
      </c>
      <c r="M357" s="23">
        <f t="shared" si="66"/>
        <v>20</v>
      </c>
      <c r="N357" s="23" t="str">
        <f t="shared" si="69"/>
        <v>Dec</v>
      </c>
      <c r="O357" s="23">
        <f t="shared" si="67"/>
        <v>2021</v>
      </c>
    </row>
    <row r="358" spans="1:15" x14ac:dyDescent="0.55000000000000004">
      <c r="A358" s="33">
        <v>44551</v>
      </c>
      <c r="B358" s="9" t="s">
        <v>3417</v>
      </c>
      <c r="C358" s="9">
        <v>7</v>
      </c>
      <c r="D358" s="9" t="s">
        <v>14118</v>
      </c>
      <c r="E358" s="10" t="s">
        <v>14120</v>
      </c>
      <c r="F358" s="10" t="str">
        <f t="shared" si="71"/>
        <v>B0BMGB2TPR</v>
      </c>
      <c r="G358" s="10" t="str">
        <f t="shared" si="71"/>
        <v>USBSmartphones</v>
      </c>
      <c r="H358" s="23">
        <f t="shared" si="71"/>
        <v>9499</v>
      </c>
      <c r="I358" s="23">
        <f t="shared" si="71"/>
        <v>11999</v>
      </c>
      <c r="J358" s="11">
        <f t="shared" si="71"/>
        <v>0.21</v>
      </c>
      <c r="K358" s="23">
        <f t="shared" si="64"/>
        <v>83993</v>
      </c>
      <c r="L358" s="23">
        <f t="shared" si="65"/>
        <v>52529.47</v>
      </c>
      <c r="M358" s="23">
        <f t="shared" si="66"/>
        <v>21</v>
      </c>
      <c r="N358" s="23" t="str">
        <f t="shared" si="69"/>
        <v>Dec</v>
      </c>
      <c r="O358" s="23">
        <f t="shared" si="67"/>
        <v>2021</v>
      </c>
    </row>
    <row r="359" spans="1:15" x14ac:dyDescent="0.55000000000000004">
      <c r="A359" s="33">
        <v>44552</v>
      </c>
      <c r="B359" s="9" t="s">
        <v>3421</v>
      </c>
      <c r="C359" s="9">
        <v>6</v>
      </c>
      <c r="D359" s="9" t="s">
        <v>14119</v>
      </c>
      <c r="E359" s="10" t="s">
        <v>14123</v>
      </c>
      <c r="F359" s="10" t="str">
        <f t="shared" si="71"/>
        <v>B08MC57J31</v>
      </c>
      <c r="G359" s="10" t="str">
        <f t="shared" si="71"/>
        <v>PowerBanks</v>
      </c>
      <c r="H359" s="23">
        <f t="shared" si="71"/>
        <v>1499</v>
      </c>
      <c r="I359" s="23">
        <f t="shared" si="71"/>
        <v>2499</v>
      </c>
      <c r="J359" s="11">
        <f t="shared" si="71"/>
        <v>0.4</v>
      </c>
      <c r="K359" s="23">
        <f t="shared" si="64"/>
        <v>14994</v>
      </c>
      <c r="L359" s="23">
        <f t="shared" si="65"/>
        <v>5396.4</v>
      </c>
      <c r="M359" s="23">
        <f t="shared" si="66"/>
        <v>22</v>
      </c>
      <c r="N359" s="23" t="str">
        <f t="shared" si="69"/>
        <v>Dec</v>
      </c>
      <c r="O359" s="23">
        <f t="shared" si="67"/>
        <v>2021</v>
      </c>
    </row>
    <row r="360" spans="1:15" x14ac:dyDescent="0.55000000000000004">
      <c r="A360" s="33">
        <v>44553</v>
      </c>
      <c r="B360" s="9" t="s">
        <v>3431</v>
      </c>
      <c r="C360" s="9">
        <v>15</v>
      </c>
      <c r="D360" s="9" t="s">
        <v>14118</v>
      </c>
      <c r="E360" s="10" t="s">
        <v>14120</v>
      </c>
      <c r="F360" s="10" t="str">
        <f t="shared" si="71"/>
        <v>B08HVL8QN3</v>
      </c>
      <c r="G360" s="10" t="str">
        <f t="shared" si="71"/>
        <v>PowerBanks</v>
      </c>
      <c r="H360" s="23">
        <f t="shared" si="71"/>
        <v>1149</v>
      </c>
      <c r="I360" s="23">
        <f t="shared" si="71"/>
        <v>2199</v>
      </c>
      <c r="J360" s="11">
        <f t="shared" si="71"/>
        <v>0.48</v>
      </c>
      <c r="K360" s="23">
        <f t="shared" si="64"/>
        <v>32985</v>
      </c>
      <c r="L360" s="23">
        <f t="shared" si="65"/>
        <v>8962.2000000000007</v>
      </c>
      <c r="M360" s="23">
        <f t="shared" si="66"/>
        <v>23</v>
      </c>
      <c r="N360" s="23" t="str">
        <f t="shared" si="69"/>
        <v>Dec</v>
      </c>
      <c r="O360" s="23">
        <f t="shared" si="67"/>
        <v>2021</v>
      </c>
    </row>
    <row r="361" spans="1:15" x14ac:dyDescent="0.55000000000000004">
      <c r="A361" s="33">
        <v>44554</v>
      </c>
      <c r="B361" s="9" t="s">
        <v>3437</v>
      </c>
      <c r="C361" s="9">
        <v>23</v>
      </c>
      <c r="D361" s="9" t="s">
        <v>14119</v>
      </c>
      <c r="E361" s="10" t="s">
        <v>14123</v>
      </c>
      <c r="F361" s="10" t="str">
        <f t="shared" si="71"/>
        <v>B0746JGVDS</v>
      </c>
      <c r="G361" s="10" t="str">
        <f t="shared" si="71"/>
        <v>Cradles</v>
      </c>
      <c r="H361" s="23">
        <f t="shared" si="71"/>
        <v>349</v>
      </c>
      <c r="I361" s="23">
        <f t="shared" si="71"/>
        <v>999</v>
      </c>
      <c r="J361" s="11">
        <f t="shared" si="71"/>
        <v>0.65</v>
      </c>
      <c r="K361" s="23">
        <f t="shared" si="64"/>
        <v>22977</v>
      </c>
      <c r="L361" s="23">
        <f t="shared" si="65"/>
        <v>2809.45</v>
      </c>
      <c r="M361" s="23">
        <f t="shared" si="66"/>
        <v>24</v>
      </c>
      <c r="N361" s="23" t="str">
        <f t="shared" si="69"/>
        <v>Dec</v>
      </c>
      <c r="O361" s="23">
        <f t="shared" si="67"/>
        <v>2021</v>
      </c>
    </row>
    <row r="362" spans="1:15" x14ac:dyDescent="0.55000000000000004">
      <c r="A362" s="33">
        <v>44555</v>
      </c>
      <c r="B362" s="9" t="s">
        <v>3448</v>
      </c>
      <c r="C362" s="9">
        <v>14</v>
      </c>
      <c r="D362" s="9" t="s">
        <v>14118</v>
      </c>
      <c r="E362" s="10" t="s">
        <v>14120</v>
      </c>
      <c r="F362" s="10" t="str">
        <f t="shared" si="71"/>
        <v>B08VFF6JQ8</v>
      </c>
      <c r="G362" s="10" t="str">
        <f t="shared" si="71"/>
        <v>WallChargers</v>
      </c>
      <c r="H362" s="23">
        <f t="shared" si="71"/>
        <v>1219</v>
      </c>
      <c r="I362" s="23">
        <f t="shared" si="71"/>
        <v>1699</v>
      </c>
      <c r="J362" s="11">
        <f t="shared" si="71"/>
        <v>0.28000000000000003</v>
      </c>
      <c r="K362" s="23">
        <f t="shared" si="64"/>
        <v>23786</v>
      </c>
      <c r="L362" s="23">
        <f t="shared" si="65"/>
        <v>12287.52</v>
      </c>
      <c r="M362" s="23">
        <f t="shared" si="66"/>
        <v>25</v>
      </c>
      <c r="N362" s="23" t="str">
        <f t="shared" si="69"/>
        <v>Dec</v>
      </c>
      <c r="O362" s="23">
        <f t="shared" si="67"/>
        <v>2021</v>
      </c>
    </row>
    <row r="363" spans="1:15" x14ac:dyDescent="0.55000000000000004">
      <c r="A363" s="33">
        <v>44556</v>
      </c>
      <c r="B363" s="9" t="s">
        <v>3460</v>
      </c>
      <c r="C363" s="9">
        <v>9</v>
      </c>
      <c r="D363" s="9" t="s">
        <v>14119</v>
      </c>
      <c r="E363" s="10" t="s">
        <v>14123</v>
      </c>
      <c r="F363" s="10" t="str">
        <f t="shared" si="71"/>
        <v>B09NVPSCQT</v>
      </c>
      <c r="G363" s="10" t="str">
        <f t="shared" si="71"/>
        <v>SmartWatches</v>
      </c>
      <c r="H363" s="23">
        <f t="shared" si="71"/>
        <v>1599</v>
      </c>
      <c r="I363" s="23">
        <f t="shared" si="71"/>
        <v>3999</v>
      </c>
      <c r="J363" s="11">
        <f t="shared" si="71"/>
        <v>0.6</v>
      </c>
      <c r="K363" s="23">
        <f t="shared" si="64"/>
        <v>35991</v>
      </c>
      <c r="L363" s="23">
        <f t="shared" si="65"/>
        <v>5756.4000000000005</v>
      </c>
      <c r="M363" s="23">
        <f t="shared" si="66"/>
        <v>26</v>
      </c>
      <c r="N363" s="23" t="str">
        <f t="shared" si="69"/>
        <v>Dec</v>
      </c>
      <c r="O363" s="23">
        <f t="shared" si="67"/>
        <v>2021</v>
      </c>
    </row>
    <row r="364" spans="1:15" x14ac:dyDescent="0.55000000000000004">
      <c r="A364" s="33">
        <v>44557</v>
      </c>
      <c r="B364" s="9" t="s">
        <v>3470</v>
      </c>
      <c r="C364" s="9">
        <v>4</v>
      </c>
      <c r="D364" s="9" t="s">
        <v>14118</v>
      </c>
      <c r="E364" s="10" t="s">
        <v>14120</v>
      </c>
      <c r="F364" s="10" t="str">
        <f t="shared" ref="F364:J373" si="72">VLOOKUP($B364,Cleaned_data,F$2,FALSE)</f>
        <v>B09YV4RG4D</v>
      </c>
      <c r="G364" s="10" t="str">
        <f t="shared" si="72"/>
        <v>SmartWatches</v>
      </c>
      <c r="H364" s="23">
        <f t="shared" si="72"/>
        <v>1499</v>
      </c>
      <c r="I364" s="23">
        <f t="shared" si="72"/>
        <v>7999</v>
      </c>
      <c r="J364" s="11">
        <f t="shared" si="72"/>
        <v>0.81</v>
      </c>
      <c r="K364" s="23">
        <f t="shared" si="64"/>
        <v>31996</v>
      </c>
      <c r="L364" s="23">
        <f t="shared" si="65"/>
        <v>1139.2399999999998</v>
      </c>
      <c r="M364" s="23">
        <f t="shared" si="66"/>
        <v>27</v>
      </c>
      <c r="N364" s="23" t="str">
        <f t="shared" si="69"/>
        <v>Dec</v>
      </c>
      <c r="O364" s="23">
        <f t="shared" si="67"/>
        <v>2021</v>
      </c>
    </row>
    <row r="365" spans="1:15" x14ac:dyDescent="0.55000000000000004">
      <c r="A365" s="33">
        <v>44558</v>
      </c>
      <c r="B365" s="9" t="s">
        <v>3480</v>
      </c>
      <c r="C365" s="9">
        <v>3</v>
      </c>
      <c r="D365" s="9" t="s">
        <v>14119</v>
      </c>
      <c r="E365" s="10" t="s">
        <v>14123</v>
      </c>
      <c r="F365" s="10" t="str">
        <f t="shared" si="72"/>
        <v>B09TWHTBKQ</v>
      </c>
      <c r="G365" s="10" t="str">
        <f t="shared" si="72"/>
        <v>USBSmartphones</v>
      </c>
      <c r="H365" s="23">
        <f t="shared" si="72"/>
        <v>18499</v>
      </c>
      <c r="I365" s="23">
        <f t="shared" si="72"/>
        <v>25999</v>
      </c>
      <c r="J365" s="11">
        <f t="shared" si="72"/>
        <v>0.28999999999999998</v>
      </c>
      <c r="K365" s="23">
        <f t="shared" si="64"/>
        <v>77997</v>
      </c>
      <c r="L365" s="23">
        <f t="shared" si="65"/>
        <v>39402.869999999995</v>
      </c>
      <c r="M365" s="23">
        <f t="shared" si="66"/>
        <v>28</v>
      </c>
      <c r="N365" s="23" t="str">
        <f t="shared" si="69"/>
        <v>Dec</v>
      </c>
      <c r="O365" s="23">
        <f t="shared" si="67"/>
        <v>2021</v>
      </c>
    </row>
    <row r="366" spans="1:15" x14ac:dyDescent="0.55000000000000004">
      <c r="A366" s="33">
        <v>44559</v>
      </c>
      <c r="B366" s="9" t="s">
        <v>3491</v>
      </c>
      <c r="C366" s="9">
        <v>8</v>
      </c>
      <c r="D366" s="9" t="s">
        <v>14118</v>
      </c>
      <c r="E366" s="10" t="s">
        <v>14120</v>
      </c>
      <c r="F366" s="10" t="str">
        <f t="shared" si="72"/>
        <v>B08L5HMJVW</v>
      </c>
      <c r="G366" s="10" t="str">
        <f t="shared" si="72"/>
        <v>MicroSD</v>
      </c>
      <c r="H366" s="23">
        <f t="shared" si="72"/>
        <v>369</v>
      </c>
      <c r="I366" s="23">
        <f t="shared" si="72"/>
        <v>700</v>
      </c>
      <c r="J366" s="11">
        <f t="shared" si="72"/>
        <v>0.47</v>
      </c>
      <c r="K366" s="23">
        <f t="shared" si="64"/>
        <v>5600</v>
      </c>
      <c r="L366" s="23">
        <f t="shared" si="65"/>
        <v>1564.5600000000002</v>
      </c>
      <c r="M366" s="23">
        <f t="shared" si="66"/>
        <v>29</v>
      </c>
      <c r="N366" s="23" t="str">
        <f t="shared" si="69"/>
        <v>Dec</v>
      </c>
      <c r="O366" s="23">
        <f t="shared" si="67"/>
        <v>2021</v>
      </c>
    </row>
    <row r="367" spans="1:15" x14ac:dyDescent="0.55000000000000004">
      <c r="A367" s="33">
        <v>44560</v>
      </c>
      <c r="B367" s="9" t="s">
        <v>3497</v>
      </c>
      <c r="C367" s="9">
        <v>12</v>
      </c>
      <c r="D367" s="9" t="s">
        <v>14119</v>
      </c>
      <c r="E367" s="10" t="s">
        <v>14123</v>
      </c>
      <c r="F367" s="10" t="str">
        <f t="shared" si="72"/>
        <v>B0B4F2XCK3</v>
      </c>
      <c r="G367" s="10" t="str">
        <f t="shared" si="72"/>
        <v>USBSmartphones</v>
      </c>
      <c r="H367" s="23">
        <f t="shared" si="72"/>
        <v>12999</v>
      </c>
      <c r="I367" s="23">
        <f t="shared" si="72"/>
        <v>17999</v>
      </c>
      <c r="J367" s="11">
        <f t="shared" si="72"/>
        <v>0.28000000000000003</v>
      </c>
      <c r="K367" s="23">
        <f t="shared" si="64"/>
        <v>215988</v>
      </c>
      <c r="L367" s="23">
        <f t="shared" si="65"/>
        <v>112311.36</v>
      </c>
      <c r="M367" s="23">
        <f t="shared" si="66"/>
        <v>30</v>
      </c>
      <c r="N367" s="23" t="str">
        <f t="shared" si="69"/>
        <v>Dec</v>
      </c>
      <c r="O367" s="23">
        <f t="shared" si="67"/>
        <v>2021</v>
      </c>
    </row>
    <row r="368" spans="1:15" x14ac:dyDescent="0.55000000000000004">
      <c r="A368" s="33">
        <v>44561</v>
      </c>
      <c r="B368" s="9" t="s">
        <v>3508</v>
      </c>
      <c r="C368" s="9">
        <v>15</v>
      </c>
      <c r="D368" s="9" t="s">
        <v>14118</v>
      </c>
      <c r="E368" s="10" t="s">
        <v>14120</v>
      </c>
      <c r="F368" s="10" t="str">
        <f t="shared" si="72"/>
        <v>B0BF54972T</v>
      </c>
      <c r="G368" s="10" t="str">
        <f t="shared" si="72"/>
        <v>SmartWatches</v>
      </c>
      <c r="H368" s="23">
        <f t="shared" si="72"/>
        <v>1799</v>
      </c>
      <c r="I368" s="23">
        <f t="shared" si="72"/>
        <v>19999</v>
      </c>
      <c r="J368" s="11">
        <f t="shared" si="72"/>
        <v>0.91</v>
      </c>
      <c r="K368" s="23">
        <f t="shared" si="64"/>
        <v>299985</v>
      </c>
      <c r="L368" s="23">
        <f t="shared" si="65"/>
        <v>2428.6499999999992</v>
      </c>
      <c r="M368" s="23">
        <f t="shared" si="66"/>
        <v>31</v>
      </c>
      <c r="N368" s="23" t="str">
        <f t="shared" si="69"/>
        <v>Dec</v>
      </c>
      <c r="O368" s="23">
        <f t="shared" si="67"/>
        <v>2021</v>
      </c>
    </row>
    <row r="369" spans="1:15" x14ac:dyDescent="0.55000000000000004">
      <c r="A369" s="33">
        <v>44562</v>
      </c>
      <c r="B369" s="9" t="s">
        <v>3512</v>
      </c>
      <c r="C369" s="9">
        <v>17</v>
      </c>
      <c r="D369" s="9" t="s">
        <v>14119</v>
      </c>
      <c r="E369" s="10" t="s">
        <v>14123</v>
      </c>
      <c r="F369" s="10" t="str">
        <f t="shared" si="72"/>
        <v>B09YV4MW2T</v>
      </c>
      <c r="G369" s="10" t="str">
        <f t="shared" si="72"/>
        <v>SmartWatches</v>
      </c>
      <c r="H369" s="23">
        <f t="shared" si="72"/>
        <v>2199</v>
      </c>
      <c r="I369" s="23">
        <f t="shared" si="72"/>
        <v>9999</v>
      </c>
      <c r="J369" s="11">
        <f t="shared" si="72"/>
        <v>0.78</v>
      </c>
      <c r="K369" s="23">
        <f t="shared" si="64"/>
        <v>169983</v>
      </c>
      <c r="L369" s="23">
        <f t="shared" si="65"/>
        <v>8224.2599999999984</v>
      </c>
      <c r="M369" s="23">
        <f t="shared" si="66"/>
        <v>1</v>
      </c>
      <c r="N369" s="23" t="str">
        <f t="shared" ref="N369:N399" si="73">TEXT(A369,"mmm")</f>
        <v>Jan</v>
      </c>
      <c r="O369" s="23">
        <f t="shared" si="67"/>
        <v>2022</v>
      </c>
    </row>
    <row r="370" spans="1:15" x14ac:dyDescent="0.55000000000000004">
      <c r="A370" s="33">
        <v>44563</v>
      </c>
      <c r="B370" s="9" t="s">
        <v>3522</v>
      </c>
      <c r="C370" s="9">
        <v>3</v>
      </c>
      <c r="D370" s="9" t="s">
        <v>14118</v>
      </c>
      <c r="E370" s="10" t="s">
        <v>14120</v>
      </c>
      <c r="F370" s="10" t="str">
        <f t="shared" si="72"/>
        <v>B09TWH8YHM</v>
      </c>
      <c r="G370" s="10" t="str">
        <f t="shared" si="72"/>
        <v>USBSmartphones</v>
      </c>
      <c r="H370" s="23">
        <f t="shared" si="72"/>
        <v>16999</v>
      </c>
      <c r="I370" s="23">
        <f t="shared" si="72"/>
        <v>24999</v>
      </c>
      <c r="J370" s="11">
        <f t="shared" si="72"/>
        <v>0.32</v>
      </c>
      <c r="K370" s="23">
        <f t="shared" si="64"/>
        <v>74997</v>
      </c>
      <c r="L370" s="23">
        <f t="shared" si="65"/>
        <v>34677.96</v>
      </c>
      <c r="M370" s="23">
        <f t="shared" si="66"/>
        <v>2</v>
      </c>
      <c r="N370" s="23" t="str">
        <f t="shared" si="73"/>
        <v>Jan</v>
      </c>
      <c r="O370" s="23">
        <f t="shared" si="67"/>
        <v>2022</v>
      </c>
    </row>
    <row r="371" spans="1:15" x14ac:dyDescent="0.55000000000000004">
      <c r="A371" s="33">
        <v>44564</v>
      </c>
      <c r="B371" s="9" t="s">
        <v>3527</v>
      </c>
      <c r="C371" s="9">
        <v>2</v>
      </c>
      <c r="D371" s="9" t="s">
        <v>14119</v>
      </c>
      <c r="E371" s="10" t="s">
        <v>14123</v>
      </c>
      <c r="F371" s="10" t="str">
        <f t="shared" si="72"/>
        <v>B07WGMMQGP</v>
      </c>
      <c r="G371" s="10" t="str">
        <f t="shared" si="72"/>
        <v>USBSmartphones</v>
      </c>
      <c r="H371" s="23">
        <f t="shared" si="72"/>
        <v>16499</v>
      </c>
      <c r="I371" s="23">
        <f t="shared" si="72"/>
        <v>20999</v>
      </c>
      <c r="J371" s="11">
        <f t="shared" si="72"/>
        <v>0.21</v>
      </c>
      <c r="K371" s="23">
        <f t="shared" si="64"/>
        <v>41998</v>
      </c>
      <c r="L371" s="23">
        <f t="shared" si="65"/>
        <v>26068.420000000002</v>
      </c>
      <c r="M371" s="23">
        <f t="shared" si="66"/>
        <v>3</v>
      </c>
      <c r="N371" s="23" t="str">
        <f t="shared" si="73"/>
        <v>Jan</v>
      </c>
      <c r="O371" s="23">
        <f t="shared" si="67"/>
        <v>2022</v>
      </c>
    </row>
    <row r="372" spans="1:15" x14ac:dyDescent="0.55000000000000004">
      <c r="A372" s="33">
        <v>44565</v>
      </c>
      <c r="B372" s="9" t="s">
        <v>3539</v>
      </c>
      <c r="C372" s="9">
        <v>9</v>
      </c>
      <c r="D372" s="9" t="s">
        <v>14118</v>
      </c>
      <c r="E372" s="10" t="s">
        <v>14120</v>
      </c>
      <c r="F372" s="10" t="str">
        <f t="shared" si="72"/>
        <v>B0BF563HB4</v>
      </c>
      <c r="G372" s="10" t="str">
        <f t="shared" si="72"/>
        <v>SmartWatches</v>
      </c>
      <c r="H372" s="23">
        <f t="shared" si="72"/>
        <v>1799</v>
      </c>
      <c r="I372" s="23">
        <f t="shared" si="72"/>
        <v>19999</v>
      </c>
      <c r="J372" s="11">
        <f t="shared" si="72"/>
        <v>0.91</v>
      </c>
      <c r="K372" s="23">
        <f t="shared" si="64"/>
        <v>179991</v>
      </c>
      <c r="L372" s="23">
        <f t="shared" si="65"/>
        <v>1457.1899999999996</v>
      </c>
      <c r="M372" s="23">
        <f t="shared" si="66"/>
        <v>4</v>
      </c>
      <c r="N372" s="23" t="str">
        <f t="shared" si="73"/>
        <v>Jan</v>
      </c>
      <c r="O372" s="23">
        <f t="shared" si="67"/>
        <v>2022</v>
      </c>
    </row>
    <row r="373" spans="1:15" x14ac:dyDescent="0.55000000000000004">
      <c r="A373" s="33">
        <v>44566</v>
      </c>
      <c r="B373" s="9" t="s">
        <v>16</v>
      </c>
      <c r="C373" s="9">
        <v>5</v>
      </c>
      <c r="D373" s="9" t="s">
        <v>14119</v>
      </c>
      <c r="E373" s="10" t="s">
        <v>14123</v>
      </c>
      <c r="F373" s="10" t="str">
        <f t="shared" si="72"/>
        <v>B07JW9H4J1</v>
      </c>
      <c r="G373" s="10" t="str">
        <f t="shared" si="72"/>
        <v>USBCables</v>
      </c>
      <c r="H373" s="23">
        <f t="shared" si="72"/>
        <v>399</v>
      </c>
      <c r="I373" s="23">
        <f t="shared" si="72"/>
        <v>1099</v>
      </c>
      <c r="J373" s="11">
        <f t="shared" si="72"/>
        <v>0.64</v>
      </c>
      <c r="K373" s="23">
        <f t="shared" si="64"/>
        <v>5495</v>
      </c>
      <c r="L373" s="23">
        <f t="shared" si="65"/>
        <v>718.19999999999993</v>
      </c>
      <c r="M373" s="23">
        <f t="shared" si="66"/>
        <v>5</v>
      </c>
      <c r="N373" s="23" t="str">
        <f t="shared" si="73"/>
        <v>Jan</v>
      </c>
      <c r="O373" s="23">
        <f t="shared" si="67"/>
        <v>2022</v>
      </c>
    </row>
    <row r="374" spans="1:15" x14ac:dyDescent="0.55000000000000004">
      <c r="A374" s="33">
        <v>44567</v>
      </c>
      <c r="B374" s="9" t="s">
        <v>3544</v>
      </c>
      <c r="C374" s="9">
        <v>6</v>
      </c>
      <c r="D374" s="9" t="s">
        <v>14118</v>
      </c>
      <c r="E374" s="10" t="s">
        <v>14120</v>
      </c>
      <c r="F374" s="10" t="str">
        <f t="shared" ref="F374:J383" si="74">VLOOKUP($B374,Cleaned_data,F$2,FALSE)</f>
        <v>B09GFPVD9Y</v>
      </c>
      <c r="G374" s="10" t="str">
        <f t="shared" si="74"/>
        <v>USBSmartphones</v>
      </c>
      <c r="H374" s="23">
        <f t="shared" si="74"/>
        <v>8499</v>
      </c>
      <c r="I374" s="23">
        <f t="shared" si="74"/>
        <v>10999</v>
      </c>
      <c r="J374" s="11">
        <f t="shared" si="74"/>
        <v>0.23</v>
      </c>
      <c r="K374" s="23">
        <f t="shared" si="64"/>
        <v>65994</v>
      </c>
      <c r="L374" s="23">
        <f t="shared" si="65"/>
        <v>39265.379999999997</v>
      </c>
      <c r="M374" s="23">
        <f t="shared" si="66"/>
        <v>6</v>
      </c>
      <c r="N374" s="23" t="str">
        <f t="shared" si="73"/>
        <v>Jan</v>
      </c>
      <c r="O374" s="23">
        <f t="shared" si="67"/>
        <v>2022</v>
      </c>
    </row>
    <row r="375" spans="1:15" x14ac:dyDescent="0.55000000000000004">
      <c r="A375" s="33">
        <v>44568</v>
      </c>
      <c r="B375" s="9" t="s">
        <v>3556</v>
      </c>
      <c r="C375" s="23">
        <v>8</v>
      </c>
      <c r="D375" s="9" t="s">
        <v>14119</v>
      </c>
      <c r="E375" s="10" t="s">
        <v>14123</v>
      </c>
      <c r="F375" s="10" t="str">
        <f t="shared" si="74"/>
        <v>B09GFLXVH9</v>
      </c>
      <c r="G375" s="10" t="str">
        <f t="shared" si="74"/>
        <v>USBSmartphones</v>
      </c>
      <c r="H375" s="23">
        <f t="shared" si="74"/>
        <v>6499</v>
      </c>
      <c r="I375" s="23">
        <f t="shared" si="74"/>
        <v>8499</v>
      </c>
      <c r="J375" s="11">
        <f t="shared" si="74"/>
        <v>0.24</v>
      </c>
      <c r="K375" s="23">
        <f t="shared" si="64"/>
        <v>67992</v>
      </c>
      <c r="L375" s="23">
        <f t="shared" si="65"/>
        <v>39513.919999999998</v>
      </c>
      <c r="M375" s="23">
        <f t="shared" si="66"/>
        <v>7</v>
      </c>
      <c r="N375" s="23" t="str">
        <f t="shared" si="73"/>
        <v>Jan</v>
      </c>
      <c r="O375" s="23">
        <f t="shared" si="67"/>
        <v>2022</v>
      </c>
    </row>
    <row r="376" spans="1:15" x14ac:dyDescent="0.55000000000000004">
      <c r="A376" s="33">
        <v>44569</v>
      </c>
      <c r="B376" s="9" t="s">
        <v>3561</v>
      </c>
      <c r="C376" s="9">
        <v>10</v>
      </c>
      <c r="D376" s="9" t="s">
        <v>14118</v>
      </c>
      <c r="E376" s="10" t="s">
        <v>14120</v>
      </c>
      <c r="F376" s="10" t="str">
        <f t="shared" si="74"/>
        <v>B0BF4YBLPX</v>
      </c>
      <c r="G376" s="10" t="str">
        <f t="shared" si="74"/>
        <v>SmartWatches</v>
      </c>
      <c r="H376" s="23">
        <f t="shared" si="74"/>
        <v>1799</v>
      </c>
      <c r="I376" s="23">
        <f t="shared" si="74"/>
        <v>19999</v>
      </c>
      <c r="J376" s="11">
        <f t="shared" si="74"/>
        <v>0.91</v>
      </c>
      <c r="K376" s="23">
        <f t="shared" si="64"/>
        <v>199990</v>
      </c>
      <c r="L376" s="23">
        <f t="shared" si="65"/>
        <v>1619.0999999999995</v>
      </c>
      <c r="M376" s="23">
        <f t="shared" si="66"/>
        <v>8</v>
      </c>
      <c r="N376" s="23" t="str">
        <f t="shared" si="73"/>
        <v>Jan</v>
      </c>
      <c r="O376" s="23">
        <f t="shared" si="67"/>
        <v>2022</v>
      </c>
    </row>
    <row r="377" spans="1:15" x14ac:dyDescent="0.55000000000000004">
      <c r="A377" s="33">
        <v>44570</v>
      </c>
      <c r="B377" s="9" t="s">
        <v>3565</v>
      </c>
      <c r="C377" s="9">
        <v>15</v>
      </c>
      <c r="D377" s="9" t="s">
        <v>14119</v>
      </c>
      <c r="E377" s="10" t="s">
        <v>14123</v>
      </c>
      <c r="F377" s="10" t="str">
        <f t="shared" si="74"/>
        <v>B09XB7DPW1</v>
      </c>
      <c r="G377" s="10" t="str">
        <f t="shared" si="74"/>
        <v>USBSmartphones</v>
      </c>
      <c r="H377" s="23">
        <f t="shared" si="74"/>
        <v>8999</v>
      </c>
      <c r="I377" s="23">
        <f t="shared" si="74"/>
        <v>11999</v>
      </c>
      <c r="J377" s="11">
        <f t="shared" si="74"/>
        <v>0.25</v>
      </c>
      <c r="K377" s="23">
        <f t="shared" si="64"/>
        <v>179985</v>
      </c>
      <c r="L377" s="23">
        <f t="shared" si="65"/>
        <v>101238.75</v>
      </c>
      <c r="M377" s="23">
        <f t="shared" si="66"/>
        <v>9</v>
      </c>
      <c r="N377" s="23" t="str">
        <f t="shared" si="73"/>
        <v>Jan</v>
      </c>
      <c r="O377" s="23">
        <f t="shared" si="67"/>
        <v>2022</v>
      </c>
    </row>
    <row r="378" spans="1:15" x14ac:dyDescent="0.55000000000000004">
      <c r="A378" s="33">
        <v>44571</v>
      </c>
      <c r="B378" s="9" t="s">
        <v>3569</v>
      </c>
      <c r="C378" s="9">
        <v>17</v>
      </c>
      <c r="D378" s="9" t="s">
        <v>14118</v>
      </c>
      <c r="E378" s="10" t="s">
        <v>14120</v>
      </c>
      <c r="F378" s="10" t="str">
        <f t="shared" si="74"/>
        <v>B07PFJ5W31</v>
      </c>
      <c r="G378" s="10" t="str">
        <f t="shared" si="74"/>
        <v>OTGAdapters</v>
      </c>
      <c r="H378" s="23">
        <f t="shared" si="74"/>
        <v>139</v>
      </c>
      <c r="I378" s="23">
        <f t="shared" si="74"/>
        <v>495</v>
      </c>
      <c r="J378" s="11">
        <f t="shared" si="74"/>
        <v>0.72</v>
      </c>
      <c r="K378" s="23">
        <f t="shared" si="64"/>
        <v>8415</v>
      </c>
      <c r="L378" s="23">
        <f t="shared" si="65"/>
        <v>661.6400000000001</v>
      </c>
      <c r="M378" s="23">
        <f t="shared" si="66"/>
        <v>10</v>
      </c>
      <c r="N378" s="23" t="str">
        <f t="shared" si="73"/>
        <v>Jan</v>
      </c>
      <c r="O378" s="23">
        <f t="shared" si="67"/>
        <v>2022</v>
      </c>
    </row>
    <row r="379" spans="1:15" x14ac:dyDescent="0.55000000000000004">
      <c r="A379" s="33">
        <v>44572</v>
      </c>
      <c r="B379" s="9" t="s">
        <v>3577</v>
      </c>
      <c r="C379" s="9">
        <v>18</v>
      </c>
      <c r="D379" s="9" t="s">
        <v>14119</v>
      </c>
      <c r="E379" s="10" t="s">
        <v>14123</v>
      </c>
      <c r="F379" s="10" t="str">
        <f t="shared" si="74"/>
        <v>B0B3N7LR6K</v>
      </c>
      <c r="G379" s="10" t="str">
        <f t="shared" si="74"/>
        <v>SmartWatches</v>
      </c>
      <c r="H379" s="23">
        <f t="shared" si="74"/>
        <v>3999</v>
      </c>
      <c r="I379" s="23">
        <f t="shared" si="74"/>
        <v>16999</v>
      </c>
      <c r="J379" s="11">
        <f t="shared" si="74"/>
        <v>0.76</v>
      </c>
      <c r="K379" s="23">
        <f t="shared" si="64"/>
        <v>305982</v>
      </c>
      <c r="L379" s="23">
        <f t="shared" si="65"/>
        <v>17275.68</v>
      </c>
      <c r="M379" s="23">
        <f t="shared" si="66"/>
        <v>11</v>
      </c>
      <c r="N379" s="23" t="str">
        <f t="shared" si="73"/>
        <v>Jan</v>
      </c>
      <c r="O379" s="23">
        <f t="shared" si="67"/>
        <v>2022</v>
      </c>
    </row>
    <row r="380" spans="1:15" x14ac:dyDescent="0.55000000000000004">
      <c r="A380" s="33">
        <v>44573</v>
      </c>
      <c r="B380" s="9" t="s">
        <v>3587</v>
      </c>
      <c r="C380" s="9">
        <v>6</v>
      </c>
      <c r="D380" s="9" t="s">
        <v>14118</v>
      </c>
      <c r="E380" s="10" t="s">
        <v>14120</v>
      </c>
      <c r="F380" s="10" t="str">
        <f t="shared" si="74"/>
        <v>B09ZQK9X8G</v>
      </c>
      <c r="G380" s="10" t="str">
        <f t="shared" si="74"/>
        <v>SmartWatches</v>
      </c>
      <c r="H380" s="23">
        <f t="shared" si="74"/>
        <v>2998</v>
      </c>
      <c r="I380" s="23">
        <f t="shared" si="74"/>
        <v>5999</v>
      </c>
      <c r="J380" s="11">
        <f t="shared" si="74"/>
        <v>0.5</v>
      </c>
      <c r="K380" s="23">
        <f t="shared" si="64"/>
        <v>35994</v>
      </c>
      <c r="L380" s="23">
        <f t="shared" si="65"/>
        <v>8994</v>
      </c>
      <c r="M380" s="23">
        <f t="shared" si="66"/>
        <v>12</v>
      </c>
      <c r="N380" s="23" t="str">
        <f t="shared" si="73"/>
        <v>Jan</v>
      </c>
      <c r="O380" s="23">
        <f t="shared" si="67"/>
        <v>2022</v>
      </c>
    </row>
    <row r="381" spans="1:15" x14ac:dyDescent="0.55000000000000004">
      <c r="A381" s="33">
        <v>44574</v>
      </c>
      <c r="B381" s="9" t="s">
        <v>29</v>
      </c>
      <c r="C381" s="9">
        <v>6</v>
      </c>
      <c r="D381" s="9" t="s">
        <v>14119</v>
      </c>
      <c r="E381" s="10" t="s">
        <v>14123</v>
      </c>
      <c r="F381" s="10" t="str">
        <f t="shared" si="74"/>
        <v>B098NS6PVG</v>
      </c>
      <c r="G381" s="10" t="str">
        <f t="shared" si="74"/>
        <v>USBCables</v>
      </c>
      <c r="H381" s="23">
        <f t="shared" si="74"/>
        <v>199</v>
      </c>
      <c r="I381" s="23">
        <f t="shared" si="74"/>
        <v>349</v>
      </c>
      <c r="J381" s="11">
        <f t="shared" si="74"/>
        <v>0.43</v>
      </c>
      <c r="K381" s="23">
        <f t="shared" si="64"/>
        <v>2094</v>
      </c>
      <c r="L381" s="23">
        <f t="shared" si="65"/>
        <v>680.58</v>
      </c>
      <c r="M381" s="23">
        <f t="shared" si="66"/>
        <v>13</v>
      </c>
      <c r="N381" s="23" t="str">
        <f t="shared" si="73"/>
        <v>Jan</v>
      </c>
      <c r="O381" s="23">
        <f t="shared" si="67"/>
        <v>2022</v>
      </c>
    </row>
    <row r="382" spans="1:15" x14ac:dyDescent="0.55000000000000004">
      <c r="A382" s="33">
        <v>44575</v>
      </c>
      <c r="B382" s="9" t="s">
        <v>3601</v>
      </c>
      <c r="C382" s="9">
        <v>6</v>
      </c>
      <c r="D382" s="9" t="s">
        <v>14118</v>
      </c>
      <c r="E382" s="10" t="s">
        <v>14120</v>
      </c>
      <c r="F382" s="10" t="str">
        <f t="shared" si="74"/>
        <v>B07WJV6P1R</v>
      </c>
      <c r="G382" s="10" t="str">
        <f t="shared" si="74"/>
        <v>USBSmartphones</v>
      </c>
      <c r="H382" s="23">
        <f t="shared" si="74"/>
        <v>15499</v>
      </c>
      <c r="I382" s="23">
        <f t="shared" si="74"/>
        <v>18999</v>
      </c>
      <c r="J382" s="11">
        <f t="shared" si="74"/>
        <v>0.18</v>
      </c>
      <c r="K382" s="23">
        <f t="shared" si="64"/>
        <v>113994</v>
      </c>
      <c r="L382" s="23">
        <f t="shared" si="65"/>
        <v>76255.08</v>
      </c>
      <c r="M382" s="23">
        <f t="shared" si="66"/>
        <v>14</v>
      </c>
      <c r="N382" s="23" t="str">
        <f t="shared" si="73"/>
        <v>Jan</v>
      </c>
      <c r="O382" s="23">
        <f t="shared" si="67"/>
        <v>2022</v>
      </c>
    </row>
    <row r="383" spans="1:15" x14ac:dyDescent="0.55000000000000004">
      <c r="A383" s="33">
        <v>44576</v>
      </c>
      <c r="B383" s="9" t="s">
        <v>41</v>
      </c>
      <c r="C383" s="9">
        <v>7</v>
      </c>
      <c r="D383" s="9" t="s">
        <v>14119</v>
      </c>
      <c r="E383" s="10" t="s">
        <v>14123</v>
      </c>
      <c r="F383" s="10" t="str">
        <f t="shared" si="74"/>
        <v>B096MSW6CT</v>
      </c>
      <c r="G383" s="10" t="str">
        <f t="shared" si="74"/>
        <v>USBCables</v>
      </c>
      <c r="H383" s="23">
        <f t="shared" si="74"/>
        <v>199</v>
      </c>
      <c r="I383" s="23">
        <f t="shared" si="74"/>
        <v>1899</v>
      </c>
      <c r="J383" s="11">
        <f t="shared" si="74"/>
        <v>0.9</v>
      </c>
      <c r="K383" s="23">
        <f t="shared" si="64"/>
        <v>13293</v>
      </c>
      <c r="L383" s="23">
        <f t="shared" si="65"/>
        <v>139.29999999999998</v>
      </c>
      <c r="M383" s="23">
        <f t="shared" si="66"/>
        <v>15</v>
      </c>
      <c r="N383" s="23" t="str">
        <f t="shared" si="73"/>
        <v>Jan</v>
      </c>
      <c r="O383" s="23">
        <f t="shared" si="67"/>
        <v>2022</v>
      </c>
    </row>
    <row r="384" spans="1:15" x14ac:dyDescent="0.55000000000000004">
      <c r="A384" s="33">
        <v>44577</v>
      </c>
      <c r="B384" s="9" t="s">
        <v>3616</v>
      </c>
      <c r="C384" s="9">
        <v>7</v>
      </c>
      <c r="D384" s="9" t="s">
        <v>14118</v>
      </c>
      <c r="E384" s="10" t="s">
        <v>14120</v>
      </c>
      <c r="F384" s="10" t="str">
        <f t="shared" ref="F384:J393" si="75">VLOOKUP($B384,Cleaned_data,F$2,FALSE)</f>
        <v>B0BF54LXW6</v>
      </c>
      <c r="G384" s="10" t="str">
        <f t="shared" si="75"/>
        <v>SmartWatches</v>
      </c>
      <c r="H384" s="23">
        <f t="shared" si="75"/>
        <v>1799</v>
      </c>
      <c r="I384" s="23">
        <f t="shared" si="75"/>
        <v>19999</v>
      </c>
      <c r="J384" s="11">
        <f t="shared" si="75"/>
        <v>0.91</v>
      </c>
      <c r="K384" s="23">
        <f t="shared" si="64"/>
        <v>139993</v>
      </c>
      <c r="L384" s="23">
        <f t="shared" si="65"/>
        <v>1133.3699999999997</v>
      </c>
      <c r="M384" s="23">
        <f t="shared" si="66"/>
        <v>16</v>
      </c>
      <c r="N384" s="23" t="str">
        <f t="shared" si="73"/>
        <v>Jan</v>
      </c>
      <c r="O384" s="23">
        <f t="shared" si="67"/>
        <v>2022</v>
      </c>
    </row>
    <row r="385" spans="1:15" x14ac:dyDescent="0.55000000000000004">
      <c r="A385" s="33">
        <v>44578</v>
      </c>
      <c r="B385" s="9" t="s">
        <v>3619</v>
      </c>
      <c r="C385" s="9">
        <v>7</v>
      </c>
      <c r="D385" s="9" t="s">
        <v>14119</v>
      </c>
      <c r="E385" s="10" t="s">
        <v>14123</v>
      </c>
      <c r="F385" s="10" t="str">
        <f t="shared" si="75"/>
        <v>B09XB7SRQ5</v>
      </c>
      <c r="G385" s="10" t="str">
        <f t="shared" si="75"/>
        <v>USBSmartphones</v>
      </c>
      <c r="H385" s="23">
        <f t="shared" si="75"/>
        <v>8999</v>
      </c>
      <c r="I385" s="23">
        <f t="shared" si="75"/>
        <v>11999</v>
      </c>
      <c r="J385" s="11">
        <f t="shared" si="75"/>
        <v>0.25</v>
      </c>
      <c r="K385" s="23">
        <f t="shared" si="64"/>
        <v>83993</v>
      </c>
      <c r="L385" s="23">
        <f t="shared" si="65"/>
        <v>47244.75</v>
      </c>
      <c r="M385" s="23">
        <f t="shared" si="66"/>
        <v>17</v>
      </c>
      <c r="N385" s="23" t="str">
        <f t="shared" si="73"/>
        <v>Jan</v>
      </c>
      <c r="O385" s="23">
        <f t="shared" si="67"/>
        <v>2022</v>
      </c>
    </row>
    <row r="386" spans="1:15" x14ac:dyDescent="0.55000000000000004">
      <c r="A386" s="33">
        <v>44579</v>
      </c>
      <c r="B386" s="9" t="s">
        <v>3623</v>
      </c>
      <c r="C386" s="9">
        <v>7</v>
      </c>
      <c r="D386" s="9" t="s">
        <v>14118</v>
      </c>
      <c r="E386" s="10" t="s">
        <v>14120</v>
      </c>
      <c r="F386" s="10" t="str">
        <f t="shared" si="75"/>
        <v>B09FFK1PQG</v>
      </c>
      <c r="G386" s="10" t="str">
        <f t="shared" si="75"/>
        <v>AutomobileChargers</v>
      </c>
      <c r="H386" s="23">
        <f t="shared" si="75"/>
        <v>873</v>
      </c>
      <c r="I386" s="23">
        <f t="shared" si="75"/>
        <v>1699</v>
      </c>
      <c r="J386" s="11">
        <f t="shared" si="75"/>
        <v>0.49</v>
      </c>
      <c r="K386" s="23">
        <f t="shared" si="64"/>
        <v>11893</v>
      </c>
      <c r="L386" s="23">
        <f t="shared" si="65"/>
        <v>3116.61</v>
      </c>
      <c r="M386" s="23">
        <f t="shared" si="66"/>
        <v>18</v>
      </c>
      <c r="N386" s="23" t="str">
        <f t="shared" si="73"/>
        <v>Jan</v>
      </c>
      <c r="O386" s="23">
        <f t="shared" si="67"/>
        <v>2022</v>
      </c>
    </row>
    <row r="387" spans="1:15" x14ac:dyDescent="0.55000000000000004">
      <c r="A387" s="33">
        <v>44580</v>
      </c>
      <c r="B387" s="9" t="s">
        <v>3634</v>
      </c>
      <c r="C387" s="9">
        <v>7</v>
      </c>
      <c r="D387" s="9" t="s">
        <v>14119</v>
      </c>
      <c r="E387" s="10" t="s">
        <v>14123</v>
      </c>
      <c r="F387" s="10" t="str">
        <f t="shared" si="75"/>
        <v>B09RMQYHLH</v>
      </c>
      <c r="G387" s="10" t="str">
        <f t="shared" si="75"/>
        <v>USBSmartphones</v>
      </c>
      <c r="H387" s="23">
        <f t="shared" si="75"/>
        <v>12999</v>
      </c>
      <c r="I387" s="23">
        <f t="shared" si="75"/>
        <v>15999</v>
      </c>
      <c r="J387" s="11">
        <f t="shared" si="75"/>
        <v>0.19</v>
      </c>
      <c r="K387" s="23">
        <f t="shared" si="64"/>
        <v>111993</v>
      </c>
      <c r="L387" s="23">
        <f t="shared" si="65"/>
        <v>73704.33</v>
      </c>
      <c r="M387" s="23">
        <f t="shared" si="66"/>
        <v>19</v>
      </c>
      <c r="N387" s="23" t="str">
        <f t="shared" si="73"/>
        <v>Jan</v>
      </c>
      <c r="O387" s="23">
        <f t="shared" si="67"/>
        <v>2022</v>
      </c>
    </row>
    <row r="388" spans="1:15" x14ac:dyDescent="0.55000000000000004">
      <c r="A388" s="33">
        <v>44581</v>
      </c>
      <c r="B388" s="9" t="s">
        <v>3644</v>
      </c>
      <c r="C388" s="9">
        <v>7</v>
      </c>
      <c r="D388" s="9" t="s">
        <v>14118</v>
      </c>
      <c r="E388" s="10" t="s">
        <v>14120</v>
      </c>
      <c r="F388" s="10" t="str">
        <f t="shared" si="75"/>
        <v>B08ZN4B121</v>
      </c>
      <c r="G388" s="10" t="str">
        <f t="shared" si="75"/>
        <v>Tripods</v>
      </c>
      <c r="H388" s="23">
        <f t="shared" si="75"/>
        <v>539</v>
      </c>
      <c r="I388" s="23">
        <f t="shared" si="75"/>
        <v>1599</v>
      </c>
      <c r="J388" s="11">
        <f t="shared" si="75"/>
        <v>0.66</v>
      </c>
      <c r="K388" s="23">
        <f t="shared" ref="K388:K451" si="76">$I388*$C388</f>
        <v>11193</v>
      </c>
      <c r="L388" s="23">
        <f t="shared" ref="L388:L451" si="77">$H388*$C388*(1-$J388)</f>
        <v>1282.82</v>
      </c>
      <c r="M388" s="23">
        <f t="shared" si="66"/>
        <v>20</v>
      </c>
      <c r="N388" s="23" t="str">
        <f t="shared" si="73"/>
        <v>Jan</v>
      </c>
      <c r="O388" s="23">
        <f t="shared" si="67"/>
        <v>2022</v>
      </c>
    </row>
    <row r="389" spans="1:15" x14ac:dyDescent="0.55000000000000004">
      <c r="A389" s="33">
        <v>44582</v>
      </c>
      <c r="B389" s="9" t="s">
        <v>3656</v>
      </c>
      <c r="C389" s="9">
        <v>7</v>
      </c>
      <c r="D389" s="9" t="s">
        <v>14119</v>
      </c>
      <c r="E389" s="10" t="s">
        <v>14123</v>
      </c>
      <c r="F389" s="10" t="str">
        <f t="shared" si="75"/>
        <v>B0B3RSDSZ3</v>
      </c>
      <c r="G389" s="10" t="str">
        <f t="shared" si="75"/>
        <v>SmartWatches</v>
      </c>
      <c r="H389" s="23">
        <f t="shared" si="75"/>
        <v>1999</v>
      </c>
      <c r="I389" s="23">
        <f t="shared" si="75"/>
        <v>9999</v>
      </c>
      <c r="J389" s="11">
        <f t="shared" si="75"/>
        <v>0.8</v>
      </c>
      <c r="K389" s="23">
        <f t="shared" si="76"/>
        <v>69993</v>
      </c>
      <c r="L389" s="23">
        <f t="shared" si="77"/>
        <v>2798.5999999999995</v>
      </c>
      <c r="M389" s="23">
        <f t="shared" ref="M389:M452" si="78">DAY($A389)</f>
        <v>21</v>
      </c>
      <c r="N389" s="23" t="str">
        <f t="shared" si="73"/>
        <v>Jan</v>
      </c>
      <c r="O389" s="23">
        <f t="shared" ref="O389:O452" si="79">YEAR(A389)</f>
        <v>2022</v>
      </c>
    </row>
    <row r="390" spans="1:15" x14ac:dyDescent="0.55000000000000004">
      <c r="A390" s="33">
        <v>44583</v>
      </c>
      <c r="B390" s="9" t="s">
        <v>3660</v>
      </c>
      <c r="C390" s="9">
        <v>11</v>
      </c>
      <c r="D390" s="9" t="s">
        <v>14118</v>
      </c>
      <c r="E390" s="10" t="s">
        <v>14120</v>
      </c>
      <c r="F390" s="10" t="str">
        <f t="shared" si="75"/>
        <v>B08VB34KJ1</v>
      </c>
      <c r="G390" s="10" t="str">
        <f t="shared" si="75"/>
        <v>USBSmartphones</v>
      </c>
      <c r="H390" s="23">
        <f t="shared" si="75"/>
        <v>15490</v>
      </c>
      <c r="I390" s="23">
        <f t="shared" si="75"/>
        <v>20990</v>
      </c>
      <c r="J390" s="11">
        <f t="shared" si="75"/>
        <v>0.26</v>
      </c>
      <c r="K390" s="23">
        <f t="shared" si="76"/>
        <v>230890</v>
      </c>
      <c r="L390" s="23">
        <f t="shared" si="77"/>
        <v>126088.59999999999</v>
      </c>
      <c r="M390" s="23">
        <f t="shared" si="78"/>
        <v>22</v>
      </c>
      <c r="N390" s="23" t="str">
        <f t="shared" si="73"/>
        <v>Jan</v>
      </c>
      <c r="O390" s="23">
        <f t="shared" si="79"/>
        <v>2022</v>
      </c>
    </row>
    <row r="391" spans="1:15" x14ac:dyDescent="0.55000000000000004">
      <c r="A391" s="33">
        <v>44584</v>
      </c>
      <c r="B391" s="9" t="s">
        <v>3670</v>
      </c>
      <c r="C391" s="9">
        <v>11</v>
      </c>
      <c r="D391" s="9" t="s">
        <v>14119</v>
      </c>
      <c r="E391" s="10" t="s">
        <v>14123</v>
      </c>
      <c r="F391" s="10" t="str">
        <f t="shared" si="75"/>
        <v>B09T39K9YL</v>
      </c>
      <c r="G391" s="10" t="str">
        <f t="shared" si="75"/>
        <v>USBSmartphones</v>
      </c>
      <c r="H391" s="23">
        <f t="shared" si="75"/>
        <v>19999</v>
      </c>
      <c r="I391" s="23">
        <f t="shared" si="75"/>
        <v>24999</v>
      </c>
      <c r="J391" s="11">
        <f t="shared" si="75"/>
        <v>0.2</v>
      </c>
      <c r="K391" s="23">
        <f t="shared" si="76"/>
        <v>274989</v>
      </c>
      <c r="L391" s="23">
        <f t="shared" si="77"/>
        <v>175991.2</v>
      </c>
      <c r="M391" s="23">
        <f t="shared" si="78"/>
        <v>23</v>
      </c>
      <c r="N391" s="23" t="str">
        <f t="shared" si="73"/>
        <v>Jan</v>
      </c>
      <c r="O391" s="23">
        <f t="shared" si="79"/>
        <v>2022</v>
      </c>
    </row>
    <row r="392" spans="1:15" x14ac:dyDescent="0.55000000000000004">
      <c r="A392" s="33">
        <v>44585</v>
      </c>
      <c r="B392" s="9" t="s">
        <v>3680</v>
      </c>
      <c r="C392" s="9">
        <v>11</v>
      </c>
      <c r="D392" s="9" t="s">
        <v>14118</v>
      </c>
      <c r="E392" s="10" t="s">
        <v>14120</v>
      </c>
      <c r="F392" s="10" t="str">
        <f t="shared" si="75"/>
        <v>B08VF8V79P</v>
      </c>
      <c r="G392" s="10" t="str">
        <f t="shared" si="75"/>
        <v>WallChargers</v>
      </c>
      <c r="H392" s="23">
        <f t="shared" si="75"/>
        <v>1075</v>
      </c>
      <c r="I392" s="23">
        <f t="shared" si="75"/>
        <v>1699</v>
      </c>
      <c r="J392" s="11">
        <f t="shared" si="75"/>
        <v>0.37</v>
      </c>
      <c r="K392" s="23">
        <f t="shared" si="76"/>
        <v>18689</v>
      </c>
      <c r="L392" s="23">
        <f t="shared" si="77"/>
        <v>7449.75</v>
      </c>
      <c r="M392" s="23">
        <f t="shared" si="78"/>
        <v>24</v>
      </c>
      <c r="N392" s="23" t="str">
        <f t="shared" si="73"/>
        <v>Jan</v>
      </c>
      <c r="O392" s="23">
        <f t="shared" si="79"/>
        <v>2022</v>
      </c>
    </row>
    <row r="393" spans="1:15" x14ac:dyDescent="0.55000000000000004">
      <c r="A393" s="33">
        <v>44586</v>
      </c>
      <c r="B393" s="9" t="s">
        <v>3691</v>
      </c>
      <c r="C393" s="9">
        <v>11</v>
      </c>
      <c r="D393" s="9" t="s">
        <v>14119</v>
      </c>
      <c r="E393" s="10" t="s">
        <v>14123</v>
      </c>
      <c r="F393" s="10" t="str">
        <f t="shared" si="75"/>
        <v>B08G28Z33M</v>
      </c>
      <c r="G393" s="10" t="str">
        <f t="shared" si="75"/>
        <v>USBIn-Ear</v>
      </c>
      <c r="H393" s="23">
        <f t="shared" si="75"/>
        <v>399</v>
      </c>
      <c r="I393" s="23">
        <f t="shared" si="75"/>
        <v>699</v>
      </c>
      <c r="J393" s="11">
        <f t="shared" si="75"/>
        <v>0.43</v>
      </c>
      <c r="K393" s="23">
        <f t="shared" si="76"/>
        <v>7689</v>
      </c>
      <c r="L393" s="23">
        <f t="shared" si="77"/>
        <v>2501.7300000000005</v>
      </c>
      <c r="M393" s="23">
        <f t="shared" si="78"/>
        <v>25</v>
      </c>
      <c r="N393" s="23" t="str">
        <f t="shared" si="73"/>
        <v>Jan</v>
      </c>
      <c r="O393" s="23">
        <f t="shared" si="79"/>
        <v>2022</v>
      </c>
    </row>
    <row r="394" spans="1:15" x14ac:dyDescent="0.55000000000000004">
      <c r="A394" s="33">
        <v>44587</v>
      </c>
      <c r="B394" s="9" t="s">
        <v>3701</v>
      </c>
      <c r="C394" s="9">
        <v>9</v>
      </c>
      <c r="D394" s="9" t="s">
        <v>14118</v>
      </c>
      <c r="E394" s="10" t="s">
        <v>14120</v>
      </c>
      <c r="F394" s="10" t="str">
        <f t="shared" ref="F394:J403" si="80">VLOOKUP($B394,Cleaned_data,F$2,FALSE)</f>
        <v>B09PNKXSKF</v>
      </c>
      <c r="G394" s="10" t="str">
        <f t="shared" si="80"/>
        <v>SmartWatches</v>
      </c>
      <c r="H394" s="23">
        <f t="shared" si="80"/>
        <v>1999</v>
      </c>
      <c r="I394" s="23">
        <f t="shared" si="80"/>
        <v>3990</v>
      </c>
      <c r="J394" s="11">
        <f t="shared" si="80"/>
        <v>0.5</v>
      </c>
      <c r="K394" s="23">
        <f t="shared" si="76"/>
        <v>35910</v>
      </c>
      <c r="L394" s="23">
        <f t="shared" si="77"/>
        <v>8995.5</v>
      </c>
      <c r="M394" s="23">
        <f t="shared" si="78"/>
        <v>26</v>
      </c>
      <c r="N394" s="23" t="str">
        <f t="shared" si="73"/>
        <v>Jan</v>
      </c>
      <c r="O394" s="23">
        <f t="shared" si="79"/>
        <v>2022</v>
      </c>
    </row>
    <row r="395" spans="1:15" x14ac:dyDescent="0.55000000000000004">
      <c r="A395" s="33">
        <v>44588</v>
      </c>
      <c r="B395" s="9" t="s">
        <v>3707</v>
      </c>
      <c r="C395" s="9">
        <v>5</v>
      </c>
      <c r="D395" s="9" t="s">
        <v>14119</v>
      </c>
      <c r="E395" s="10" t="s">
        <v>14123</v>
      </c>
      <c r="F395" s="10" t="str">
        <f t="shared" si="80"/>
        <v>B0B5DDJNH4</v>
      </c>
      <c r="G395" s="10" t="str">
        <f t="shared" si="80"/>
        <v>SmartWatches</v>
      </c>
      <c r="H395" s="23">
        <f t="shared" si="80"/>
        <v>1999</v>
      </c>
      <c r="I395" s="23">
        <f t="shared" si="80"/>
        <v>7990</v>
      </c>
      <c r="J395" s="11">
        <f t="shared" si="80"/>
        <v>0.75</v>
      </c>
      <c r="K395" s="23">
        <f t="shared" si="76"/>
        <v>39950</v>
      </c>
      <c r="L395" s="23">
        <f t="shared" si="77"/>
        <v>2498.75</v>
      </c>
      <c r="M395" s="23">
        <f t="shared" si="78"/>
        <v>27</v>
      </c>
      <c r="N395" s="23" t="str">
        <f t="shared" si="73"/>
        <v>Jan</v>
      </c>
      <c r="O395" s="23">
        <f t="shared" si="79"/>
        <v>2022</v>
      </c>
    </row>
    <row r="396" spans="1:15" x14ac:dyDescent="0.55000000000000004">
      <c r="A396" s="33">
        <v>44589</v>
      </c>
      <c r="B396" s="9" t="s">
        <v>52</v>
      </c>
      <c r="C396" s="9">
        <v>8</v>
      </c>
      <c r="D396" s="9" t="s">
        <v>14118</v>
      </c>
      <c r="E396" s="10" t="s">
        <v>14120</v>
      </c>
      <c r="F396" s="10" t="str">
        <f t="shared" si="80"/>
        <v>B08HDJ86NZ</v>
      </c>
      <c r="G396" s="10" t="str">
        <f t="shared" si="80"/>
        <v>USBCables</v>
      </c>
      <c r="H396" s="23">
        <f t="shared" si="80"/>
        <v>329</v>
      </c>
      <c r="I396" s="23">
        <f t="shared" si="80"/>
        <v>699</v>
      </c>
      <c r="J396" s="11">
        <f t="shared" si="80"/>
        <v>0.53</v>
      </c>
      <c r="K396" s="23">
        <f t="shared" si="76"/>
        <v>5592</v>
      </c>
      <c r="L396" s="23">
        <f t="shared" si="77"/>
        <v>1237.04</v>
      </c>
      <c r="M396" s="23">
        <f t="shared" si="78"/>
        <v>28</v>
      </c>
      <c r="N396" s="23" t="str">
        <f t="shared" si="73"/>
        <v>Jan</v>
      </c>
      <c r="O396" s="23">
        <f t="shared" si="79"/>
        <v>2022</v>
      </c>
    </row>
    <row r="397" spans="1:15" x14ac:dyDescent="0.55000000000000004">
      <c r="A397" s="33">
        <v>44590</v>
      </c>
      <c r="B397" s="9" t="s">
        <v>64</v>
      </c>
      <c r="C397" s="9">
        <v>7</v>
      </c>
      <c r="D397" s="9" t="s">
        <v>14119</v>
      </c>
      <c r="E397" s="10" t="s">
        <v>14123</v>
      </c>
      <c r="F397" s="10" t="str">
        <f t="shared" si="80"/>
        <v>B08CF3B7N1</v>
      </c>
      <c r="G397" s="10" t="str">
        <f t="shared" si="80"/>
        <v>USBCables</v>
      </c>
      <c r="H397" s="23">
        <f t="shared" si="80"/>
        <v>154</v>
      </c>
      <c r="I397" s="23">
        <f t="shared" si="80"/>
        <v>399</v>
      </c>
      <c r="J397" s="11">
        <f t="shared" si="80"/>
        <v>0.61</v>
      </c>
      <c r="K397" s="23">
        <f t="shared" si="76"/>
        <v>2793</v>
      </c>
      <c r="L397" s="23">
        <f t="shared" si="77"/>
        <v>420.42</v>
      </c>
      <c r="M397" s="23">
        <f t="shared" si="78"/>
        <v>29</v>
      </c>
      <c r="N397" s="23" t="str">
        <f t="shared" si="73"/>
        <v>Jan</v>
      </c>
      <c r="O397" s="23">
        <f t="shared" si="79"/>
        <v>2022</v>
      </c>
    </row>
    <row r="398" spans="1:15" x14ac:dyDescent="0.55000000000000004">
      <c r="A398" s="33">
        <v>44591</v>
      </c>
      <c r="B398" s="9" t="s">
        <v>3715</v>
      </c>
      <c r="C398" s="9">
        <v>6</v>
      </c>
      <c r="D398" s="9" t="s">
        <v>14118</v>
      </c>
      <c r="E398" s="10" t="s">
        <v>14120</v>
      </c>
      <c r="F398" s="10" t="str">
        <f t="shared" si="80"/>
        <v>B07WDKLDRX</v>
      </c>
      <c r="G398" s="10" t="str">
        <f t="shared" si="80"/>
        <v>USBSmartphones</v>
      </c>
      <c r="H398" s="23">
        <f t="shared" si="80"/>
        <v>28999</v>
      </c>
      <c r="I398" s="23">
        <f t="shared" si="80"/>
        <v>34999</v>
      </c>
      <c r="J398" s="11">
        <f t="shared" si="80"/>
        <v>0.17</v>
      </c>
      <c r="K398" s="23">
        <f t="shared" si="76"/>
        <v>209994</v>
      </c>
      <c r="L398" s="23">
        <f t="shared" si="77"/>
        <v>144415.01999999999</v>
      </c>
      <c r="M398" s="23">
        <f t="shared" si="78"/>
        <v>30</v>
      </c>
      <c r="N398" s="23" t="str">
        <f t="shared" si="73"/>
        <v>Jan</v>
      </c>
      <c r="O398" s="23">
        <f t="shared" si="79"/>
        <v>2022</v>
      </c>
    </row>
    <row r="399" spans="1:15" x14ac:dyDescent="0.55000000000000004">
      <c r="A399" s="33">
        <v>44592</v>
      </c>
      <c r="B399" s="9" t="s">
        <v>3725</v>
      </c>
      <c r="C399" s="9">
        <v>15</v>
      </c>
      <c r="D399" s="9" t="s">
        <v>14119</v>
      </c>
      <c r="E399" s="10" t="s">
        <v>14123</v>
      </c>
      <c r="F399" s="10" t="str">
        <f t="shared" si="80"/>
        <v>B09MQSCJQ1</v>
      </c>
      <c r="G399" s="10" t="str">
        <f t="shared" si="80"/>
        <v>SmartWatches</v>
      </c>
      <c r="H399" s="23">
        <f t="shared" si="80"/>
        <v>2299</v>
      </c>
      <c r="I399" s="23">
        <f t="shared" si="80"/>
        <v>7990</v>
      </c>
      <c r="J399" s="11">
        <f t="shared" si="80"/>
        <v>0.71</v>
      </c>
      <c r="K399" s="23">
        <f t="shared" si="76"/>
        <v>119850</v>
      </c>
      <c r="L399" s="23">
        <f t="shared" si="77"/>
        <v>10000.650000000001</v>
      </c>
      <c r="M399" s="23">
        <f t="shared" si="78"/>
        <v>31</v>
      </c>
      <c r="N399" s="23" t="str">
        <f t="shared" si="73"/>
        <v>Jan</v>
      </c>
      <c r="O399" s="23">
        <f t="shared" si="79"/>
        <v>2022</v>
      </c>
    </row>
    <row r="400" spans="1:15" x14ac:dyDescent="0.55000000000000004">
      <c r="A400" s="33">
        <v>44593</v>
      </c>
      <c r="B400" s="9" t="s">
        <v>3735</v>
      </c>
      <c r="C400" s="9">
        <v>23</v>
      </c>
      <c r="D400" s="9" t="s">
        <v>14118</v>
      </c>
      <c r="E400" s="10" t="s">
        <v>14120</v>
      </c>
      <c r="F400" s="10" t="str">
        <f t="shared" si="80"/>
        <v>B094YFFSMY</v>
      </c>
      <c r="G400" s="10" t="str">
        <f t="shared" si="80"/>
        <v>SelfieSticks</v>
      </c>
      <c r="H400" s="23">
        <f t="shared" si="80"/>
        <v>399</v>
      </c>
      <c r="I400" s="23">
        <f t="shared" si="80"/>
        <v>1999</v>
      </c>
      <c r="J400" s="11">
        <f t="shared" si="80"/>
        <v>0.8</v>
      </c>
      <c r="K400" s="23">
        <f t="shared" si="76"/>
        <v>45977</v>
      </c>
      <c r="L400" s="23">
        <f t="shared" si="77"/>
        <v>1835.3999999999996</v>
      </c>
      <c r="M400" s="23">
        <f t="shared" si="78"/>
        <v>1</v>
      </c>
      <c r="N400" s="23" t="str">
        <f t="shared" ref="N400:N427" si="81">TEXT(A$35,"mmm")</f>
        <v>Feb</v>
      </c>
      <c r="O400" s="23">
        <f t="shared" si="79"/>
        <v>2022</v>
      </c>
    </row>
    <row r="401" spans="1:15" x14ac:dyDescent="0.55000000000000004">
      <c r="A401" s="33">
        <v>44594</v>
      </c>
      <c r="B401" s="9" t="s">
        <v>3746</v>
      </c>
      <c r="C401" s="9">
        <v>14</v>
      </c>
      <c r="D401" s="9" t="s">
        <v>14119</v>
      </c>
      <c r="E401" s="10" t="s">
        <v>14123</v>
      </c>
      <c r="F401" s="10" t="str">
        <f t="shared" si="80"/>
        <v>B09MT84WV5</v>
      </c>
      <c r="G401" s="10" t="str">
        <f t="shared" si="80"/>
        <v>MicroSD</v>
      </c>
      <c r="H401" s="23">
        <f t="shared" si="80"/>
        <v>1149</v>
      </c>
      <c r="I401" s="23">
        <f t="shared" si="80"/>
        <v>3999</v>
      </c>
      <c r="J401" s="11">
        <f t="shared" si="80"/>
        <v>0.71</v>
      </c>
      <c r="K401" s="23">
        <f t="shared" si="76"/>
        <v>55986</v>
      </c>
      <c r="L401" s="23">
        <f t="shared" si="77"/>
        <v>4664.9400000000005</v>
      </c>
      <c r="M401" s="23">
        <f t="shared" si="78"/>
        <v>2</v>
      </c>
      <c r="N401" s="23" t="str">
        <f t="shared" si="81"/>
        <v>Feb</v>
      </c>
      <c r="O401" s="23">
        <f t="shared" si="79"/>
        <v>2022</v>
      </c>
    </row>
    <row r="402" spans="1:15" x14ac:dyDescent="0.55000000000000004">
      <c r="A402" s="33">
        <v>44595</v>
      </c>
      <c r="B402" s="9" t="s">
        <v>3757</v>
      </c>
      <c r="C402" s="9">
        <v>9</v>
      </c>
      <c r="D402" s="9" t="s">
        <v>14118</v>
      </c>
      <c r="E402" s="10" t="s">
        <v>14120</v>
      </c>
      <c r="F402" s="10" t="str">
        <f t="shared" si="80"/>
        <v>B08VS3YLRK</v>
      </c>
      <c r="G402" s="10" t="str">
        <f t="shared" si="80"/>
        <v>WallChargers</v>
      </c>
      <c r="H402" s="23">
        <f t="shared" si="80"/>
        <v>529</v>
      </c>
      <c r="I402" s="23">
        <f t="shared" si="80"/>
        <v>1499</v>
      </c>
      <c r="J402" s="11">
        <f t="shared" si="80"/>
        <v>0.65</v>
      </c>
      <c r="K402" s="23">
        <f t="shared" si="76"/>
        <v>13491</v>
      </c>
      <c r="L402" s="23">
        <f t="shared" si="77"/>
        <v>1666.35</v>
      </c>
      <c r="M402" s="23">
        <f t="shared" si="78"/>
        <v>3</v>
      </c>
      <c r="N402" s="23" t="str">
        <f t="shared" si="81"/>
        <v>Feb</v>
      </c>
      <c r="O402" s="23">
        <f t="shared" si="79"/>
        <v>2022</v>
      </c>
    </row>
    <row r="403" spans="1:15" x14ac:dyDescent="0.55000000000000004">
      <c r="A403" s="33">
        <v>44596</v>
      </c>
      <c r="B403" s="9" t="s">
        <v>3768</v>
      </c>
      <c r="C403" s="9">
        <v>4</v>
      </c>
      <c r="D403" s="9" t="s">
        <v>14119</v>
      </c>
      <c r="E403" s="10" t="s">
        <v>14123</v>
      </c>
      <c r="F403" s="10" t="str">
        <f t="shared" si="80"/>
        <v>B0B4F3QNDM</v>
      </c>
      <c r="G403" s="10" t="str">
        <f t="shared" si="80"/>
        <v>USBSmartphones</v>
      </c>
      <c r="H403" s="23">
        <f t="shared" si="80"/>
        <v>13999</v>
      </c>
      <c r="I403" s="23">
        <f t="shared" si="80"/>
        <v>19499</v>
      </c>
      <c r="J403" s="11">
        <f t="shared" si="80"/>
        <v>0.28000000000000003</v>
      </c>
      <c r="K403" s="23">
        <f t="shared" si="76"/>
        <v>77996</v>
      </c>
      <c r="L403" s="23">
        <f t="shared" si="77"/>
        <v>40317.119999999995</v>
      </c>
      <c r="M403" s="23">
        <f t="shared" si="78"/>
        <v>4</v>
      </c>
      <c r="N403" s="23" t="str">
        <f t="shared" si="81"/>
        <v>Feb</v>
      </c>
      <c r="O403" s="23">
        <f t="shared" si="79"/>
        <v>2022</v>
      </c>
    </row>
    <row r="404" spans="1:15" x14ac:dyDescent="0.55000000000000004">
      <c r="A404" s="33">
        <v>44597</v>
      </c>
      <c r="B404" s="9" t="s">
        <v>3773</v>
      </c>
      <c r="C404" s="9">
        <v>3</v>
      </c>
      <c r="D404" s="9" t="s">
        <v>14118</v>
      </c>
      <c r="E404" s="10" t="s">
        <v>14120</v>
      </c>
      <c r="F404" s="10" t="str">
        <f t="shared" ref="F404:J413" si="82">VLOOKUP($B404,Cleaned_data,F$2,FALSE)</f>
        <v>B07GQD4K6L</v>
      </c>
      <c r="G404" s="10" t="str">
        <f t="shared" si="82"/>
        <v>USBIn-Ear</v>
      </c>
      <c r="H404" s="23">
        <f t="shared" si="82"/>
        <v>379</v>
      </c>
      <c r="I404" s="23">
        <f t="shared" si="82"/>
        <v>999</v>
      </c>
      <c r="J404" s="11">
        <f t="shared" si="82"/>
        <v>0.62</v>
      </c>
      <c r="K404" s="23">
        <f t="shared" si="76"/>
        <v>2997</v>
      </c>
      <c r="L404" s="23">
        <f t="shared" si="77"/>
        <v>432.06</v>
      </c>
      <c r="M404" s="23">
        <f t="shared" si="78"/>
        <v>5</v>
      </c>
      <c r="N404" s="23" t="str">
        <f t="shared" si="81"/>
        <v>Feb</v>
      </c>
      <c r="O404" s="23">
        <f t="shared" si="79"/>
        <v>2022</v>
      </c>
    </row>
    <row r="405" spans="1:15" x14ac:dyDescent="0.55000000000000004">
      <c r="A405" s="33">
        <v>44598</v>
      </c>
      <c r="B405" s="9" t="s">
        <v>3778</v>
      </c>
      <c r="C405" s="9">
        <v>8</v>
      </c>
      <c r="D405" s="9" t="s">
        <v>14119</v>
      </c>
      <c r="E405" s="10" t="s">
        <v>14123</v>
      </c>
      <c r="F405" s="10" t="str">
        <f t="shared" si="82"/>
        <v>B07WDKLRM4</v>
      </c>
      <c r="G405" s="10" t="str">
        <f t="shared" si="82"/>
        <v>USBSmartphones</v>
      </c>
      <c r="H405" s="23">
        <f t="shared" si="82"/>
        <v>13999</v>
      </c>
      <c r="I405" s="23">
        <f t="shared" si="82"/>
        <v>19999</v>
      </c>
      <c r="J405" s="11">
        <f t="shared" si="82"/>
        <v>0.3</v>
      </c>
      <c r="K405" s="23">
        <f t="shared" si="76"/>
        <v>159992</v>
      </c>
      <c r="L405" s="23">
        <f t="shared" si="77"/>
        <v>78394.399999999994</v>
      </c>
      <c r="M405" s="23">
        <f t="shared" si="78"/>
        <v>6</v>
      </c>
      <c r="N405" s="23" t="str">
        <f t="shared" si="81"/>
        <v>Feb</v>
      </c>
      <c r="O405" s="23">
        <f t="shared" si="79"/>
        <v>2022</v>
      </c>
    </row>
    <row r="406" spans="1:15" x14ac:dyDescent="0.55000000000000004">
      <c r="A406" s="33">
        <v>44599</v>
      </c>
      <c r="B406" s="9" t="s">
        <v>3783</v>
      </c>
      <c r="C406" s="23">
        <v>12</v>
      </c>
      <c r="D406" s="9" t="s">
        <v>14118</v>
      </c>
      <c r="E406" s="10" t="s">
        <v>14120</v>
      </c>
      <c r="F406" s="10" t="str">
        <f t="shared" si="82"/>
        <v>B0BP18W8TM</v>
      </c>
      <c r="G406" s="10" t="str">
        <f t="shared" si="82"/>
        <v>SmartWatches</v>
      </c>
      <c r="H406" s="23">
        <f t="shared" si="82"/>
        <v>3999</v>
      </c>
      <c r="I406" s="23">
        <f t="shared" si="82"/>
        <v>9999</v>
      </c>
      <c r="J406" s="11">
        <f t="shared" si="82"/>
        <v>0.6</v>
      </c>
      <c r="K406" s="23">
        <f t="shared" si="76"/>
        <v>119988</v>
      </c>
      <c r="L406" s="23">
        <f t="shared" si="77"/>
        <v>19195.2</v>
      </c>
      <c r="M406" s="23">
        <f t="shared" si="78"/>
        <v>7</v>
      </c>
      <c r="N406" s="23" t="str">
        <f t="shared" si="81"/>
        <v>Feb</v>
      </c>
      <c r="O406" s="23">
        <f t="shared" si="79"/>
        <v>2022</v>
      </c>
    </row>
    <row r="407" spans="1:15" x14ac:dyDescent="0.55000000000000004">
      <c r="A407" s="33">
        <v>44600</v>
      </c>
      <c r="B407" s="9" t="s">
        <v>75</v>
      </c>
      <c r="C407" s="9">
        <v>15</v>
      </c>
      <c r="D407" s="9" t="s">
        <v>14119</v>
      </c>
      <c r="E407" s="10" t="s">
        <v>14123</v>
      </c>
      <c r="F407" s="10" t="str">
        <f t="shared" si="82"/>
        <v>B08Y1TFSP6</v>
      </c>
      <c r="G407" s="10" t="str">
        <f t="shared" si="82"/>
        <v>USBCables</v>
      </c>
      <c r="H407" s="23">
        <f t="shared" si="82"/>
        <v>149</v>
      </c>
      <c r="I407" s="23">
        <f t="shared" si="82"/>
        <v>1000</v>
      </c>
      <c r="J407" s="11">
        <f t="shared" si="82"/>
        <v>0.85</v>
      </c>
      <c r="K407" s="23">
        <f t="shared" si="76"/>
        <v>15000</v>
      </c>
      <c r="L407" s="23">
        <f t="shared" si="77"/>
        <v>335.25000000000006</v>
      </c>
      <c r="M407" s="23">
        <f t="shared" si="78"/>
        <v>8</v>
      </c>
      <c r="N407" s="23" t="str">
        <f t="shared" si="81"/>
        <v>Feb</v>
      </c>
      <c r="O407" s="23">
        <f t="shared" si="79"/>
        <v>2022</v>
      </c>
    </row>
    <row r="408" spans="1:15" x14ac:dyDescent="0.55000000000000004">
      <c r="A408" s="33">
        <v>44601</v>
      </c>
      <c r="B408" s="9" t="s">
        <v>3800</v>
      </c>
      <c r="C408" s="9">
        <v>17</v>
      </c>
      <c r="D408" s="9" t="s">
        <v>14118</v>
      </c>
      <c r="E408" s="10" t="s">
        <v>14120</v>
      </c>
      <c r="F408" s="10" t="str">
        <f t="shared" si="82"/>
        <v>B07GXHC691</v>
      </c>
      <c r="G408" s="10" t="str">
        <f t="shared" si="82"/>
        <v>USBStands</v>
      </c>
      <c r="H408" s="23">
        <f t="shared" si="82"/>
        <v>99</v>
      </c>
      <c r="I408" s="23">
        <f t="shared" si="82"/>
        <v>499</v>
      </c>
      <c r="J408" s="11">
        <f t="shared" si="82"/>
        <v>0.8</v>
      </c>
      <c r="K408" s="23">
        <f t="shared" si="76"/>
        <v>8483</v>
      </c>
      <c r="L408" s="23">
        <f t="shared" si="77"/>
        <v>336.59999999999991</v>
      </c>
      <c r="M408" s="23">
        <f t="shared" si="78"/>
        <v>9</v>
      </c>
      <c r="N408" s="23" t="str">
        <f t="shared" si="81"/>
        <v>Feb</v>
      </c>
      <c r="O408" s="23">
        <f t="shared" si="79"/>
        <v>2022</v>
      </c>
    </row>
    <row r="409" spans="1:15" x14ac:dyDescent="0.55000000000000004">
      <c r="A409" s="33">
        <v>44602</v>
      </c>
      <c r="B409" s="9" t="s">
        <v>3811</v>
      </c>
      <c r="C409" s="9">
        <v>3</v>
      </c>
      <c r="D409" s="9" t="s">
        <v>14119</v>
      </c>
      <c r="E409" s="10" t="s">
        <v>14123</v>
      </c>
      <c r="F409" s="10" t="str">
        <f t="shared" si="82"/>
        <v>B08FN6WGDQ</v>
      </c>
      <c r="G409" s="10" t="str">
        <f t="shared" si="82"/>
        <v>USBIn-Ear</v>
      </c>
      <c r="H409" s="23">
        <f t="shared" si="82"/>
        <v>4790</v>
      </c>
      <c r="I409" s="23">
        <f t="shared" si="82"/>
        <v>15990</v>
      </c>
      <c r="J409" s="11">
        <f t="shared" si="82"/>
        <v>0.7</v>
      </c>
      <c r="K409" s="23">
        <f t="shared" si="76"/>
        <v>47970</v>
      </c>
      <c r="L409" s="23">
        <f t="shared" si="77"/>
        <v>4311.0000000000009</v>
      </c>
      <c r="M409" s="23">
        <f t="shared" si="78"/>
        <v>10</v>
      </c>
      <c r="N409" s="23" t="str">
        <f t="shared" si="81"/>
        <v>Feb</v>
      </c>
      <c r="O409" s="23">
        <f t="shared" si="79"/>
        <v>2022</v>
      </c>
    </row>
    <row r="410" spans="1:15" x14ac:dyDescent="0.55000000000000004">
      <c r="A410" s="33">
        <v>44603</v>
      </c>
      <c r="B410" s="9" t="s">
        <v>3822</v>
      </c>
      <c r="C410" s="9">
        <v>2</v>
      </c>
      <c r="D410" s="9" t="s">
        <v>14118</v>
      </c>
      <c r="E410" s="10" t="s">
        <v>14120</v>
      </c>
      <c r="F410" s="10" t="str">
        <f t="shared" si="82"/>
        <v>B0B3D39RKV</v>
      </c>
      <c r="G410" s="10" t="str">
        <f t="shared" si="82"/>
        <v>USBSmartphones</v>
      </c>
      <c r="H410" s="23">
        <f t="shared" si="82"/>
        <v>33999</v>
      </c>
      <c r="I410" s="23">
        <f t="shared" si="82"/>
        <v>33999</v>
      </c>
      <c r="J410" s="11">
        <f t="shared" si="82"/>
        <v>0</v>
      </c>
      <c r="K410" s="23">
        <f t="shared" si="76"/>
        <v>67998</v>
      </c>
      <c r="L410" s="23">
        <f t="shared" si="77"/>
        <v>67998</v>
      </c>
      <c r="M410" s="23">
        <f t="shared" si="78"/>
        <v>11</v>
      </c>
      <c r="N410" s="23" t="str">
        <f t="shared" si="81"/>
        <v>Feb</v>
      </c>
      <c r="O410" s="23">
        <f t="shared" si="79"/>
        <v>2022</v>
      </c>
    </row>
    <row r="411" spans="1:15" x14ac:dyDescent="0.55000000000000004">
      <c r="A411" s="33">
        <v>44604</v>
      </c>
      <c r="B411" s="9" t="s">
        <v>3827</v>
      </c>
      <c r="C411" s="9">
        <v>9</v>
      </c>
      <c r="D411" s="9" t="s">
        <v>14119</v>
      </c>
      <c r="E411" s="10" t="s">
        <v>14123</v>
      </c>
      <c r="F411" s="10" t="str">
        <f t="shared" si="82"/>
        <v>B085HY1DGR</v>
      </c>
      <c r="G411" s="10" t="str">
        <f t="shared" si="82"/>
        <v>USBCableConnectionProtectors</v>
      </c>
      <c r="H411" s="23">
        <f t="shared" si="82"/>
        <v>99</v>
      </c>
      <c r="I411" s="23">
        <f t="shared" si="82"/>
        <v>999</v>
      </c>
      <c r="J411" s="11">
        <f t="shared" si="82"/>
        <v>0.9</v>
      </c>
      <c r="K411" s="23">
        <f t="shared" si="76"/>
        <v>8991</v>
      </c>
      <c r="L411" s="23">
        <f t="shared" si="77"/>
        <v>89.09999999999998</v>
      </c>
      <c r="M411" s="23">
        <f t="shared" si="78"/>
        <v>12</v>
      </c>
      <c r="N411" s="23" t="str">
        <f t="shared" si="81"/>
        <v>Feb</v>
      </c>
      <c r="O411" s="23">
        <f t="shared" si="79"/>
        <v>2022</v>
      </c>
    </row>
    <row r="412" spans="1:15" x14ac:dyDescent="0.55000000000000004">
      <c r="A412" s="33">
        <v>44605</v>
      </c>
      <c r="B412" s="9" t="s">
        <v>3838</v>
      </c>
      <c r="C412" s="9">
        <v>5</v>
      </c>
      <c r="D412" s="9" t="s">
        <v>14118</v>
      </c>
      <c r="E412" s="10" t="s">
        <v>14120</v>
      </c>
      <c r="F412" s="10" t="str">
        <f t="shared" si="82"/>
        <v>B08D75R3Z1</v>
      </c>
      <c r="G412" s="10" t="str">
        <f t="shared" si="82"/>
        <v>USBIn-Ear</v>
      </c>
      <c r="H412" s="23">
        <f t="shared" si="82"/>
        <v>299</v>
      </c>
      <c r="I412" s="23">
        <f t="shared" si="82"/>
        <v>1900</v>
      </c>
      <c r="J412" s="11">
        <f t="shared" si="82"/>
        <v>0.84</v>
      </c>
      <c r="K412" s="23">
        <f t="shared" si="76"/>
        <v>9500</v>
      </c>
      <c r="L412" s="23">
        <f t="shared" si="77"/>
        <v>239.20000000000005</v>
      </c>
      <c r="M412" s="23">
        <f t="shared" si="78"/>
        <v>13</v>
      </c>
      <c r="N412" s="23" t="str">
        <f t="shared" si="81"/>
        <v>Feb</v>
      </c>
      <c r="O412" s="23">
        <f t="shared" si="79"/>
        <v>2022</v>
      </c>
    </row>
    <row r="413" spans="1:15" x14ac:dyDescent="0.55000000000000004">
      <c r="A413" s="33">
        <v>44606</v>
      </c>
      <c r="B413" s="9" t="s">
        <v>3848</v>
      </c>
      <c r="C413" s="9">
        <v>6</v>
      </c>
      <c r="D413" s="9" t="s">
        <v>14119</v>
      </c>
      <c r="E413" s="10" t="s">
        <v>14123</v>
      </c>
      <c r="F413" s="10" t="str">
        <f t="shared" si="82"/>
        <v>B0B4F2TTTS</v>
      </c>
      <c r="G413" s="10" t="str">
        <f t="shared" si="82"/>
        <v>USBSmartphones</v>
      </c>
      <c r="H413" s="23">
        <f t="shared" si="82"/>
        <v>10999</v>
      </c>
      <c r="I413" s="23">
        <f t="shared" si="82"/>
        <v>14999</v>
      </c>
      <c r="J413" s="11">
        <f t="shared" si="82"/>
        <v>0.27</v>
      </c>
      <c r="K413" s="23">
        <f t="shared" si="76"/>
        <v>89994</v>
      </c>
      <c r="L413" s="23">
        <f t="shared" si="77"/>
        <v>48175.619999999995</v>
      </c>
      <c r="M413" s="23">
        <f t="shared" si="78"/>
        <v>14</v>
      </c>
      <c r="N413" s="23" t="str">
        <f t="shared" si="81"/>
        <v>Feb</v>
      </c>
      <c r="O413" s="23">
        <f t="shared" si="79"/>
        <v>2022</v>
      </c>
    </row>
    <row r="414" spans="1:15" x14ac:dyDescent="0.55000000000000004">
      <c r="A414" s="33">
        <v>44607</v>
      </c>
      <c r="B414" s="9" t="s">
        <v>3852</v>
      </c>
      <c r="C414" s="9">
        <v>8</v>
      </c>
      <c r="D414" s="9" t="s">
        <v>14118</v>
      </c>
      <c r="E414" s="10" t="s">
        <v>14120</v>
      </c>
      <c r="F414" s="10" t="str">
        <f t="shared" ref="F414:J423" si="83">VLOOKUP($B414,Cleaned_data,F$2,FALSE)</f>
        <v>B09WRMNJ9G</v>
      </c>
      <c r="G414" s="10" t="str">
        <f t="shared" si="83"/>
        <v>USBSmartphones</v>
      </c>
      <c r="H414" s="23">
        <f t="shared" si="83"/>
        <v>34999</v>
      </c>
      <c r="I414" s="23">
        <f t="shared" si="83"/>
        <v>38999</v>
      </c>
      <c r="J414" s="11">
        <f t="shared" si="83"/>
        <v>0.1</v>
      </c>
      <c r="K414" s="23">
        <f t="shared" si="76"/>
        <v>311992</v>
      </c>
      <c r="L414" s="23">
        <f t="shared" si="77"/>
        <v>251992.80000000002</v>
      </c>
      <c r="M414" s="23">
        <f t="shared" si="78"/>
        <v>15</v>
      </c>
      <c r="N414" s="23" t="str">
        <f t="shared" si="81"/>
        <v>Feb</v>
      </c>
      <c r="O414" s="23">
        <f t="shared" si="79"/>
        <v>2022</v>
      </c>
    </row>
    <row r="415" spans="1:15" x14ac:dyDescent="0.55000000000000004">
      <c r="A415" s="33">
        <v>44608</v>
      </c>
      <c r="B415" s="9" t="s">
        <v>3863</v>
      </c>
      <c r="C415" s="9">
        <v>10</v>
      </c>
      <c r="D415" s="9" t="s">
        <v>14119</v>
      </c>
      <c r="E415" s="10" t="s">
        <v>14123</v>
      </c>
      <c r="F415" s="10" t="str">
        <f t="shared" si="83"/>
        <v>B0B14MR9L1</v>
      </c>
      <c r="G415" s="10" t="str">
        <f t="shared" si="83"/>
        <v>USBSmartphones</v>
      </c>
      <c r="H415" s="23">
        <f t="shared" si="83"/>
        <v>16999</v>
      </c>
      <c r="I415" s="23">
        <f t="shared" si="83"/>
        <v>24999</v>
      </c>
      <c r="J415" s="11">
        <f t="shared" si="83"/>
        <v>0.32</v>
      </c>
      <c r="K415" s="23">
        <f t="shared" si="76"/>
        <v>249990</v>
      </c>
      <c r="L415" s="23">
        <f t="shared" si="77"/>
        <v>115593.19999999998</v>
      </c>
      <c r="M415" s="23">
        <f t="shared" si="78"/>
        <v>16</v>
      </c>
      <c r="N415" s="23" t="str">
        <f t="shared" si="81"/>
        <v>Feb</v>
      </c>
      <c r="O415" s="23">
        <f t="shared" si="79"/>
        <v>2022</v>
      </c>
    </row>
    <row r="416" spans="1:15" x14ac:dyDescent="0.55000000000000004">
      <c r="A416" s="33">
        <v>44609</v>
      </c>
      <c r="B416" s="9" t="s">
        <v>3865</v>
      </c>
      <c r="C416" s="9">
        <v>15</v>
      </c>
      <c r="D416" s="9" t="s">
        <v>14118</v>
      </c>
      <c r="E416" s="10" t="s">
        <v>14120</v>
      </c>
      <c r="F416" s="10" t="str">
        <f t="shared" si="83"/>
        <v>B09ZPL5VYM</v>
      </c>
      <c r="G416" s="10" t="str">
        <f t="shared" si="83"/>
        <v>USBStands</v>
      </c>
      <c r="H416" s="23">
        <f t="shared" si="83"/>
        <v>199</v>
      </c>
      <c r="I416" s="23">
        <f t="shared" si="83"/>
        <v>499</v>
      </c>
      <c r="J416" s="11">
        <f t="shared" si="83"/>
        <v>0.6</v>
      </c>
      <c r="K416" s="23">
        <f t="shared" si="76"/>
        <v>7485</v>
      </c>
      <c r="L416" s="23">
        <f t="shared" si="77"/>
        <v>1194</v>
      </c>
      <c r="M416" s="23">
        <f t="shared" si="78"/>
        <v>17</v>
      </c>
      <c r="N416" s="23" t="str">
        <f t="shared" si="81"/>
        <v>Feb</v>
      </c>
      <c r="O416" s="23">
        <f t="shared" si="79"/>
        <v>2022</v>
      </c>
    </row>
    <row r="417" spans="1:15" x14ac:dyDescent="0.55000000000000004">
      <c r="A417" s="33">
        <v>44610</v>
      </c>
      <c r="B417" s="9" t="s">
        <v>3875</v>
      </c>
      <c r="C417" s="9">
        <v>17</v>
      </c>
      <c r="D417" s="9" t="s">
        <v>14119</v>
      </c>
      <c r="E417" s="10" t="s">
        <v>14123</v>
      </c>
      <c r="F417" s="10" t="str">
        <f t="shared" si="83"/>
        <v>B0993BB11X</v>
      </c>
      <c r="G417" s="10" t="str">
        <f t="shared" si="83"/>
        <v>PowerBanks</v>
      </c>
      <c r="H417" s="23">
        <f t="shared" si="83"/>
        <v>999</v>
      </c>
      <c r="I417" s="23">
        <f t="shared" si="83"/>
        <v>1599</v>
      </c>
      <c r="J417" s="11">
        <f t="shared" si="83"/>
        <v>0.38</v>
      </c>
      <c r="K417" s="23">
        <f t="shared" si="76"/>
        <v>27183</v>
      </c>
      <c r="L417" s="23">
        <f t="shared" si="77"/>
        <v>10529.46</v>
      </c>
      <c r="M417" s="23">
        <f t="shared" si="78"/>
        <v>18</v>
      </c>
      <c r="N417" s="23" t="str">
        <f t="shared" si="81"/>
        <v>Feb</v>
      </c>
      <c r="O417" s="23">
        <f t="shared" si="79"/>
        <v>2022</v>
      </c>
    </row>
    <row r="418" spans="1:15" x14ac:dyDescent="0.55000000000000004">
      <c r="A418" s="33">
        <v>44611</v>
      </c>
      <c r="B418" s="9" t="s">
        <v>3885</v>
      </c>
      <c r="C418" s="9">
        <v>18</v>
      </c>
      <c r="D418" s="9" t="s">
        <v>14118</v>
      </c>
      <c r="E418" s="10" t="s">
        <v>14120</v>
      </c>
      <c r="F418" s="10" t="str">
        <f t="shared" si="83"/>
        <v>B09V2PZDX8</v>
      </c>
      <c r="G418" s="10" t="str">
        <f t="shared" si="83"/>
        <v>USBBasicMobiles</v>
      </c>
      <c r="H418" s="23">
        <f t="shared" si="83"/>
        <v>1299</v>
      </c>
      <c r="I418" s="23">
        <f t="shared" si="83"/>
        <v>1599</v>
      </c>
      <c r="J418" s="11">
        <f t="shared" si="83"/>
        <v>0.19</v>
      </c>
      <c r="K418" s="23">
        <f t="shared" si="76"/>
        <v>28782</v>
      </c>
      <c r="L418" s="23">
        <f t="shared" si="77"/>
        <v>18939.420000000002</v>
      </c>
      <c r="M418" s="23">
        <f t="shared" si="78"/>
        <v>19</v>
      </c>
      <c r="N418" s="23" t="str">
        <f t="shared" si="81"/>
        <v>Feb</v>
      </c>
      <c r="O418" s="23">
        <f t="shared" si="79"/>
        <v>2022</v>
      </c>
    </row>
    <row r="419" spans="1:15" x14ac:dyDescent="0.55000000000000004">
      <c r="A419" s="33">
        <v>44612</v>
      </c>
      <c r="B419" s="9" t="s">
        <v>3889</v>
      </c>
      <c r="C419" s="9">
        <v>6</v>
      </c>
      <c r="D419" s="9" t="s">
        <v>14119</v>
      </c>
      <c r="E419" s="10" t="s">
        <v>14123</v>
      </c>
      <c r="F419" s="10" t="str">
        <f t="shared" si="83"/>
        <v>B085W8CFLH</v>
      </c>
      <c r="G419" s="10" t="str">
        <f t="shared" si="83"/>
        <v>USBIn-Ear</v>
      </c>
      <c r="H419" s="23">
        <f t="shared" si="83"/>
        <v>599</v>
      </c>
      <c r="I419" s="23">
        <f t="shared" si="83"/>
        <v>1800</v>
      </c>
      <c r="J419" s="11">
        <f t="shared" si="83"/>
        <v>0.67</v>
      </c>
      <c r="K419" s="23">
        <f t="shared" si="76"/>
        <v>10800</v>
      </c>
      <c r="L419" s="23">
        <f t="shared" si="77"/>
        <v>1186.0199999999998</v>
      </c>
      <c r="M419" s="23">
        <f t="shared" si="78"/>
        <v>20</v>
      </c>
      <c r="N419" s="23" t="str">
        <f t="shared" si="81"/>
        <v>Feb</v>
      </c>
      <c r="O419" s="23">
        <f t="shared" si="79"/>
        <v>2022</v>
      </c>
    </row>
    <row r="420" spans="1:15" x14ac:dyDescent="0.55000000000000004">
      <c r="A420" s="33">
        <v>44613</v>
      </c>
      <c r="B420" s="9" t="s">
        <v>3899</v>
      </c>
      <c r="C420" s="9">
        <v>6</v>
      </c>
      <c r="D420" s="9" t="s">
        <v>14118</v>
      </c>
      <c r="E420" s="10" t="s">
        <v>14120</v>
      </c>
      <c r="F420" s="10" t="str">
        <f t="shared" si="83"/>
        <v>B09MT6XSFW</v>
      </c>
      <c r="G420" s="10" t="str">
        <f t="shared" si="83"/>
        <v>MicroSD</v>
      </c>
      <c r="H420" s="23">
        <f t="shared" si="83"/>
        <v>599</v>
      </c>
      <c r="I420" s="23">
        <f t="shared" si="83"/>
        <v>1899</v>
      </c>
      <c r="J420" s="11">
        <f t="shared" si="83"/>
        <v>0.68</v>
      </c>
      <c r="K420" s="23">
        <f t="shared" si="76"/>
        <v>11394</v>
      </c>
      <c r="L420" s="23">
        <f t="shared" si="77"/>
        <v>1150.08</v>
      </c>
      <c r="M420" s="23">
        <f t="shared" si="78"/>
        <v>21</v>
      </c>
      <c r="N420" s="23" t="str">
        <f t="shared" si="81"/>
        <v>Feb</v>
      </c>
      <c r="O420" s="23">
        <f t="shared" si="79"/>
        <v>2022</v>
      </c>
    </row>
    <row r="421" spans="1:15" x14ac:dyDescent="0.55000000000000004">
      <c r="A421" s="33">
        <v>44614</v>
      </c>
      <c r="B421" s="9" t="s">
        <v>3903</v>
      </c>
      <c r="C421" s="9">
        <v>6</v>
      </c>
      <c r="D421" s="9" t="s">
        <v>14119</v>
      </c>
      <c r="E421" s="10" t="s">
        <v>14123</v>
      </c>
      <c r="F421" s="10" t="str">
        <f t="shared" si="83"/>
        <v>B07RD611Z8</v>
      </c>
      <c r="G421" s="10" t="str">
        <f t="shared" si="83"/>
        <v>PowerBanks</v>
      </c>
      <c r="H421" s="23">
        <f t="shared" si="83"/>
        <v>1799</v>
      </c>
      <c r="I421" s="23">
        <f t="shared" si="83"/>
        <v>2499</v>
      </c>
      <c r="J421" s="11">
        <f t="shared" si="83"/>
        <v>0.28000000000000003</v>
      </c>
      <c r="K421" s="23">
        <f t="shared" si="76"/>
        <v>14994</v>
      </c>
      <c r="L421" s="23">
        <f t="shared" si="77"/>
        <v>7771.6799999999994</v>
      </c>
      <c r="M421" s="23">
        <f t="shared" si="78"/>
        <v>22</v>
      </c>
      <c r="N421" s="23" t="str">
        <f t="shared" si="81"/>
        <v>Feb</v>
      </c>
      <c r="O421" s="23">
        <f t="shared" si="79"/>
        <v>2022</v>
      </c>
    </row>
    <row r="422" spans="1:15" x14ac:dyDescent="0.55000000000000004">
      <c r="A422" s="33">
        <v>44615</v>
      </c>
      <c r="B422" s="9" t="s">
        <v>87</v>
      </c>
      <c r="C422" s="9">
        <v>7</v>
      </c>
      <c r="D422" s="9" t="s">
        <v>14118</v>
      </c>
      <c r="E422" s="10" t="s">
        <v>14120</v>
      </c>
      <c r="F422" s="10" t="str">
        <f t="shared" si="83"/>
        <v>B08WRWPM22</v>
      </c>
      <c r="G422" s="10" t="str">
        <f t="shared" si="83"/>
        <v>USBCables</v>
      </c>
      <c r="H422" s="23">
        <f t="shared" si="83"/>
        <v>176.63</v>
      </c>
      <c r="I422" s="23">
        <f t="shared" si="83"/>
        <v>499</v>
      </c>
      <c r="J422" s="11">
        <f t="shared" si="83"/>
        <v>0.65</v>
      </c>
      <c r="K422" s="23">
        <f t="shared" si="76"/>
        <v>3493</v>
      </c>
      <c r="L422" s="23">
        <f t="shared" si="77"/>
        <v>432.74349999999993</v>
      </c>
      <c r="M422" s="23">
        <f t="shared" si="78"/>
        <v>23</v>
      </c>
      <c r="N422" s="23" t="str">
        <f t="shared" si="81"/>
        <v>Feb</v>
      </c>
      <c r="O422" s="23">
        <f t="shared" si="79"/>
        <v>2022</v>
      </c>
    </row>
    <row r="423" spans="1:15" x14ac:dyDescent="0.55000000000000004">
      <c r="A423" s="33">
        <v>44616</v>
      </c>
      <c r="B423" s="9" t="s">
        <v>3915</v>
      </c>
      <c r="C423" s="9">
        <v>7</v>
      </c>
      <c r="D423" s="9" t="s">
        <v>14119</v>
      </c>
      <c r="E423" s="10" t="s">
        <v>14123</v>
      </c>
      <c r="F423" s="10" t="str">
        <f t="shared" si="83"/>
        <v>B0B4F52B5X</v>
      </c>
      <c r="G423" s="10" t="str">
        <f t="shared" si="83"/>
        <v>USBSmartphones</v>
      </c>
      <c r="H423" s="23">
        <f t="shared" si="83"/>
        <v>10999</v>
      </c>
      <c r="I423" s="23">
        <f t="shared" si="83"/>
        <v>14999</v>
      </c>
      <c r="J423" s="11">
        <f t="shared" si="83"/>
        <v>0.27</v>
      </c>
      <c r="K423" s="23">
        <f t="shared" si="76"/>
        <v>104993</v>
      </c>
      <c r="L423" s="23">
        <f t="shared" si="77"/>
        <v>56204.89</v>
      </c>
      <c r="M423" s="23">
        <f t="shared" si="78"/>
        <v>24</v>
      </c>
      <c r="N423" s="23" t="str">
        <f t="shared" si="81"/>
        <v>Feb</v>
      </c>
      <c r="O423" s="23">
        <f t="shared" si="79"/>
        <v>2022</v>
      </c>
    </row>
    <row r="424" spans="1:15" x14ac:dyDescent="0.55000000000000004">
      <c r="A424" s="33">
        <v>44617</v>
      </c>
      <c r="B424" s="9" t="s">
        <v>3919</v>
      </c>
      <c r="C424" s="9">
        <v>7</v>
      </c>
      <c r="D424" s="9" t="s">
        <v>14118</v>
      </c>
      <c r="E424" s="10" t="s">
        <v>14120</v>
      </c>
      <c r="F424" s="10" t="str">
        <f t="shared" ref="F424:J433" si="84">VLOOKUP($B424,Cleaned_data,F$2,FALSE)</f>
        <v>B096VF5YYF</v>
      </c>
      <c r="G424" s="10" t="str">
        <f t="shared" si="84"/>
        <v>SmartWatches</v>
      </c>
      <c r="H424" s="23">
        <f t="shared" si="84"/>
        <v>2999</v>
      </c>
      <c r="I424" s="23">
        <f t="shared" si="84"/>
        <v>7990</v>
      </c>
      <c r="J424" s="11">
        <f t="shared" si="84"/>
        <v>0.62</v>
      </c>
      <c r="K424" s="23">
        <f t="shared" si="76"/>
        <v>55930</v>
      </c>
      <c r="L424" s="23">
        <f t="shared" si="77"/>
        <v>7977.34</v>
      </c>
      <c r="M424" s="23">
        <f t="shared" si="78"/>
        <v>25</v>
      </c>
      <c r="N424" s="23" t="str">
        <f t="shared" si="81"/>
        <v>Feb</v>
      </c>
      <c r="O424" s="23">
        <f t="shared" si="79"/>
        <v>2022</v>
      </c>
    </row>
    <row r="425" spans="1:15" x14ac:dyDescent="0.55000000000000004">
      <c r="A425" s="33">
        <v>44618</v>
      </c>
      <c r="B425" s="9" t="s">
        <v>3928</v>
      </c>
      <c r="C425" s="9">
        <v>7</v>
      </c>
      <c r="D425" s="9" t="s">
        <v>14119</v>
      </c>
      <c r="E425" s="10" t="s">
        <v>14123</v>
      </c>
      <c r="F425" s="10" t="str">
        <f t="shared" si="84"/>
        <v>B0B5D39BCD</v>
      </c>
      <c r="G425" s="10" t="str">
        <f t="shared" si="84"/>
        <v>SmartWatches</v>
      </c>
      <c r="H425" s="23">
        <f t="shared" si="84"/>
        <v>1999</v>
      </c>
      <c r="I425" s="23">
        <f t="shared" si="84"/>
        <v>7990</v>
      </c>
      <c r="J425" s="11">
        <f t="shared" si="84"/>
        <v>0.75</v>
      </c>
      <c r="K425" s="23">
        <f t="shared" si="76"/>
        <v>55930</v>
      </c>
      <c r="L425" s="23">
        <f t="shared" si="77"/>
        <v>3498.25</v>
      </c>
      <c r="M425" s="23">
        <f t="shared" si="78"/>
        <v>26</v>
      </c>
      <c r="N425" s="23" t="str">
        <f t="shared" si="81"/>
        <v>Feb</v>
      </c>
      <c r="O425" s="23">
        <f t="shared" si="79"/>
        <v>2022</v>
      </c>
    </row>
    <row r="426" spans="1:15" x14ac:dyDescent="0.55000000000000004">
      <c r="A426" s="33">
        <v>44619</v>
      </c>
      <c r="B426" s="9" t="s">
        <v>99</v>
      </c>
      <c r="C426" s="9">
        <v>7</v>
      </c>
      <c r="D426" s="9" t="s">
        <v>14118</v>
      </c>
      <c r="E426" s="10" t="s">
        <v>14120</v>
      </c>
      <c r="F426" s="10" t="str">
        <f t="shared" si="84"/>
        <v>B08DDRGWTJ</v>
      </c>
      <c r="G426" s="10" t="str">
        <f t="shared" si="84"/>
        <v>USBCables</v>
      </c>
      <c r="H426" s="23">
        <f t="shared" si="84"/>
        <v>229</v>
      </c>
      <c r="I426" s="23">
        <f t="shared" si="84"/>
        <v>299</v>
      </c>
      <c r="J426" s="11">
        <f t="shared" si="84"/>
        <v>0.23</v>
      </c>
      <c r="K426" s="23">
        <f t="shared" si="76"/>
        <v>2093</v>
      </c>
      <c r="L426" s="23">
        <f t="shared" si="77"/>
        <v>1234.31</v>
      </c>
      <c r="M426" s="23">
        <f t="shared" si="78"/>
        <v>27</v>
      </c>
      <c r="N426" s="23" t="str">
        <f t="shared" si="81"/>
        <v>Feb</v>
      </c>
      <c r="O426" s="23">
        <f t="shared" si="79"/>
        <v>2022</v>
      </c>
    </row>
    <row r="427" spans="1:15" x14ac:dyDescent="0.55000000000000004">
      <c r="A427" s="33">
        <v>44620</v>
      </c>
      <c r="B427" s="9" t="s">
        <v>124</v>
      </c>
      <c r="C427" s="9">
        <v>7</v>
      </c>
      <c r="D427" s="9" t="s">
        <v>14119</v>
      </c>
      <c r="E427" s="10" t="s">
        <v>14123</v>
      </c>
      <c r="F427" s="10" t="str">
        <f t="shared" si="84"/>
        <v>B082LZGK39</v>
      </c>
      <c r="G427" s="10" t="str">
        <f t="shared" si="84"/>
        <v>USBCables</v>
      </c>
      <c r="H427" s="23">
        <f t="shared" si="84"/>
        <v>199</v>
      </c>
      <c r="I427" s="23">
        <f t="shared" si="84"/>
        <v>299</v>
      </c>
      <c r="J427" s="11">
        <f t="shared" si="84"/>
        <v>0.33</v>
      </c>
      <c r="K427" s="23">
        <f t="shared" si="76"/>
        <v>2093</v>
      </c>
      <c r="L427" s="23">
        <f t="shared" si="77"/>
        <v>933.31</v>
      </c>
      <c r="M427" s="23">
        <f t="shared" si="78"/>
        <v>28</v>
      </c>
      <c r="N427" s="23" t="str">
        <f t="shared" si="81"/>
        <v>Feb</v>
      </c>
      <c r="O427" s="23">
        <f t="shared" si="79"/>
        <v>2022</v>
      </c>
    </row>
    <row r="428" spans="1:15" x14ac:dyDescent="0.55000000000000004">
      <c r="A428" s="33">
        <v>44621</v>
      </c>
      <c r="B428" s="9" t="s">
        <v>3936</v>
      </c>
      <c r="C428" s="9">
        <v>7</v>
      </c>
      <c r="D428" s="9" t="s">
        <v>14118</v>
      </c>
      <c r="E428" s="10" t="s">
        <v>14120</v>
      </c>
      <c r="F428" s="10" t="str">
        <f t="shared" si="84"/>
        <v>B09XBJ1CTN</v>
      </c>
      <c r="G428" s="10" t="str">
        <f t="shared" si="84"/>
        <v>WallChargers</v>
      </c>
      <c r="H428" s="23">
        <f t="shared" si="84"/>
        <v>649</v>
      </c>
      <c r="I428" s="23">
        <f t="shared" si="84"/>
        <v>999</v>
      </c>
      <c r="J428" s="11">
        <f t="shared" si="84"/>
        <v>0.35</v>
      </c>
      <c r="K428" s="23">
        <f t="shared" si="76"/>
        <v>6993</v>
      </c>
      <c r="L428" s="23">
        <f t="shared" si="77"/>
        <v>2952.9500000000003</v>
      </c>
      <c r="M428" s="23">
        <f t="shared" si="78"/>
        <v>1</v>
      </c>
      <c r="N428" s="23" t="str">
        <f t="shared" ref="N428:N491" si="85">TEXT(A428,"mmm")</f>
        <v>Mar</v>
      </c>
      <c r="O428" s="23">
        <f t="shared" si="79"/>
        <v>2022</v>
      </c>
    </row>
    <row r="429" spans="1:15" x14ac:dyDescent="0.55000000000000004">
      <c r="A429" s="33">
        <v>44622</v>
      </c>
      <c r="B429" s="9" t="s">
        <v>3946</v>
      </c>
      <c r="C429" s="9">
        <v>11</v>
      </c>
      <c r="D429" s="9" t="s">
        <v>14119</v>
      </c>
      <c r="E429" s="10" t="s">
        <v>14123</v>
      </c>
      <c r="F429" s="10" t="str">
        <f t="shared" si="84"/>
        <v>B0B4F5L738</v>
      </c>
      <c r="G429" s="10" t="str">
        <f t="shared" si="84"/>
        <v>USBSmartphones</v>
      </c>
      <c r="H429" s="23">
        <f t="shared" si="84"/>
        <v>13999</v>
      </c>
      <c r="I429" s="23">
        <f t="shared" si="84"/>
        <v>19499</v>
      </c>
      <c r="J429" s="11">
        <f t="shared" si="84"/>
        <v>0.28000000000000003</v>
      </c>
      <c r="K429" s="23">
        <f t="shared" si="76"/>
        <v>214489</v>
      </c>
      <c r="L429" s="23">
        <f t="shared" si="77"/>
        <v>110872.08</v>
      </c>
      <c r="M429" s="23">
        <f t="shared" si="78"/>
        <v>2</v>
      </c>
      <c r="N429" s="23" t="str">
        <f t="shared" si="85"/>
        <v>Mar</v>
      </c>
      <c r="O429" s="23">
        <f t="shared" si="79"/>
        <v>2022</v>
      </c>
    </row>
    <row r="430" spans="1:15" x14ac:dyDescent="0.55000000000000004">
      <c r="A430" s="33">
        <v>44623</v>
      </c>
      <c r="B430" s="9" t="s">
        <v>3948</v>
      </c>
      <c r="C430" s="9">
        <v>11</v>
      </c>
      <c r="D430" s="9" t="s">
        <v>14118</v>
      </c>
      <c r="E430" s="10" t="s">
        <v>14120</v>
      </c>
      <c r="F430" s="10" t="str">
        <f t="shared" si="84"/>
        <v>B08MTCKDYN</v>
      </c>
      <c r="G430" s="10" t="str">
        <f t="shared" si="84"/>
        <v>USBDÃ©cor</v>
      </c>
      <c r="H430" s="23">
        <f t="shared" si="84"/>
        <v>119</v>
      </c>
      <c r="I430" s="23">
        <f t="shared" si="84"/>
        <v>299</v>
      </c>
      <c r="J430" s="11">
        <f t="shared" si="84"/>
        <v>0.6</v>
      </c>
      <c r="K430" s="23">
        <f t="shared" si="76"/>
        <v>3289</v>
      </c>
      <c r="L430" s="23">
        <f t="shared" si="77"/>
        <v>523.6</v>
      </c>
      <c r="M430" s="23">
        <f t="shared" si="78"/>
        <v>3</v>
      </c>
      <c r="N430" s="23" t="str">
        <f t="shared" si="85"/>
        <v>Mar</v>
      </c>
      <c r="O430" s="23">
        <f t="shared" si="79"/>
        <v>2022</v>
      </c>
    </row>
    <row r="431" spans="1:15" x14ac:dyDescent="0.55000000000000004">
      <c r="A431" s="33">
        <v>44624</v>
      </c>
      <c r="B431" s="9" t="s">
        <v>3959</v>
      </c>
      <c r="C431" s="9">
        <v>11</v>
      </c>
      <c r="D431" s="9" t="s">
        <v>14119</v>
      </c>
      <c r="E431" s="10" t="s">
        <v>14123</v>
      </c>
      <c r="F431" s="10" t="str">
        <f t="shared" si="84"/>
        <v>B09QS8V5N8</v>
      </c>
      <c r="G431" s="10" t="str">
        <f t="shared" si="84"/>
        <v>USBSmartphones</v>
      </c>
      <c r="H431" s="23">
        <f t="shared" si="84"/>
        <v>12999</v>
      </c>
      <c r="I431" s="23">
        <f t="shared" si="84"/>
        <v>17999</v>
      </c>
      <c r="J431" s="11">
        <f t="shared" si="84"/>
        <v>0.28000000000000003</v>
      </c>
      <c r="K431" s="23">
        <f t="shared" si="76"/>
        <v>197989</v>
      </c>
      <c r="L431" s="23">
        <f t="shared" si="77"/>
        <v>102952.08</v>
      </c>
      <c r="M431" s="23">
        <f t="shared" si="78"/>
        <v>4</v>
      </c>
      <c r="N431" s="23" t="str">
        <f t="shared" si="85"/>
        <v>Mar</v>
      </c>
      <c r="O431" s="23">
        <f t="shared" si="79"/>
        <v>2022</v>
      </c>
    </row>
    <row r="432" spans="1:15" x14ac:dyDescent="0.55000000000000004">
      <c r="A432" s="33">
        <v>44625</v>
      </c>
      <c r="B432" s="9" t="s">
        <v>129</v>
      </c>
      <c r="C432" s="9">
        <v>11</v>
      </c>
      <c r="D432" s="9" t="s">
        <v>14118</v>
      </c>
      <c r="E432" s="10" t="s">
        <v>14120</v>
      </c>
      <c r="F432" s="10" t="str">
        <f t="shared" si="84"/>
        <v>B08CF3D7QR</v>
      </c>
      <c r="G432" s="10" t="str">
        <f t="shared" si="84"/>
        <v>USBCables</v>
      </c>
      <c r="H432" s="23">
        <f t="shared" si="84"/>
        <v>154</v>
      </c>
      <c r="I432" s="23">
        <f t="shared" si="84"/>
        <v>339</v>
      </c>
      <c r="J432" s="11">
        <f t="shared" si="84"/>
        <v>0.55000000000000004</v>
      </c>
      <c r="K432" s="23">
        <f t="shared" si="76"/>
        <v>3729</v>
      </c>
      <c r="L432" s="23">
        <f t="shared" si="77"/>
        <v>762.3</v>
      </c>
      <c r="M432" s="23">
        <f t="shared" si="78"/>
        <v>5</v>
      </c>
      <c r="N432" s="23" t="str">
        <f t="shared" si="85"/>
        <v>Mar</v>
      </c>
      <c r="O432" s="23">
        <f t="shared" si="79"/>
        <v>2022</v>
      </c>
    </row>
    <row r="433" spans="1:15" x14ac:dyDescent="0.55000000000000004">
      <c r="A433" s="33">
        <v>44626</v>
      </c>
      <c r="B433" s="9" t="s">
        <v>3970</v>
      </c>
      <c r="C433" s="9">
        <v>9</v>
      </c>
      <c r="D433" s="9" t="s">
        <v>14119</v>
      </c>
      <c r="E433" s="10" t="s">
        <v>14123</v>
      </c>
      <c r="F433" s="10" t="str">
        <f t="shared" si="84"/>
        <v>B09T2WRLJJ</v>
      </c>
      <c r="G433" s="10" t="str">
        <f t="shared" si="84"/>
        <v>USBSmartphones</v>
      </c>
      <c r="H433" s="23">
        <f t="shared" si="84"/>
        <v>20999</v>
      </c>
      <c r="I433" s="23">
        <f t="shared" si="84"/>
        <v>26999</v>
      </c>
      <c r="J433" s="11">
        <f t="shared" si="84"/>
        <v>0.22</v>
      </c>
      <c r="K433" s="23">
        <f t="shared" si="76"/>
        <v>242991</v>
      </c>
      <c r="L433" s="23">
        <f t="shared" si="77"/>
        <v>147412.98000000001</v>
      </c>
      <c r="M433" s="23">
        <f t="shared" si="78"/>
        <v>6</v>
      </c>
      <c r="N433" s="23" t="str">
        <f t="shared" si="85"/>
        <v>Mar</v>
      </c>
      <c r="O433" s="23">
        <f t="shared" si="79"/>
        <v>2022</v>
      </c>
    </row>
    <row r="434" spans="1:15" x14ac:dyDescent="0.55000000000000004">
      <c r="A434" s="33">
        <v>44627</v>
      </c>
      <c r="B434" s="9" t="s">
        <v>3975</v>
      </c>
      <c r="C434" s="23">
        <v>5</v>
      </c>
      <c r="D434" s="9" t="s">
        <v>14118</v>
      </c>
      <c r="E434" s="10" t="s">
        <v>14120</v>
      </c>
      <c r="F434" s="10" t="str">
        <f t="shared" ref="F434:J443" si="86">VLOOKUP($B434,Cleaned_data,F$2,FALSE)</f>
        <v>B089WB69Y1</v>
      </c>
      <c r="G434" s="10" t="str">
        <f t="shared" si="86"/>
        <v>WallChargers</v>
      </c>
      <c r="H434" s="23">
        <f t="shared" si="86"/>
        <v>249</v>
      </c>
      <c r="I434" s="23">
        <f t="shared" si="86"/>
        <v>649</v>
      </c>
      <c r="J434" s="11">
        <f t="shared" si="86"/>
        <v>0.62</v>
      </c>
      <c r="K434" s="23">
        <f t="shared" si="76"/>
        <v>3245</v>
      </c>
      <c r="L434" s="23">
        <f t="shared" si="77"/>
        <v>473.1</v>
      </c>
      <c r="M434" s="23">
        <f t="shared" si="78"/>
        <v>7</v>
      </c>
      <c r="N434" s="23" t="str">
        <f t="shared" si="85"/>
        <v>Mar</v>
      </c>
      <c r="O434" s="23">
        <f t="shared" si="79"/>
        <v>2022</v>
      </c>
    </row>
    <row r="435" spans="1:15" x14ac:dyDescent="0.55000000000000004">
      <c r="A435" s="33">
        <v>44628</v>
      </c>
      <c r="B435" s="9" t="s">
        <v>3985</v>
      </c>
      <c r="C435" s="9">
        <v>8</v>
      </c>
      <c r="D435" s="9" t="s">
        <v>14119</v>
      </c>
      <c r="E435" s="10" t="s">
        <v>14123</v>
      </c>
      <c r="F435" s="10" t="str">
        <f t="shared" si="86"/>
        <v>B0116MIKKC</v>
      </c>
      <c r="G435" s="10" t="str">
        <f t="shared" si="86"/>
        <v>WallChargers</v>
      </c>
      <c r="H435" s="23">
        <f t="shared" si="86"/>
        <v>99</v>
      </c>
      <c r="I435" s="23">
        <f t="shared" si="86"/>
        <v>171</v>
      </c>
      <c r="J435" s="11">
        <f t="shared" si="86"/>
        <v>0.42</v>
      </c>
      <c r="K435" s="23">
        <f t="shared" si="76"/>
        <v>1368</v>
      </c>
      <c r="L435" s="23">
        <f t="shared" si="77"/>
        <v>459.36000000000007</v>
      </c>
      <c r="M435" s="23">
        <f t="shared" si="78"/>
        <v>8</v>
      </c>
      <c r="N435" s="23" t="str">
        <f t="shared" si="85"/>
        <v>Mar</v>
      </c>
      <c r="O435" s="23">
        <f t="shared" si="79"/>
        <v>2022</v>
      </c>
    </row>
    <row r="436" spans="1:15" x14ac:dyDescent="0.55000000000000004">
      <c r="A436" s="33">
        <v>44629</v>
      </c>
      <c r="B436" s="9" t="s">
        <v>3996</v>
      </c>
      <c r="C436" s="9">
        <v>7</v>
      </c>
      <c r="D436" s="9" t="s">
        <v>14118</v>
      </c>
      <c r="E436" s="10" t="s">
        <v>14120</v>
      </c>
      <c r="F436" s="10" t="str">
        <f t="shared" si="86"/>
        <v>B09P858DK8</v>
      </c>
      <c r="G436" s="10" t="str">
        <f t="shared" si="86"/>
        <v>Cradles</v>
      </c>
      <c r="H436" s="23">
        <f t="shared" si="86"/>
        <v>489</v>
      </c>
      <c r="I436" s="23">
        <f t="shared" si="86"/>
        <v>1999</v>
      </c>
      <c r="J436" s="11">
        <f t="shared" si="86"/>
        <v>0.76</v>
      </c>
      <c r="K436" s="23">
        <f t="shared" si="76"/>
        <v>13993</v>
      </c>
      <c r="L436" s="23">
        <f t="shared" si="77"/>
        <v>821.52</v>
      </c>
      <c r="M436" s="23">
        <f t="shared" si="78"/>
        <v>9</v>
      </c>
      <c r="N436" s="23" t="str">
        <f t="shared" si="85"/>
        <v>Mar</v>
      </c>
      <c r="O436" s="23">
        <f t="shared" si="79"/>
        <v>2022</v>
      </c>
    </row>
    <row r="437" spans="1:15" x14ac:dyDescent="0.55000000000000004">
      <c r="A437" s="33">
        <v>44630</v>
      </c>
      <c r="B437" s="9" t="s">
        <v>4006</v>
      </c>
      <c r="C437" s="9">
        <v>6</v>
      </c>
      <c r="D437" s="9" t="s">
        <v>14119</v>
      </c>
      <c r="E437" s="10" t="s">
        <v>14123</v>
      </c>
      <c r="F437" s="10" t="str">
        <f t="shared" si="86"/>
        <v>B07DJLFMPS</v>
      </c>
      <c r="G437" s="10" t="str">
        <f t="shared" si="86"/>
        <v>MicroSD</v>
      </c>
      <c r="H437" s="23">
        <f t="shared" si="86"/>
        <v>369</v>
      </c>
      <c r="I437" s="23">
        <f t="shared" si="86"/>
        <v>1600</v>
      </c>
      <c r="J437" s="11">
        <f t="shared" si="86"/>
        <v>0.77</v>
      </c>
      <c r="K437" s="23">
        <f t="shared" si="76"/>
        <v>9600</v>
      </c>
      <c r="L437" s="23">
        <f t="shared" si="77"/>
        <v>509.21999999999997</v>
      </c>
      <c r="M437" s="23">
        <f t="shared" si="78"/>
        <v>10</v>
      </c>
      <c r="N437" s="23" t="str">
        <f t="shared" si="85"/>
        <v>Mar</v>
      </c>
      <c r="O437" s="23">
        <f t="shared" si="79"/>
        <v>2022</v>
      </c>
    </row>
    <row r="438" spans="1:15" x14ac:dyDescent="0.55000000000000004">
      <c r="A438" s="33">
        <v>44631</v>
      </c>
      <c r="B438" s="9" t="s">
        <v>4016</v>
      </c>
      <c r="C438" s="9">
        <v>15</v>
      </c>
      <c r="D438" s="9" t="s">
        <v>14118</v>
      </c>
      <c r="E438" s="10" t="s">
        <v>14120</v>
      </c>
      <c r="F438" s="10" t="str">
        <f t="shared" si="86"/>
        <v>B07WHQWXL7</v>
      </c>
      <c r="G438" s="10" t="str">
        <f t="shared" si="86"/>
        <v>USBSmartphones</v>
      </c>
      <c r="H438" s="23">
        <f t="shared" si="86"/>
        <v>15499</v>
      </c>
      <c r="I438" s="23">
        <f t="shared" si="86"/>
        <v>20999</v>
      </c>
      <c r="J438" s="11">
        <f t="shared" si="86"/>
        <v>0.26</v>
      </c>
      <c r="K438" s="23">
        <f t="shared" si="76"/>
        <v>314985</v>
      </c>
      <c r="L438" s="23">
        <f t="shared" si="77"/>
        <v>172038.9</v>
      </c>
      <c r="M438" s="23">
        <f t="shared" si="78"/>
        <v>11</v>
      </c>
      <c r="N438" s="23" t="str">
        <f t="shared" si="85"/>
        <v>Mar</v>
      </c>
      <c r="O438" s="23">
        <f t="shared" si="79"/>
        <v>2022</v>
      </c>
    </row>
    <row r="439" spans="1:15" x14ac:dyDescent="0.55000000000000004">
      <c r="A439" s="33">
        <v>44632</v>
      </c>
      <c r="B439" s="9" t="s">
        <v>4020</v>
      </c>
      <c r="C439" s="9">
        <v>23</v>
      </c>
      <c r="D439" s="9" t="s">
        <v>14119</v>
      </c>
      <c r="E439" s="10" t="s">
        <v>14123</v>
      </c>
      <c r="F439" s="10" t="str">
        <f t="shared" si="86"/>
        <v>B07WDK3ZS6</v>
      </c>
      <c r="G439" s="10" t="str">
        <f t="shared" si="86"/>
        <v>USBSmartphones</v>
      </c>
      <c r="H439" s="23">
        <f t="shared" si="86"/>
        <v>15499</v>
      </c>
      <c r="I439" s="23">
        <f t="shared" si="86"/>
        <v>18999</v>
      </c>
      <c r="J439" s="11">
        <f t="shared" si="86"/>
        <v>0.18</v>
      </c>
      <c r="K439" s="23">
        <f t="shared" si="76"/>
        <v>436977</v>
      </c>
      <c r="L439" s="23">
        <f t="shared" si="77"/>
        <v>292311.14</v>
      </c>
      <c r="M439" s="23">
        <f t="shared" si="78"/>
        <v>12</v>
      </c>
      <c r="N439" s="23" t="str">
        <f t="shared" si="85"/>
        <v>Mar</v>
      </c>
      <c r="O439" s="23">
        <f t="shared" si="79"/>
        <v>2022</v>
      </c>
    </row>
    <row r="440" spans="1:15" x14ac:dyDescent="0.55000000000000004">
      <c r="A440" s="33">
        <v>44633</v>
      </c>
      <c r="B440" s="9" t="s">
        <v>4024</v>
      </c>
      <c r="C440" s="9">
        <v>14</v>
      </c>
      <c r="D440" s="9" t="s">
        <v>14118</v>
      </c>
      <c r="E440" s="10" t="s">
        <v>14120</v>
      </c>
      <c r="F440" s="10" t="str">
        <f t="shared" si="86"/>
        <v>B09T2S8X9C</v>
      </c>
      <c r="G440" s="10" t="str">
        <f t="shared" si="86"/>
        <v>USBSmartphones</v>
      </c>
      <c r="H440" s="23">
        <f t="shared" si="86"/>
        <v>22999</v>
      </c>
      <c r="I440" s="23">
        <f t="shared" si="86"/>
        <v>28999</v>
      </c>
      <c r="J440" s="11">
        <f t="shared" si="86"/>
        <v>0.21</v>
      </c>
      <c r="K440" s="23">
        <f t="shared" si="76"/>
        <v>405986</v>
      </c>
      <c r="L440" s="23">
        <f t="shared" si="77"/>
        <v>254368.94</v>
      </c>
      <c r="M440" s="23">
        <f t="shared" si="78"/>
        <v>13</v>
      </c>
      <c r="N440" s="23" t="str">
        <f t="shared" si="85"/>
        <v>Mar</v>
      </c>
      <c r="O440" s="23">
        <f t="shared" si="79"/>
        <v>2022</v>
      </c>
    </row>
    <row r="441" spans="1:15" x14ac:dyDescent="0.55000000000000004">
      <c r="A441" s="33">
        <v>44634</v>
      </c>
      <c r="B441" s="9" t="s">
        <v>4029</v>
      </c>
      <c r="C441" s="9">
        <v>9</v>
      </c>
      <c r="D441" s="9" t="s">
        <v>14119</v>
      </c>
      <c r="E441" s="10" t="s">
        <v>14123</v>
      </c>
      <c r="F441" s="10" t="str">
        <f t="shared" si="86"/>
        <v>B07S9S86BF</v>
      </c>
      <c r="G441" s="10" t="str">
        <f t="shared" si="86"/>
        <v>USBIn-Ear</v>
      </c>
      <c r="H441" s="23">
        <f t="shared" si="86"/>
        <v>599</v>
      </c>
      <c r="I441" s="23">
        <f t="shared" si="86"/>
        <v>1490</v>
      </c>
      <c r="J441" s="11">
        <f t="shared" si="86"/>
        <v>0.6</v>
      </c>
      <c r="K441" s="23">
        <f t="shared" si="76"/>
        <v>13410</v>
      </c>
      <c r="L441" s="23">
        <f t="shared" si="77"/>
        <v>2156.4</v>
      </c>
      <c r="M441" s="23">
        <f t="shared" si="78"/>
        <v>14</v>
      </c>
      <c r="N441" s="23" t="str">
        <f t="shared" si="85"/>
        <v>Mar</v>
      </c>
      <c r="O441" s="23">
        <f t="shared" si="79"/>
        <v>2022</v>
      </c>
    </row>
    <row r="442" spans="1:15" x14ac:dyDescent="0.55000000000000004">
      <c r="A442" s="33">
        <v>44635</v>
      </c>
      <c r="B442" s="9" t="s">
        <v>4040</v>
      </c>
      <c r="C442" s="9">
        <v>4</v>
      </c>
      <c r="D442" s="9" t="s">
        <v>14118</v>
      </c>
      <c r="E442" s="10" t="s">
        <v>14120</v>
      </c>
      <c r="F442" s="10" t="str">
        <f t="shared" si="86"/>
        <v>B07N8RQ6W7</v>
      </c>
      <c r="G442" s="10" t="str">
        <f t="shared" si="86"/>
        <v>USBStands</v>
      </c>
      <c r="H442" s="23">
        <f t="shared" si="86"/>
        <v>134</v>
      </c>
      <c r="I442" s="23">
        <f t="shared" si="86"/>
        <v>699</v>
      </c>
      <c r="J442" s="11">
        <f t="shared" si="86"/>
        <v>0.81</v>
      </c>
      <c r="K442" s="23">
        <f t="shared" si="76"/>
        <v>2796</v>
      </c>
      <c r="L442" s="23">
        <f t="shared" si="77"/>
        <v>101.83999999999997</v>
      </c>
      <c r="M442" s="23">
        <f t="shared" si="78"/>
        <v>15</v>
      </c>
      <c r="N442" s="23" t="str">
        <f t="shared" si="85"/>
        <v>Mar</v>
      </c>
      <c r="O442" s="23">
        <f t="shared" si="79"/>
        <v>2022</v>
      </c>
    </row>
    <row r="443" spans="1:15" x14ac:dyDescent="0.55000000000000004">
      <c r="A443" s="33">
        <v>44636</v>
      </c>
      <c r="B443" s="9" t="s">
        <v>4051</v>
      </c>
      <c r="C443" s="9">
        <v>3</v>
      </c>
      <c r="D443" s="9" t="s">
        <v>14119</v>
      </c>
      <c r="E443" s="10" t="s">
        <v>14123</v>
      </c>
      <c r="F443" s="10" t="str">
        <f t="shared" si="86"/>
        <v>B09FKDH6FS</v>
      </c>
      <c r="G443" s="10" t="str">
        <f t="shared" si="86"/>
        <v>USBSmartphones</v>
      </c>
      <c r="H443" s="23">
        <f t="shared" si="86"/>
        <v>7499</v>
      </c>
      <c r="I443" s="23">
        <f t="shared" si="86"/>
        <v>7999</v>
      </c>
      <c r="J443" s="11">
        <f t="shared" si="86"/>
        <v>0.06</v>
      </c>
      <c r="K443" s="23">
        <f t="shared" si="76"/>
        <v>23997</v>
      </c>
      <c r="L443" s="23">
        <f t="shared" si="77"/>
        <v>21147.18</v>
      </c>
      <c r="M443" s="23">
        <f t="shared" si="78"/>
        <v>16</v>
      </c>
      <c r="N443" s="23" t="str">
        <f t="shared" si="85"/>
        <v>Mar</v>
      </c>
      <c r="O443" s="23">
        <f t="shared" si="79"/>
        <v>2022</v>
      </c>
    </row>
    <row r="444" spans="1:15" x14ac:dyDescent="0.55000000000000004">
      <c r="A444" s="33">
        <v>44637</v>
      </c>
      <c r="B444" s="9" t="s">
        <v>4062</v>
      </c>
      <c r="C444" s="9">
        <v>8</v>
      </c>
      <c r="D444" s="9" t="s">
        <v>14118</v>
      </c>
      <c r="E444" s="10" t="s">
        <v>14120</v>
      </c>
      <c r="F444" s="10" t="str">
        <f t="shared" ref="F444:J453" si="87">VLOOKUP($B444,Cleaned_data,F$2,FALSE)</f>
        <v>B08HVJCW95</v>
      </c>
      <c r="G444" s="10" t="str">
        <f t="shared" si="87"/>
        <v>PowerBanks</v>
      </c>
      <c r="H444" s="23">
        <f t="shared" si="87"/>
        <v>1149</v>
      </c>
      <c r="I444" s="23">
        <f t="shared" si="87"/>
        <v>2199</v>
      </c>
      <c r="J444" s="11">
        <f t="shared" si="87"/>
        <v>0.48</v>
      </c>
      <c r="K444" s="23">
        <f t="shared" si="76"/>
        <v>17592</v>
      </c>
      <c r="L444" s="23">
        <f t="shared" si="77"/>
        <v>4779.84</v>
      </c>
      <c r="M444" s="23">
        <f t="shared" si="78"/>
        <v>17</v>
      </c>
      <c r="N444" s="23" t="str">
        <f t="shared" si="85"/>
        <v>Mar</v>
      </c>
      <c r="O444" s="23">
        <f t="shared" si="79"/>
        <v>2022</v>
      </c>
    </row>
    <row r="445" spans="1:15" x14ac:dyDescent="0.55000000000000004">
      <c r="A445" s="33">
        <v>44638</v>
      </c>
      <c r="B445" s="9" t="s">
        <v>4067</v>
      </c>
      <c r="C445" s="9">
        <v>12</v>
      </c>
      <c r="D445" s="9" t="s">
        <v>14119</v>
      </c>
      <c r="E445" s="10" t="s">
        <v>14123</v>
      </c>
      <c r="F445" s="10" t="str">
        <f t="shared" si="87"/>
        <v>B09YDFDVNS</v>
      </c>
      <c r="G445" s="10" t="str">
        <f t="shared" si="87"/>
        <v>USBBasicMobiles</v>
      </c>
      <c r="H445" s="23">
        <f t="shared" si="87"/>
        <v>1324</v>
      </c>
      <c r="I445" s="23">
        <f t="shared" si="87"/>
        <v>1699</v>
      </c>
      <c r="J445" s="11">
        <f t="shared" si="87"/>
        <v>0.22</v>
      </c>
      <c r="K445" s="23">
        <f t="shared" si="76"/>
        <v>20388</v>
      </c>
      <c r="L445" s="23">
        <f t="shared" si="77"/>
        <v>12392.640000000001</v>
      </c>
      <c r="M445" s="23">
        <f t="shared" si="78"/>
        <v>18</v>
      </c>
      <c r="N445" s="23" t="str">
        <f t="shared" si="85"/>
        <v>Mar</v>
      </c>
      <c r="O445" s="23">
        <f t="shared" si="79"/>
        <v>2022</v>
      </c>
    </row>
    <row r="446" spans="1:15" x14ac:dyDescent="0.55000000000000004">
      <c r="A446" s="33">
        <v>44639</v>
      </c>
      <c r="B446" s="9" t="s">
        <v>4073</v>
      </c>
      <c r="C446" s="9">
        <v>15</v>
      </c>
      <c r="D446" s="9" t="s">
        <v>14118</v>
      </c>
      <c r="E446" s="10" t="s">
        <v>14120</v>
      </c>
      <c r="F446" s="10" t="str">
        <f t="shared" si="87"/>
        <v>B07WGPKTS4</v>
      </c>
      <c r="G446" s="10" t="str">
        <f t="shared" si="87"/>
        <v>USBSmartphones</v>
      </c>
      <c r="H446" s="23">
        <f t="shared" si="87"/>
        <v>13999</v>
      </c>
      <c r="I446" s="23">
        <f t="shared" si="87"/>
        <v>19999</v>
      </c>
      <c r="J446" s="11">
        <f t="shared" si="87"/>
        <v>0.3</v>
      </c>
      <c r="K446" s="23">
        <f t="shared" si="76"/>
        <v>299985</v>
      </c>
      <c r="L446" s="23">
        <f t="shared" si="77"/>
        <v>146989.5</v>
      </c>
      <c r="M446" s="23">
        <f t="shared" si="78"/>
        <v>19</v>
      </c>
      <c r="N446" s="23" t="str">
        <f t="shared" si="85"/>
        <v>Mar</v>
      </c>
      <c r="O446" s="23">
        <f t="shared" si="79"/>
        <v>2022</v>
      </c>
    </row>
    <row r="447" spans="1:15" x14ac:dyDescent="0.55000000000000004">
      <c r="A447" s="33">
        <v>44640</v>
      </c>
      <c r="B447" s="9" t="s">
        <v>140</v>
      </c>
      <c r="C447" s="9">
        <v>17</v>
      </c>
      <c r="D447" s="9" t="s">
        <v>14119</v>
      </c>
      <c r="E447" s="10" t="s">
        <v>14123</v>
      </c>
      <c r="F447" s="10" t="str">
        <f t="shared" si="87"/>
        <v>B0789LZTCJ</v>
      </c>
      <c r="G447" s="10" t="str">
        <f t="shared" si="87"/>
        <v>USBCables</v>
      </c>
      <c r="H447" s="23">
        <f t="shared" si="87"/>
        <v>299</v>
      </c>
      <c r="I447" s="23">
        <f t="shared" si="87"/>
        <v>799</v>
      </c>
      <c r="J447" s="11">
        <f t="shared" si="87"/>
        <v>0.63</v>
      </c>
      <c r="K447" s="23">
        <f t="shared" si="76"/>
        <v>13583</v>
      </c>
      <c r="L447" s="23">
        <f t="shared" si="77"/>
        <v>1880.71</v>
      </c>
      <c r="M447" s="23">
        <f t="shared" si="78"/>
        <v>20</v>
      </c>
      <c r="N447" s="23" t="str">
        <f t="shared" si="85"/>
        <v>Mar</v>
      </c>
      <c r="O447" s="23">
        <f t="shared" si="79"/>
        <v>2022</v>
      </c>
    </row>
    <row r="448" spans="1:15" x14ac:dyDescent="0.55000000000000004">
      <c r="A448" s="33">
        <v>44641</v>
      </c>
      <c r="B448" s="9" t="s">
        <v>4079</v>
      </c>
      <c r="C448" s="9">
        <v>3</v>
      </c>
      <c r="D448" s="9" t="s">
        <v>14118</v>
      </c>
      <c r="E448" s="10" t="s">
        <v>14120</v>
      </c>
      <c r="F448" s="10" t="str">
        <f t="shared" si="87"/>
        <v>B09MZCQYHZ</v>
      </c>
      <c r="G448" s="10" t="str">
        <f t="shared" si="87"/>
        <v>PowerBanks</v>
      </c>
      <c r="H448" s="23">
        <f t="shared" si="87"/>
        <v>999</v>
      </c>
      <c r="I448" s="23">
        <f t="shared" si="87"/>
        <v>1599</v>
      </c>
      <c r="J448" s="11">
        <f t="shared" si="87"/>
        <v>0.38</v>
      </c>
      <c r="K448" s="23">
        <f t="shared" si="76"/>
        <v>4797</v>
      </c>
      <c r="L448" s="23">
        <f t="shared" si="77"/>
        <v>1858.14</v>
      </c>
      <c r="M448" s="23">
        <f t="shared" si="78"/>
        <v>21</v>
      </c>
      <c r="N448" s="23" t="str">
        <f t="shared" si="85"/>
        <v>Mar</v>
      </c>
      <c r="O448" s="23">
        <f t="shared" si="79"/>
        <v>2022</v>
      </c>
    </row>
    <row r="449" spans="1:15" x14ac:dyDescent="0.55000000000000004">
      <c r="A449" s="33">
        <v>44642</v>
      </c>
      <c r="B449" s="9" t="s">
        <v>4084</v>
      </c>
      <c r="C449" s="9">
        <v>2</v>
      </c>
      <c r="D449" s="9" t="s">
        <v>14119</v>
      </c>
      <c r="E449" s="10" t="s">
        <v>14123</v>
      </c>
      <c r="F449" s="10" t="str">
        <f t="shared" si="87"/>
        <v>B0B4F2ZWL3</v>
      </c>
      <c r="G449" s="10" t="str">
        <f t="shared" si="87"/>
        <v>USBSmartphones</v>
      </c>
      <c r="H449" s="23">
        <f t="shared" si="87"/>
        <v>12999</v>
      </c>
      <c r="I449" s="23">
        <f t="shared" si="87"/>
        <v>17999</v>
      </c>
      <c r="J449" s="11">
        <f t="shared" si="87"/>
        <v>0.28000000000000003</v>
      </c>
      <c r="K449" s="23">
        <f t="shared" si="76"/>
        <v>35998</v>
      </c>
      <c r="L449" s="23">
        <f t="shared" si="77"/>
        <v>18718.559999999998</v>
      </c>
      <c r="M449" s="23">
        <f t="shared" si="78"/>
        <v>22</v>
      </c>
      <c r="N449" s="23" t="str">
        <f t="shared" si="85"/>
        <v>Mar</v>
      </c>
      <c r="O449" s="23">
        <f t="shared" si="79"/>
        <v>2022</v>
      </c>
    </row>
    <row r="450" spans="1:15" x14ac:dyDescent="0.55000000000000004">
      <c r="A450" s="33">
        <v>44643</v>
      </c>
      <c r="B450" s="9" t="s">
        <v>4088</v>
      </c>
      <c r="C450" s="9">
        <v>9</v>
      </c>
      <c r="D450" s="9" t="s">
        <v>14118</v>
      </c>
      <c r="E450" s="10" t="s">
        <v>14120</v>
      </c>
      <c r="F450" s="10" t="str">
        <f t="shared" si="87"/>
        <v>B08VB2CMR3</v>
      </c>
      <c r="G450" s="10" t="str">
        <f t="shared" si="87"/>
        <v>USBSmartphones</v>
      </c>
      <c r="H450" s="23">
        <f t="shared" si="87"/>
        <v>15490</v>
      </c>
      <c r="I450" s="23">
        <f t="shared" si="87"/>
        <v>20990</v>
      </c>
      <c r="J450" s="11">
        <f t="shared" si="87"/>
        <v>0.26</v>
      </c>
      <c r="K450" s="23">
        <f t="shared" si="76"/>
        <v>188910</v>
      </c>
      <c r="L450" s="23">
        <f t="shared" si="77"/>
        <v>103163.4</v>
      </c>
      <c r="M450" s="23">
        <f t="shared" si="78"/>
        <v>23</v>
      </c>
      <c r="N450" s="23" t="str">
        <f t="shared" si="85"/>
        <v>Mar</v>
      </c>
      <c r="O450" s="23">
        <f t="shared" si="79"/>
        <v>2022</v>
      </c>
    </row>
    <row r="451" spans="1:15" x14ac:dyDescent="0.55000000000000004">
      <c r="A451" s="33">
        <v>44644</v>
      </c>
      <c r="B451" s="9" t="s">
        <v>4093</v>
      </c>
      <c r="C451" s="9">
        <v>5</v>
      </c>
      <c r="D451" s="9" t="s">
        <v>14119</v>
      </c>
      <c r="E451" s="10" t="s">
        <v>14123</v>
      </c>
      <c r="F451" s="10" t="str">
        <f t="shared" si="87"/>
        <v>B095RTJH1M</v>
      </c>
      <c r="G451" s="10" t="str">
        <f t="shared" si="87"/>
        <v>ScreenProtectors</v>
      </c>
      <c r="H451" s="23">
        <f t="shared" si="87"/>
        <v>999</v>
      </c>
      <c r="I451" s="23">
        <f t="shared" si="87"/>
        <v>2899</v>
      </c>
      <c r="J451" s="11">
        <f t="shared" si="87"/>
        <v>0.66</v>
      </c>
      <c r="K451" s="23">
        <f t="shared" si="76"/>
        <v>14495</v>
      </c>
      <c r="L451" s="23">
        <f t="shared" si="77"/>
        <v>1698.3</v>
      </c>
      <c r="M451" s="23">
        <f t="shared" si="78"/>
        <v>24</v>
      </c>
      <c r="N451" s="23" t="str">
        <f t="shared" si="85"/>
        <v>Mar</v>
      </c>
      <c r="O451" s="23">
        <f t="shared" si="79"/>
        <v>2022</v>
      </c>
    </row>
    <row r="452" spans="1:15" x14ac:dyDescent="0.55000000000000004">
      <c r="A452" s="33">
        <v>44645</v>
      </c>
      <c r="B452" s="9" t="s">
        <v>4105</v>
      </c>
      <c r="C452" s="9">
        <v>6</v>
      </c>
      <c r="D452" s="9" t="s">
        <v>14118</v>
      </c>
      <c r="E452" s="10" t="s">
        <v>14120</v>
      </c>
      <c r="F452" s="10" t="str">
        <f t="shared" si="87"/>
        <v>B097R25DP7</v>
      </c>
      <c r="G452" s="10" t="str">
        <f t="shared" si="87"/>
        <v>SmartWatches</v>
      </c>
      <c r="H452" s="23">
        <f t="shared" si="87"/>
        <v>1599</v>
      </c>
      <c r="I452" s="23">
        <f t="shared" si="87"/>
        <v>4999</v>
      </c>
      <c r="J452" s="11">
        <f t="shared" si="87"/>
        <v>0.68</v>
      </c>
      <c r="K452" s="23">
        <f t="shared" ref="K452:K515" si="88">$I452*$C452</f>
        <v>29994</v>
      </c>
      <c r="L452" s="23">
        <f t="shared" ref="L452:L515" si="89">$H452*$C452*(1-$J452)</f>
        <v>3070.0799999999995</v>
      </c>
      <c r="M452" s="23">
        <f t="shared" si="78"/>
        <v>25</v>
      </c>
      <c r="N452" s="23" t="str">
        <f t="shared" si="85"/>
        <v>Mar</v>
      </c>
      <c r="O452" s="23">
        <f t="shared" si="79"/>
        <v>2022</v>
      </c>
    </row>
    <row r="453" spans="1:15" x14ac:dyDescent="0.55000000000000004">
      <c r="A453" s="33">
        <v>44646</v>
      </c>
      <c r="B453" s="9" t="s">
        <v>4115</v>
      </c>
      <c r="C453" s="9">
        <v>8</v>
      </c>
      <c r="D453" s="9" t="s">
        <v>14119</v>
      </c>
      <c r="E453" s="10" t="s">
        <v>14123</v>
      </c>
      <c r="F453" s="10" t="str">
        <f t="shared" si="87"/>
        <v>B09YDFKJF8</v>
      </c>
      <c r="G453" s="10" t="str">
        <f t="shared" si="87"/>
        <v>USBBasicMobiles</v>
      </c>
      <c r="H453" s="23">
        <f t="shared" si="87"/>
        <v>1324</v>
      </c>
      <c r="I453" s="23">
        <f t="shared" si="87"/>
        <v>1699</v>
      </c>
      <c r="J453" s="11">
        <f t="shared" si="87"/>
        <v>0.22</v>
      </c>
      <c r="K453" s="23">
        <f t="shared" si="88"/>
        <v>13592</v>
      </c>
      <c r="L453" s="23">
        <f t="shared" si="89"/>
        <v>8261.76</v>
      </c>
      <c r="M453" s="23">
        <f t="shared" ref="M453:M516" si="90">DAY($A453)</f>
        <v>26</v>
      </c>
      <c r="N453" s="23" t="str">
        <f t="shared" si="85"/>
        <v>Mar</v>
      </c>
      <c r="O453" s="23">
        <f t="shared" ref="O453:O516" si="91">YEAR(A453)</f>
        <v>2022</v>
      </c>
    </row>
    <row r="454" spans="1:15" x14ac:dyDescent="0.55000000000000004">
      <c r="A454" s="33">
        <v>44647</v>
      </c>
      <c r="B454" s="9" t="s">
        <v>4118</v>
      </c>
      <c r="C454" s="9">
        <v>10</v>
      </c>
      <c r="D454" s="9" t="s">
        <v>14118</v>
      </c>
      <c r="E454" s="10" t="s">
        <v>14120</v>
      </c>
      <c r="F454" s="10" t="str">
        <f t="shared" ref="F454:J463" si="92">VLOOKUP($B454,Cleaned_data,F$2,FALSE)</f>
        <v>B07WDK3ZS2</v>
      </c>
      <c r="G454" s="10" t="str">
        <f t="shared" si="92"/>
        <v>USBSmartphones</v>
      </c>
      <c r="H454" s="23">
        <f t="shared" si="92"/>
        <v>20999</v>
      </c>
      <c r="I454" s="23">
        <f t="shared" si="92"/>
        <v>29990</v>
      </c>
      <c r="J454" s="11">
        <f t="shared" si="92"/>
        <v>0.3</v>
      </c>
      <c r="K454" s="23">
        <f t="shared" si="88"/>
        <v>299900</v>
      </c>
      <c r="L454" s="23">
        <f t="shared" si="89"/>
        <v>146993</v>
      </c>
      <c r="M454" s="23">
        <f t="shared" si="90"/>
        <v>27</v>
      </c>
      <c r="N454" s="23" t="str">
        <f t="shared" si="85"/>
        <v>Mar</v>
      </c>
      <c r="O454" s="23">
        <f t="shared" si="91"/>
        <v>2022</v>
      </c>
    </row>
    <row r="455" spans="1:15" x14ac:dyDescent="0.55000000000000004">
      <c r="A455" s="33">
        <v>44648</v>
      </c>
      <c r="B455" s="9" t="s">
        <v>4128</v>
      </c>
      <c r="C455" s="9">
        <v>15</v>
      </c>
      <c r="D455" s="9" t="s">
        <v>14119</v>
      </c>
      <c r="E455" s="10" t="s">
        <v>14123</v>
      </c>
      <c r="F455" s="10" t="str">
        <f t="shared" si="92"/>
        <v>B08RZ5K9YH</v>
      </c>
      <c r="G455" s="10" t="str">
        <f t="shared" si="92"/>
        <v>WallChargers</v>
      </c>
      <c r="H455" s="23">
        <f t="shared" si="92"/>
        <v>999</v>
      </c>
      <c r="I455" s="23">
        <f t="shared" si="92"/>
        <v>1999</v>
      </c>
      <c r="J455" s="11">
        <f t="shared" si="92"/>
        <v>0.5</v>
      </c>
      <c r="K455" s="23">
        <f t="shared" si="88"/>
        <v>29985</v>
      </c>
      <c r="L455" s="23">
        <f t="shared" si="89"/>
        <v>7492.5</v>
      </c>
      <c r="M455" s="23">
        <f t="shared" si="90"/>
        <v>28</v>
      </c>
      <c r="N455" s="23" t="str">
        <f t="shared" si="85"/>
        <v>Mar</v>
      </c>
      <c r="O455" s="23">
        <f t="shared" si="91"/>
        <v>2022</v>
      </c>
    </row>
    <row r="456" spans="1:15" x14ac:dyDescent="0.55000000000000004">
      <c r="A456" s="33">
        <v>44649</v>
      </c>
      <c r="B456" s="9" t="s">
        <v>4138</v>
      </c>
      <c r="C456" s="9">
        <v>17</v>
      </c>
      <c r="D456" s="9" t="s">
        <v>14118</v>
      </c>
      <c r="E456" s="10" t="s">
        <v>14120</v>
      </c>
      <c r="F456" s="10" t="str">
        <f t="shared" si="92"/>
        <v>B08444S68L</v>
      </c>
      <c r="G456" s="10" t="str">
        <f t="shared" si="92"/>
        <v>USBSmartphones</v>
      </c>
      <c r="H456" s="23">
        <f t="shared" si="92"/>
        <v>12490</v>
      </c>
      <c r="I456" s="23">
        <f t="shared" si="92"/>
        <v>15990</v>
      </c>
      <c r="J456" s="11">
        <f t="shared" si="92"/>
        <v>0.22</v>
      </c>
      <c r="K456" s="23">
        <f t="shared" si="88"/>
        <v>271830</v>
      </c>
      <c r="L456" s="23">
        <f t="shared" si="89"/>
        <v>165617.4</v>
      </c>
      <c r="M456" s="23">
        <f t="shared" si="90"/>
        <v>29</v>
      </c>
      <c r="N456" s="23" t="str">
        <f t="shared" si="85"/>
        <v>Mar</v>
      </c>
      <c r="O456" s="23">
        <f t="shared" si="91"/>
        <v>2022</v>
      </c>
    </row>
    <row r="457" spans="1:15" x14ac:dyDescent="0.55000000000000004">
      <c r="A457" s="33">
        <v>44650</v>
      </c>
      <c r="B457" s="9" t="s">
        <v>4149</v>
      </c>
      <c r="C457" s="9">
        <v>18</v>
      </c>
      <c r="D457" s="9" t="s">
        <v>14119</v>
      </c>
      <c r="E457" s="10" t="s">
        <v>14123</v>
      </c>
      <c r="F457" s="10" t="str">
        <f t="shared" si="92"/>
        <v>B07WHQBZLS</v>
      </c>
      <c r="G457" s="10" t="str">
        <f t="shared" si="92"/>
        <v>USBSmartphones</v>
      </c>
      <c r="H457" s="23">
        <f t="shared" si="92"/>
        <v>17999</v>
      </c>
      <c r="I457" s="23">
        <f t="shared" si="92"/>
        <v>21990</v>
      </c>
      <c r="J457" s="11">
        <f t="shared" si="92"/>
        <v>0.18</v>
      </c>
      <c r="K457" s="23">
        <f t="shared" si="88"/>
        <v>395820</v>
      </c>
      <c r="L457" s="23">
        <f t="shared" si="89"/>
        <v>265665.24000000005</v>
      </c>
      <c r="M457" s="23">
        <f t="shared" si="90"/>
        <v>30</v>
      </c>
      <c r="N457" s="23" t="str">
        <f t="shared" si="85"/>
        <v>Mar</v>
      </c>
      <c r="O457" s="23">
        <f t="shared" si="91"/>
        <v>2022</v>
      </c>
    </row>
    <row r="458" spans="1:15" x14ac:dyDescent="0.55000000000000004">
      <c r="A458" s="33">
        <v>44651</v>
      </c>
      <c r="B458" s="9" t="s">
        <v>160</v>
      </c>
      <c r="C458" s="9">
        <v>6</v>
      </c>
      <c r="D458" s="9" t="s">
        <v>14118</v>
      </c>
      <c r="E458" s="10" t="s">
        <v>14120</v>
      </c>
      <c r="F458" s="10" t="str">
        <f t="shared" si="92"/>
        <v>B085DTN6R2</v>
      </c>
      <c r="G458" s="10" t="str">
        <f t="shared" si="92"/>
        <v>USBCables</v>
      </c>
      <c r="H458" s="23">
        <f t="shared" si="92"/>
        <v>350</v>
      </c>
      <c r="I458" s="23">
        <f t="shared" si="92"/>
        <v>899</v>
      </c>
      <c r="J458" s="11">
        <f t="shared" si="92"/>
        <v>0.61</v>
      </c>
      <c r="K458" s="23">
        <f t="shared" si="88"/>
        <v>5394</v>
      </c>
      <c r="L458" s="23">
        <f t="shared" si="89"/>
        <v>819</v>
      </c>
      <c r="M458" s="23">
        <f t="shared" si="90"/>
        <v>31</v>
      </c>
      <c r="N458" s="23" t="str">
        <f t="shared" si="85"/>
        <v>Mar</v>
      </c>
      <c r="O458" s="23">
        <f t="shared" si="91"/>
        <v>2022</v>
      </c>
    </row>
    <row r="459" spans="1:15" x14ac:dyDescent="0.55000000000000004">
      <c r="A459" s="33">
        <v>44652</v>
      </c>
      <c r="B459" s="9" t="s">
        <v>4155</v>
      </c>
      <c r="C459" s="9">
        <v>6</v>
      </c>
      <c r="D459" s="9" t="s">
        <v>14119</v>
      </c>
      <c r="E459" s="10" t="s">
        <v>14123</v>
      </c>
      <c r="F459" s="10" t="str">
        <f t="shared" si="92"/>
        <v>B09JS562TP</v>
      </c>
      <c r="G459" s="10" t="str">
        <f t="shared" si="92"/>
        <v>USBBasicMobiles</v>
      </c>
      <c r="H459" s="23">
        <f t="shared" si="92"/>
        <v>1399</v>
      </c>
      <c r="I459" s="23">
        <f t="shared" si="92"/>
        <v>1630</v>
      </c>
      <c r="J459" s="11">
        <f t="shared" si="92"/>
        <v>0.14000000000000001</v>
      </c>
      <c r="K459" s="23">
        <f t="shared" si="88"/>
        <v>9780</v>
      </c>
      <c r="L459" s="23">
        <f t="shared" si="89"/>
        <v>7218.84</v>
      </c>
      <c r="M459" s="23">
        <f t="shared" si="90"/>
        <v>1</v>
      </c>
      <c r="N459" s="23" t="str">
        <f t="shared" si="85"/>
        <v>Apr</v>
      </c>
      <c r="O459" s="23">
        <f t="shared" si="91"/>
        <v>2022</v>
      </c>
    </row>
    <row r="460" spans="1:15" x14ac:dyDescent="0.55000000000000004">
      <c r="A460" s="33">
        <v>44653</v>
      </c>
      <c r="B460" s="9" t="s">
        <v>172</v>
      </c>
      <c r="C460" s="9">
        <v>6</v>
      </c>
      <c r="D460" s="9" t="s">
        <v>14118</v>
      </c>
      <c r="E460" s="10" t="s">
        <v>14120</v>
      </c>
      <c r="F460" s="10" t="str">
        <f t="shared" si="92"/>
        <v>B09KLVMZ3B</v>
      </c>
      <c r="G460" s="10" t="str">
        <f t="shared" si="92"/>
        <v>USBCables</v>
      </c>
      <c r="H460" s="23">
        <f t="shared" si="92"/>
        <v>159</v>
      </c>
      <c r="I460" s="23">
        <f t="shared" si="92"/>
        <v>399</v>
      </c>
      <c r="J460" s="11">
        <f t="shared" si="92"/>
        <v>0.6</v>
      </c>
      <c r="K460" s="23">
        <f t="shared" si="88"/>
        <v>2394</v>
      </c>
      <c r="L460" s="23">
        <f t="shared" si="89"/>
        <v>381.6</v>
      </c>
      <c r="M460" s="23">
        <f t="shared" si="90"/>
        <v>2</v>
      </c>
      <c r="N460" s="23" t="str">
        <f t="shared" si="85"/>
        <v>Apr</v>
      </c>
      <c r="O460" s="23">
        <f t="shared" si="91"/>
        <v>2022</v>
      </c>
    </row>
    <row r="461" spans="1:15" x14ac:dyDescent="0.55000000000000004">
      <c r="A461" s="33">
        <v>44654</v>
      </c>
      <c r="B461" s="9" t="s">
        <v>4168</v>
      </c>
      <c r="C461" s="9">
        <v>7</v>
      </c>
      <c r="D461" s="9" t="s">
        <v>14119</v>
      </c>
      <c r="E461" s="10" t="s">
        <v>14123</v>
      </c>
      <c r="F461" s="10" t="str">
        <f t="shared" si="92"/>
        <v>B09V17S2BG</v>
      </c>
      <c r="G461" s="10" t="str">
        <f t="shared" si="92"/>
        <v>SmartWatches</v>
      </c>
      <c r="H461" s="23">
        <f t="shared" si="92"/>
        <v>1499</v>
      </c>
      <c r="I461" s="23">
        <f t="shared" si="92"/>
        <v>6990</v>
      </c>
      <c r="J461" s="11">
        <f t="shared" si="92"/>
        <v>0.79</v>
      </c>
      <c r="K461" s="23">
        <f t="shared" si="88"/>
        <v>48930</v>
      </c>
      <c r="L461" s="23">
        <f t="shared" si="89"/>
        <v>2203.5299999999997</v>
      </c>
      <c r="M461" s="23">
        <f t="shared" si="90"/>
        <v>3</v>
      </c>
      <c r="N461" s="23" t="str">
        <f t="shared" si="85"/>
        <v>Apr</v>
      </c>
      <c r="O461" s="23">
        <f t="shared" si="91"/>
        <v>2022</v>
      </c>
    </row>
    <row r="462" spans="1:15" x14ac:dyDescent="0.55000000000000004">
      <c r="A462" s="33">
        <v>44655</v>
      </c>
      <c r="B462" s="9" t="s">
        <v>4172</v>
      </c>
      <c r="C462" s="9">
        <v>7</v>
      </c>
      <c r="D462" s="9" t="s">
        <v>14118</v>
      </c>
      <c r="E462" s="10" t="s">
        <v>14120</v>
      </c>
      <c r="F462" s="10" t="str">
        <f t="shared" si="92"/>
        <v>B0B5CGTBKV</v>
      </c>
      <c r="G462" s="10" t="str">
        <f t="shared" si="92"/>
        <v>SmartWatches</v>
      </c>
      <c r="H462" s="23">
        <f t="shared" si="92"/>
        <v>1999</v>
      </c>
      <c r="I462" s="23">
        <f t="shared" si="92"/>
        <v>7990</v>
      </c>
      <c r="J462" s="11">
        <f t="shared" si="92"/>
        <v>0.75</v>
      </c>
      <c r="K462" s="23">
        <f t="shared" si="88"/>
        <v>55930</v>
      </c>
      <c r="L462" s="23">
        <f t="shared" si="89"/>
        <v>3498.25</v>
      </c>
      <c r="M462" s="23">
        <f t="shared" si="90"/>
        <v>4</v>
      </c>
      <c r="N462" s="23" t="str">
        <f t="shared" si="85"/>
        <v>Apr</v>
      </c>
      <c r="O462" s="23">
        <f t="shared" si="91"/>
        <v>2022</v>
      </c>
    </row>
    <row r="463" spans="1:15" x14ac:dyDescent="0.55000000000000004">
      <c r="A463" s="33">
        <v>44656</v>
      </c>
      <c r="B463" s="9" t="s">
        <v>4176</v>
      </c>
      <c r="C463" s="9">
        <v>7</v>
      </c>
      <c r="D463" s="9" t="s">
        <v>14119</v>
      </c>
      <c r="E463" s="10" t="s">
        <v>14123</v>
      </c>
      <c r="F463" s="10" t="str">
        <f t="shared" si="92"/>
        <v>B0B23LW7NV</v>
      </c>
      <c r="G463" s="10" t="str">
        <f t="shared" si="92"/>
        <v>ScreenProtectors</v>
      </c>
      <c r="H463" s="23">
        <f t="shared" si="92"/>
        <v>999</v>
      </c>
      <c r="I463" s="23">
        <f t="shared" si="92"/>
        <v>2899</v>
      </c>
      <c r="J463" s="11">
        <f t="shared" si="92"/>
        <v>0.66</v>
      </c>
      <c r="K463" s="23">
        <f t="shared" si="88"/>
        <v>20293</v>
      </c>
      <c r="L463" s="23">
        <f t="shared" si="89"/>
        <v>2377.62</v>
      </c>
      <c r="M463" s="23">
        <f t="shared" si="90"/>
        <v>5</v>
      </c>
      <c r="N463" s="23" t="str">
        <f t="shared" si="85"/>
        <v>Apr</v>
      </c>
      <c r="O463" s="23">
        <f t="shared" si="91"/>
        <v>2022</v>
      </c>
    </row>
    <row r="464" spans="1:15" x14ac:dyDescent="0.55000000000000004">
      <c r="A464" s="33">
        <v>44657</v>
      </c>
      <c r="B464" s="9" t="s">
        <v>4186</v>
      </c>
      <c r="C464" s="9">
        <v>7</v>
      </c>
      <c r="D464" s="9" t="s">
        <v>14118</v>
      </c>
      <c r="E464" s="10" t="s">
        <v>14120</v>
      </c>
      <c r="F464" s="10" t="str">
        <f t="shared" ref="F464:J473" si="93">VLOOKUP($B464,Cleaned_data,F$2,FALSE)</f>
        <v>B09KGV7WSV</v>
      </c>
      <c r="G464" s="10" t="str">
        <f t="shared" si="93"/>
        <v>USBStylusPens</v>
      </c>
      <c r="H464" s="23">
        <f t="shared" si="93"/>
        <v>2099</v>
      </c>
      <c r="I464" s="23">
        <f t="shared" si="93"/>
        <v>5999</v>
      </c>
      <c r="J464" s="11">
        <f t="shared" si="93"/>
        <v>0.65</v>
      </c>
      <c r="K464" s="23">
        <f t="shared" si="88"/>
        <v>41993</v>
      </c>
      <c r="L464" s="23">
        <f t="shared" si="89"/>
        <v>5142.5499999999993</v>
      </c>
      <c r="M464" s="23">
        <f t="shared" si="90"/>
        <v>6</v>
      </c>
      <c r="N464" s="23" t="str">
        <f t="shared" si="85"/>
        <v>Apr</v>
      </c>
      <c r="O464" s="23">
        <f t="shared" si="91"/>
        <v>2022</v>
      </c>
    </row>
    <row r="465" spans="1:15" x14ac:dyDescent="0.55000000000000004">
      <c r="A465" s="33">
        <v>44658</v>
      </c>
      <c r="B465" s="9" t="s">
        <v>4198</v>
      </c>
      <c r="C465" s="23">
        <v>7</v>
      </c>
      <c r="D465" s="9" t="s">
        <v>14119</v>
      </c>
      <c r="E465" s="10" t="s">
        <v>14123</v>
      </c>
      <c r="F465" s="10" t="str">
        <f t="shared" si="93"/>
        <v>B0971DWFDT</v>
      </c>
      <c r="G465" s="10" t="str">
        <f t="shared" si="93"/>
        <v>AutomobileChargers</v>
      </c>
      <c r="H465" s="23">
        <f t="shared" si="93"/>
        <v>337</v>
      </c>
      <c r="I465" s="23">
        <f t="shared" si="93"/>
        <v>699</v>
      </c>
      <c r="J465" s="11">
        <f t="shared" si="93"/>
        <v>0.52</v>
      </c>
      <c r="K465" s="23">
        <f t="shared" si="88"/>
        <v>4893</v>
      </c>
      <c r="L465" s="23">
        <f t="shared" si="89"/>
        <v>1132.32</v>
      </c>
      <c r="M465" s="23">
        <f t="shared" si="90"/>
        <v>7</v>
      </c>
      <c r="N465" s="23" t="str">
        <f t="shared" si="85"/>
        <v>Apr</v>
      </c>
      <c r="O465" s="23">
        <f t="shared" si="91"/>
        <v>2022</v>
      </c>
    </row>
    <row r="466" spans="1:15" x14ac:dyDescent="0.55000000000000004">
      <c r="A466" s="33">
        <v>44659</v>
      </c>
      <c r="B466" s="9" t="s">
        <v>4209</v>
      </c>
      <c r="C466" s="9">
        <v>7</v>
      </c>
      <c r="D466" s="9" t="s">
        <v>14118</v>
      </c>
      <c r="E466" s="10" t="s">
        <v>14120</v>
      </c>
      <c r="F466" s="10" t="str">
        <f t="shared" si="93"/>
        <v>B0BNV7JM5Y</v>
      </c>
      <c r="G466" s="10" t="str">
        <f t="shared" si="93"/>
        <v>SmartWatches</v>
      </c>
      <c r="H466" s="23">
        <f t="shared" si="93"/>
        <v>2999</v>
      </c>
      <c r="I466" s="23">
        <f t="shared" si="93"/>
        <v>7990</v>
      </c>
      <c r="J466" s="11">
        <f t="shared" si="93"/>
        <v>0.62</v>
      </c>
      <c r="K466" s="23">
        <f t="shared" si="88"/>
        <v>55930</v>
      </c>
      <c r="L466" s="23">
        <f t="shared" si="89"/>
        <v>7977.34</v>
      </c>
      <c r="M466" s="23">
        <f t="shared" si="90"/>
        <v>8</v>
      </c>
      <c r="N466" s="23" t="str">
        <f t="shared" si="85"/>
        <v>Apr</v>
      </c>
      <c r="O466" s="23">
        <f t="shared" si="91"/>
        <v>2022</v>
      </c>
    </row>
    <row r="467" spans="1:15" x14ac:dyDescent="0.55000000000000004">
      <c r="A467" s="33">
        <v>44660</v>
      </c>
      <c r="B467" s="9" t="s">
        <v>4219</v>
      </c>
      <c r="C467" s="9">
        <v>7</v>
      </c>
      <c r="D467" s="9" t="s">
        <v>14119</v>
      </c>
      <c r="E467" s="10" t="s">
        <v>14123</v>
      </c>
      <c r="F467" s="10" t="str">
        <f t="shared" si="93"/>
        <v>B0B53QFZPY</v>
      </c>
      <c r="G467" s="10" t="str">
        <f t="shared" si="93"/>
        <v>SmartWatches</v>
      </c>
      <c r="H467" s="23">
        <f t="shared" si="93"/>
        <v>1299</v>
      </c>
      <c r="I467" s="23">
        <f t="shared" si="93"/>
        <v>5999</v>
      </c>
      <c r="J467" s="11">
        <f t="shared" si="93"/>
        <v>0.78</v>
      </c>
      <c r="K467" s="23">
        <f t="shared" si="88"/>
        <v>41993</v>
      </c>
      <c r="L467" s="23">
        <f t="shared" si="89"/>
        <v>2000.4599999999998</v>
      </c>
      <c r="M467" s="23">
        <f t="shared" si="90"/>
        <v>9</v>
      </c>
      <c r="N467" s="23" t="str">
        <f t="shared" si="85"/>
        <v>Apr</v>
      </c>
      <c r="O467" s="23">
        <f t="shared" si="91"/>
        <v>2022</v>
      </c>
    </row>
    <row r="468" spans="1:15" x14ac:dyDescent="0.55000000000000004">
      <c r="A468" s="33">
        <v>44661</v>
      </c>
      <c r="B468" s="9" t="s">
        <v>182</v>
      </c>
      <c r="C468" s="9">
        <v>11</v>
      </c>
      <c r="D468" s="9" t="s">
        <v>14118</v>
      </c>
      <c r="E468" s="10" t="s">
        <v>14120</v>
      </c>
      <c r="F468" s="10" t="str">
        <f t="shared" si="93"/>
        <v>B083342NKJ</v>
      </c>
      <c r="G468" s="10" t="str">
        <f t="shared" si="93"/>
        <v>USBCables</v>
      </c>
      <c r="H468" s="23">
        <f t="shared" si="93"/>
        <v>349</v>
      </c>
      <c r="I468" s="23">
        <f t="shared" si="93"/>
        <v>399</v>
      </c>
      <c r="J468" s="11">
        <f t="shared" si="93"/>
        <v>0.13</v>
      </c>
      <c r="K468" s="23">
        <f t="shared" si="88"/>
        <v>4389</v>
      </c>
      <c r="L468" s="23">
        <f t="shared" si="89"/>
        <v>3339.93</v>
      </c>
      <c r="M468" s="23">
        <f t="shared" si="90"/>
        <v>10</v>
      </c>
      <c r="N468" s="23" t="str">
        <f t="shared" si="85"/>
        <v>Apr</v>
      </c>
      <c r="O468" s="23">
        <f t="shared" si="91"/>
        <v>2022</v>
      </c>
    </row>
    <row r="469" spans="1:15" x14ac:dyDescent="0.55000000000000004">
      <c r="A469" s="33">
        <v>44662</v>
      </c>
      <c r="B469" s="9" t="s">
        <v>4232</v>
      </c>
      <c r="C469" s="9">
        <v>11</v>
      </c>
      <c r="D469" s="9" t="s">
        <v>14119</v>
      </c>
      <c r="E469" s="10" t="s">
        <v>14123</v>
      </c>
      <c r="F469" s="10" t="str">
        <f t="shared" si="93"/>
        <v>B07WJWRNVK</v>
      </c>
      <c r="G469" s="10" t="str">
        <f t="shared" si="93"/>
        <v>USBSmartphones</v>
      </c>
      <c r="H469" s="23">
        <f t="shared" si="93"/>
        <v>16499</v>
      </c>
      <c r="I469" s="23">
        <f t="shared" si="93"/>
        <v>20990</v>
      </c>
      <c r="J469" s="11">
        <f t="shared" si="93"/>
        <v>0.21</v>
      </c>
      <c r="K469" s="23">
        <f t="shared" si="88"/>
        <v>230890</v>
      </c>
      <c r="L469" s="23">
        <f t="shared" si="89"/>
        <v>143376.31</v>
      </c>
      <c r="M469" s="23">
        <f t="shared" si="90"/>
        <v>11</v>
      </c>
      <c r="N469" s="23" t="str">
        <f t="shared" si="85"/>
        <v>Apr</v>
      </c>
      <c r="O469" s="23">
        <f t="shared" si="91"/>
        <v>2022</v>
      </c>
    </row>
    <row r="470" spans="1:15" x14ac:dyDescent="0.55000000000000004">
      <c r="A470" s="33">
        <v>44663</v>
      </c>
      <c r="B470" s="9" t="s">
        <v>4236</v>
      </c>
      <c r="C470" s="9">
        <v>11</v>
      </c>
      <c r="D470" s="9" t="s">
        <v>14118</v>
      </c>
      <c r="E470" s="10" t="s">
        <v>14120</v>
      </c>
      <c r="F470" s="10" t="str">
        <f t="shared" si="93"/>
        <v>B01F25X6RQ</v>
      </c>
      <c r="G470" s="10" t="str">
        <f t="shared" si="93"/>
        <v>USBIn-Ear</v>
      </c>
      <c r="H470" s="23">
        <f t="shared" si="93"/>
        <v>499</v>
      </c>
      <c r="I470" s="23">
        <f t="shared" si="93"/>
        <v>499</v>
      </c>
      <c r="J470" s="11">
        <f t="shared" si="93"/>
        <v>0</v>
      </c>
      <c r="K470" s="23">
        <f t="shared" si="88"/>
        <v>5489</v>
      </c>
      <c r="L470" s="23">
        <f t="shared" si="89"/>
        <v>5489</v>
      </c>
      <c r="M470" s="23">
        <f t="shared" si="90"/>
        <v>12</v>
      </c>
      <c r="N470" s="23" t="str">
        <f t="shared" si="85"/>
        <v>Apr</v>
      </c>
      <c r="O470" s="23">
        <f t="shared" si="91"/>
        <v>2022</v>
      </c>
    </row>
    <row r="471" spans="1:15" x14ac:dyDescent="0.55000000000000004">
      <c r="A471" s="33">
        <v>44664</v>
      </c>
      <c r="B471" s="9" t="s">
        <v>233</v>
      </c>
      <c r="C471" s="9">
        <v>11</v>
      </c>
      <c r="D471" s="9" t="s">
        <v>14119</v>
      </c>
      <c r="E471" s="10" t="s">
        <v>14123</v>
      </c>
      <c r="F471" s="10" t="str">
        <f t="shared" si="93"/>
        <v>B09C6HXFC1</v>
      </c>
      <c r="G471" s="10" t="str">
        <f t="shared" si="93"/>
        <v>USBCables</v>
      </c>
      <c r="H471" s="23">
        <f t="shared" si="93"/>
        <v>970</v>
      </c>
      <c r="I471" s="23">
        <f t="shared" si="93"/>
        <v>1799</v>
      </c>
      <c r="J471" s="11">
        <f t="shared" si="93"/>
        <v>0.46</v>
      </c>
      <c r="K471" s="23">
        <f t="shared" si="88"/>
        <v>19789</v>
      </c>
      <c r="L471" s="23">
        <f t="shared" si="89"/>
        <v>5761.8</v>
      </c>
      <c r="M471" s="23">
        <f t="shared" si="90"/>
        <v>13</v>
      </c>
      <c r="N471" s="23" t="str">
        <f t="shared" si="85"/>
        <v>Apr</v>
      </c>
      <c r="O471" s="23">
        <f t="shared" si="91"/>
        <v>2022</v>
      </c>
    </row>
    <row r="472" spans="1:15" x14ac:dyDescent="0.55000000000000004">
      <c r="A472" s="33">
        <v>44665</v>
      </c>
      <c r="B472" s="9" t="s">
        <v>4248</v>
      </c>
      <c r="C472" s="9">
        <v>9</v>
      </c>
      <c r="D472" s="9" t="s">
        <v>14118</v>
      </c>
      <c r="E472" s="10" t="s">
        <v>14120</v>
      </c>
      <c r="F472" s="10" t="str">
        <f t="shared" si="93"/>
        <v>B0B244R4KB</v>
      </c>
      <c r="G472" s="10" t="str">
        <f t="shared" si="93"/>
        <v>ScreenProtectors</v>
      </c>
      <c r="H472" s="23">
        <f t="shared" si="93"/>
        <v>999</v>
      </c>
      <c r="I472" s="23">
        <f t="shared" si="93"/>
        <v>2899</v>
      </c>
      <c r="J472" s="11">
        <f t="shared" si="93"/>
        <v>0.66</v>
      </c>
      <c r="K472" s="23">
        <f t="shared" si="88"/>
        <v>26091</v>
      </c>
      <c r="L472" s="23">
        <f t="shared" si="89"/>
        <v>3056.9399999999996</v>
      </c>
      <c r="M472" s="23">
        <f t="shared" si="90"/>
        <v>14</v>
      </c>
      <c r="N472" s="23" t="str">
        <f t="shared" si="85"/>
        <v>Apr</v>
      </c>
      <c r="O472" s="23">
        <f t="shared" si="91"/>
        <v>2022</v>
      </c>
    </row>
    <row r="473" spans="1:15" x14ac:dyDescent="0.55000000000000004">
      <c r="A473" s="33">
        <v>44666</v>
      </c>
      <c r="B473" s="9" t="s">
        <v>4258</v>
      </c>
      <c r="C473" s="9">
        <v>5</v>
      </c>
      <c r="D473" s="9" t="s">
        <v>14119</v>
      </c>
      <c r="E473" s="10" t="s">
        <v>14123</v>
      </c>
      <c r="F473" s="10" t="str">
        <f t="shared" si="93"/>
        <v>B0BMGG6NKT</v>
      </c>
      <c r="G473" s="10" t="str">
        <f t="shared" si="93"/>
        <v>USBSmartphones</v>
      </c>
      <c r="H473" s="23">
        <f t="shared" si="93"/>
        <v>10499</v>
      </c>
      <c r="I473" s="23">
        <f t="shared" si="93"/>
        <v>13499</v>
      </c>
      <c r="J473" s="11">
        <f t="shared" si="93"/>
        <v>0.22</v>
      </c>
      <c r="K473" s="23">
        <f t="shared" si="88"/>
        <v>67495</v>
      </c>
      <c r="L473" s="23">
        <f t="shared" si="89"/>
        <v>40946.1</v>
      </c>
      <c r="M473" s="23">
        <f t="shared" si="90"/>
        <v>15</v>
      </c>
      <c r="N473" s="23" t="str">
        <f t="shared" si="85"/>
        <v>Apr</v>
      </c>
      <c r="O473" s="23">
        <f t="shared" si="91"/>
        <v>2022</v>
      </c>
    </row>
    <row r="474" spans="1:15" x14ac:dyDescent="0.55000000000000004">
      <c r="A474" s="33">
        <v>44667</v>
      </c>
      <c r="B474" s="9" t="s">
        <v>205</v>
      </c>
      <c r="C474" s="9">
        <v>8</v>
      </c>
      <c r="D474" s="9" t="s">
        <v>14118</v>
      </c>
      <c r="E474" s="10" t="s">
        <v>14120</v>
      </c>
      <c r="F474" s="10" t="str">
        <f t="shared" ref="F474:J483" si="94">VLOOKUP($B474,Cleaned_data,F$2,FALSE)</f>
        <v>B082LSVT4B</v>
      </c>
      <c r="G474" s="10" t="str">
        <f t="shared" si="94"/>
        <v>USBCables</v>
      </c>
      <c r="H474" s="23">
        <f t="shared" si="94"/>
        <v>249</v>
      </c>
      <c r="I474" s="23">
        <f t="shared" si="94"/>
        <v>399</v>
      </c>
      <c r="J474" s="11">
        <f t="shared" si="94"/>
        <v>0.38</v>
      </c>
      <c r="K474" s="23">
        <f t="shared" si="88"/>
        <v>3192</v>
      </c>
      <c r="L474" s="23">
        <f t="shared" si="89"/>
        <v>1235.04</v>
      </c>
      <c r="M474" s="23">
        <f t="shared" si="90"/>
        <v>16</v>
      </c>
      <c r="N474" s="23" t="str">
        <f t="shared" si="85"/>
        <v>Apr</v>
      </c>
      <c r="O474" s="23">
        <f t="shared" si="91"/>
        <v>2022</v>
      </c>
    </row>
    <row r="475" spans="1:15" x14ac:dyDescent="0.55000000000000004">
      <c r="A475" s="33">
        <v>44668</v>
      </c>
      <c r="B475" s="9" t="s">
        <v>4264</v>
      </c>
      <c r="C475" s="9">
        <v>7</v>
      </c>
      <c r="D475" s="9" t="s">
        <v>14119</v>
      </c>
      <c r="E475" s="10" t="s">
        <v>14124</v>
      </c>
      <c r="F475" s="10" t="str">
        <f t="shared" si="94"/>
        <v>B092JHPL72</v>
      </c>
      <c r="G475" s="10" t="str">
        <f t="shared" si="94"/>
        <v>Bedstand&amp;DeskMounts</v>
      </c>
      <c r="H475" s="23">
        <f t="shared" si="94"/>
        <v>251</v>
      </c>
      <c r="I475" s="23">
        <f t="shared" si="94"/>
        <v>999</v>
      </c>
      <c r="J475" s="11">
        <f t="shared" si="94"/>
        <v>0.75</v>
      </c>
      <c r="K475" s="23">
        <f t="shared" si="88"/>
        <v>6993</v>
      </c>
      <c r="L475" s="23">
        <f t="shared" si="89"/>
        <v>439.25</v>
      </c>
      <c r="M475" s="23">
        <f t="shared" si="90"/>
        <v>17</v>
      </c>
      <c r="N475" s="23" t="str">
        <f t="shared" si="85"/>
        <v>Apr</v>
      </c>
      <c r="O475" s="23">
        <f t="shared" si="91"/>
        <v>2022</v>
      </c>
    </row>
    <row r="476" spans="1:15" x14ac:dyDescent="0.55000000000000004">
      <c r="A476" s="33">
        <v>44669</v>
      </c>
      <c r="B476" s="9" t="s">
        <v>211</v>
      </c>
      <c r="C476" s="9">
        <v>6</v>
      </c>
      <c r="D476" s="9" t="s">
        <v>14118</v>
      </c>
      <c r="E476" s="10" t="s">
        <v>14120</v>
      </c>
      <c r="F476" s="10" t="str">
        <f t="shared" si="94"/>
        <v>B08WRBG3XW</v>
      </c>
      <c r="G476" s="10" t="str">
        <f t="shared" si="94"/>
        <v>USBCables</v>
      </c>
      <c r="H476" s="23">
        <f t="shared" si="94"/>
        <v>199</v>
      </c>
      <c r="I476" s="23">
        <f t="shared" si="94"/>
        <v>499</v>
      </c>
      <c r="J476" s="11">
        <f t="shared" si="94"/>
        <v>0.6</v>
      </c>
      <c r="K476" s="23">
        <f t="shared" si="88"/>
        <v>2994</v>
      </c>
      <c r="L476" s="23">
        <f t="shared" si="89"/>
        <v>477.6</v>
      </c>
      <c r="M476" s="23">
        <f t="shared" si="90"/>
        <v>18</v>
      </c>
      <c r="N476" s="23" t="str">
        <f t="shared" si="85"/>
        <v>Apr</v>
      </c>
      <c r="O476" s="23">
        <f t="shared" si="91"/>
        <v>2022</v>
      </c>
    </row>
    <row r="477" spans="1:15" x14ac:dyDescent="0.55000000000000004">
      <c r="A477" s="33">
        <v>44670</v>
      </c>
      <c r="B477" s="9" t="s">
        <v>4283</v>
      </c>
      <c r="C477" s="9">
        <v>15</v>
      </c>
      <c r="D477" s="9" t="s">
        <v>14119</v>
      </c>
      <c r="E477" s="10" t="s">
        <v>14124</v>
      </c>
      <c r="F477" s="10" t="str">
        <f t="shared" si="94"/>
        <v>B09GFM8CGS</v>
      </c>
      <c r="G477" s="10" t="str">
        <f t="shared" si="94"/>
        <v>USBSmartphones</v>
      </c>
      <c r="H477" s="23">
        <f t="shared" si="94"/>
        <v>6499</v>
      </c>
      <c r="I477" s="23">
        <f t="shared" si="94"/>
        <v>7999</v>
      </c>
      <c r="J477" s="11">
        <f t="shared" si="94"/>
        <v>0.19</v>
      </c>
      <c r="K477" s="23">
        <f t="shared" si="88"/>
        <v>119985</v>
      </c>
      <c r="L477" s="23">
        <f t="shared" si="89"/>
        <v>78962.850000000006</v>
      </c>
      <c r="M477" s="23">
        <f t="shared" si="90"/>
        <v>19</v>
      </c>
      <c r="N477" s="23" t="str">
        <f t="shared" si="85"/>
        <v>Apr</v>
      </c>
      <c r="O477" s="23">
        <f t="shared" si="91"/>
        <v>2022</v>
      </c>
    </row>
    <row r="478" spans="1:15" x14ac:dyDescent="0.55000000000000004">
      <c r="A478" s="33">
        <v>44671</v>
      </c>
      <c r="B478" s="9" t="s">
        <v>4289</v>
      </c>
      <c r="C478" s="9">
        <v>23</v>
      </c>
      <c r="D478" s="9" t="s">
        <v>14118</v>
      </c>
      <c r="E478" s="10" t="s">
        <v>14120</v>
      </c>
      <c r="F478" s="10" t="str">
        <f t="shared" si="94"/>
        <v>B0B3MWYCHQ</v>
      </c>
      <c r="G478" s="10" t="str">
        <f t="shared" si="94"/>
        <v>SmartWatches</v>
      </c>
      <c r="H478" s="23">
        <f t="shared" si="94"/>
        <v>2999</v>
      </c>
      <c r="I478" s="23">
        <f t="shared" si="94"/>
        <v>9999</v>
      </c>
      <c r="J478" s="11">
        <f t="shared" si="94"/>
        <v>0.7</v>
      </c>
      <c r="K478" s="23">
        <f t="shared" si="88"/>
        <v>229977</v>
      </c>
      <c r="L478" s="23">
        <f t="shared" si="89"/>
        <v>20693.100000000002</v>
      </c>
      <c r="M478" s="23">
        <f t="shared" si="90"/>
        <v>20</v>
      </c>
      <c r="N478" s="23" t="str">
        <f t="shared" si="85"/>
        <v>Apr</v>
      </c>
      <c r="O478" s="23">
        <f t="shared" si="91"/>
        <v>2022</v>
      </c>
    </row>
    <row r="479" spans="1:15" x14ac:dyDescent="0.55000000000000004">
      <c r="A479" s="33">
        <v>44672</v>
      </c>
      <c r="B479" s="9" t="s">
        <v>4299</v>
      </c>
      <c r="C479" s="9">
        <v>14</v>
      </c>
      <c r="D479" s="9" t="s">
        <v>14119</v>
      </c>
      <c r="E479" s="10" t="s">
        <v>14124</v>
      </c>
      <c r="F479" s="10" t="str">
        <f t="shared" si="94"/>
        <v>B09J2MM5C6</v>
      </c>
      <c r="G479" s="10" t="str">
        <f t="shared" si="94"/>
        <v>BasicCases</v>
      </c>
      <c r="H479" s="23">
        <f t="shared" si="94"/>
        <v>279</v>
      </c>
      <c r="I479" s="23">
        <f t="shared" si="94"/>
        <v>1499</v>
      </c>
      <c r="J479" s="11">
        <f t="shared" si="94"/>
        <v>0.81</v>
      </c>
      <c r="K479" s="23">
        <f t="shared" si="88"/>
        <v>20986</v>
      </c>
      <c r="L479" s="23">
        <f t="shared" si="89"/>
        <v>742.13999999999976</v>
      </c>
      <c r="M479" s="23">
        <f t="shared" si="90"/>
        <v>21</v>
      </c>
      <c r="N479" s="23" t="str">
        <f t="shared" si="85"/>
        <v>Apr</v>
      </c>
      <c r="O479" s="23">
        <f t="shared" si="91"/>
        <v>2022</v>
      </c>
    </row>
    <row r="480" spans="1:15" x14ac:dyDescent="0.55000000000000004">
      <c r="A480" s="33">
        <v>44673</v>
      </c>
      <c r="B480" s="9" t="s">
        <v>4310</v>
      </c>
      <c r="C480" s="9">
        <v>9</v>
      </c>
      <c r="D480" s="9" t="s">
        <v>14118</v>
      </c>
      <c r="E480" s="10" t="s">
        <v>14120</v>
      </c>
      <c r="F480" s="10" t="str">
        <f t="shared" si="94"/>
        <v>B07Q4QV1DL</v>
      </c>
      <c r="G480" s="10" t="str">
        <f t="shared" si="94"/>
        <v>USBStands</v>
      </c>
      <c r="H480" s="23">
        <f t="shared" si="94"/>
        <v>269</v>
      </c>
      <c r="I480" s="23">
        <f t="shared" si="94"/>
        <v>1499</v>
      </c>
      <c r="J480" s="11">
        <f t="shared" si="94"/>
        <v>0.82</v>
      </c>
      <c r="K480" s="23">
        <f t="shared" si="88"/>
        <v>13491</v>
      </c>
      <c r="L480" s="23">
        <f t="shared" si="89"/>
        <v>435.78000000000014</v>
      </c>
      <c r="M480" s="23">
        <f t="shared" si="90"/>
        <v>22</v>
      </c>
      <c r="N480" s="23" t="str">
        <f t="shared" si="85"/>
        <v>Apr</v>
      </c>
      <c r="O480" s="23">
        <f t="shared" si="91"/>
        <v>2022</v>
      </c>
    </row>
    <row r="481" spans="1:15" x14ac:dyDescent="0.55000000000000004">
      <c r="A481" s="33">
        <v>44674</v>
      </c>
      <c r="B481" s="9" t="s">
        <v>4320</v>
      </c>
      <c r="C481" s="9">
        <v>4</v>
      </c>
      <c r="D481" s="9" t="s">
        <v>14119</v>
      </c>
      <c r="E481" s="10" t="s">
        <v>14124</v>
      </c>
      <c r="F481" s="10" t="str">
        <f t="shared" si="94"/>
        <v>B0B56YRBNT</v>
      </c>
      <c r="G481" s="10" t="str">
        <f t="shared" si="94"/>
        <v>USBSmartphones</v>
      </c>
      <c r="H481" s="23">
        <f t="shared" si="94"/>
        <v>8999</v>
      </c>
      <c r="I481" s="23">
        <f t="shared" si="94"/>
        <v>13499</v>
      </c>
      <c r="J481" s="11">
        <f t="shared" si="94"/>
        <v>0.33</v>
      </c>
      <c r="K481" s="23">
        <f t="shared" si="88"/>
        <v>53996</v>
      </c>
      <c r="L481" s="23">
        <f t="shared" si="89"/>
        <v>24117.319999999996</v>
      </c>
      <c r="M481" s="23">
        <f t="shared" si="90"/>
        <v>23</v>
      </c>
      <c r="N481" s="23" t="str">
        <f t="shared" si="85"/>
        <v>Apr</v>
      </c>
      <c r="O481" s="23">
        <f t="shared" si="91"/>
        <v>2022</v>
      </c>
    </row>
    <row r="482" spans="1:15" x14ac:dyDescent="0.55000000000000004">
      <c r="A482" s="33">
        <v>44675</v>
      </c>
      <c r="B482" s="9" t="s">
        <v>267</v>
      </c>
      <c r="C482" s="9">
        <v>3</v>
      </c>
      <c r="D482" s="9" t="s">
        <v>14118</v>
      </c>
      <c r="E482" s="10" t="s">
        <v>14120</v>
      </c>
      <c r="F482" s="10" t="str">
        <f t="shared" si="94"/>
        <v>B09NHVCHS9</v>
      </c>
      <c r="G482" s="10" t="str">
        <f t="shared" si="94"/>
        <v>USBCables</v>
      </c>
      <c r="H482" s="23">
        <f t="shared" si="94"/>
        <v>59</v>
      </c>
      <c r="I482" s="23">
        <f t="shared" si="94"/>
        <v>199</v>
      </c>
      <c r="J482" s="11">
        <f t="shared" si="94"/>
        <v>0.7</v>
      </c>
      <c r="K482" s="23">
        <f t="shared" si="88"/>
        <v>597</v>
      </c>
      <c r="L482" s="23">
        <f t="shared" si="89"/>
        <v>53.100000000000009</v>
      </c>
      <c r="M482" s="23">
        <f t="shared" si="90"/>
        <v>24</v>
      </c>
      <c r="N482" s="23" t="str">
        <f t="shared" si="85"/>
        <v>Apr</v>
      </c>
      <c r="O482" s="23">
        <f t="shared" si="91"/>
        <v>2022</v>
      </c>
    </row>
    <row r="483" spans="1:15" x14ac:dyDescent="0.55000000000000004">
      <c r="A483" s="33">
        <v>44676</v>
      </c>
      <c r="B483" s="9" t="s">
        <v>4332</v>
      </c>
      <c r="C483" s="9">
        <v>8</v>
      </c>
      <c r="D483" s="9" t="s">
        <v>14119</v>
      </c>
      <c r="E483" s="10" t="s">
        <v>14124</v>
      </c>
      <c r="F483" s="10" t="str">
        <f t="shared" si="94"/>
        <v>B01DF26V7A</v>
      </c>
      <c r="G483" s="10" t="str">
        <f t="shared" si="94"/>
        <v>USBIn-Ear</v>
      </c>
      <c r="H483" s="23">
        <f t="shared" si="94"/>
        <v>599</v>
      </c>
      <c r="I483" s="23">
        <f t="shared" si="94"/>
        <v>1299</v>
      </c>
      <c r="J483" s="11">
        <f t="shared" si="94"/>
        <v>0.54</v>
      </c>
      <c r="K483" s="23">
        <f t="shared" si="88"/>
        <v>10392</v>
      </c>
      <c r="L483" s="23">
        <f t="shared" si="89"/>
        <v>2204.3199999999997</v>
      </c>
      <c r="M483" s="23">
        <f t="shared" si="90"/>
        <v>25</v>
      </c>
      <c r="N483" s="23" t="str">
        <f t="shared" si="85"/>
        <v>Apr</v>
      </c>
      <c r="O483" s="23">
        <f t="shared" si="91"/>
        <v>2022</v>
      </c>
    </row>
    <row r="484" spans="1:15" x14ac:dyDescent="0.55000000000000004">
      <c r="A484" s="33">
        <v>44677</v>
      </c>
      <c r="B484" s="9" t="s">
        <v>4338</v>
      </c>
      <c r="C484" s="9">
        <v>12</v>
      </c>
      <c r="D484" s="9" t="s">
        <v>14118</v>
      </c>
      <c r="E484" s="10" t="s">
        <v>14120</v>
      </c>
      <c r="F484" s="10" t="str">
        <f t="shared" ref="F484:J493" si="95">VLOOKUP($B484,Cleaned_data,F$2,FALSE)</f>
        <v>B08K4PSZ3V</v>
      </c>
      <c r="G484" s="10" t="str">
        <f t="shared" si="95"/>
        <v>USBStylusPens</v>
      </c>
      <c r="H484" s="23">
        <f t="shared" si="95"/>
        <v>349</v>
      </c>
      <c r="I484" s="23">
        <f t="shared" si="95"/>
        <v>999</v>
      </c>
      <c r="J484" s="11">
        <f t="shared" si="95"/>
        <v>0.65</v>
      </c>
      <c r="K484" s="23">
        <f t="shared" si="88"/>
        <v>11988</v>
      </c>
      <c r="L484" s="23">
        <f t="shared" si="89"/>
        <v>1465.8</v>
      </c>
      <c r="M484" s="23">
        <f t="shared" si="90"/>
        <v>26</v>
      </c>
      <c r="N484" s="23" t="str">
        <f t="shared" si="85"/>
        <v>Apr</v>
      </c>
      <c r="O484" s="23">
        <f t="shared" si="91"/>
        <v>2022</v>
      </c>
    </row>
    <row r="485" spans="1:15" x14ac:dyDescent="0.55000000000000004">
      <c r="A485" s="33">
        <v>44678</v>
      </c>
      <c r="B485" s="9" t="s">
        <v>4348</v>
      </c>
      <c r="C485" s="9">
        <v>15</v>
      </c>
      <c r="D485" s="9" t="s">
        <v>14119</v>
      </c>
      <c r="E485" s="10" t="s">
        <v>14124</v>
      </c>
      <c r="F485" s="10" t="str">
        <f t="shared" si="95"/>
        <v>B0B4F1YC3J</v>
      </c>
      <c r="G485" s="10" t="str">
        <f t="shared" si="95"/>
        <v>USBSmartphones</v>
      </c>
      <c r="H485" s="23">
        <f t="shared" si="95"/>
        <v>13999</v>
      </c>
      <c r="I485" s="23">
        <f t="shared" si="95"/>
        <v>19499</v>
      </c>
      <c r="J485" s="11">
        <f t="shared" si="95"/>
        <v>0.28000000000000003</v>
      </c>
      <c r="K485" s="23">
        <f t="shared" si="88"/>
        <v>292485</v>
      </c>
      <c r="L485" s="23">
        <f t="shared" si="89"/>
        <v>151189.19999999998</v>
      </c>
      <c r="M485" s="23">
        <f t="shared" si="90"/>
        <v>27</v>
      </c>
      <c r="N485" s="23" t="str">
        <f t="shared" si="85"/>
        <v>Apr</v>
      </c>
      <c r="O485" s="23">
        <f t="shared" si="91"/>
        <v>2022</v>
      </c>
    </row>
    <row r="486" spans="1:15" x14ac:dyDescent="0.55000000000000004">
      <c r="A486" s="33">
        <v>44679</v>
      </c>
      <c r="B486" s="9" t="s">
        <v>4350</v>
      </c>
      <c r="C486" s="9">
        <v>17</v>
      </c>
      <c r="D486" s="9" t="s">
        <v>14118</v>
      </c>
      <c r="E486" s="10" t="s">
        <v>14120</v>
      </c>
      <c r="F486" s="10" t="str">
        <f t="shared" si="95"/>
        <v>B08K4RDQ71</v>
      </c>
      <c r="G486" s="10" t="str">
        <f t="shared" si="95"/>
        <v>USBStylusPens</v>
      </c>
      <c r="H486" s="23">
        <f t="shared" si="95"/>
        <v>349</v>
      </c>
      <c r="I486" s="23">
        <f t="shared" si="95"/>
        <v>999</v>
      </c>
      <c r="J486" s="11">
        <f t="shared" si="95"/>
        <v>0.65</v>
      </c>
      <c r="K486" s="23">
        <f t="shared" si="88"/>
        <v>16983</v>
      </c>
      <c r="L486" s="23">
        <f t="shared" si="89"/>
        <v>2076.5499999999997</v>
      </c>
      <c r="M486" s="23">
        <f t="shared" si="90"/>
        <v>28</v>
      </c>
      <c r="N486" s="23" t="str">
        <f t="shared" si="85"/>
        <v>Apr</v>
      </c>
      <c r="O486" s="23">
        <f t="shared" si="91"/>
        <v>2022</v>
      </c>
    </row>
    <row r="487" spans="1:15" x14ac:dyDescent="0.55000000000000004">
      <c r="A487" s="33">
        <v>44680</v>
      </c>
      <c r="B487" s="9" t="s">
        <v>4355</v>
      </c>
      <c r="C487" s="9">
        <v>3</v>
      </c>
      <c r="D487" s="9" t="s">
        <v>14119</v>
      </c>
      <c r="E487" s="10" t="s">
        <v>14124</v>
      </c>
      <c r="F487" s="10" t="str">
        <f t="shared" si="95"/>
        <v>B085CZ3SR1</v>
      </c>
      <c r="G487" s="10" t="str">
        <f t="shared" si="95"/>
        <v>WallChargers</v>
      </c>
      <c r="H487" s="23">
        <f t="shared" si="95"/>
        <v>499</v>
      </c>
      <c r="I487" s="23">
        <f t="shared" si="95"/>
        <v>599</v>
      </c>
      <c r="J487" s="11">
        <f t="shared" si="95"/>
        <v>0.17</v>
      </c>
      <c r="K487" s="23">
        <f t="shared" si="88"/>
        <v>1797</v>
      </c>
      <c r="L487" s="23">
        <f t="shared" si="89"/>
        <v>1242.51</v>
      </c>
      <c r="M487" s="23">
        <f t="shared" si="90"/>
        <v>29</v>
      </c>
      <c r="N487" s="23" t="str">
        <f t="shared" si="85"/>
        <v>Apr</v>
      </c>
      <c r="O487" s="23">
        <f t="shared" si="91"/>
        <v>2022</v>
      </c>
    </row>
    <row r="488" spans="1:15" x14ac:dyDescent="0.55000000000000004">
      <c r="A488" s="33">
        <v>44681</v>
      </c>
      <c r="B488" s="9" t="s">
        <v>4365</v>
      </c>
      <c r="C488" s="9">
        <v>2</v>
      </c>
      <c r="D488" s="9" t="s">
        <v>14118</v>
      </c>
      <c r="E488" s="10" t="s">
        <v>14120</v>
      </c>
      <c r="F488" s="10" t="str">
        <f t="shared" si="95"/>
        <v>B09YV3K34W</v>
      </c>
      <c r="G488" s="10" t="str">
        <f t="shared" si="95"/>
        <v>SmartWatches</v>
      </c>
      <c r="H488" s="23">
        <f t="shared" si="95"/>
        <v>2199</v>
      </c>
      <c r="I488" s="23">
        <f t="shared" si="95"/>
        <v>9999</v>
      </c>
      <c r="J488" s="11">
        <f t="shared" si="95"/>
        <v>0.78</v>
      </c>
      <c r="K488" s="23">
        <f t="shared" si="88"/>
        <v>19998</v>
      </c>
      <c r="L488" s="23">
        <f t="shared" si="89"/>
        <v>967.55999999999983</v>
      </c>
      <c r="M488" s="23">
        <f t="shared" si="90"/>
        <v>30</v>
      </c>
      <c r="N488" s="23" t="str">
        <f t="shared" si="85"/>
        <v>Apr</v>
      </c>
      <c r="O488" s="23">
        <f t="shared" si="91"/>
        <v>2022</v>
      </c>
    </row>
    <row r="489" spans="1:15" x14ac:dyDescent="0.55000000000000004">
      <c r="A489" s="33">
        <v>44682</v>
      </c>
      <c r="B489" s="9" t="s">
        <v>4369</v>
      </c>
      <c r="C489" s="9">
        <v>9</v>
      </c>
      <c r="D489" s="9" t="s">
        <v>14119</v>
      </c>
      <c r="E489" s="10" t="s">
        <v>14124</v>
      </c>
      <c r="F489" s="10" t="str">
        <f t="shared" si="95"/>
        <v>B09Z6WH2N1</v>
      </c>
      <c r="G489" s="10" t="str">
        <f t="shared" si="95"/>
        <v>USBDÃ©cor</v>
      </c>
      <c r="H489" s="23">
        <f t="shared" si="95"/>
        <v>95</v>
      </c>
      <c r="I489" s="23">
        <f t="shared" si="95"/>
        <v>499</v>
      </c>
      <c r="J489" s="11">
        <f t="shared" si="95"/>
        <v>0.81</v>
      </c>
      <c r="K489" s="23">
        <f t="shared" si="88"/>
        <v>4491</v>
      </c>
      <c r="L489" s="23">
        <f t="shared" si="89"/>
        <v>162.44999999999996</v>
      </c>
      <c r="M489" s="23">
        <f t="shared" si="90"/>
        <v>1</v>
      </c>
      <c r="N489" s="23" t="str">
        <f t="shared" si="85"/>
        <v>May</v>
      </c>
      <c r="O489" s="23">
        <f t="shared" si="91"/>
        <v>2022</v>
      </c>
    </row>
    <row r="490" spans="1:15" x14ac:dyDescent="0.55000000000000004">
      <c r="A490" s="33">
        <v>44683</v>
      </c>
      <c r="B490" s="9" t="s">
        <v>4380</v>
      </c>
      <c r="C490" s="9">
        <v>5</v>
      </c>
      <c r="D490" s="9" t="s">
        <v>14118</v>
      </c>
      <c r="E490" s="10" t="s">
        <v>14120</v>
      </c>
      <c r="F490" s="10" t="str">
        <f t="shared" si="95"/>
        <v>B09NL4DJ2Z</v>
      </c>
      <c r="G490" s="10" t="str">
        <f t="shared" si="95"/>
        <v>USBCables</v>
      </c>
      <c r="H490" s="23">
        <f t="shared" si="95"/>
        <v>139</v>
      </c>
      <c r="I490" s="23">
        <f t="shared" si="95"/>
        <v>249</v>
      </c>
      <c r="J490" s="11">
        <f t="shared" si="95"/>
        <v>0.44</v>
      </c>
      <c r="K490" s="23">
        <f t="shared" si="88"/>
        <v>1245</v>
      </c>
      <c r="L490" s="23">
        <f t="shared" si="89"/>
        <v>389.20000000000005</v>
      </c>
      <c r="M490" s="23">
        <f t="shared" si="90"/>
        <v>2</v>
      </c>
      <c r="N490" s="23" t="str">
        <f t="shared" si="85"/>
        <v>May</v>
      </c>
      <c r="O490" s="23">
        <f t="shared" si="91"/>
        <v>2022</v>
      </c>
    </row>
    <row r="491" spans="1:15" x14ac:dyDescent="0.55000000000000004">
      <c r="A491" s="33">
        <v>44684</v>
      </c>
      <c r="B491" s="9" t="s">
        <v>4384</v>
      </c>
      <c r="C491" s="9">
        <v>6</v>
      </c>
      <c r="D491" s="9" t="s">
        <v>14119</v>
      </c>
      <c r="E491" s="10" t="s">
        <v>14124</v>
      </c>
      <c r="F491" s="10" t="str">
        <f t="shared" si="95"/>
        <v>B0BGSV43WY</v>
      </c>
      <c r="G491" s="10" t="str">
        <f t="shared" si="95"/>
        <v>SmartWatches</v>
      </c>
      <c r="H491" s="23">
        <f t="shared" si="95"/>
        <v>4499</v>
      </c>
      <c r="I491" s="23">
        <f t="shared" si="95"/>
        <v>7999</v>
      </c>
      <c r="J491" s="11">
        <f t="shared" si="95"/>
        <v>0.44</v>
      </c>
      <c r="K491" s="23">
        <f t="shared" si="88"/>
        <v>47994</v>
      </c>
      <c r="L491" s="23">
        <f t="shared" si="89"/>
        <v>15116.640000000001</v>
      </c>
      <c r="M491" s="23">
        <f t="shared" si="90"/>
        <v>3</v>
      </c>
      <c r="N491" s="23" t="str">
        <f t="shared" si="85"/>
        <v>May</v>
      </c>
      <c r="O491" s="23">
        <f t="shared" si="91"/>
        <v>2022</v>
      </c>
    </row>
    <row r="492" spans="1:15" x14ac:dyDescent="0.55000000000000004">
      <c r="A492" s="33">
        <v>44685</v>
      </c>
      <c r="B492" s="9" t="s">
        <v>4395</v>
      </c>
      <c r="C492" s="9">
        <v>8</v>
      </c>
      <c r="D492" s="9" t="s">
        <v>14118</v>
      </c>
      <c r="E492" s="10" t="s">
        <v>14121</v>
      </c>
      <c r="F492" s="10" t="str">
        <f t="shared" si="95"/>
        <v>B0926V9CTV</v>
      </c>
      <c r="G492" s="10" t="str">
        <f t="shared" si="95"/>
        <v>USBStands</v>
      </c>
      <c r="H492" s="23">
        <f t="shared" si="95"/>
        <v>89</v>
      </c>
      <c r="I492" s="23">
        <f t="shared" si="95"/>
        <v>599</v>
      </c>
      <c r="J492" s="11">
        <f t="shared" si="95"/>
        <v>0.85</v>
      </c>
      <c r="K492" s="23">
        <f t="shared" si="88"/>
        <v>4792</v>
      </c>
      <c r="L492" s="23">
        <f t="shared" si="89"/>
        <v>106.80000000000001</v>
      </c>
      <c r="M492" s="23">
        <f t="shared" si="90"/>
        <v>4</v>
      </c>
      <c r="N492" s="23" t="str">
        <f t="shared" ref="N492:N555" si="96">TEXT(A492,"mmm")</f>
        <v>May</v>
      </c>
      <c r="O492" s="23">
        <f t="shared" si="91"/>
        <v>2022</v>
      </c>
    </row>
    <row r="493" spans="1:15" x14ac:dyDescent="0.55000000000000004">
      <c r="A493" s="33">
        <v>44686</v>
      </c>
      <c r="B493" s="9" t="s">
        <v>4405</v>
      </c>
      <c r="C493" s="9">
        <v>10</v>
      </c>
      <c r="D493" s="9" t="s">
        <v>14119</v>
      </c>
      <c r="E493" s="10" t="s">
        <v>14124</v>
      </c>
      <c r="F493" s="10" t="str">
        <f t="shared" si="95"/>
        <v>B07WGPKMP5</v>
      </c>
      <c r="G493" s="10" t="str">
        <f t="shared" si="95"/>
        <v>USBSmartphones</v>
      </c>
      <c r="H493" s="23">
        <f t="shared" si="95"/>
        <v>15499</v>
      </c>
      <c r="I493" s="23">
        <f t="shared" si="95"/>
        <v>20999</v>
      </c>
      <c r="J493" s="11">
        <f t="shared" si="95"/>
        <v>0.26</v>
      </c>
      <c r="K493" s="23">
        <f t="shared" si="88"/>
        <v>209990</v>
      </c>
      <c r="L493" s="23">
        <f t="shared" si="89"/>
        <v>114692.6</v>
      </c>
      <c r="M493" s="23">
        <f t="shared" si="90"/>
        <v>5</v>
      </c>
      <c r="N493" s="23" t="str">
        <f t="shared" si="96"/>
        <v>May</v>
      </c>
      <c r="O493" s="23">
        <f t="shared" si="91"/>
        <v>2022</v>
      </c>
    </row>
    <row r="494" spans="1:15" x14ac:dyDescent="0.55000000000000004">
      <c r="A494" s="33">
        <v>44687</v>
      </c>
      <c r="B494" s="9" t="s">
        <v>4408</v>
      </c>
      <c r="C494" s="9">
        <v>15</v>
      </c>
      <c r="D494" s="9" t="s">
        <v>14118</v>
      </c>
      <c r="E494" s="10" t="s">
        <v>14120</v>
      </c>
      <c r="F494" s="10" t="str">
        <f t="shared" ref="F494:J503" si="97">VLOOKUP($B494,Cleaned_data,F$2,FALSE)</f>
        <v>B0BBFJ9M3X</v>
      </c>
      <c r="G494" s="10" t="str">
        <f t="shared" si="97"/>
        <v>USBSmartphones</v>
      </c>
      <c r="H494" s="23">
        <f t="shared" si="97"/>
        <v>13999</v>
      </c>
      <c r="I494" s="23">
        <f t="shared" si="97"/>
        <v>15999</v>
      </c>
      <c r="J494" s="11">
        <f t="shared" si="97"/>
        <v>0.13</v>
      </c>
      <c r="K494" s="23">
        <f t="shared" si="88"/>
        <v>239985</v>
      </c>
      <c r="L494" s="23">
        <f t="shared" si="89"/>
        <v>182686.95</v>
      </c>
      <c r="M494" s="23">
        <f t="shared" si="90"/>
        <v>6</v>
      </c>
      <c r="N494" s="23" t="str">
        <f t="shared" si="96"/>
        <v>May</v>
      </c>
      <c r="O494" s="23">
        <f t="shared" si="91"/>
        <v>2022</v>
      </c>
    </row>
    <row r="495" spans="1:15" x14ac:dyDescent="0.55000000000000004">
      <c r="A495" s="33">
        <v>44688</v>
      </c>
      <c r="B495" s="9" t="s">
        <v>4418</v>
      </c>
      <c r="C495" s="23">
        <v>17</v>
      </c>
      <c r="D495" s="9" t="s">
        <v>14119</v>
      </c>
      <c r="E495" s="10" t="s">
        <v>14124</v>
      </c>
      <c r="F495" s="10" t="str">
        <f t="shared" si="97"/>
        <v>B09PLFJ7ZW</v>
      </c>
      <c r="G495" s="10" t="str">
        <f t="shared" si="97"/>
        <v>SmartWatches</v>
      </c>
      <c r="H495" s="23">
        <f t="shared" si="97"/>
        <v>1999</v>
      </c>
      <c r="I495" s="23">
        <f t="shared" si="97"/>
        <v>4999</v>
      </c>
      <c r="J495" s="11">
        <f t="shared" si="97"/>
        <v>0.6</v>
      </c>
      <c r="K495" s="23">
        <f t="shared" si="88"/>
        <v>84983</v>
      </c>
      <c r="L495" s="23">
        <f t="shared" si="89"/>
        <v>13593.2</v>
      </c>
      <c r="M495" s="23">
        <f t="shared" si="90"/>
        <v>7</v>
      </c>
      <c r="N495" s="23" t="str">
        <f t="shared" si="96"/>
        <v>May</v>
      </c>
      <c r="O495" s="23">
        <f t="shared" si="91"/>
        <v>2022</v>
      </c>
    </row>
    <row r="496" spans="1:15" x14ac:dyDescent="0.55000000000000004">
      <c r="A496" s="33">
        <v>44689</v>
      </c>
      <c r="B496" s="9" t="s">
        <v>4428</v>
      </c>
      <c r="C496" s="9">
        <v>18</v>
      </c>
      <c r="D496" s="9" t="s">
        <v>14118</v>
      </c>
      <c r="E496" s="10" t="s">
        <v>14121</v>
      </c>
      <c r="F496" s="10" t="str">
        <f t="shared" si="97"/>
        <v>B0B53NXFFR</v>
      </c>
      <c r="G496" s="10" t="str">
        <f t="shared" si="97"/>
        <v>SmartWatches</v>
      </c>
      <c r="H496" s="23">
        <f t="shared" si="97"/>
        <v>1399</v>
      </c>
      <c r="I496" s="23">
        <f t="shared" si="97"/>
        <v>5999</v>
      </c>
      <c r="J496" s="11">
        <f t="shared" si="97"/>
        <v>0.77</v>
      </c>
      <c r="K496" s="23">
        <f t="shared" si="88"/>
        <v>107982</v>
      </c>
      <c r="L496" s="23">
        <f t="shared" si="89"/>
        <v>5791.86</v>
      </c>
      <c r="M496" s="23">
        <f t="shared" si="90"/>
        <v>8</v>
      </c>
      <c r="N496" s="23" t="str">
        <f t="shared" si="96"/>
        <v>May</v>
      </c>
      <c r="O496" s="23">
        <f t="shared" si="91"/>
        <v>2022</v>
      </c>
    </row>
    <row r="497" spans="1:15" x14ac:dyDescent="0.55000000000000004">
      <c r="A497" s="33">
        <v>44690</v>
      </c>
      <c r="B497" s="9" t="s">
        <v>4433</v>
      </c>
      <c r="C497" s="9">
        <v>6</v>
      </c>
      <c r="D497" s="9" t="s">
        <v>14119</v>
      </c>
      <c r="E497" s="10" t="s">
        <v>14124</v>
      </c>
      <c r="F497" s="10" t="str">
        <f t="shared" si="97"/>
        <v>B07GNC2592</v>
      </c>
      <c r="G497" s="10" t="str">
        <f t="shared" si="97"/>
        <v>Cradles</v>
      </c>
      <c r="H497" s="23">
        <f t="shared" si="97"/>
        <v>599</v>
      </c>
      <c r="I497" s="23">
        <f t="shared" si="97"/>
        <v>999</v>
      </c>
      <c r="J497" s="11">
        <f t="shared" si="97"/>
        <v>0.4</v>
      </c>
      <c r="K497" s="23">
        <f t="shared" si="88"/>
        <v>5994</v>
      </c>
      <c r="L497" s="23">
        <f t="shared" si="89"/>
        <v>2156.4</v>
      </c>
      <c r="M497" s="23">
        <f t="shared" si="90"/>
        <v>9</v>
      </c>
      <c r="N497" s="23" t="str">
        <f t="shared" si="96"/>
        <v>May</v>
      </c>
      <c r="O497" s="23">
        <f t="shared" si="91"/>
        <v>2022</v>
      </c>
    </row>
    <row r="498" spans="1:15" x14ac:dyDescent="0.55000000000000004">
      <c r="A498" s="33">
        <v>44691</v>
      </c>
      <c r="B498" s="9" t="s">
        <v>4443</v>
      </c>
      <c r="C498" s="9">
        <v>6</v>
      </c>
      <c r="D498" s="9" t="s">
        <v>14118</v>
      </c>
      <c r="E498" s="10" t="s">
        <v>14121</v>
      </c>
      <c r="F498" s="10" t="str">
        <f t="shared" si="97"/>
        <v>B09TP5KBN7</v>
      </c>
      <c r="G498" s="10" t="str">
        <f t="shared" si="97"/>
        <v>WallChargers</v>
      </c>
      <c r="H498" s="23">
        <f t="shared" si="97"/>
        <v>199</v>
      </c>
      <c r="I498" s="23">
        <f t="shared" si="97"/>
        <v>1099</v>
      </c>
      <c r="J498" s="11">
        <f t="shared" si="97"/>
        <v>0.82</v>
      </c>
      <c r="K498" s="23">
        <f t="shared" si="88"/>
        <v>6594</v>
      </c>
      <c r="L498" s="23">
        <f t="shared" si="89"/>
        <v>214.92000000000004</v>
      </c>
      <c r="M498" s="23">
        <f t="shared" si="90"/>
        <v>10</v>
      </c>
      <c r="N498" s="23" t="str">
        <f t="shared" si="96"/>
        <v>May</v>
      </c>
      <c r="O498" s="23">
        <f t="shared" si="91"/>
        <v>2022</v>
      </c>
    </row>
    <row r="499" spans="1:15" x14ac:dyDescent="0.55000000000000004">
      <c r="A499" s="33">
        <v>44692</v>
      </c>
      <c r="B499" s="9" t="s">
        <v>4453</v>
      </c>
      <c r="C499" s="9">
        <v>6</v>
      </c>
      <c r="D499" s="9" t="s">
        <v>14119</v>
      </c>
      <c r="E499" s="10" t="s">
        <v>14124</v>
      </c>
      <c r="F499" s="10" t="str">
        <f t="shared" si="97"/>
        <v>B0949SBKMP</v>
      </c>
      <c r="G499" s="10" t="str">
        <f t="shared" si="97"/>
        <v>SmartWatches</v>
      </c>
      <c r="H499" s="23">
        <f t="shared" si="97"/>
        <v>1799</v>
      </c>
      <c r="I499" s="23">
        <f t="shared" si="97"/>
        <v>6990</v>
      </c>
      <c r="J499" s="11">
        <f t="shared" si="97"/>
        <v>0.74</v>
      </c>
      <c r="K499" s="23">
        <f t="shared" si="88"/>
        <v>41940</v>
      </c>
      <c r="L499" s="23">
        <f t="shared" si="89"/>
        <v>2806.44</v>
      </c>
      <c r="M499" s="23">
        <f t="shared" si="90"/>
        <v>11</v>
      </c>
      <c r="N499" s="23" t="str">
        <f t="shared" si="96"/>
        <v>May</v>
      </c>
      <c r="O499" s="23">
        <f t="shared" si="91"/>
        <v>2022</v>
      </c>
    </row>
    <row r="500" spans="1:15" x14ac:dyDescent="0.55000000000000004">
      <c r="A500" s="33">
        <v>44693</v>
      </c>
      <c r="B500" s="9" t="s">
        <v>4463</v>
      </c>
      <c r="C500" s="9">
        <v>7</v>
      </c>
      <c r="D500" s="9" t="s">
        <v>14118</v>
      </c>
      <c r="E500" s="10" t="s">
        <v>14121</v>
      </c>
      <c r="F500" s="10" t="str">
        <f t="shared" si="97"/>
        <v>B09V175NP7</v>
      </c>
      <c r="G500" s="10" t="str">
        <f t="shared" si="97"/>
        <v>SmartWatches</v>
      </c>
      <c r="H500" s="23">
        <f t="shared" si="97"/>
        <v>1499</v>
      </c>
      <c r="I500" s="23">
        <f t="shared" si="97"/>
        <v>6990</v>
      </c>
      <c r="J500" s="11">
        <f t="shared" si="97"/>
        <v>0.79</v>
      </c>
      <c r="K500" s="23">
        <f t="shared" si="88"/>
        <v>48930</v>
      </c>
      <c r="L500" s="23">
        <f t="shared" si="89"/>
        <v>2203.5299999999997</v>
      </c>
      <c r="M500" s="23">
        <f t="shared" si="90"/>
        <v>12</v>
      </c>
      <c r="N500" s="23" t="str">
        <f t="shared" si="96"/>
        <v>May</v>
      </c>
      <c r="O500" s="23">
        <f t="shared" si="91"/>
        <v>2022</v>
      </c>
    </row>
    <row r="501" spans="1:15" x14ac:dyDescent="0.55000000000000004">
      <c r="A501" s="33">
        <v>44694</v>
      </c>
      <c r="B501" s="9" t="s">
        <v>4467</v>
      </c>
      <c r="C501" s="9">
        <v>7</v>
      </c>
      <c r="D501" s="9" t="s">
        <v>14119</v>
      </c>
      <c r="E501" s="10" t="s">
        <v>14124</v>
      </c>
      <c r="F501" s="10" t="str">
        <f t="shared" si="97"/>
        <v>B07WHSJXLF</v>
      </c>
      <c r="G501" s="10" t="str">
        <f t="shared" si="97"/>
        <v>USBSmartphones</v>
      </c>
      <c r="H501" s="23">
        <f t="shared" si="97"/>
        <v>20999</v>
      </c>
      <c r="I501" s="23">
        <f t="shared" si="97"/>
        <v>29990</v>
      </c>
      <c r="J501" s="11">
        <f t="shared" si="97"/>
        <v>0.3</v>
      </c>
      <c r="K501" s="23">
        <f t="shared" si="88"/>
        <v>209930</v>
      </c>
      <c r="L501" s="23">
        <f t="shared" si="89"/>
        <v>102895.09999999999</v>
      </c>
      <c r="M501" s="23">
        <f t="shared" si="90"/>
        <v>13</v>
      </c>
      <c r="N501" s="23" t="str">
        <f t="shared" si="96"/>
        <v>May</v>
      </c>
      <c r="O501" s="23">
        <f t="shared" si="91"/>
        <v>2022</v>
      </c>
    </row>
    <row r="502" spans="1:15" x14ac:dyDescent="0.55000000000000004">
      <c r="A502" s="33">
        <v>44695</v>
      </c>
      <c r="B502" s="9" t="s">
        <v>4471</v>
      </c>
      <c r="C502" s="9">
        <v>7</v>
      </c>
      <c r="D502" s="9" t="s">
        <v>14118</v>
      </c>
      <c r="E502" s="10" t="s">
        <v>14121</v>
      </c>
      <c r="F502" s="10" t="str">
        <f t="shared" si="97"/>
        <v>B0BD3T6Z1D</v>
      </c>
      <c r="G502" s="10" t="str">
        <f t="shared" si="97"/>
        <v>USBSmartphones</v>
      </c>
      <c r="H502" s="23">
        <f t="shared" si="97"/>
        <v>12999</v>
      </c>
      <c r="I502" s="23">
        <f t="shared" si="97"/>
        <v>13499</v>
      </c>
      <c r="J502" s="11">
        <f t="shared" si="97"/>
        <v>0.04</v>
      </c>
      <c r="K502" s="23">
        <f t="shared" si="88"/>
        <v>94493</v>
      </c>
      <c r="L502" s="23">
        <f t="shared" si="89"/>
        <v>87353.279999999999</v>
      </c>
      <c r="M502" s="23">
        <f t="shared" si="90"/>
        <v>14</v>
      </c>
      <c r="N502" s="23" t="str">
        <f t="shared" si="96"/>
        <v>May</v>
      </c>
      <c r="O502" s="23">
        <f t="shared" si="91"/>
        <v>2022</v>
      </c>
    </row>
    <row r="503" spans="1:15" x14ac:dyDescent="0.55000000000000004">
      <c r="A503" s="33">
        <v>44696</v>
      </c>
      <c r="B503" s="9" t="s">
        <v>4481</v>
      </c>
      <c r="C503" s="9">
        <v>7</v>
      </c>
      <c r="D503" s="9" t="s">
        <v>14119</v>
      </c>
      <c r="E503" s="10" t="s">
        <v>14124</v>
      </c>
      <c r="F503" s="10" t="str">
        <f t="shared" si="97"/>
        <v>B09LHYZ3GJ</v>
      </c>
      <c r="G503" s="10" t="str">
        <f t="shared" si="97"/>
        <v>USBSmartphones</v>
      </c>
      <c r="H503" s="23">
        <f t="shared" si="97"/>
        <v>16999</v>
      </c>
      <c r="I503" s="23">
        <f t="shared" si="97"/>
        <v>20999</v>
      </c>
      <c r="J503" s="11">
        <f t="shared" si="97"/>
        <v>0.19</v>
      </c>
      <c r="K503" s="23">
        <f t="shared" si="88"/>
        <v>146993</v>
      </c>
      <c r="L503" s="23">
        <f t="shared" si="89"/>
        <v>96384.33</v>
      </c>
      <c r="M503" s="23">
        <f t="shared" si="90"/>
        <v>15</v>
      </c>
      <c r="N503" s="23" t="str">
        <f t="shared" si="96"/>
        <v>May</v>
      </c>
      <c r="O503" s="23">
        <f t="shared" si="91"/>
        <v>2022</v>
      </c>
    </row>
    <row r="504" spans="1:15" x14ac:dyDescent="0.55000000000000004">
      <c r="A504" s="33">
        <v>44697</v>
      </c>
      <c r="B504" s="9" t="s">
        <v>4491</v>
      </c>
      <c r="C504" s="9">
        <v>7</v>
      </c>
      <c r="D504" s="9" t="s">
        <v>14118</v>
      </c>
      <c r="E504" s="10" t="s">
        <v>14121</v>
      </c>
      <c r="F504" s="10" t="str">
        <f t="shared" ref="F504:J513" si="98">VLOOKUP($B504,Cleaned_data,F$2,FALSE)</f>
        <v>B07WFPMGQQ</v>
      </c>
      <c r="G504" s="10" t="str">
        <f t="shared" si="98"/>
        <v>USBSmartphones</v>
      </c>
      <c r="H504" s="23">
        <f t="shared" si="98"/>
        <v>19999</v>
      </c>
      <c r="I504" s="23">
        <f t="shared" si="98"/>
        <v>27990</v>
      </c>
      <c r="J504" s="11">
        <f t="shared" si="98"/>
        <v>0.28999999999999998</v>
      </c>
      <c r="K504" s="23">
        <f t="shared" si="88"/>
        <v>195930</v>
      </c>
      <c r="L504" s="23">
        <f t="shared" si="89"/>
        <v>99395.03</v>
      </c>
      <c r="M504" s="23">
        <f t="shared" si="90"/>
        <v>16</v>
      </c>
      <c r="N504" s="23" t="str">
        <f t="shared" si="96"/>
        <v>May</v>
      </c>
      <c r="O504" s="23">
        <f t="shared" si="91"/>
        <v>2022</v>
      </c>
    </row>
    <row r="505" spans="1:15" x14ac:dyDescent="0.55000000000000004">
      <c r="A505" s="33">
        <v>44698</v>
      </c>
      <c r="B505" s="9" t="s">
        <v>4495</v>
      </c>
      <c r="C505" s="9">
        <v>7</v>
      </c>
      <c r="D505" s="9" t="s">
        <v>14119</v>
      </c>
      <c r="E505" s="10" t="s">
        <v>14124</v>
      </c>
      <c r="F505" s="10" t="str">
        <f t="shared" si="98"/>
        <v>B09QS9X9L8</v>
      </c>
      <c r="G505" s="10" t="str">
        <f t="shared" si="98"/>
        <v>USBSmartphones</v>
      </c>
      <c r="H505" s="23">
        <f t="shared" si="98"/>
        <v>12999</v>
      </c>
      <c r="I505" s="23">
        <f t="shared" si="98"/>
        <v>18999</v>
      </c>
      <c r="J505" s="11">
        <f t="shared" si="98"/>
        <v>0.32</v>
      </c>
      <c r="K505" s="23">
        <f t="shared" si="88"/>
        <v>132993</v>
      </c>
      <c r="L505" s="23">
        <f t="shared" si="89"/>
        <v>61875.24</v>
      </c>
      <c r="M505" s="23">
        <f t="shared" si="90"/>
        <v>17</v>
      </c>
      <c r="N505" s="23" t="str">
        <f t="shared" si="96"/>
        <v>May</v>
      </c>
      <c r="O505" s="23">
        <f t="shared" si="91"/>
        <v>2022</v>
      </c>
    </row>
    <row r="506" spans="1:15" x14ac:dyDescent="0.55000000000000004">
      <c r="A506" s="33">
        <v>44699</v>
      </c>
      <c r="B506" s="9" t="s">
        <v>4500</v>
      </c>
      <c r="C506" s="9">
        <v>7</v>
      </c>
      <c r="D506" s="9" t="s">
        <v>14118</v>
      </c>
      <c r="E506" s="10" t="s">
        <v>14121</v>
      </c>
      <c r="F506" s="10" t="str">
        <f t="shared" si="98"/>
        <v>B0B6BLTGTT</v>
      </c>
      <c r="G506" s="10" t="str">
        <f t="shared" si="98"/>
        <v>SmartWatches</v>
      </c>
      <c r="H506" s="23">
        <f t="shared" si="98"/>
        <v>2999</v>
      </c>
      <c r="I506" s="23">
        <f t="shared" si="98"/>
        <v>5999</v>
      </c>
      <c r="J506" s="11">
        <f t="shared" si="98"/>
        <v>0.5</v>
      </c>
      <c r="K506" s="23">
        <f t="shared" si="88"/>
        <v>41993</v>
      </c>
      <c r="L506" s="23">
        <f t="shared" si="89"/>
        <v>10496.5</v>
      </c>
      <c r="M506" s="23">
        <f t="shared" si="90"/>
        <v>18</v>
      </c>
      <c r="N506" s="23" t="str">
        <f t="shared" si="96"/>
        <v>May</v>
      </c>
      <c r="O506" s="23">
        <f t="shared" si="91"/>
        <v>2022</v>
      </c>
    </row>
    <row r="507" spans="1:15" x14ac:dyDescent="0.55000000000000004">
      <c r="A507" s="33">
        <v>44700</v>
      </c>
      <c r="B507" s="9" t="s">
        <v>333</v>
      </c>
      <c r="C507" s="9">
        <v>11</v>
      </c>
      <c r="D507" s="9" t="s">
        <v>14119</v>
      </c>
      <c r="E507" s="10" t="s">
        <v>14124</v>
      </c>
      <c r="F507" s="10" t="str">
        <f t="shared" si="98"/>
        <v>B077Z65HSD</v>
      </c>
      <c r="G507" s="10" t="str">
        <f t="shared" si="98"/>
        <v>USBCables</v>
      </c>
      <c r="H507" s="23">
        <f t="shared" si="98"/>
        <v>299</v>
      </c>
      <c r="I507" s="23">
        <f t="shared" si="98"/>
        <v>999</v>
      </c>
      <c r="J507" s="11">
        <f t="shared" si="98"/>
        <v>0.7</v>
      </c>
      <c r="K507" s="23">
        <f t="shared" si="88"/>
        <v>10989</v>
      </c>
      <c r="L507" s="23">
        <f t="shared" si="89"/>
        <v>986.70000000000016</v>
      </c>
      <c r="M507" s="23">
        <f t="shared" si="90"/>
        <v>19</v>
      </c>
      <c r="N507" s="23" t="str">
        <f t="shared" si="96"/>
        <v>May</v>
      </c>
      <c r="O507" s="23">
        <f t="shared" si="91"/>
        <v>2022</v>
      </c>
    </row>
    <row r="508" spans="1:15" x14ac:dyDescent="0.55000000000000004">
      <c r="A508" s="33">
        <v>44701</v>
      </c>
      <c r="B508" s="9" t="s">
        <v>322</v>
      </c>
      <c r="C508" s="9">
        <v>11</v>
      </c>
      <c r="D508" s="9" t="s">
        <v>14118</v>
      </c>
      <c r="E508" s="10" t="s">
        <v>14121</v>
      </c>
      <c r="F508" s="10" t="str">
        <f t="shared" si="98"/>
        <v>B09W5XR9RT</v>
      </c>
      <c r="G508" s="10" t="str">
        <f t="shared" si="98"/>
        <v>USBCables</v>
      </c>
      <c r="H508" s="23">
        <f t="shared" si="98"/>
        <v>970</v>
      </c>
      <c r="I508" s="23">
        <f t="shared" si="98"/>
        <v>1999</v>
      </c>
      <c r="J508" s="11">
        <f t="shared" si="98"/>
        <v>0.51</v>
      </c>
      <c r="K508" s="23">
        <f t="shared" si="88"/>
        <v>21989</v>
      </c>
      <c r="L508" s="23">
        <f t="shared" si="89"/>
        <v>5228.3</v>
      </c>
      <c r="M508" s="23">
        <f t="shared" si="90"/>
        <v>20</v>
      </c>
      <c r="N508" s="23" t="str">
        <f t="shared" si="96"/>
        <v>May</v>
      </c>
      <c r="O508" s="23">
        <f t="shared" si="91"/>
        <v>2022</v>
      </c>
    </row>
    <row r="509" spans="1:15" x14ac:dyDescent="0.55000000000000004">
      <c r="A509" s="33">
        <v>44702</v>
      </c>
      <c r="B509" s="9" t="s">
        <v>4519</v>
      </c>
      <c r="C509" s="9">
        <v>11</v>
      </c>
      <c r="D509" s="9" t="s">
        <v>14119</v>
      </c>
      <c r="E509" s="10" t="s">
        <v>14124</v>
      </c>
      <c r="F509" s="10" t="str">
        <f t="shared" si="98"/>
        <v>B084DTMYWK</v>
      </c>
      <c r="G509" s="10" t="str">
        <f t="shared" si="98"/>
        <v>WallChargers</v>
      </c>
      <c r="H509" s="23">
        <f t="shared" si="98"/>
        <v>329</v>
      </c>
      <c r="I509" s="23">
        <f t="shared" si="98"/>
        <v>999</v>
      </c>
      <c r="J509" s="11">
        <f t="shared" si="98"/>
        <v>0.67</v>
      </c>
      <c r="K509" s="23">
        <f t="shared" si="88"/>
        <v>10989</v>
      </c>
      <c r="L509" s="23">
        <f t="shared" si="89"/>
        <v>1194.2699999999998</v>
      </c>
      <c r="M509" s="23">
        <f t="shared" si="90"/>
        <v>21</v>
      </c>
      <c r="N509" s="23" t="str">
        <f t="shared" si="96"/>
        <v>May</v>
      </c>
      <c r="O509" s="23">
        <f t="shared" si="91"/>
        <v>2022</v>
      </c>
    </row>
    <row r="510" spans="1:15" x14ac:dyDescent="0.55000000000000004">
      <c r="A510" s="33">
        <v>44703</v>
      </c>
      <c r="B510" s="9" t="s">
        <v>4529</v>
      </c>
      <c r="C510" s="9">
        <v>11</v>
      </c>
      <c r="D510" s="9" t="s">
        <v>14118</v>
      </c>
      <c r="E510" s="10" t="s">
        <v>14121</v>
      </c>
      <c r="F510" s="10" t="str">
        <f t="shared" si="98"/>
        <v>B0B53QLB9H</v>
      </c>
      <c r="G510" s="10" t="str">
        <f t="shared" si="98"/>
        <v>SmartWatches</v>
      </c>
      <c r="H510" s="23">
        <f t="shared" si="98"/>
        <v>1299</v>
      </c>
      <c r="I510" s="23">
        <f t="shared" si="98"/>
        <v>5999</v>
      </c>
      <c r="J510" s="11">
        <f t="shared" si="98"/>
        <v>0.78</v>
      </c>
      <c r="K510" s="23">
        <f t="shared" si="88"/>
        <v>65989</v>
      </c>
      <c r="L510" s="23">
        <f t="shared" si="89"/>
        <v>3143.5799999999995</v>
      </c>
      <c r="M510" s="23">
        <f t="shared" si="90"/>
        <v>22</v>
      </c>
      <c r="N510" s="23" t="str">
        <f t="shared" si="96"/>
        <v>May</v>
      </c>
      <c r="O510" s="23">
        <f t="shared" si="91"/>
        <v>2022</v>
      </c>
    </row>
    <row r="511" spans="1:15" x14ac:dyDescent="0.55000000000000004">
      <c r="A511" s="33">
        <v>44704</v>
      </c>
      <c r="B511" s="9" t="s">
        <v>4534</v>
      </c>
      <c r="C511" s="9">
        <v>9</v>
      </c>
      <c r="D511" s="9" t="s">
        <v>14119</v>
      </c>
      <c r="E511" s="10" t="s">
        <v>14124</v>
      </c>
      <c r="F511" s="10" t="str">
        <f t="shared" si="98"/>
        <v>B0BDYW3RN3</v>
      </c>
      <c r="G511" s="10" t="str">
        <f t="shared" si="98"/>
        <v>MicroSD</v>
      </c>
      <c r="H511" s="23">
        <f t="shared" si="98"/>
        <v>1989</v>
      </c>
      <c r="I511" s="23">
        <f t="shared" si="98"/>
        <v>3500</v>
      </c>
      <c r="J511" s="11">
        <f t="shared" si="98"/>
        <v>0.43</v>
      </c>
      <c r="K511" s="23">
        <f t="shared" si="88"/>
        <v>31500</v>
      </c>
      <c r="L511" s="23">
        <f t="shared" si="89"/>
        <v>10203.570000000002</v>
      </c>
      <c r="M511" s="23">
        <f t="shared" si="90"/>
        <v>23</v>
      </c>
      <c r="N511" s="23" t="str">
        <f t="shared" si="96"/>
        <v>May</v>
      </c>
      <c r="O511" s="23">
        <f t="shared" si="91"/>
        <v>2022</v>
      </c>
    </row>
    <row r="512" spans="1:15" x14ac:dyDescent="0.55000000000000004">
      <c r="A512" s="33">
        <v>44705</v>
      </c>
      <c r="B512" s="9" t="s">
        <v>4540</v>
      </c>
      <c r="C512" s="9">
        <v>5</v>
      </c>
      <c r="D512" s="9" t="s">
        <v>14118</v>
      </c>
      <c r="E512" s="10" t="s">
        <v>14121</v>
      </c>
      <c r="F512" s="10" t="str">
        <f t="shared" si="98"/>
        <v>B0B3RS9DNF</v>
      </c>
      <c r="G512" s="10" t="str">
        <f t="shared" si="98"/>
        <v>SmartWatches</v>
      </c>
      <c r="H512" s="23">
        <f t="shared" si="98"/>
        <v>1999</v>
      </c>
      <c r="I512" s="23">
        <f t="shared" si="98"/>
        <v>9999</v>
      </c>
      <c r="J512" s="11">
        <f t="shared" si="98"/>
        <v>0.8</v>
      </c>
      <c r="K512" s="23">
        <f t="shared" si="88"/>
        <v>49995</v>
      </c>
      <c r="L512" s="23">
        <f t="shared" si="89"/>
        <v>1998.9999999999995</v>
      </c>
      <c r="M512" s="23">
        <f t="shared" si="90"/>
        <v>24</v>
      </c>
      <c r="N512" s="23" t="str">
        <f t="shared" si="96"/>
        <v>May</v>
      </c>
      <c r="O512" s="23">
        <f t="shared" si="91"/>
        <v>2022</v>
      </c>
    </row>
    <row r="513" spans="1:15" x14ac:dyDescent="0.55000000000000004">
      <c r="A513" s="33">
        <v>44706</v>
      </c>
      <c r="B513" s="9" t="s">
        <v>4543</v>
      </c>
      <c r="C513" s="9">
        <v>8</v>
      </c>
      <c r="D513" s="9" t="s">
        <v>14119</v>
      </c>
      <c r="E513" s="10" t="s">
        <v>14124</v>
      </c>
      <c r="F513" s="10" t="str">
        <f t="shared" si="98"/>
        <v>B09QS9X16F</v>
      </c>
      <c r="G513" s="10" t="str">
        <f t="shared" si="98"/>
        <v>USBSmartphones</v>
      </c>
      <c r="H513" s="23">
        <f t="shared" si="98"/>
        <v>12999</v>
      </c>
      <c r="I513" s="23">
        <f t="shared" si="98"/>
        <v>18999</v>
      </c>
      <c r="J513" s="11">
        <f t="shared" si="98"/>
        <v>0.32</v>
      </c>
      <c r="K513" s="23">
        <f t="shared" si="88"/>
        <v>151992</v>
      </c>
      <c r="L513" s="23">
        <f t="shared" si="89"/>
        <v>70714.559999999998</v>
      </c>
      <c r="M513" s="23">
        <f t="shared" si="90"/>
        <v>25</v>
      </c>
      <c r="N513" s="23" t="str">
        <f t="shared" si="96"/>
        <v>May</v>
      </c>
      <c r="O513" s="23">
        <f t="shared" si="91"/>
        <v>2022</v>
      </c>
    </row>
    <row r="514" spans="1:15" x14ac:dyDescent="0.55000000000000004">
      <c r="A514" s="33">
        <v>44707</v>
      </c>
      <c r="B514" s="9" t="s">
        <v>4546</v>
      </c>
      <c r="C514" s="9">
        <v>7</v>
      </c>
      <c r="D514" s="9" t="s">
        <v>14118</v>
      </c>
      <c r="E514" s="10" t="s">
        <v>14121</v>
      </c>
      <c r="F514" s="10" t="str">
        <f t="shared" ref="F514:J523" si="99">VLOOKUP($B514,Cleaned_data,F$2,FALSE)</f>
        <v>B08HV25BBQ</v>
      </c>
      <c r="G514" s="10" t="str">
        <f t="shared" si="99"/>
        <v>SmartWatches</v>
      </c>
      <c r="H514" s="23">
        <f t="shared" si="99"/>
        <v>1499</v>
      </c>
      <c r="I514" s="23">
        <f t="shared" si="99"/>
        <v>4999</v>
      </c>
      <c r="J514" s="11">
        <f t="shared" si="99"/>
        <v>0.7</v>
      </c>
      <c r="K514" s="23">
        <f t="shared" si="88"/>
        <v>34993</v>
      </c>
      <c r="L514" s="23">
        <f t="shared" si="89"/>
        <v>3147.9000000000005</v>
      </c>
      <c r="M514" s="23">
        <f t="shared" si="90"/>
        <v>26</v>
      </c>
      <c r="N514" s="23" t="str">
        <f t="shared" si="96"/>
        <v>May</v>
      </c>
      <c r="O514" s="23">
        <f t="shared" si="91"/>
        <v>2022</v>
      </c>
    </row>
    <row r="515" spans="1:15" x14ac:dyDescent="0.55000000000000004">
      <c r="A515" s="33">
        <v>44708</v>
      </c>
      <c r="B515" s="9" t="s">
        <v>4556</v>
      </c>
      <c r="C515" s="9">
        <v>6</v>
      </c>
      <c r="D515" s="9" t="s">
        <v>14119</v>
      </c>
      <c r="E515" s="10" t="s">
        <v>14124</v>
      </c>
      <c r="F515" s="10" t="str">
        <f t="shared" si="99"/>
        <v>B09LJ116B5</v>
      </c>
      <c r="G515" s="10" t="str">
        <f t="shared" si="99"/>
        <v>USBSmartphones</v>
      </c>
      <c r="H515" s="23">
        <f t="shared" si="99"/>
        <v>16999</v>
      </c>
      <c r="I515" s="23">
        <f t="shared" si="99"/>
        <v>20999</v>
      </c>
      <c r="J515" s="11">
        <f t="shared" si="99"/>
        <v>0.19</v>
      </c>
      <c r="K515" s="23">
        <f t="shared" si="88"/>
        <v>125994</v>
      </c>
      <c r="L515" s="23">
        <f t="shared" si="89"/>
        <v>82615.14</v>
      </c>
      <c r="M515" s="23">
        <f t="shared" si="90"/>
        <v>27</v>
      </c>
      <c r="N515" s="23" t="str">
        <f t="shared" si="96"/>
        <v>May</v>
      </c>
      <c r="O515" s="23">
        <f t="shared" si="91"/>
        <v>2022</v>
      </c>
    </row>
    <row r="516" spans="1:15" x14ac:dyDescent="0.55000000000000004">
      <c r="A516" s="33">
        <v>44709</v>
      </c>
      <c r="B516" s="9" t="s">
        <v>4561</v>
      </c>
      <c r="C516" s="9">
        <v>15</v>
      </c>
      <c r="D516" s="9" t="s">
        <v>14118</v>
      </c>
      <c r="E516" s="10" t="s">
        <v>14121</v>
      </c>
      <c r="F516" s="10" t="str">
        <f t="shared" si="99"/>
        <v>B0BMVWKZ8G</v>
      </c>
      <c r="G516" s="10" t="str">
        <f t="shared" si="99"/>
        <v>SmartWatches</v>
      </c>
      <c r="H516" s="23">
        <f t="shared" si="99"/>
        <v>1999</v>
      </c>
      <c r="I516" s="23">
        <f t="shared" si="99"/>
        <v>8499</v>
      </c>
      <c r="J516" s="11">
        <f t="shared" si="99"/>
        <v>0.76</v>
      </c>
      <c r="K516" s="23">
        <f t="shared" ref="K516:K579" si="100">$I516*$C516</f>
        <v>127485</v>
      </c>
      <c r="L516" s="23">
        <f t="shared" ref="L516:L579" si="101">$H516*$C516*(1-$J516)</f>
        <v>7196.4</v>
      </c>
      <c r="M516" s="23">
        <f t="shared" si="90"/>
        <v>28</v>
      </c>
      <c r="N516" s="23" t="str">
        <f t="shared" si="96"/>
        <v>May</v>
      </c>
      <c r="O516" s="23">
        <f t="shared" si="91"/>
        <v>2022</v>
      </c>
    </row>
    <row r="517" spans="1:15" x14ac:dyDescent="0.55000000000000004">
      <c r="A517" s="33">
        <v>44710</v>
      </c>
      <c r="B517" s="9" t="s">
        <v>4571</v>
      </c>
      <c r="C517" s="9">
        <v>23</v>
      </c>
      <c r="D517" s="9" t="s">
        <v>14119</v>
      </c>
      <c r="E517" s="10" t="s">
        <v>14124</v>
      </c>
      <c r="F517" s="10" t="str">
        <f t="shared" si="99"/>
        <v>B0BD92GDQH</v>
      </c>
      <c r="G517" s="10" t="str">
        <f t="shared" si="99"/>
        <v>SmartWatches</v>
      </c>
      <c r="H517" s="23">
        <f t="shared" si="99"/>
        <v>4999</v>
      </c>
      <c r="I517" s="23">
        <f t="shared" si="99"/>
        <v>6999</v>
      </c>
      <c r="J517" s="11">
        <f t="shared" si="99"/>
        <v>0.28999999999999998</v>
      </c>
      <c r="K517" s="23">
        <f t="shared" si="100"/>
        <v>160977</v>
      </c>
      <c r="L517" s="23">
        <f t="shared" si="101"/>
        <v>81633.67</v>
      </c>
      <c r="M517" s="23">
        <f t="shared" ref="M517:M580" si="102">DAY($A517)</f>
        <v>29</v>
      </c>
      <c r="N517" s="23" t="str">
        <f t="shared" si="96"/>
        <v>May</v>
      </c>
      <c r="O517" s="23">
        <f t="shared" ref="O517:O580" si="103">YEAR(A517)</f>
        <v>2022</v>
      </c>
    </row>
    <row r="518" spans="1:15" x14ac:dyDescent="0.55000000000000004">
      <c r="A518" s="33">
        <v>44711</v>
      </c>
      <c r="B518" s="9" t="s">
        <v>397</v>
      </c>
      <c r="C518" s="9">
        <v>14</v>
      </c>
      <c r="D518" s="9" t="s">
        <v>14118</v>
      </c>
      <c r="E518" s="10" t="s">
        <v>14121</v>
      </c>
      <c r="F518" s="10" t="str">
        <f t="shared" si="99"/>
        <v>B08Y1SJVV5</v>
      </c>
      <c r="G518" s="10" t="str">
        <f t="shared" si="99"/>
        <v>USBCables</v>
      </c>
      <c r="H518" s="23">
        <f t="shared" si="99"/>
        <v>99</v>
      </c>
      <c r="I518" s="23">
        <f t="shared" si="99"/>
        <v>666.66</v>
      </c>
      <c r="J518" s="11">
        <f t="shared" si="99"/>
        <v>0.85</v>
      </c>
      <c r="K518" s="23">
        <f t="shared" si="100"/>
        <v>9333.24</v>
      </c>
      <c r="L518" s="23">
        <f t="shared" si="101"/>
        <v>207.90000000000003</v>
      </c>
      <c r="M518" s="23">
        <f t="shared" si="102"/>
        <v>30</v>
      </c>
      <c r="N518" s="23" t="str">
        <f t="shared" si="96"/>
        <v>May</v>
      </c>
      <c r="O518" s="23">
        <f t="shared" si="103"/>
        <v>2022</v>
      </c>
    </row>
    <row r="519" spans="1:15" x14ac:dyDescent="0.55000000000000004">
      <c r="A519" s="33">
        <v>44712</v>
      </c>
      <c r="B519" s="9" t="s">
        <v>4583</v>
      </c>
      <c r="C519" s="9">
        <v>9</v>
      </c>
      <c r="D519" s="9" t="s">
        <v>14119</v>
      </c>
      <c r="E519" s="10" t="s">
        <v>14124</v>
      </c>
      <c r="F519" s="10" t="str">
        <f t="shared" si="99"/>
        <v>B0B5GF6DQD</v>
      </c>
      <c r="G519" s="10" t="str">
        <f t="shared" si="99"/>
        <v>SmartWatches</v>
      </c>
      <c r="H519" s="23">
        <f t="shared" si="99"/>
        <v>2499</v>
      </c>
      <c r="I519" s="23">
        <f t="shared" si="99"/>
        <v>5999</v>
      </c>
      <c r="J519" s="11">
        <f t="shared" si="99"/>
        <v>0.57999999999999996</v>
      </c>
      <c r="K519" s="23">
        <f t="shared" si="100"/>
        <v>53991</v>
      </c>
      <c r="L519" s="23">
        <f t="shared" si="101"/>
        <v>9446.2200000000012</v>
      </c>
      <c r="M519" s="23">
        <f t="shared" si="102"/>
        <v>31</v>
      </c>
      <c r="N519" s="23" t="str">
        <f t="shared" si="96"/>
        <v>May</v>
      </c>
      <c r="O519" s="23">
        <f t="shared" si="103"/>
        <v>2022</v>
      </c>
    </row>
    <row r="520" spans="1:15" x14ac:dyDescent="0.55000000000000004">
      <c r="A520" s="33">
        <v>44713</v>
      </c>
      <c r="B520" s="9" t="s">
        <v>4593</v>
      </c>
      <c r="C520" s="9">
        <v>4</v>
      </c>
      <c r="D520" s="9" t="s">
        <v>14118</v>
      </c>
      <c r="E520" s="10" t="s">
        <v>14121</v>
      </c>
      <c r="F520" s="10" t="str">
        <f t="shared" si="99"/>
        <v>B09JS94MBV</v>
      </c>
      <c r="G520" s="10" t="str">
        <f t="shared" si="99"/>
        <v>USBBasicMobiles</v>
      </c>
      <c r="H520" s="23">
        <f t="shared" si="99"/>
        <v>1399</v>
      </c>
      <c r="I520" s="23">
        <f t="shared" si="99"/>
        <v>1630</v>
      </c>
      <c r="J520" s="11">
        <f t="shared" si="99"/>
        <v>0.14000000000000001</v>
      </c>
      <c r="K520" s="23">
        <f t="shared" si="100"/>
        <v>6520</v>
      </c>
      <c r="L520" s="23">
        <f t="shared" si="101"/>
        <v>4812.5599999999995</v>
      </c>
      <c r="M520" s="23">
        <f t="shared" si="102"/>
        <v>1</v>
      </c>
      <c r="N520" s="23" t="str">
        <f t="shared" si="96"/>
        <v>Jun</v>
      </c>
      <c r="O520" s="23">
        <f t="shared" si="103"/>
        <v>2022</v>
      </c>
    </row>
    <row r="521" spans="1:15" x14ac:dyDescent="0.55000000000000004">
      <c r="A521" s="33">
        <v>44714</v>
      </c>
      <c r="B521" s="9" t="s">
        <v>4598</v>
      </c>
      <c r="C521" s="9">
        <v>3</v>
      </c>
      <c r="D521" s="9" t="s">
        <v>14119</v>
      </c>
      <c r="E521" s="10" t="s">
        <v>14124</v>
      </c>
      <c r="F521" s="10" t="str">
        <f t="shared" si="99"/>
        <v>B09YV463SW</v>
      </c>
      <c r="G521" s="10" t="str">
        <f t="shared" si="99"/>
        <v>SmartWatches</v>
      </c>
      <c r="H521" s="23">
        <f t="shared" si="99"/>
        <v>1499</v>
      </c>
      <c r="I521" s="23">
        <f t="shared" si="99"/>
        <v>9999</v>
      </c>
      <c r="J521" s="11">
        <f t="shared" si="99"/>
        <v>0.85</v>
      </c>
      <c r="K521" s="23">
        <f t="shared" si="100"/>
        <v>29997</v>
      </c>
      <c r="L521" s="23">
        <f t="shared" si="101"/>
        <v>674.55000000000007</v>
      </c>
      <c r="M521" s="23">
        <f t="shared" si="102"/>
        <v>2</v>
      </c>
      <c r="N521" s="23" t="str">
        <f t="shared" si="96"/>
        <v>Jun</v>
      </c>
      <c r="O521" s="23">
        <f t="shared" si="103"/>
        <v>2022</v>
      </c>
    </row>
    <row r="522" spans="1:15" x14ac:dyDescent="0.55000000000000004">
      <c r="A522" s="33">
        <v>44715</v>
      </c>
      <c r="B522" s="9" t="s">
        <v>405</v>
      </c>
      <c r="C522" s="9">
        <v>8</v>
      </c>
      <c r="D522" s="9" t="s">
        <v>14118</v>
      </c>
      <c r="E522" s="10" t="s">
        <v>14121</v>
      </c>
      <c r="F522" s="10" t="str">
        <f t="shared" si="99"/>
        <v>B07XLCFSSN</v>
      </c>
      <c r="G522" s="10" t="str">
        <f t="shared" si="99"/>
        <v>USBCables</v>
      </c>
      <c r="H522" s="23">
        <f t="shared" si="99"/>
        <v>899</v>
      </c>
      <c r="I522" s="23">
        <f t="shared" si="99"/>
        <v>1900</v>
      </c>
      <c r="J522" s="11">
        <f t="shared" si="99"/>
        <v>0.53</v>
      </c>
      <c r="K522" s="23">
        <f t="shared" si="100"/>
        <v>15200</v>
      </c>
      <c r="L522" s="23">
        <f t="shared" si="101"/>
        <v>3380.24</v>
      </c>
      <c r="M522" s="23">
        <f t="shared" si="102"/>
        <v>3</v>
      </c>
      <c r="N522" s="23" t="str">
        <f t="shared" si="96"/>
        <v>Jun</v>
      </c>
      <c r="O522" s="23">
        <f t="shared" si="103"/>
        <v>2022</v>
      </c>
    </row>
    <row r="523" spans="1:15" x14ac:dyDescent="0.55000000000000004">
      <c r="A523" s="33">
        <v>44716</v>
      </c>
      <c r="B523" s="9" t="s">
        <v>4605</v>
      </c>
      <c r="C523" s="9">
        <v>12</v>
      </c>
      <c r="D523" s="9" t="s">
        <v>14119</v>
      </c>
      <c r="E523" s="10" t="s">
        <v>14124</v>
      </c>
      <c r="F523" s="10" t="str">
        <f t="shared" si="99"/>
        <v>B09NL4DCXK</v>
      </c>
      <c r="G523" s="10" t="str">
        <f t="shared" si="99"/>
        <v>WallChargers</v>
      </c>
      <c r="H523" s="23">
        <f t="shared" si="99"/>
        <v>249</v>
      </c>
      <c r="I523" s="23">
        <f t="shared" si="99"/>
        <v>599</v>
      </c>
      <c r="J523" s="11">
        <f t="shared" si="99"/>
        <v>0.57999999999999996</v>
      </c>
      <c r="K523" s="23">
        <f t="shared" si="100"/>
        <v>7188</v>
      </c>
      <c r="L523" s="23">
        <f t="shared" si="101"/>
        <v>1254.96</v>
      </c>
      <c r="M523" s="23">
        <f t="shared" si="102"/>
        <v>4</v>
      </c>
      <c r="N523" s="23" t="str">
        <f t="shared" si="96"/>
        <v>Jun</v>
      </c>
      <c r="O523" s="23">
        <f t="shared" si="103"/>
        <v>2022</v>
      </c>
    </row>
    <row r="524" spans="1:15" x14ac:dyDescent="0.55000000000000004">
      <c r="A524" s="33">
        <v>44717</v>
      </c>
      <c r="B524" s="9" t="s">
        <v>4615</v>
      </c>
      <c r="C524" s="9">
        <v>15</v>
      </c>
      <c r="D524" s="9" t="s">
        <v>14118</v>
      </c>
      <c r="E524" s="10" t="s">
        <v>14121</v>
      </c>
      <c r="F524" s="10" t="str">
        <f t="shared" ref="F524:J533" si="104">VLOOKUP($B524,Cleaned_data,F$2,FALSE)</f>
        <v>B0B8CHJLWJ</v>
      </c>
      <c r="G524" s="10" t="str">
        <f t="shared" si="104"/>
        <v>ScreenProtectors</v>
      </c>
      <c r="H524" s="23">
        <f t="shared" si="104"/>
        <v>299</v>
      </c>
      <c r="I524" s="23">
        <f t="shared" si="104"/>
        <v>1199</v>
      </c>
      <c r="J524" s="11">
        <f t="shared" si="104"/>
        <v>0.75</v>
      </c>
      <c r="K524" s="23">
        <f t="shared" si="100"/>
        <v>17985</v>
      </c>
      <c r="L524" s="23">
        <f t="shared" si="101"/>
        <v>1121.25</v>
      </c>
      <c r="M524" s="23">
        <f t="shared" si="102"/>
        <v>5</v>
      </c>
      <c r="N524" s="23" t="str">
        <f t="shared" si="96"/>
        <v>Jun</v>
      </c>
      <c r="O524" s="23">
        <f t="shared" si="103"/>
        <v>2022</v>
      </c>
    </row>
    <row r="525" spans="1:15" x14ac:dyDescent="0.55000000000000004">
      <c r="A525" s="33">
        <v>44718</v>
      </c>
      <c r="B525" s="9" t="s">
        <v>4625</v>
      </c>
      <c r="C525" s="9">
        <v>17</v>
      </c>
      <c r="D525" s="9" t="s">
        <v>14119</v>
      </c>
      <c r="E525" s="10" t="s">
        <v>14124</v>
      </c>
      <c r="F525" s="10" t="str">
        <f t="shared" si="104"/>
        <v>B0B8ZWNR5T</v>
      </c>
      <c r="G525" s="10" t="str">
        <f t="shared" si="104"/>
        <v>USBDÃ©cor</v>
      </c>
      <c r="H525" s="23">
        <f t="shared" si="104"/>
        <v>79</v>
      </c>
      <c r="I525" s="23">
        <f t="shared" si="104"/>
        <v>499</v>
      </c>
      <c r="J525" s="11">
        <f t="shared" si="104"/>
        <v>0.84</v>
      </c>
      <c r="K525" s="23">
        <f t="shared" si="100"/>
        <v>8483</v>
      </c>
      <c r="L525" s="23">
        <f t="shared" si="101"/>
        <v>214.88000000000005</v>
      </c>
      <c r="M525" s="23">
        <f t="shared" si="102"/>
        <v>6</v>
      </c>
      <c r="N525" s="23" t="str">
        <f t="shared" si="96"/>
        <v>Jun</v>
      </c>
      <c r="O525" s="23">
        <f t="shared" si="103"/>
        <v>2022</v>
      </c>
    </row>
    <row r="526" spans="1:15" x14ac:dyDescent="0.55000000000000004">
      <c r="A526" s="33">
        <v>44719</v>
      </c>
      <c r="B526" s="9" t="s">
        <v>4631</v>
      </c>
      <c r="C526" s="23">
        <v>3</v>
      </c>
      <c r="D526" s="9" t="s">
        <v>14118</v>
      </c>
      <c r="E526" s="10" t="s">
        <v>14120</v>
      </c>
      <c r="F526" s="10" t="str">
        <f t="shared" si="104"/>
        <v>B0BBFJLP21</v>
      </c>
      <c r="G526" s="10" t="str">
        <f t="shared" si="104"/>
        <v>USBSmartphones</v>
      </c>
      <c r="H526" s="23">
        <f t="shared" si="104"/>
        <v>13999</v>
      </c>
      <c r="I526" s="23">
        <f t="shared" si="104"/>
        <v>15999</v>
      </c>
      <c r="J526" s="11">
        <f t="shared" si="104"/>
        <v>0.13</v>
      </c>
      <c r="K526" s="23">
        <f t="shared" si="100"/>
        <v>47997</v>
      </c>
      <c r="L526" s="23">
        <f t="shared" si="101"/>
        <v>36537.39</v>
      </c>
      <c r="M526" s="23">
        <f t="shared" si="102"/>
        <v>7</v>
      </c>
      <c r="N526" s="23" t="str">
        <f t="shared" si="96"/>
        <v>Jun</v>
      </c>
      <c r="O526" s="23">
        <f t="shared" si="103"/>
        <v>2022</v>
      </c>
    </row>
    <row r="527" spans="1:15" x14ac:dyDescent="0.55000000000000004">
      <c r="A527" s="33">
        <v>44720</v>
      </c>
      <c r="B527" s="9" t="s">
        <v>4640</v>
      </c>
      <c r="C527" s="9">
        <v>2</v>
      </c>
      <c r="D527" s="9" t="s">
        <v>14119</v>
      </c>
      <c r="E527" s="10" t="s">
        <v>14124</v>
      </c>
      <c r="F527" s="10" t="str">
        <f t="shared" si="104"/>
        <v>B01F262EUU</v>
      </c>
      <c r="G527" s="10" t="str">
        <f t="shared" si="104"/>
        <v>USBIn-Ear</v>
      </c>
      <c r="H527" s="23">
        <f t="shared" si="104"/>
        <v>949</v>
      </c>
      <c r="I527" s="23">
        <f t="shared" si="104"/>
        <v>999</v>
      </c>
      <c r="J527" s="11">
        <f t="shared" si="104"/>
        <v>0.05</v>
      </c>
      <c r="K527" s="23">
        <f t="shared" si="100"/>
        <v>1998</v>
      </c>
      <c r="L527" s="23">
        <f t="shared" si="101"/>
        <v>1803.1</v>
      </c>
      <c r="M527" s="23">
        <f t="shared" si="102"/>
        <v>8</v>
      </c>
      <c r="N527" s="23" t="str">
        <f t="shared" si="96"/>
        <v>Jun</v>
      </c>
      <c r="O527" s="23">
        <f t="shared" si="103"/>
        <v>2022</v>
      </c>
    </row>
    <row r="528" spans="1:15" x14ac:dyDescent="0.55000000000000004">
      <c r="A528" s="33">
        <v>44721</v>
      </c>
      <c r="B528" s="9" t="s">
        <v>4645</v>
      </c>
      <c r="C528" s="9">
        <v>9</v>
      </c>
      <c r="D528" s="9" t="s">
        <v>14118</v>
      </c>
      <c r="E528" s="10" t="s">
        <v>14120</v>
      </c>
      <c r="F528" s="10" t="str">
        <f t="shared" si="104"/>
        <v>B09VZBGL1N</v>
      </c>
      <c r="G528" s="10" t="str">
        <f t="shared" si="104"/>
        <v>USBStands</v>
      </c>
      <c r="H528" s="23">
        <f t="shared" si="104"/>
        <v>99</v>
      </c>
      <c r="I528" s="23">
        <f t="shared" si="104"/>
        <v>499</v>
      </c>
      <c r="J528" s="11">
        <f t="shared" si="104"/>
        <v>0.8</v>
      </c>
      <c r="K528" s="23">
        <f t="shared" si="100"/>
        <v>4491</v>
      </c>
      <c r="L528" s="23">
        <f t="shared" si="101"/>
        <v>178.19999999999996</v>
      </c>
      <c r="M528" s="23">
        <f t="shared" si="102"/>
        <v>9</v>
      </c>
      <c r="N528" s="23" t="str">
        <f t="shared" si="96"/>
        <v>Jun</v>
      </c>
      <c r="O528" s="23">
        <f t="shared" si="103"/>
        <v>2022</v>
      </c>
    </row>
    <row r="529" spans="1:15" x14ac:dyDescent="0.55000000000000004">
      <c r="A529" s="33">
        <v>44722</v>
      </c>
      <c r="B529" s="9" t="s">
        <v>4655</v>
      </c>
      <c r="C529" s="9">
        <v>5</v>
      </c>
      <c r="D529" s="9" t="s">
        <v>14119</v>
      </c>
      <c r="E529" s="10" t="s">
        <v>14124</v>
      </c>
      <c r="F529" s="10" t="str">
        <f t="shared" si="104"/>
        <v>B0BNVBJW2S</v>
      </c>
      <c r="G529" s="10" t="str">
        <f t="shared" si="104"/>
        <v>SmartWatches</v>
      </c>
      <c r="H529" s="23">
        <f t="shared" si="104"/>
        <v>2499</v>
      </c>
      <c r="I529" s="23">
        <f t="shared" si="104"/>
        <v>7990</v>
      </c>
      <c r="J529" s="11">
        <f t="shared" si="104"/>
        <v>0.69</v>
      </c>
      <c r="K529" s="23">
        <f t="shared" si="100"/>
        <v>39950</v>
      </c>
      <c r="L529" s="23">
        <f t="shared" si="101"/>
        <v>3873.4500000000007</v>
      </c>
      <c r="M529" s="23">
        <f t="shared" si="102"/>
        <v>10</v>
      </c>
      <c r="N529" s="23" t="str">
        <f t="shared" si="96"/>
        <v>Jun</v>
      </c>
      <c r="O529" s="23">
        <f t="shared" si="103"/>
        <v>2022</v>
      </c>
    </row>
    <row r="530" spans="1:15" x14ac:dyDescent="0.55000000000000004">
      <c r="A530" s="33">
        <v>44723</v>
      </c>
      <c r="B530" s="9" t="s">
        <v>4660</v>
      </c>
      <c r="C530" s="9">
        <v>6</v>
      </c>
      <c r="D530" s="9" t="s">
        <v>14118</v>
      </c>
      <c r="E530" s="10" t="s">
        <v>14120</v>
      </c>
      <c r="F530" s="10" t="str">
        <f t="shared" si="104"/>
        <v>B0B2DJ5RVQ</v>
      </c>
      <c r="G530" s="10" t="str">
        <f t="shared" si="104"/>
        <v>HandlebarMounts</v>
      </c>
      <c r="H530" s="23">
        <f t="shared" si="104"/>
        <v>689</v>
      </c>
      <c r="I530" s="23">
        <f t="shared" si="104"/>
        <v>1999</v>
      </c>
      <c r="J530" s="11">
        <f t="shared" si="104"/>
        <v>0.66</v>
      </c>
      <c r="K530" s="23">
        <f t="shared" si="100"/>
        <v>11994</v>
      </c>
      <c r="L530" s="23">
        <f t="shared" si="101"/>
        <v>1405.56</v>
      </c>
      <c r="M530" s="23">
        <f t="shared" si="102"/>
        <v>11</v>
      </c>
      <c r="N530" s="23" t="str">
        <f t="shared" si="96"/>
        <v>Jun</v>
      </c>
      <c r="O530" s="23">
        <f t="shared" si="103"/>
        <v>2022</v>
      </c>
    </row>
    <row r="531" spans="1:15" x14ac:dyDescent="0.55000000000000004">
      <c r="A531" s="33">
        <v>44724</v>
      </c>
      <c r="B531" s="9" t="s">
        <v>4671</v>
      </c>
      <c r="C531" s="9">
        <v>8</v>
      </c>
      <c r="D531" s="9" t="s">
        <v>14119</v>
      </c>
      <c r="E531" s="10" t="s">
        <v>14124</v>
      </c>
      <c r="F531" s="10" t="str">
        <f t="shared" si="104"/>
        <v>B096TWZRJC</v>
      </c>
      <c r="G531" s="10" t="str">
        <f t="shared" si="104"/>
        <v>Bedstand&amp;DeskMounts</v>
      </c>
      <c r="H531" s="23">
        <f t="shared" si="104"/>
        <v>499</v>
      </c>
      <c r="I531" s="23">
        <f t="shared" si="104"/>
        <v>1899</v>
      </c>
      <c r="J531" s="11">
        <f t="shared" si="104"/>
        <v>0.74</v>
      </c>
      <c r="K531" s="23">
        <f t="shared" si="100"/>
        <v>15192</v>
      </c>
      <c r="L531" s="23">
        <f t="shared" si="101"/>
        <v>1037.92</v>
      </c>
      <c r="M531" s="23">
        <f t="shared" si="102"/>
        <v>12</v>
      </c>
      <c r="N531" s="23" t="str">
        <f t="shared" si="96"/>
        <v>Jun</v>
      </c>
      <c r="O531" s="23">
        <f t="shared" si="103"/>
        <v>2022</v>
      </c>
    </row>
    <row r="532" spans="1:15" x14ac:dyDescent="0.55000000000000004">
      <c r="A532" s="33">
        <v>44725</v>
      </c>
      <c r="B532" s="9" t="s">
        <v>4681</v>
      </c>
      <c r="C532" s="9">
        <v>10</v>
      </c>
      <c r="D532" s="9" t="s">
        <v>14118</v>
      </c>
      <c r="E532" s="10" t="s">
        <v>14120</v>
      </c>
      <c r="F532" s="10" t="str">
        <f t="shared" si="104"/>
        <v>B09GP6FBZT</v>
      </c>
      <c r="G532" s="10" t="str">
        <f t="shared" si="104"/>
        <v>ScreenProtectors</v>
      </c>
      <c r="H532" s="23">
        <f t="shared" si="104"/>
        <v>299</v>
      </c>
      <c r="I532" s="23">
        <f t="shared" si="104"/>
        <v>999</v>
      </c>
      <c r="J532" s="11">
        <f t="shared" si="104"/>
        <v>0.7</v>
      </c>
      <c r="K532" s="23">
        <f t="shared" si="100"/>
        <v>9990</v>
      </c>
      <c r="L532" s="23">
        <f t="shared" si="101"/>
        <v>897.00000000000011</v>
      </c>
      <c r="M532" s="23">
        <f t="shared" si="102"/>
        <v>13</v>
      </c>
      <c r="N532" s="23" t="str">
        <f t="shared" si="96"/>
        <v>Jun</v>
      </c>
      <c r="O532" s="23">
        <f t="shared" si="103"/>
        <v>2022</v>
      </c>
    </row>
    <row r="533" spans="1:15" x14ac:dyDescent="0.55000000000000004">
      <c r="A533" s="33">
        <v>44726</v>
      </c>
      <c r="B533" s="9" t="s">
        <v>4691</v>
      </c>
      <c r="C533" s="9">
        <v>15</v>
      </c>
      <c r="D533" s="9" t="s">
        <v>14119</v>
      </c>
      <c r="E533" s="10" t="s">
        <v>14124</v>
      </c>
      <c r="F533" s="10" t="str">
        <f t="shared" si="104"/>
        <v>B0B3DV7S9B</v>
      </c>
      <c r="G533" s="10" t="str">
        <f t="shared" si="104"/>
        <v>USBStands</v>
      </c>
      <c r="H533" s="23">
        <f t="shared" si="104"/>
        <v>209</v>
      </c>
      <c r="I533" s="23">
        <f t="shared" si="104"/>
        <v>499</v>
      </c>
      <c r="J533" s="11">
        <f t="shared" si="104"/>
        <v>0.57999999999999996</v>
      </c>
      <c r="K533" s="23">
        <f t="shared" si="100"/>
        <v>7485</v>
      </c>
      <c r="L533" s="23">
        <f t="shared" si="101"/>
        <v>1316.7</v>
      </c>
      <c r="M533" s="23">
        <f t="shared" si="102"/>
        <v>14</v>
      </c>
      <c r="N533" s="23" t="str">
        <f t="shared" si="96"/>
        <v>Jun</v>
      </c>
      <c r="O533" s="23">
        <f t="shared" si="103"/>
        <v>2022</v>
      </c>
    </row>
    <row r="534" spans="1:15" x14ac:dyDescent="0.55000000000000004">
      <c r="A534" s="33">
        <v>44727</v>
      </c>
      <c r="B534" s="9" t="s">
        <v>4701</v>
      </c>
      <c r="C534" s="9">
        <v>17</v>
      </c>
      <c r="D534" s="9" t="s">
        <v>14118</v>
      </c>
      <c r="E534" s="10" t="s">
        <v>14120</v>
      </c>
      <c r="F534" s="10" t="str">
        <f t="shared" ref="F534:J543" si="105">VLOOKUP($B534,Cleaned_data,F$2,FALSE)</f>
        <v>B09MKP344P</v>
      </c>
      <c r="G534" s="10" t="str">
        <f t="shared" si="105"/>
        <v>USBSmartphones</v>
      </c>
      <c r="H534" s="23">
        <f t="shared" si="105"/>
        <v>8499</v>
      </c>
      <c r="I534" s="23">
        <f t="shared" si="105"/>
        <v>12999</v>
      </c>
      <c r="J534" s="11">
        <f t="shared" si="105"/>
        <v>0.35</v>
      </c>
      <c r="K534" s="23">
        <f t="shared" si="100"/>
        <v>220983</v>
      </c>
      <c r="L534" s="23">
        <f t="shared" si="101"/>
        <v>93913.95</v>
      </c>
      <c r="M534" s="23">
        <f t="shared" si="102"/>
        <v>15</v>
      </c>
      <c r="N534" s="23" t="str">
        <f t="shared" si="96"/>
        <v>Jun</v>
      </c>
      <c r="O534" s="23">
        <f t="shared" si="103"/>
        <v>2022</v>
      </c>
    </row>
    <row r="535" spans="1:15" x14ac:dyDescent="0.55000000000000004">
      <c r="A535" s="33">
        <v>44728</v>
      </c>
      <c r="B535" s="9" t="s">
        <v>4711</v>
      </c>
      <c r="C535" s="9">
        <v>18</v>
      </c>
      <c r="D535" s="9" t="s">
        <v>14119</v>
      </c>
      <c r="E535" s="10" t="s">
        <v>14124</v>
      </c>
      <c r="F535" s="10" t="str">
        <f t="shared" si="105"/>
        <v>B08JW1GVS7</v>
      </c>
      <c r="G535" s="10" t="str">
        <f t="shared" si="105"/>
        <v>PowerBanks</v>
      </c>
      <c r="H535" s="23">
        <f t="shared" si="105"/>
        <v>2179</v>
      </c>
      <c r="I535" s="23">
        <f t="shared" si="105"/>
        <v>3999</v>
      </c>
      <c r="J535" s="11">
        <f t="shared" si="105"/>
        <v>0.46</v>
      </c>
      <c r="K535" s="23">
        <f t="shared" si="100"/>
        <v>71982</v>
      </c>
      <c r="L535" s="23">
        <f t="shared" si="101"/>
        <v>21179.88</v>
      </c>
      <c r="M535" s="23">
        <f t="shared" si="102"/>
        <v>16</v>
      </c>
      <c r="N535" s="23" t="str">
        <f t="shared" si="96"/>
        <v>Jun</v>
      </c>
      <c r="O535" s="23">
        <f t="shared" si="103"/>
        <v>2022</v>
      </c>
    </row>
    <row r="536" spans="1:15" x14ac:dyDescent="0.55000000000000004">
      <c r="A536" s="33">
        <v>44729</v>
      </c>
      <c r="B536" s="9" t="s">
        <v>4722</v>
      </c>
      <c r="C536" s="9">
        <v>6</v>
      </c>
      <c r="D536" s="9" t="s">
        <v>14118</v>
      </c>
      <c r="E536" s="10" t="s">
        <v>14120</v>
      </c>
      <c r="F536" s="10" t="str">
        <f t="shared" si="105"/>
        <v>B09LHZSMRR</v>
      </c>
      <c r="G536" s="10" t="str">
        <f t="shared" si="105"/>
        <v>USBSmartphones</v>
      </c>
      <c r="H536" s="23">
        <f t="shared" si="105"/>
        <v>16999</v>
      </c>
      <c r="I536" s="23">
        <f t="shared" si="105"/>
        <v>20999</v>
      </c>
      <c r="J536" s="11">
        <f t="shared" si="105"/>
        <v>0.19</v>
      </c>
      <c r="K536" s="23">
        <f t="shared" si="100"/>
        <v>125994</v>
      </c>
      <c r="L536" s="23">
        <f t="shared" si="101"/>
        <v>82615.14</v>
      </c>
      <c r="M536" s="23">
        <f t="shared" si="102"/>
        <v>17</v>
      </c>
      <c r="N536" s="23" t="str">
        <f t="shared" si="96"/>
        <v>Jun</v>
      </c>
      <c r="O536" s="23">
        <f t="shared" si="103"/>
        <v>2022</v>
      </c>
    </row>
    <row r="537" spans="1:15" x14ac:dyDescent="0.55000000000000004">
      <c r="A537" s="33">
        <v>44730</v>
      </c>
      <c r="B537" s="9" t="s">
        <v>4727</v>
      </c>
      <c r="C537" s="9">
        <v>6</v>
      </c>
      <c r="D537" s="9" t="s">
        <v>14119</v>
      </c>
      <c r="E537" s="10" t="s">
        <v>14124</v>
      </c>
      <c r="F537" s="10" t="str">
        <f t="shared" si="105"/>
        <v>B0B5V47VK4</v>
      </c>
      <c r="G537" s="10" t="str">
        <f t="shared" si="105"/>
        <v>USBSmartphones</v>
      </c>
      <c r="H537" s="23">
        <f t="shared" si="105"/>
        <v>44999</v>
      </c>
      <c r="I537" s="23">
        <f t="shared" si="105"/>
        <v>49999</v>
      </c>
      <c r="J537" s="11">
        <f t="shared" si="105"/>
        <v>0.1</v>
      </c>
      <c r="K537" s="23">
        <f t="shared" si="100"/>
        <v>299994</v>
      </c>
      <c r="L537" s="23">
        <f t="shared" si="101"/>
        <v>242994.6</v>
      </c>
      <c r="M537" s="23">
        <f t="shared" si="102"/>
        <v>18</v>
      </c>
      <c r="N537" s="23" t="str">
        <f t="shared" si="96"/>
        <v>Jun</v>
      </c>
      <c r="O537" s="23">
        <f t="shared" si="103"/>
        <v>2022</v>
      </c>
    </row>
    <row r="538" spans="1:15" x14ac:dyDescent="0.55000000000000004">
      <c r="A538" s="33">
        <v>44731</v>
      </c>
      <c r="B538" s="9" t="s">
        <v>4737</v>
      </c>
      <c r="C538" s="9">
        <v>6</v>
      </c>
      <c r="D538" s="9" t="s">
        <v>14118</v>
      </c>
      <c r="E538" s="10" t="s">
        <v>14120</v>
      </c>
      <c r="F538" s="10" t="str">
        <f t="shared" si="105"/>
        <v>B08H21B6V7</v>
      </c>
      <c r="G538" s="10" t="str">
        <f t="shared" si="105"/>
        <v>USBBasicMobiles</v>
      </c>
      <c r="H538" s="23">
        <f t="shared" si="105"/>
        <v>2599</v>
      </c>
      <c r="I538" s="23">
        <f t="shared" si="105"/>
        <v>2999</v>
      </c>
      <c r="J538" s="11">
        <f t="shared" si="105"/>
        <v>0.13</v>
      </c>
      <c r="K538" s="23">
        <f t="shared" si="100"/>
        <v>17994</v>
      </c>
      <c r="L538" s="23">
        <f t="shared" si="101"/>
        <v>13566.78</v>
      </c>
      <c r="M538" s="23">
        <f t="shared" si="102"/>
        <v>19</v>
      </c>
      <c r="N538" s="23" t="str">
        <f t="shared" si="96"/>
        <v>Jun</v>
      </c>
      <c r="O538" s="23">
        <f t="shared" si="103"/>
        <v>2022</v>
      </c>
    </row>
    <row r="539" spans="1:15" x14ac:dyDescent="0.55000000000000004">
      <c r="A539" s="33">
        <v>44732</v>
      </c>
      <c r="B539" s="9" t="s">
        <v>4748</v>
      </c>
      <c r="C539" s="9">
        <v>7</v>
      </c>
      <c r="D539" s="9" t="s">
        <v>14119</v>
      </c>
      <c r="E539" s="10" t="s">
        <v>14124</v>
      </c>
      <c r="F539" s="10" t="str">
        <f t="shared" si="105"/>
        <v>B09BNXQ6BR</v>
      </c>
      <c r="G539" s="10" t="str">
        <f t="shared" si="105"/>
        <v>SmartWatches</v>
      </c>
      <c r="H539" s="23">
        <f t="shared" si="105"/>
        <v>2799</v>
      </c>
      <c r="I539" s="23">
        <f t="shared" si="105"/>
        <v>6499</v>
      </c>
      <c r="J539" s="11">
        <f t="shared" si="105"/>
        <v>0.56999999999999995</v>
      </c>
      <c r="K539" s="23">
        <f t="shared" si="100"/>
        <v>45493</v>
      </c>
      <c r="L539" s="23">
        <f t="shared" si="101"/>
        <v>8424.9900000000016</v>
      </c>
      <c r="M539" s="23">
        <f t="shared" si="102"/>
        <v>20</v>
      </c>
      <c r="N539" s="23" t="str">
        <f t="shared" si="96"/>
        <v>Jun</v>
      </c>
      <c r="O539" s="23">
        <f t="shared" si="103"/>
        <v>2022</v>
      </c>
    </row>
    <row r="540" spans="1:15" x14ac:dyDescent="0.55000000000000004">
      <c r="A540" s="33">
        <v>44733</v>
      </c>
      <c r="B540" s="9" t="s">
        <v>4759</v>
      </c>
      <c r="C540" s="9">
        <v>7</v>
      </c>
      <c r="D540" s="9" t="s">
        <v>14118</v>
      </c>
      <c r="E540" s="10" t="s">
        <v>14120</v>
      </c>
      <c r="F540" s="10" t="str">
        <f t="shared" si="105"/>
        <v>B01FSYQ2A4</v>
      </c>
      <c r="G540" s="10" t="str">
        <f t="shared" si="105"/>
        <v>USBOn-Ear</v>
      </c>
      <c r="H540" s="23">
        <f t="shared" si="105"/>
        <v>1399</v>
      </c>
      <c r="I540" s="23">
        <f t="shared" si="105"/>
        <v>2990</v>
      </c>
      <c r="J540" s="11">
        <f t="shared" si="105"/>
        <v>0.53</v>
      </c>
      <c r="K540" s="23">
        <f t="shared" si="100"/>
        <v>20930</v>
      </c>
      <c r="L540" s="23">
        <f t="shared" si="101"/>
        <v>4602.71</v>
      </c>
      <c r="M540" s="23">
        <f t="shared" si="102"/>
        <v>21</v>
      </c>
      <c r="N540" s="23" t="str">
        <f t="shared" si="96"/>
        <v>Jun</v>
      </c>
      <c r="O540" s="23">
        <f t="shared" si="103"/>
        <v>2022</v>
      </c>
    </row>
    <row r="541" spans="1:15" x14ac:dyDescent="0.55000000000000004">
      <c r="A541" s="33">
        <v>44734</v>
      </c>
      <c r="B541" s="9" t="s">
        <v>4771</v>
      </c>
      <c r="C541" s="9">
        <v>7</v>
      </c>
      <c r="D541" s="9" t="s">
        <v>14119</v>
      </c>
      <c r="E541" s="10" t="s">
        <v>14124</v>
      </c>
      <c r="F541" s="10" t="str">
        <f t="shared" si="105"/>
        <v>B08L5FM4JC</v>
      </c>
      <c r="G541" s="10" t="str">
        <f t="shared" si="105"/>
        <v>MicroSD</v>
      </c>
      <c r="H541" s="23">
        <f t="shared" si="105"/>
        <v>649</v>
      </c>
      <c r="I541" s="23">
        <f t="shared" si="105"/>
        <v>2400</v>
      </c>
      <c r="J541" s="11">
        <f t="shared" si="105"/>
        <v>0.73</v>
      </c>
      <c r="K541" s="23">
        <f t="shared" si="100"/>
        <v>16800</v>
      </c>
      <c r="L541" s="23">
        <f t="shared" si="101"/>
        <v>1226.6100000000001</v>
      </c>
      <c r="M541" s="23">
        <f t="shared" si="102"/>
        <v>22</v>
      </c>
      <c r="N541" s="23" t="str">
        <f t="shared" si="96"/>
        <v>Jun</v>
      </c>
      <c r="O541" s="23">
        <f t="shared" si="103"/>
        <v>2022</v>
      </c>
    </row>
    <row r="542" spans="1:15" x14ac:dyDescent="0.55000000000000004">
      <c r="A542" s="33">
        <v>44735</v>
      </c>
      <c r="B542" s="9" t="s">
        <v>4776</v>
      </c>
      <c r="C542" s="9">
        <v>7</v>
      </c>
      <c r="D542" s="9" t="s">
        <v>14118</v>
      </c>
      <c r="E542" s="10" t="s">
        <v>14120</v>
      </c>
      <c r="F542" s="10" t="str">
        <f t="shared" si="105"/>
        <v>B0B54Y2SNX</v>
      </c>
      <c r="G542" s="10" t="str">
        <f t="shared" si="105"/>
        <v>WallChargers</v>
      </c>
      <c r="H542" s="23">
        <f t="shared" si="105"/>
        <v>799</v>
      </c>
      <c r="I542" s="23">
        <f t="shared" si="105"/>
        <v>3990</v>
      </c>
      <c r="J542" s="11">
        <f t="shared" si="105"/>
        <v>0.8</v>
      </c>
      <c r="K542" s="23">
        <f t="shared" si="100"/>
        <v>27930</v>
      </c>
      <c r="L542" s="23">
        <f t="shared" si="101"/>
        <v>1118.5999999999997</v>
      </c>
      <c r="M542" s="23">
        <f t="shared" si="102"/>
        <v>23</v>
      </c>
      <c r="N542" s="23" t="str">
        <f t="shared" si="96"/>
        <v>Jun</v>
      </c>
      <c r="O542" s="23">
        <f t="shared" si="103"/>
        <v>2022</v>
      </c>
    </row>
    <row r="543" spans="1:15" x14ac:dyDescent="0.55000000000000004">
      <c r="A543" s="33">
        <v>44736</v>
      </c>
      <c r="B543" s="9" t="s">
        <v>4786</v>
      </c>
      <c r="C543" s="9">
        <v>7</v>
      </c>
      <c r="D543" s="9" t="s">
        <v>14119</v>
      </c>
      <c r="E543" s="10" t="s">
        <v>14124</v>
      </c>
      <c r="F543" s="10" t="str">
        <f t="shared" si="105"/>
        <v>B08BQ947H3</v>
      </c>
      <c r="G543" s="10" t="str">
        <f t="shared" si="105"/>
        <v>USBCameraPrivacyCovers</v>
      </c>
      <c r="H543" s="23">
        <f t="shared" si="105"/>
        <v>149</v>
      </c>
      <c r="I543" s="23">
        <f t="shared" si="105"/>
        <v>149</v>
      </c>
      <c r="J543" s="11">
        <f t="shared" si="105"/>
        <v>0</v>
      </c>
      <c r="K543" s="23">
        <f t="shared" si="100"/>
        <v>1043</v>
      </c>
      <c r="L543" s="23">
        <f t="shared" si="101"/>
        <v>1043</v>
      </c>
      <c r="M543" s="23">
        <f t="shared" si="102"/>
        <v>24</v>
      </c>
      <c r="N543" s="23" t="str">
        <f t="shared" si="96"/>
        <v>Jun</v>
      </c>
      <c r="O543" s="23">
        <f t="shared" si="103"/>
        <v>2022</v>
      </c>
    </row>
    <row r="544" spans="1:15" x14ac:dyDescent="0.55000000000000004">
      <c r="A544" s="33">
        <v>44737</v>
      </c>
      <c r="B544" s="9" t="s">
        <v>563</v>
      </c>
      <c r="C544" s="9">
        <v>7</v>
      </c>
      <c r="D544" s="9" t="s">
        <v>14118</v>
      </c>
      <c r="E544" s="10" t="s">
        <v>14120</v>
      </c>
      <c r="F544" s="10" t="str">
        <f t="shared" ref="F544:J553" si="106">VLOOKUP($B544,Cleaned_data,F$2,FALSE)</f>
        <v>B082T6V3DT</v>
      </c>
      <c r="G544" s="10" t="str">
        <f t="shared" si="106"/>
        <v>USBCables</v>
      </c>
      <c r="H544" s="23">
        <f t="shared" si="106"/>
        <v>799</v>
      </c>
      <c r="I544" s="23">
        <f t="shared" si="106"/>
        <v>2100</v>
      </c>
      <c r="J544" s="11">
        <f t="shared" si="106"/>
        <v>0.62</v>
      </c>
      <c r="K544" s="23">
        <f t="shared" si="100"/>
        <v>14700</v>
      </c>
      <c r="L544" s="23">
        <f t="shared" si="101"/>
        <v>2125.34</v>
      </c>
      <c r="M544" s="23">
        <f t="shared" si="102"/>
        <v>25</v>
      </c>
      <c r="N544" s="23" t="str">
        <f t="shared" si="96"/>
        <v>Jun</v>
      </c>
      <c r="O544" s="23">
        <f t="shared" si="103"/>
        <v>2022</v>
      </c>
    </row>
    <row r="545" spans="1:15" x14ac:dyDescent="0.55000000000000004">
      <c r="A545" s="33">
        <v>44738</v>
      </c>
      <c r="B545" s="9" t="s">
        <v>4799</v>
      </c>
      <c r="C545" s="9">
        <v>7</v>
      </c>
      <c r="D545" s="9" t="s">
        <v>14119</v>
      </c>
      <c r="E545" s="10" t="s">
        <v>14124</v>
      </c>
      <c r="F545" s="10" t="str">
        <f t="shared" si="106"/>
        <v>B0B7DHSKS7</v>
      </c>
      <c r="G545" s="10" t="str">
        <f t="shared" si="106"/>
        <v>USBBasicMobiles</v>
      </c>
      <c r="H545" s="23">
        <f t="shared" si="106"/>
        <v>3799</v>
      </c>
      <c r="I545" s="23">
        <f t="shared" si="106"/>
        <v>5299</v>
      </c>
      <c r="J545" s="11">
        <f t="shared" si="106"/>
        <v>0.28000000000000003</v>
      </c>
      <c r="K545" s="23">
        <f t="shared" si="100"/>
        <v>37093</v>
      </c>
      <c r="L545" s="23">
        <f t="shared" si="101"/>
        <v>19146.96</v>
      </c>
      <c r="M545" s="23">
        <f t="shared" si="102"/>
        <v>26</v>
      </c>
      <c r="N545" s="23" t="str">
        <f t="shared" si="96"/>
        <v>Jun</v>
      </c>
      <c r="O545" s="23">
        <f t="shared" si="103"/>
        <v>2022</v>
      </c>
    </row>
    <row r="546" spans="1:15" x14ac:dyDescent="0.55000000000000004">
      <c r="A546" s="33">
        <v>44739</v>
      </c>
      <c r="B546" s="9" t="s">
        <v>4811</v>
      </c>
      <c r="C546" s="9">
        <v>11</v>
      </c>
      <c r="D546" s="9" t="s">
        <v>14118</v>
      </c>
      <c r="E546" s="10" t="s">
        <v>14120</v>
      </c>
      <c r="F546" s="10" t="str">
        <f t="shared" si="106"/>
        <v>B09SJ1FTYV</v>
      </c>
      <c r="G546" s="10" t="str">
        <f t="shared" si="106"/>
        <v>BasicCases</v>
      </c>
      <c r="H546" s="23">
        <f t="shared" si="106"/>
        <v>199</v>
      </c>
      <c r="I546" s="23">
        <f t="shared" si="106"/>
        <v>1899</v>
      </c>
      <c r="J546" s="11">
        <f t="shared" si="106"/>
        <v>0.9</v>
      </c>
      <c r="K546" s="23">
        <f t="shared" si="100"/>
        <v>20889</v>
      </c>
      <c r="L546" s="23">
        <f t="shared" si="101"/>
        <v>218.89999999999995</v>
      </c>
      <c r="M546" s="23">
        <f t="shared" si="102"/>
        <v>27</v>
      </c>
      <c r="N546" s="23" t="str">
        <f t="shared" si="96"/>
        <v>Jun</v>
      </c>
      <c r="O546" s="23">
        <f t="shared" si="103"/>
        <v>2022</v>
      </c>
    </row>
    <row r="547" spans="1:15" x14ac:dyDescent="0.55000000000000004">
      <c r="A547" s="33">
        <v>44740</v>
      </c>
      <c r="B547" s="9" t="s">
        <v>4821</v>
      </c>
      <c r="C547" s="9">
        <v>11</v>
      </c>
      <c r="D547" s="9" t="s">
        <v>14119</v>
      </c>
      <c r="E547" s="10" t="s">
        <v>14124</v>
      </c>
      <c r="F547" s="10" t="str">
        <f t="shared" si="106"/>
        <v>B09XJ5LD6L</v>
      </c>
      <c r="G547" s="10" t="str">
        <f t="shared" si="106"/>
        <v>USBSmartphones</v>
      </c>
      <c r="H547" s="23">
        <f t="shared" si="106"/>
        <v>23999</v>
      </c>
      <c r="I547" s="23">
        <f t="shared" si="106"/>
        <v>32999</v>
      </c>
      <c r="J547" s="11">
        <f t="shared" si="106"/>
        <v>0.27</v>
      </c>
      <c r="K547" s="23">
        <f t="shared" si="100"/>
        <v>362989</v>
      </c>
      <c r="L547" s="23">
        <f t="shared" si="101"/>
        <v>192711.97</v>
      </c>
      <c r="M547" s="23">
        <f t="shared" si="102"/>
        <v>28</v>
      </c>
      <c r="N547" s="23" t="str">
        <f t="shared" si="96"/>
        <v>Jun</v>
      </c>
      <c r="O547" s="23">
        <f t="shared" si="103"/>
        <v>2022</v>
      </c>
    </row>
    <row r="548" spans="1:15" x14ac:dyDescent="0.55000000000000004">
      <c r="A548" s="33">
        <v>44741</v>
      </c>
      <c r="B548" s="9" t="s">
        <v>4831</v>
      </c>
      <c r="C548" s="9">
        <v>11</v>
      </c>
      <c r="D548" s="9" t="s">
        <v>14118</v>
      </c>
      <c r="E548" s="10" t="s">
        <v>14120</v>
      </c>
      <c r="F548" s="10" t="str">
        <f t="shared" si="106"/>
        <v>B07WHS7MZ1</v>
      </c>
      <c r="G548" s="10" t="str">
        <f t="shared" si="106"/>
        <v>USBSmartphones</v>
      </c>
      <c r="H548" s="23">
        <f t="shared" si="106"/>
        <v>29990</v>
      </c>
      <c r="I548" s="23">
        <f t="shared" si="106"/>
        <v>39990</v>
      </c>
      <c r="J548" s="11">
        <f t="shared" si="106"/>
        <v>0.25</v>
      </c>
      <c r="K548" s="23">
        <f t="shared" si="100"/>
        <v>439890</v>
      </c>
      <c r="L548" s="23">
        <f t="shared" si="101"/>
        <v>247417.5</v>
      </c>
      <c r="M548" s="23">
        <f t="shared" si="102"/>
        <v>29</v>
      </c>
      <c r="N548" s="23" t="str">
        <f t="shared" si="96"/>
        <v>Jun</v>
      </c>
      <c r="O548" s="23">
        <f t="shared" si="103"/>
        <v>2022</v>
      </c>
    </row>
    <row r="549" spans="1:15" x14ac:dyDescent="0.55000000000000004">
      <c r="A549" s="33">
        <v>44742</v>
      </c>
      <c r="B549" s="9" t="s">
        <v>4842</v>
      </c>
      <c r="C549" s="9">
        <v>11</v>
      </c>
      <c r="D549" s="9" t="s">
        <v>14119</v>
      </c>
      <c r="E549" s="10" t="s">
        <v>14124</v>
      </c>
      <c r="F549" s="10" t="str">
        <f t="shared" si="106"/>
        <v>B0BBVKRP7B</v>
      </c>
      <c r="G549" s="10" t="str">
        <f t="shared" si="106"/>
        <v>SmartWatches</v>
      </c>
      <c r="H549" s="23">
        <f t="shared" si="106"/>
        <v>281</v>
      </c>
      <c r="I549" s="23">
        <f t="shared" si="106"/>
        <v>1999</v>
      </c>
      <c r="J549" s="11">
        <f t="shared" si="106"/>
        <v>0.86</v>
      </c>
      <c r="K549" s="23">
        <f t="shared" si="100"/>
        <v>21989</v>
      </c>
      <c r="L549" s="23">
        <f t="shared" si="101"/>
        <v>432.74000000000007</v>
      </c>
      <c r="M549" s="23">
        <f t="shared" si="102"/>
        <v>30</v>
      </c>
      <c r="N549" s="23" t="str">
        <f t="shared" si="96"/>
        <v>Jun</v>
      </c>
      <c r="O549" s="23">
        <f t="shared" si="103"/>
        <v>2022</v>
      </c>
    </row>
    <row r="550" spans="1:15" x14ac:dyDescent="0.55000000000000004">
      <c r="A550" s="33">
        <v>44743</v>
      </c>
      <c r="B550" s="9" t="s">
        <v>4853</v>
      </c>
      <c r="C550" s="9">
        <v>9</v>
      </c>
      <c r="D550" s="9" t="s">
        <v>14118</v>
      </c>
      <c r="E550" s="10" t="s">
        <v>14120</v>
      </c>
      <c r="F550" s="10" t="str">
        <f t="shared" si="106"/>
        <v>B09NY7W8YD</v>
      </c>
      <c r="G550" s="10" t="str">
        <f t="shared" si="106"/>
        <v>USBSmartphones</v>
      </c>
      <c r="H550" s="23">
        <f t="shared" si="106"/>
        <v>7998</v>
      </c>
      <c r="I550" s="23">
        <f t="shared" si="106"/>
        <v>11999</v>
      </c>
      <c r="J550" s="11">
        <f t="shared" si="106"/>
        <v>0.33</v>
      </c>
      <c r="K550" s="23">
        <f t="shared" si="100"/>
        <v>107991</v>
      </c>
      <c r="L550" s="23">
        <f t="shared" si="101"/>
        <v>48227.939999999995</v>
      </c>
      <c r="M550" s="23">
        <f t="shared" si="102"/>
        <v>1</v>
      </c>
      <c r="N550" s="23" t="str">
        <f t="shared" si="96"/>
        <v>Jul</v>
      </c>
      <c r="O550" s="23">
        <f t="shared" si="103"/>
        <v>2022</v>
      </c>
    </row>
    <row r="551" spans="1:15" x14ac:dyDescent="0.55000000000000004">
      <c r="A551" s="33">
        <v>44744</v>
      </c>
      <c r="B551" s="9" t="s">
        <v>4864</v>
      </c>
      <c r="C551" s="9">
        <v>5</v>
      </c>
      <c r="D551" s="9" t="s">
        <v>14119</v>
      </c>
      <c r="E551" s="10" t="s">
        <v>14124</v>
      </c>
      <c r="F551" s="10" t="str">
        <f t="shared" si="106"/>
        <v>B0BMM7R92G</v>
      </c>
      <c r="G551" s="10" t="str">
        <f t="shared" si="106"/>
        <v>SmartWatches</v>
      </c>
      <c r="H551" s="23">
        <f t="shared" si="106"/>
        <v>249</v>
      </c>
      <c r="I551" s="23">
        <f t="shared" si="106"/>
        <v>999</v>
      </c>
      <c r="J551" s="11">
        <f t="shared" si="106"/>
        <v>0.75</v>
      </c>
      <c r="K551" s="23">
        <f t="shared" si="100"/>
        <v>4995</v>
      </c>
      <c r="L551" s="23">
        <f t="shared" si="101"/>
        <v>311.25</v>
      </c>
      <c r="M551" s="23">
        <f t="shared" si="102"/>
        <v>2</v>
      </c>
      <c r="N551" s="23" t="str">
        <f t="shared" si="96"/>
        <v>Jul</v>
      </c>
      <c r="O551" s="23">
        <f t="shared" si="103"/>
        <v>2022</v>
      </c>
    </row>
    <row r="552" spans="1:15" x14ac:dyDescent="0.55000000000000004">
      <c r="A552" s="33">
        <v>44745</v>
      </c>
      <c r="B552" s="9" t="s">
        <v>4874</v>
      </c>
      <c r="C552" s="9">
        <v>8</v>
      </c>
      <c r="D552" s="9" t="s">
        <v>14118</v>
      </c>
      <c r="E552" s="10" t="s">
        <v>14120</v>
      </c>
      <c r="F552" s="10" t="str">
        <f t="shared" si="106"/>
        <v>B08M66K48D</v>
      </c>
      <c r="G552" s="10" t="str">
        <f t="shared" si="106"/>
        <v>ScreenProtectors</v>
      </c>
      <c r="H552" s="23">
        <f t="shared" si="106"/>
        <v>299</v>
      </c>
      <c r="I552" s="23">
        <f t="shared" si="106"/>
        <v>599</v>
      </c>
      <c r="J552" s="11">
        <f t="shared" si="106"/>
        <v>0.5</v>
      </c>
      <c r="K552" s="23">
        <f t="shared" si="100"/>
        <v>4792</v>
      </c>
      <c r="L552" s="23">
        <f t="shared" si="101"/>
        <v>1196</v>
      </c>
      <c r="M552" s="23">
        <f t="shared" si="102"/>
        <v>3</v>
      </c>
      <c r="N552" s="23" t="str">
        <f t="shared" si="96"/>
        <v>Jul</v>
      </c>
      <c r="O552" s="23">
        <f t="shared" si="103"/>
        <v>2022</v>
      </c>
    </row>
    <row r="553" spans="1:15" x14ac:dyDescent="0.55000000000000004">
      <c r="A553" s="33">
        <v>44746</v>
      </c>
      <c r="B553" s="9" t="s">
        <v>4884</v>
      </c>
      <c r="C553" s="9">
        <v>7</v>
      </c>
      <c r="D553" s="9" t="s">
        <v>14119</v>
      </c>
      <c r="E553" s="10" t="s">
        <v>14124</v>
      </c>
      <c r="F553" s="10" t="str">
        <f t="shared" si="106"/>
        <v>B09RFB2SJQ</v>
      </c>
      <c r="G553" s="10" t="str">
        <f t="shared" si="106"/>
        <v>SmartWatches</v>
      </c>
      <c r="H553" s="23">
        <f t="shared" si="106"/>
        <v>499</v>
      </c>
      <c r="I553" s="23">
        <f t="shared" si="106"/>
        <v>1899</v>
      </c>
      <c r="J553" s="11">
        <f t="shared" si="106"/>
        <v>0.74</v>
      </c>
      <c r="K553" s="23">
        <f t="shared" si="100"/>
        <v>13293</v>
      </c>
      <c r="L553" s="23">
        <f t="shared" si="101"/>
        <v>908.18000000000006</v>
      </c>
      <c r="M553" s="23">
        <f t="shared" si="102"/>
        <v>4</v>
      </c>
      <c r="N553" s="23" t="str">
        <f t="shared" si="96"/>
        <v>Jul</v>
      </c>
      <c r="O553" s="23">
        <f t="shared" si="103"/>
        <v>2022</v>
      </c>
    </row>
    <row r="554" spans="1:15" x14ac:dyDescent="0.55000000000000004">
      <c r="A554" s="33">
        <v>44747</v>
      </c>
      <c r="B554" s="9" t="s">
        <v>4894</v>
      </c>
      <c r="C554" s="9">
        <v>6</v>
      </c>
      <c r="D554" s="9" t="s">
        <v>14118</v>
      </c>
      <c r="E554" s="10" t="s">
        <v>14120</v>
      </c>
      <c r="F554" s="10" t="str">
        <f t="shared" ref="F554:J563" si="107">VLOOKUP($B554,Cleaned_data,F$2,FALSE)</f>
        <v>B0B82YGCF6</v>
      </c>
      <c r="G554" s="10" t="str">
        <f t="shared" si="107"/>
        <v>SmartWatches</v>
      </c>
      <c r="H554" s="23">
        <f t="shared" si="107"/>
        <v>899</v>
      </c>
      <c r="I554" s="23">
        <f t="shared" si="107"/>
        <v>3499</v>
      </c>
      <c r="J554" s="11">
        <f t="shared" si="107"/>
        <v>0.74</v>
      </c>
      <c r="K554" s="23">
        <f t="shared" si="100"/>
        <v>20994</v>
      </c>
      <c r="L554" s="23">
        <f t="shared" si="101"/>
        <v>1402.44</v>
      </c>
      <c r="M554" s="23">
        <f t="shared" si="102"/>
        <v>5</v>
      </c>
      <c r="N554" s="23" t="str">
        <f t="shared" si="96"/>
        <v>Jul</v>
      </c>
      <c r="O554" s="23">
        <f t="shared" si="103"/>
        <v>2022</v>
      </c>
    </row>
    <row r="555" spans="1:15" x14ac:dyDescent="0.55000000000000004">
      <c r="A555" s="33">
        <v>44748</v>
      </c>
      <c r="B555" s="9" t="s">
        <v>4905</v>
      </c>
      <c r="C555" s="9">
        <v>15</v>
      </c>
      <c r="D555" s="9" t="s">
        <v>14119</v>
      </c>
      <c r="E555" s="10" t="s">
        <v>14124</v>
      </c>
      <c r="F555" s="10" t="str">
        <f t="shared" si="107"/>
        <v>B08HF4W2CT</v>
      </c>
      <c r="G555" s="10" t="str">
        <f t="shared" si="107"/>
        <v>PowerBanks</v>
      </c>
      <c r="H555" s="23">
        <f t="shared" si="107"/>
        <v>1599</v>
      </c>
      <c r="I555" s="23">
        <f t="shared" si="107"/>
        <v>3499</v>
      </c>
      <c r="J555" s="11">
        <f t="shared" si="107"/>
        <v>0.54</v>
      </c>
      <c r="K555" s="23">
        <f t="shared" si="100"/>
        <v>52485</v>
      </c>
      <c r="L555" s="23">
        <f t="shared" si="101"/>
        <v>11033.099999999999</v>
      </c>
      <c r="M555" s="23">
        <f t="shared" si="102"/>
        <v>6</v>
      </c>
      <c r="N555" s="23" t="str">
        <f t="shared" si="96"/>
        <v>Jul</v>
      </c>
      <c r="O555" s="23">
        <f t="shared" si="103"/>
        <v>2022</v>
      </c>
    </row>
    <row r="556" spans="1:15" x14ac:dyDescent="0.55000000000000004">
      <c r="A556" s="33">
        <v>44749</v>
      </c>
      <c r="B556" s="9" t="s">
        <v>4915</v>
      </c>
      <c r="C556" s="23">
        <v>23</v>
      </c>
      <c r="D556" s="9" t="s">
        <v>14118</v>
      </c>
      <c r="E556" s="10" t="s">
        <v>14120</v>
      </c>
      <c r="F556" s="10" t="str">
        <f t="shared" si="107"/>
        <v>B08BCKN299</v>
      </c>
      <c r="G556" s="10" t="str">
        <f t="shared" si="107"/>
        <v>USB</v>
      </c>
      <c r="H556" s="23">
        <f t="shared" si="107"/>
        <v>120</v>
      </c>
      <c r="I556" s="23">
        <f t="shared" si="107"/>
        <v>999</v>
      </c>
      <c r="J556" s="11">
        <f t="shared" si="107"/>
        <v>0.88</v>
      </c>
      <c r="K556" s="23">
        <f t="shared" si="100"/>
        <v>22977</v>
      </c>
      <c r="L556" s="23">
        <f t="shared" si="101"/>
        <v>331.2</v>
      </c>
      <c r="M556" s="23">
        <f t="shared" si="102"/>
        <v>7</v>
      </c>
      <c r="N556" s="23" t="str">
        <f t="shared" ref="N556:N619" si="108">TEXT(A556,"mmm")</f>
        <v>Jul</v>
      </c>
      <c r="O556" s="23">
        <f t="shared" si="103"/>
        <v>2022</v>
      </c>
    </row>
    <row r="557" spans="1:15" x14ac:dyDescent="0.55000000000000004">
      <c r="A557" s="33">
        <v>44750</v>
      </c>
      <c r="B557" s="9" t="s">
        <v>4927</v>
      </c>
      <c r="C557" s="9">
        <v>14</v>
      </c>
      <c r="D557" s="9" t="s">
        <v>14119</v>
      </c>
      <c r="E557" s="10" t="s">
        <v>14124</v>
      </c>
      <c r="F557" s="10" t="str">
        <f t="shared" si="107"/>
        <v>B0B2X35B1K</v>
      </c>
      <c r="G557" s="10" t="str">
        <f t="shared" si="107"/>
        <v>SmartWatches</v>
      </c>
      <c r="H557" s="23">
        <f t="shared" si="107"/>
        <v>3999</v>
      </c>
      <c r="I557" s="23">
        <f t="shared" si="107"/>
        <v>6999</v>
      </c>
      <c r="J557" s="11">
        <f t="shared" si="107"/>
        <v>0.43</v>
      </c>
      <c r="K557" s="23">
        <f t="shared" si="100"/>
        <v>97986</v>
      </c>
      <c r="L557" s="23">
        <f t="shared" si="101"/>
        <v>31912.020000000004</v>
      </c>
      <c r="M557" s="23">
        <f t="shared" si="102"/>
        <v>8</v>
      </c>
      <c r="N557" s="23" t="str">
        <f t="shared" si="108"/>
        <v>Jul</v>
      </c>
      <c r="O557" s="23">
        <f t="shared" si="103"/>
        <v>2022</v>
      </c>
    </row>
    <row r="558" spans="1:15" x14ac:dyDescent="0.55000000000000004">
      <c r="A558" s="33">
        <v>44751</v>
      </c>
      <c r="B558" s="9" t="s">
        <v>4937</v>
      </c>
      <c r="C558" s="9">
        <v>9</v>
      </c>
      <c r="D558" s="9" t="s">
        <v>14118</v>
      </c>
      <c r="E558" s="10" t="s">
        <v>14120</v>
      </c>
      <c r="F558" s="10" t="str">
        <f t="shared" si="107"/>
        <v>B09QS9CWLV</v>
      </c>
      <c r="G558" s="10" t="str">
        <f t="shared" si="107"/>
        <v>USBSmartphones</v>
      </c>
      <c r="H558" s="23">
        <f t="shared" si="107"/>
        <v>12999</v>
      </c>
      <c r="I558" s="23">
        <f t="shared" si="107"/>
        <v>18999</v>
      </c>
      <c r="J558" s="11">
        <f t="shared" si="107"/>
        <v>0.32</v>
      </c>
      <c r="K558" s="23">
        <f t="shared" si="100"/>
        <v>170991</v>
      </c>
      <c r="L558" s="23">
        <f t="shared" si="101"/>
        <v>79553.87999999999</v>
      </c>
      <c r="M558" s="23">
        <f t="shared" si="102"/>
        <v>9</v>
      </c>
      <c r="N558" s="23" t="str">
        <f t="shared" si="108"/>
        <v>Jul</v>
      </c>
      <c r="O558" s="23">
        <f t="shared" si="103"/>
        <v>2022</v>
      </c>
    </row>
    <row r="559" spans="1:15" x14ac:dyDescent="0.55000000000000004">
      <c r="A559" s="33">
        <v>44752</v>
      </c>
      <c r="B559" s="9" t="s">
        <v>4939</v>
      </c>
      <c r="C559" s="9">
        <v>4</v>
      </c>
      <c r="D559" s="9" t="s">
        <v>14119</v>
      </c>
      <c r="E559" s="10" t="s">
        <v>14124</v>
      </c>
      <c r="F559" s="10" t="str">
        <f t="shared" si="107"/>
        <v>B0B1NX6JTN</v>
      </c>
      <c r="G559" s="10" t="str">
        <f t="shared" si="107"/>
        <v>BasicCases</v>
      </c>
      <c r="H559" s="23">
        <f t="shared" si="107"/>
        <v>1599</v>
      </c>
      <c r="I559" s="23">
        <f t="shared" si="107"/>
        <v>2599</v>
      </c>
      <c r="J559" s="11">
        <f t="shared" si="107"/>
        <v>0.38</v>
      </c>
      <c r="K559" s="23">
        <f t="shared" si="100"/>
        <v>10396</v>
      </c>
      <c r="L559" s="23">
        <f t="shared" si="101"/>
        <v>3965.52</v>
      </c>
      <c r="M559" s="23">
        <f t="shared" si="102"/>
        <v>10</v>
      </c>
      <c r="N559" s="23" t="str">
        <f t="shared" si="108"/>
        <v>Jul</v>
      </c>
      <c r="O559" s="23">
        <f t="shared" si="103"/>
        <v>2022</v>
      </c>
    </row>
    <row r="560" spans="1:15" x14ac:dyDescent="0.55000000000000004">
      <c r="A560" s="33">
        <v>44753</v>
      </c>
      <c r="B560" s="9" t="s">
        <v>4949</v>
      </c>
      <c r="C560" s="9">
        <v>3</v>
      </c>
      <c r="D560" s="9" t="s">
        <v>14118</v>
      </c>
      <c r="E560" s="10" t="s">
        <v>14120</v>
      </c>
      <c r="F560" s="10" t="str">
        <f t="shared" si="107"/>
        <v>B078G6ZF5Z</v>
      </c>
      <c r="G560" s="10" t="str">
        <f t="shared" si="107"/>
        <v>WallChargers</v>
      </c>
      <c r="H560" s="23">
        <f t="shared" si="107"/>
        <v>699</v>
      </c>
      <c r="I560" s="23">
        <f t="shared" si="107"/>
        <v>1199</v>
      </c>
      <c r="J560" s="11">
        <f t="shared" si="107"/>
        <v>0.42</v>
      </c>
      <c r="K560" s="23">
        <f t="shared" si="100"/>
        <v>3597</v>
      </c>
      <c r="L560" s="23">
        <f t="shared" si="101"/>
        <v>1216.2600000000002</v>
      </c>
      <c r="M560" s="23">
        <f t="shared" si="102"/>
        <v>11</v>
      </c>
      <c r="N560" s="23" t="str">
        <f t="shared" si="108"/>
        <v>Jul</v>
      </c>
      <c r="O560" s="23">
        <f t="shared" si="103"/>
        <v>2022</v>
      </c>
    </row>
    <row r="561" spans="1:15" x14ac:dyDescent="0.55000000000000004">
      <c r="A561" s="33">
        <v>44754</v>
      </c>
      <c r="B561" s="9" t="s">
        <v>4954</v>
      </c>
      <c r="C561" s="9">
        <v>8</v>
      </c>
      <c r="D561" s="9" t="s">
        <v>14119</v>
      </c>
      <c r="E561" s="10" t="s">
        <v>14124</v>
      </c>
      <c r="F561" s="10" t="str">
        <f t="shared" si="107"/>
        <v>B0BBW521YC</v>
      </c>
      <c r="G561" s="10" t="str">
        <f t="shared" si="107"/>
        <v>PhoneCharms</v>
      </c>
      <c r="H561" s="23">
        <f t="shared" si="107"/>
        <v>99</v>
      </c>
      <c r="I561" s="23">
        <f t="shared" si="107"/>
        <v>999</v>
      </c>
      <c r="J561" s="11">
        <f t="shared" si="107"/>
        <v>0.9</v>
      </c>
      <c r="K561" s="23">
        <f t="shared" si="100"/>
        <v>7992</v>
      </c>
      <c r="L561" s="23">
        <f t="shared" si="101"/>
        <v>79.199999999999989</v>
      </c>
      <c r="M561" s="23">
        <f t="shared" si="102"/>
        <v>12</v>
      </c>
      <c r="N561" s="23" t="str">
        <f t="shared" si="108"/>
        <v>Jul</v>
      </c>
      <c r="O561" s="23">
        <f t="shared" si="103"/>
        <v>2022</v>
      </c>
    </row>
    <row r="562" spans="1:15" x14ac:dyDescent="0.55000000000000004">
      <c r="A562" s="33">
        <v>44755</v>
      </c>
      <c r="B562" s="9" t="s">
        <v>4965</v>
      </c>
      <c r="C562" s="9">
        <v>12</v>
      </c>
      <c r="D562" s="9" t="s">
        <v>14118</v>
      </c>
      <c r="E562" s="10" t="s">
        <v>14120</v>
      </c>
      <c r="F562" s="10" t="str">
        <f t="shared" si="107"/>
        <v>B09HSKYMB3</v>
      </c>
      <c r="G562" s="10" t="str">
        <f t="shared" si="107"/>
        <v>USBSmartphones</v>
      </c>
      <c r="H562" s="23">
        <f t="shared" si="107"/>
        <v>7915</v>
      </c>
      <c r="I562" s="23">
        <f t="shared" si="107"/>
        <v>9999</v>
      </c>
      <c r="J562" s="11">
        <f t="shared" si="107"/>
        <v>0.21</v>
      </c>
      <c r="K562" s="23">
        <f t="shared" si="100"/>
        <v>119988</v>
      </c>
      <c r="L562" s="23">
        <f t="shared" si="101"/>
        <v>75034.2</v>
      </c>
      <c r="M562" s="23">
        <f t="shared" si="102"/>
        <v>13</v>
      </c>
      <c r="N562" s="23" t="str">
        <f t="shared" si="108"/>
        <v>Jul</v>
      </c>
      <c r="O562" s="23">
        <f t="shared" si="103"/>
        <v>2022</v>
      </c>
    </row>
    <row r="563" spans="1:15" x14ac:dyDescent="0.55000000000000004">
      <c r="A563" s="33">
        <v>44756</v>
      </c>
      <c r="B563" s="9" t="s">
        <v>4976</v>
      </c>
      <c r="C563" s="9">
        <v>15</v>
      </c>
      <c r="D563" s="9" t="s">
        <v>14119</v>
      </c>
      <c r="E563" s="10" t="s">
        <v>14124</v>
      </c>
      <c r="F563" s="10" t="str">
        <f t="shared" si="107"/>
        <v>B09YV42QHZ</v>
      </c>
      <c r="G563" s="10" t="str">
        <f t="shared" si="107"/>
        <v>SmartWatches</v>
      </c>
      <c r="H563" s="23">
        <f t="shared" si="107"/>
        <v>1499</v>
      </c>
      <c r="I563" s="23">
        <f t="shared" si="107"/>
        <v>7999</v>
      </c>
      <c r="J563" s="11">
        <f t="shared" si="107"/>
        <v>0.81</v>
      </c>
      <c r="K563" s="23">
        <f t="shared" si="100"/>
        <v>119985</v>
      </c>
      <c r="L563" s="23">
        <f t="shared" si="101"/>
        <v>4272.1499999999987</v>
      </c>
      <c r="M563" s="23">
        <f t="shared" si="102"/>
        <v>14</v>
      </c>
      <c r="N563" s="23" t="str">
        <f t="shared" si="108"/>
        <v>Jul</v>
      </c>
      <c r="O563" s="23">
        <f t="shared" si="103"/>
        <v>2022</v>
      </c>
    </row>
    <row r="564" spans="1:15" x14ac:dyDescent="0.55000000000000004">
      <c r="A564" s="33">
        <v>44757</v>
      </c>
      <c r="B564" s="9" t="s">
        <v>4981</v>
      </c>
      <c r="C564" s="9">
        <v>17</v>
      </c>
      <c r="D564" s="9" t="s">
        <v>14118</v>
      </c>
      <c r="E564" s="10" t="s">
        <v>14120</v>
      </c>
      <c r="F564" s="10" t="str">
        <f t="shared" ref="F564:J573" si="109">VLOOKUP($B564,Cleaned_data,F$2,FALSE)</f>
        <v>B09BF8JBWX</v>
      </c>
      <c r="G564" s="10" t="str">
        <f t="shared" si="109"/>
        <v>USBBasicMobiles</v>
      </c>
      <c r="H564" s="23">
        <f t="shared" si="109"/>
        <v>1055</v>
      </c>
      <c r="I564" s="23">
        <f t="shared" si="109"/>
        <v>1249</v>
      </c>
      <c r="J564" s="11">
        <f t="shared" si="109"/>
        <v>0.16</v>
      </c>
      <c r="K564" s="23">
        <f t="shared" si="100"/>
        <v>21233</v>
      </c>
      <c r="L564" s="23">
        <f t="shared" si="101"/>
        <v>15065.4</v>
      </c>
      <c r="M564" s="23">
        <f t="shared" si="102"/>
        <v>15</v>
      </c>
      <c r="N564" s="23" t="str">
        <f t="shared" si="108"/>
        <v>Jul</v>
      </c>
      <c r="O564" s="23">
        <f t="shared" si="103"/>
        <v>2022</v>
      </c>
    </row>
    <row r="565" spans="1:15" x14ac:dyDescent="0.55000000000000004">
      <c r="A565" s="33">
        <v>44758</v>
      </c>
      <c r="B565" s="9" t="s">
        <v>4992</v>
      </c>
      <c r="C565" s="9">
        <v>3</v>
      </c>
      <c r="D565" s="9" t="s">
        <v>14119</v>
      </c>
      <c r="E565" s="10" t="s">
        <v>14124</v>
      </c>
      <c r="F565" s="10" t="str">
        <f t="shared" si="109"/>
        <v>B0B5YBGCKD</v>
      </c>
      <c r="G565" s="10" t="str">
        <f t="shared" si="109"/>
        <v>ScreenProtectors</v>
      </c>
      <c r="H565" s="23">
        <f t="shared" si="109"/>
        <v>150</v>
      </c>
      <c r="I565" s="23">
        <f t="shared" si="109"/>
        <v>599</v>
      </c>
      <c r="J565" s="11">
        <f t="shared" si="109"/>
        <v>0.75</v>
      </c>
      <c r="K565" s="23">
        <f t="shared" si="100"/>
        <v>1797</v>
      </c>
      <c r="L565" s="23">
        <f t="shared" si="101"/>
        <v>112.5</v>
      </c>
      <c r="M565" s="23">
        <f t="shared" si="102"/>
        <v>16</v>
      </c>
      <c r="N565" s="23" t="str">
        <f t="shared" si="108"/>
        <v>Jul</v>
      </c>
      <c r="O565" s="23">
        <f t="shared" si="103"/>
        <v>2022</v>
      </c>
    </row>
    <row r="566" spans="1:15" x14ac:dyDescent="0.55000000000000004">
      <c r="A566" s="33">
        <v>44759</v>
      </c>
      <c r="B566" s="9" t="s">
        <v>739</v>
      </c>
      <c r="C566" s="9">
        <v>2</v>
      </c>
      <c r="D566" s="9" t="s">
        <v>14118</v>
      </c>
      <c r="E566" s="10" t="s">
        <v>14120</v>
      </c>
      <c r="F566" s="10" t="str">
        <f t="shared" si="109"/>
        <v>B01GGKYKQM</v>
      </c>
      <c r="G566" s="10" t="str">
        <f t="shared" si="109"/>
        <v>USBCables</v>
      </c>
      <c r="H566" s="23">
        <f t="shared" si="109"/>
        <v>219</v>
      </c>
      <c r="I566" s="23">
        <f t="shared" si="109"/>
        <v>700</v>
      </c>
      <c r="J566" s="11">
        <f t="shared" si="109"/>
        <v>0.69</v>
      </c>
      <c r="K566" s="23">
        <f t="shared" si="100"/>
        <v>1400</v>
      </c>
      <c r="L566" s="23">
        <f t="shared" si="101"/>
        <v>135.78000000000003</v>
      </c>
      <c r="M566" s="23">
        <f t="shared" si="102"/>
        <v>17</v>
      </c>
      <c r="N566" s="23" t="str">
        <f t="shared" si="108"/>
        <v>Jul</v>
      </c>
      <c r="O566" s="23">
        <f t="shared" si="103"/>
        <v>2022</v>
      </c>
    </row>
    <row r="567" spans="1:15" x14ac:dyDescent="0.55000000000000004">
      <c r="A567" s="33">
        <v>44760</v>
      </c>
      <c r="B567" s="9" t="s">
        <v>5005</v>
      </c>
      <c r="C567" s="9">
        <v>9</v>
      </c>
      <c r="D567" s="9" t="s">
        <v>14119</v>
      </c>
      <c r="E567" s="10" t="s">
        <v>14124</v>
      </c>
      <c r="F567" s="10" t="str">
        <f t="shared" si="109"/>
        <v>B09MY4W73Q</v>
      </c>
      <c r="G567" s="10" t="str">
        <f t="shared" si="109"/>
        <v>BasicCases</v>
      </c>
      <c r="H567" s="23">
        <f t="shared" si="109"/>
        <v>474</v>
      </c>
      <c r="I567" s="23">
        <f t="shared" si="109"/>
        <v>1799</v>
      </c>
      <c r="J567" s="11">
        <f t="shared" si="109"/>
        <v>0.74</v>
      </c>
      <c r="K567" s="23">
        <f t="shared" si="100"/>
        <v>16191</v>
      </c>
      <c r="L567" s="23">
        <f t="shared" si="101"/>
        <v>1109.1600000000001</v>
      </c>
      <c r="M567" s="23">
        <f t="shared" si="102"/>
        <v>18</v>
      </c>
      <c r="N567" s="23" t="str">
        <f t="shared" si="108"/>
        <v>Jul</v>
      </c>
      <c r="O567" s="23">
        <f t="shared" si="103"/>
        <v>2022</v>
      </c>
    </row>
    <row r="568" spans="1:15" x14ac:dyDescent="0.55000000000000004">
      <c r="A568" s="33">
        <v>44761</v>
      </c>
      <c r="B568" s="9" t="s">
        <v>776</v>
      </c>
      <c r="C568" s="9">
        <v>5</v>
      </c>
      <c r="D568" s="9" t="s">
        <v>14118</v>
      </c>
      <c r="E568" s="10" t="s">
        <v>14120</v>
      </c>
      <c r="F568" s="10" t="str">
        <f t="shared" si="109"/>
        <v>B08R69VDHT</v>
      </c>
      <c r="G568" s="10" t="str">
        <f t="shared" si="109"/>
        <v>USBCables</v>
      </c>
      <c r="H568" s="23">
        <f t="shared" si="109"/>
        <v>115</v>
      </c>
      <c r="I568" s="23">
        <f t="shared" si="109"/>
        <v>499</v>
      </c>
      <c r="J568" s="11">
        <f t="shared" si="109"/>
        <v>0.77</v>
      </c>
      <c r="K568" s="23">
        <f t="shared" si="100"/>
        <v>2495</v>
      </c>
      <c r="L568" s="23">
        <f t="shared" si="101"/>
        <v>132.25</v>
      </c>
      <c r="M568" s="23">
        <f t="shared" si="102"/>
        <v>19</v>
      </c>
      <c r="N568" s="23" t="str">
        <f t="shared" si="108"/>
        <v>Jul</v>
      </c>
      <c r="O568" s="23">
        <f t="shared" si="103"/>
        <v>2022</v>
      </c>
    </row>
    <row r="569" spans="1:15" x14ac:dyDescent="0.55000000000000004">
      <c r="A569" s="33">
        <v>44762</v>
      </c>
      <c r="B569" s="9" t="s">
        <v>5018</v>
      </c>
      <c r="C569" s="9">
        <v>6</v>
      </c>
      <c r="D569" s="9" t="s">
        <v>14119</v>
      </c>
      <c r="E569" s="10" t="s">
        <v>14124</v>
      </c>
      <c r="F569" s="10" t="str">
        <f t="shared" si="109"/>
        <v>B09T37CKQ5</v>
      </c>
      <c r="G569" s="10" t="str">
        <f t="shared" si="109"/>
        <v>WallChargers</v>
      </c>
      <c r="H569" s="23">
        <f t="shared" si="109"/>
        <v>239</v>
      </c>
      <c r="I569" s="23">
        <f t="shared" si="109"/>
        <v>599</v>
      </c>
      <c r="J569" s="11">
        <f t="shared" si="109"/>
        <v>0.6</v>
      </c>
      <c r="K569" s="23">
        <f t="shared" si="100"/>
        <v>3594</v>
      </c>
      <c r="L569" s="23">
        <f t="shared" si="101"/>
        <v>573.6</v>
      </c>
      <c r="M569" s="23">
        <f t="shared" si="102"/>
        <v>20</v>
      </c>
      <c r="N569" s="23" t="str">
        <f t="shared" si="108"/>
        <v>Jul</v>
      </c>
      <c r="O569" s="23">
        <f t="shared" si="103"/>
        <v>2022</v>
      </c>
    </row>
    <row r="570" spans="1:15" x14ac:dyDescent="0.55000000000000004">
      <c r="A570" s="33">
        <v>44763</v>
      </c>
      <c r="B570" s="9" t="s">
        <v>5023</v>
      </c>
      <c r="C570" s="9">
        <v>8</v>
      </c>
      <c r="D570" s="9" t="s">
        <v>14118</v>
      </c>
      <c r="E570" s="10" t="s">
        <v>14120</v>
      </c>
      <c r="F570" s="10" t="str">
        <f t="shared" si="109"/>
        <v>B09GFPN6TP</v>
      </c>
      <c r="G570" s="10" t="str">
        <f t="shared" si="109"/>
        <v>USBSmartphones</v>
      </c>
      <c r="H570" s="23">
        <f t="shared" si="109"/>
        <v>7499</v>
      </c>
      <c r="I570" s="23">
        <f t="shared" si="109"/>
        <v>9499</v>
      </c>
      <c r="J570" s="11">
        <f t="shared" si="109"/>
        <v>0.21</v>
      </c>
      <c r="K570" s="23">
        <f t="shared" si="100"/>
        <v>75992</v>
      </c>
      <c r="L570" s="23">
        <f t="shared" si="101"/>
        <v>47393.68</v>
      </c>
      <c r="M570" s="23">
        <f t="shared" si="102"/>
        <v>21</v>
      </c>
      <c r="N570" s="23" t="str">
        <f t="shared" si="108"/>
        <v>Jul</v>
      </c>
      <c r="O570" s="23">
        <f t="shared" si="103"/>
        <v>2022</v>
      </c>
    </row>
    <row r="571" spans="1:15" x14ac:dyDescent="0.55000000000000004">
      <c r="A571" s="33">
        <v>44764</v>
      </c>
      <c r="B571" s="9" t="s">
        <v>5027</v>
      </c>
      <c r="C571" s="9">
        <v>10</v>
      </c>
      <c r="D571" s="9" t="s">
        <v>14119</v>
      </c>
      <c r="E571" s="10" t="s">
        <v>14124</v>
      </c>
      <c r="F571" s="10" t="str">
        <f t="shared" si="109"/>
        <v>B0B298D54H</v>
      </c>
      <c r="G571" s="10" t="str">
        <f t="shared" si="109"/>
        <v>SmartWatches</v>
      </c>
      <c r="H571" s="23">
        <f t="shared" si="109"/>
        <v>265</v>
      </c>
      <c r="I571" s="23">
        <f t="shared" si="109"/>
        <v>999</v>
      </c>
      <c r="J571" s="11">
        <f t="shared" si="109"/>
        <v>0.73</v>
      </c>
      <c r="K571" s="23">
        <f t="shared" si="100"/>
        <v>9990</v>
      </c>
      <c r="L571" s="23">
        <f t="shared" si="101"/>
        <v>715.5</v>
      </c>
      <c r="M571" s="23">
        <f t="shared" si="102"/>
        <v>22</v>
      </c>
      <c r="N571" s="23" t="str">
        <f t="shared" si="108"/>
        <v>Jul</v>
      </c>
      <c r="O571" s="23">
        <f t="shared" si="103"/>
        <v>2022</v>
      </c>
    </row>
    <row r="572" spans="1:15" x14ac:dyDescent="0.55000000000000004">
      <c r="A572" s="33">
        <v>44765</v>
      </c>
      <c r="B572" s="9" t="s">
        <v>5038</v>
      </c>
      <c r="C572" s="9">
        <v>15</v>
      </c>
      <c r="D572" s="9" t="s">
        <v>14118</v>
      </c>
      <c r="E572" s="10" t="s">
        <v>14120</v>
      </c>
      <c r="F572" s="10" t="str">
        <f t="shared" si="109"/>
        <v>B08VB57558</v>
      </c>
      <c r="G572" s="10" t="str">
        <f t="shared" si="109"/>
        <v>USBSmartphones</v>
      </c>
      <c r="H572" s="23">
        <f t="shared" si="109"/>
        <v>37990</v>
      </c>
      <c r="I572" s="23">
        <f t="shared" si="109"/>
        <v>74999</v>
      </c>
      <c r="J572" s="11">
        <f t="shared" si="109"/>
        <v>0.49</v>
      </c>
      <c r="K572" s="23">
        <f t="shared" si="100"/>
        <v>1124985</v>
      </c>
      <c r="L572" s="23">
        <f t="shared" si="101"/>
        <v>290623.5</v>
      </c>
      <c r="M572" s="23">
        <f t="shared" si="102"/>
        <v>23</v>
      </c>
      <c r="N572" s="23" t="str">
        <f t="shared" si="108"/>
        <v>Jul</v>
      </c>
      <c r="O572" s="23">
        <f t="shared" si="103"/>
        <v>2022</v>
      </c>
    </row>
    <row r="573" spans="1:15" x14ac:dyDescent="0.55000000000000004">
      <c r="A573" s="33">
        <v>44766</v>
      </c>
      <c r="B573" s="9" t="s">
        <v>797</v>
      </c>
      <c r="C573" s="9">
        <v>17</v>
      </c>
      <c r="D573" s="9" t="s">
        <v>14119</v>
      </c>
      <c r="E573" s="10" t="s">
        <v>14124</v>
      </c>
      <c r="F573" s="10" t="str">
        <f t="shared" si="109"/>
        <v>B09CMP1SC8</v>
      </c>
      <c r="G573" s="10" t="str">
        <f t="shared" si="109"/>
        <v>USBCables</v>
      </c>
      <c r="H573" s="23">
        <f t="shared" si="109"/>
        <v>199</v>
      </c>
      <c r="I573" s="23">
        <f t="shared" si="109"/>
        <v>499</v>
      </c>
      <c r="J573" s="11">
        <f t="shared" si="109"/>
        <v>0.6</v>
      </c>
      <c r="K573" s="23">
        <f t="shared" si="100"/>
        <v>8483</v>
      </c>
      <c r="L573" s="23">
        <f t="shared" si="101"/>
        <v>1353.2</v>
      </c>
      <c r="M573" s="23">
        <f t="shared" si="102"/>
        <v>24</v>
      </c>
      <c r="N573" s="23" t="str">
        <f t="shared" si="108"/>
        <v>Jul</v>
      </c>
      <c r="O573" s="23">
        <f t="shared" si="103"/>
        <v>2022</v>
      </c>
    </row>
    <row r="574" spans="1:15" x14ac:dyDescent="0.55000000000000004">
      <c r="A574" s="33">
        <v>44767</v>
      </c>
      <c r="B574" s="9" t="s">
        <v>807</v>
      </c>
      <c r="C574" s="9">
        <v>18</v>
      </c>
      <c r="D574" s="9" t="s">
        <v>14118</v>
      </c>
      <c r="E574" s="10" t="s">
        <v>14120</v>
      </c>
      <c r="F574" s="10" t="str">
        <f t="shared" ref="F574:J583" si="110">VLOOKUP($B574,Cleaned_data,F$2,FALSE)</f>
        <v>B09YLXYP7Y</v>
      </c>
      <c r="G574" s="10" t="str">
        <f t="shared" si="110"/>
        <v>USBCables</v>
      </c>
      <c r="H574" s="23">
        <f t="shared" si="110"/>
        <v>179</v>
      </c>
      <c r="I574" s="23">
        <f t="shared" si="110"/>
        <v>399</v>
      </c>
      <c r="J574" s="11">
        <f t="shared" si="110"/>
        <v>0.55000000000000004</v>
      </c>
      <c r="K574" s="23">
        <f t="shared" si="100"/>
        <v>7182</v>
      </c>
      <c r="L574" s="23">
        <f t="shared" si="101"/>
        <v>1449.8999999999999</v>
      </c>
      <c r="M574" s="23">
        <f t="shared" si="102"/>
        <v>25</v>
      </c>
      <c r="N574" s="23" t="str">
        <f t="shared" si="108"/>
        <v>Jul</v>
      </c>
      <c r="O574" s="23">
        <f t="shared" si="103"/>
        <v>2022</v>
      </c>
    </row>
    <row r="575" spans="1:15" x14ac:dyDescent="0.55000000000000004">
      <c r="A575" s="33">
        <v>44768</v>
      </c>
      <c r="B575" s="9" t="s">
        <v>5054</v>
      </c>
      <c r="C575" s="9">
        <v>6</v>
      </c>
      <c r="D575" s="9" t="s">
        <v>14119</v>
      </c>
      <c r="E575" s="10" t="s">
        <v>14124</v>
      </c>
      <c r="F575" s="10" t="str">
        <f t="shared" si="110"/>
        <v>B0B9BXKBC7</v>
      </c>
      <c r="G575" s="10" t="str">
        <f t="shared" si="110"/>
        <v>SelfieSticks</v>
      </c>
      <c r="H575" s="23">
        <f t="shared" si="110"/>
        <v>1799</v>
      </c>
      <c r="I575" s="23">
        <f t="shared" si="110"/>
        <v>3999</v>
      </c>
      <c r="J575" s="11">
        <f t="shared" si="110"/>
        <v>0.55000000000000004</v>
      </c>
      <c r="K575" s="23">
        <f t="shared" si="100"/>
        <v>23994</v>
      </c>
      <c r="L575" s="23">
        <f t="shared" si="101"/>
        <v>4857.2999999999993</v>
      </c>
      <c r="M575" s="23">
        <f t="shared" si="102"/>
        <v>26</v>
      </c>
      <c r="N575" s="23" t="str">
        <f t="shared" si="108"/>
        <v>Jul</v>
      </c>
      <c r="O575" s="23">
        <f t="shared" si="103"/>
        <v>2022</v>
      </c>
    </row>
    <row r="576" spans="1:15" x14ac:dyDescent="0.55000000000000004">
      <c r="A576" s="33">
        <v>44769</v>
      </c>
      <c r="B576" s="9" t="s">
        <v>5064</v>
      </c>
      <c r="C576" s="9">
        <v>6</v>
      </c>
      <c r="D576" s="9" t="s">
        <v>14118</v>
      </c>
      <c r="E576" s="10" t="s">
        <v>14120</v>
      </c>
      <c r="F576" s="10" t="str">
        <f t="shared" si="110"/>
        <v>B09NY6TRXG</v>
      </c>
      <c r="G576" s="10" t="str">
        <f t="shared" si="110"/>
        <v>USBSmartphones</v>
      </c>
      <c r="H576" s="23">
        <f t="shared" si="110"/>
        <v>8499</v>
      </c>
      <c r="I576" s="23">
        <f t="shared" si="110"/>
        <v>11999</v>
      </c>
      <c r="J576" s="11">
        <f t="shared" si="110"/>
        <v>0.28999999999999998</v>
      </c>
      <c r="K576" s="23">
        <f t="shared" si="100"/>
        <v>71994</v>
      </c>
      <c r="L576" s="23">
        <f t="shared" si="101"/>
        <v>36205.74</v>
      </c>
      <c r="M576" s="23">
        <f t="shared" si="102"/>
        <v>27</v>
      </c>
      <c r="N576" s="23" t="str">
        <f t="shared" si="108"/>
        <v>Jul</v>
      </c>
      <c r="O576" s="23">
        <f t="shared" si="103"/>
        <v>2022</v>
      </c>
    </row>
    <row r="577" spans="1:15" x14ac:dyDescent="0.55000000000000004">
      <c r="A577" s="33">
        <v>44770</v>
      </c>
      <c r="B577" s="9" t="s">
        <v>5074</v>
      </c>
      <c r="C577" s="9">
        <v>6</v>
      </c>
      <c r="D577" s="9" t="s">
        <v>14119</v>
      </c>
      <c r="E577" s="10" t="s">
        <v>14124</v>
      </c>
      <c r="F577" s="10" t="str">
        <f t="shared" si="110"/>
        <v>B09NVPJ3P4</v>
      </c>
      <c r="G577" s="10" t="str">
        <f t="shared" si="110"/>
        <v>SmartWatches</v>
      </c>
      <c r="H577" s="23">
        <f t="shared" si="110"/>
        <v>1999</v>
      </c>
      <c r="I577" s="23">
        <f t="shared" si="110"/>
        <v>3999</v>
      </c>
      <c r="J577" s="11">
        <f t="shared" si="110"/>
        <v>0.5</v>
      </c>
      <c r="K577" s="23">
        <f t="shared" si="100"/>
        <v>23994</v>
      </c>
      <c r="L577" s="23">
        <f t="shared" si="101"/>
        <v>5997</v>
      </c>
      <c r="M577" s="23">
        <f t="shared" si="102"/>
        <v>28</v>
      </c>
      <c r="N577" s="23" t="str">
        <f t="shared" si="108"/>
        <v>Jul</v>
      </c>
      <c r="O577" s="23">
        <f t="shared" si="103"/>
        <v>2022</v>
      </c>
    </row>
    <row r="578" spans="1:15" x14ac:dyDescent="0.55000000000000004">
      <c r="A578" s="33">
        <v>44771</v>
      </c>
      <c r="B578" s="9" t="s">
        <v>5084</v>
      </c>
      <c r="C578" s="9">
        <v>7</v>
      </c>
      <c r="D578" s="9" t="s">
        <v>14118</v>
      </c>
      <c r="E578" s="10" t="s">
        <v>14120</v>
      </c>
      <c r="F578" s="10" t="str">
        <f t="shared" si="110"/>
        <v>B0B3NDPCS9</v>
      </c>
      <c r="G578" s="10" t="str">
        <f t="shared" si="110"/>
        <v>SmartWatches</v>
      </c>
      <c r="H578" s="23">
        <f t="shared" si="110"/>
        <v>3999</v>
      </c>
      <c r="I578" s="23">
        <f t="shared" si="110"/>
        <v>17999</v>
      </c>
      <c r="J578" s="11">
        <f t="shared" si="110"/>
        <v>0.78</v>
      </c>
      <c r="K578" s="23">
        <f t="shared" si="100"/>
        <v>125993</v>
      </c>
      <c r="L578" s="23">
        <f t="shared" si="101"/>
        <v>6158.4599999999991</v>
      </c>
      <c r="M578" s="23">
        <f t="shared" si="102"/>
        <v>29</v>
      </c>
      <c r="N578" s="23" t="str">
        <f t="shared" si="108"/>
        <v>Jul</v>
      </c>
      <c r="O578" s="23">
        <f t="shared" si="103"/>
        <v>2022</v>
      </c>
    </row>
    <row r="579" spans="1:15" x14ac:dyDescent="0.55000000000000004">
      <c r="A579" s="33">
        <v>44772</v>
      </c>
      <c r="B579" s="9" t="s">
        <v>5088</v>
      </c>
      <c r="C579" s="9">
        <v>7</v>
      </c>
      <c r="D579" s="9" t="s">
        <v>14119</v>
      </c>
      <c r="E579" s="10" t="s">
        <v>14124</v>
      </c>
      <c r="F579" s="10" t="str">
        <f t="shared" si="110"/>
        <v>B09VGKFM7Y</v>
      </c>
      <c r="G579" s="10" t="str">
        <f t="shared" si="110"/>
        <v>WallChargers</v>
      </c>
      <c r="H579" s="23">
        <f t="shared" si="110"/>
        <v>219</v>
      </c>
      <c r="I579" s="23">
        <f t="shared" si="110"/>
        <v>499</v>
      </c>
      <c r="J579" s="11">
        <f t="shared" si="110"/>
        <v>0.56000000000000005</v>
      </c>
      <c r="K579" s="23">
        <f t="shared" si="100"/>
        <v>3493</v>
      </c>
      <c r="L579" s="23">
        <f t="shared" si="101"/>
        <v>674.51999999999987</v>
      </c>
      <c r="M579" s="23">
        <f t="shared" si="102"/>
        <v>30</v>
      </c>
      <c r="N579" s="23" t="str">
        <f t="shared" si="108"/>
        <v>Jul</v>
      </c>
      <c r="O579" s="23">
        <f t="shared" si="103"/>
        <v>2022</v>
      </c>
    </row>
    <row r="580" spans="1:15" x14ac:dyDescent="0.55000000000000004">
      <c r="A580" s="33">
        <v>44773</v>
      </c>
      <c r="B580" s="9" t="s">
        <v>5098</v>
      </c>
      <c r="C580" s="9">
        <v>7</v>
      </c>
      <c r="D580" s="9" t="s">
        <v>14118</v>
      </c>
      <c r="E580" s="10" t="s">
        <v>14120</v>
      </c>
      <c r="F580" s="10" t="str">
        <f t="shared" si="110"/>
        <v>B07QCWY5XV</v>
      </c>
      <c r="G580" s="10" t="str">
        <f t="shared" si="110"/>
        <v>SelfieSticks</v>
      </c>
      <c r="H580" s="23">
        <f t="shared" si="110"/>
        <v>599</v>
      </c>
      <c r="I580" s="23">
        <f t="shared" si="110"/>
        <v>1399</v>
      </c>
      <c r="J580" s="11">
        <f t="shared" si="110"/>
        <v>0.56999999999999995</v>
      </c>
      <c r="K580" s="23">
        <f t="shared" ref="K580:K643" si="111">$I580*$C580</f>
        <v>9793</v>
      </c>
      <c r="L580" s="23">
        <f t="shared" ref="L580:L643" si="112">$H580*$C580*(1-$J580)</f>
        <v>1802.9900000000002</v>
      </c>
      <c r="M580" s="23">
        <f t="shared" si="102"/>
        <v>31</v>
      </c>
      <c r="N580" s="23" t="str">
        <f t="shared" si="108"/>
        <v>Jul</v>
      </c>
      <c r="O580" s="23">
        <f t="shared" si="103"/>
        <v>2022</v>
      </c>
    </row>
    <row r="581" spans="1:15" x14ac:dyDescent="0.55000000000000004">
      <c r="A581" s="33">
        <v>44774</v>
      </c>
      <c r="B581" s="9" t="s">
        <v>5108</v>
      </c>
      <c r="C581" s="9">
        <v>7</v>
      </c>
      <c r="D581" s="9" t="s">
        <v>14119</v>
      </c>
      <c r="E581" s="10" t="s">
        <v>14124</v>
      </c>
      <c r="F581" s="10" t="str">
        <f t="shared" si="110"/>
        <v>B098QXR9X2</v>
      </c>
      <c r="G581" s="10" t="str">
        <f t="shared" si="110"/>
        <v>PowerBanks</v>
      </c>
      <c r="H581" s="23">
        <f t="shared" si="110"/>
        <v>2499</v>
      </c>
      <c r="I581" s="23">
        <f t="shared" si="110"/>
        <v>2999</v>
      </c>
      <c r="J581" s="11">
        <f t="shared" si="110"/>
        <v>0.17</v>
      </c>
      <c r="K581" s="23">
        <f t="shared" si="111"/>
        <v>20993</v>
      </c>
      <c r="L581" s="23">
        <f t="shared" si="112"/>
        <v>14519.189999999999</v>
      </c>
      <c r="M581" s="23">
        <f t="shared" ref="M581:M644" si="113">DAY($A581)</f>
        <v>1</v>
      </c>
      <c r="N581" s="23" t="str">
        <f t="shared" si="108"/>
        <v>Aug</v>
      </c>
      <c r="O581" s="23">
        <f t="shared" ref="O581:O644" si="114">YEAR(A581)</f>
        <v>2022</v>
      </c>
    </row>
    <row r="582" spans="1:15" x14ac:dyDescent="0.55000000000000004">
      <c r="A582" s="33">
        <v>44775</v>
      </c>
      <c r="B582" s="9" t="s">
        <v>5118</v>
      </c>
      <c r="C582" s="9">
        <v>7</v>
      </c>
      <c r="D582" s="9" t="s">
        <v>14118</v>
      </c>
      <c r="E582" s="10" t="s">
        <v>14120</v>
      </c>
      <c r="F582" s="10" t="str">
        <f t="shared" si="110"/>
        <v>B07H1S7XW8</v>
      </c>
      <c r="G582" s="10" t="str">
        <f t="shared" si="110"/>
        <v>Shower&amp;WallMounts</v>
      </c>
      <c r="H582" s="23">
        <f t="shared" si="110"/>
        <v>89</v>
      </c>
      <c r="I582" s="23">
        <f t="shared" si="110"/>
        <v>499</v>
      </c>
      <c r="J582" s="11">
        <f t="shared" si="110"/>
        <v>0.82</v>
      </c>
      <c r="K582" s="23">
        <f t="shared" si="111"/>
        <v>3493</v>
      </c>
      <c r="L582" s="23">
        <f t="shared" si="112"/>
        <v>112.14000000000003</v>
      </c>
      <c r="M582" s="23">
        <f t="shared" si="113"/>
        <v>2</v>
      </c>
      <c r="N582" s="23" t="str">
        <f t="shared" si="108"/>
        <v>Aug</v>
      </c>
      <c r="O582" s="23">
        <f t="shared" si="114"/>
        <v>2022</v>
      </c>
    </row>
    <row r="583" spans="1:15" x14ac:dyDescent="0.55000000000000004">
      <c r="A583" s="33">
        <v>44776</v>
      </c>
      <c r="B583" s="9" t="s">
        <v>5129</v>
      </c>
      <c r="C583" s="9">
        <v>7</v>
      </c>
      <c r="D583" s="9" t="s">
        <v>14119</v>
      </c>
      <c r="E583" s="10" t="s">
        <v>14124</v>
      </c>
      <c r="F583" s="10" t="str">
        <f t="shared" si="110"/>
        <v>B0BNXFDTZ2</v>
      </c>
      <c r="G583" s="10" t="str">
        <f t="shared" si="110"/>
        <v>SmartWatches</v>
      </c>
      <c r="H583" s="23">
        <f t="shared" si="110"/>
        <v>2999</v>
      </c>
      <c r="I583" s="23">
        <f t="shared" si="110"/>
        <v>11999</v>
      </c>
      <c r="J583" s="11">
        <f t="shared" si="110"/>
        <v>0.75</v>
      </c>
      <c r="K583" s="23">
        <f t="shared" si="111"/>
        <v>83993</v>
      </c>
      <c r="L583" s="23">
        <f t="shared" si="112"/>
        <v>5248.25</v>
      </c>
      <c r="M583" s="23">
        <f t="shared" si="113"/>
        <v>3</v>
      </c>
      <c r="N583" s="23" t="str">
        <f t="shared" si="108"/>
        <v>Aug</v>
      </c>
      <c r="O583" s="23">
        <f t="shared" si="114"/>
        <v>2022</v>
      </c>
    </row>
    <row r="584" spans="1:15" x14ac:dyDescent="0.55000000000000004">
      <c r="A584" s="33">
        <v>44777</v>
      </c>
      <c r="B584" s="9" t="s">
        <v>5139</v>
      </c>
      <c r="C584" s="9">
        <v>7</v>
      </c>
      <c r="D584" s="9" t="s">
        <v>14118</v>
      </c>
      <c r="E584" s="10" t="s">
        <v>14120</v>
      </c>
      <c r="F584" s="10" t="str">
        <f t="shared" ref="F584:J593" si="115">VLOOKUP($B584,Cleaned_data,F$2,FALSE)</f>
        <v>B088ZFJY82</v>
      </c>
      <c r="G584" s="10" t="str">
        <f t="shared" si="115"/>
        <v>USBStands</v>
      </c>
      <c r="H584" s="23">
        <f t="shared" si="115"/>
        <v>314</v>
      </c>
      <c r="I584" s="23">
        <f t="shared" si="115"/>
        <v>1499</v>
      </c>
      <c r="J584" s="11">
        <f t="shared" si="115"/>
        <v>0.79</v>
      </c>
      <c r="K584" s="23">
        <f t="shared" si="111"/>
        <v>10493</v>
      </c>
      <c r="L584" s="23">
        <f t="shared" si="112"/>
        <v>461.57999999999993</v>
      </c>
      <c r="M584" s="23">
        <f t="shared" si="113"/>
        <v>4</v>
      </c>
      <c r="N584" s="23" t="str">
        <f t="shared" si="108"/>
        <v>Aug</v>
      </c>
      <c r="O584" s="23">
        <f t="shared" si="114"/>
        <v>2022</v>
      </c>
    </row>
    <row r="585" spans="1:15" x14ac:dyDescent="0.55000000000000004">
      <c r="A585" s="33">
        <v>44778</v>
      </c>
      <c r="B585" s="9" t="s">
        <v>5145</v>
      </c>
      <c r="C585" s="9">
        <v>11</v>
      </c>
      <c r="D585" s="9" t="s">
        <v>14119</v>
      </c>
      <c r="E585" s="10" t="s">
        <v>14124</v>
      </c>
      <c r="F585" s="10" t="str">
        <f t="shared" si="115"/>
        <v>B0B4F4QZ1H</v>
      </c>
      <c r="G585" s="10" t="str">
        <f t="shared" si="115"/>
        <v>USBSmartphones</v>
      </c>
      <c r="H585" s="23">
        <f t="shared" si="115"/>
        <v>13999</v>
      </c>
      <c r="I585" s="23">
        <f t="shared" si="115"/>
        <v>19499</v>
      </c>
      <c r="J585" s="11">
        <f t="shared" si="115"/>
        <v>0.28000000000000003</v>
      </c>
      <c r="K585" s="23">
        <f t="shared" si="111"/>
        <v>214489</v>
      </c>
      <c r="L585" s="23">
        <f t="shared" si="112"/>
        <v>110872.08</v>
      </c>
      <c r="M585" s="23">
        <f t="shared" si="113"/>
        <v>5</v>
      </c>
      <c r="N585" s="23" t="str">
        <f t="shared" si="108"/>
        <v>Aug</v>
      </c>
      <c r="O585" s="23">
        <f t="shared" si="114"/>
        <v>2022</v>
      </c>
    </row>
    <row r="586" spans="1:15" x14ac:dyDescent="0.55000000000000004">
      <c r="A586" s="33">
        <v>44779</v>
      </c>
      <c r="B586" s="9" t="s">
        <v>5149</v>
      </c>
      <c r="C586" s="9">
        <v>11</v>
      </c>
      <c r="D586" s="9" t="s">
        <v>14118</v>
      </c>
      <c r="E586" s="10" t="s">
        <v>14120</v>
      </c>
      <c r="F586" s="10" t="str">
        <f t="shared" si="115"/>
        <v>B09BCNQ9R2</v>
      </c>
      <c r="G586" s="10" t="str">
        <f t="shared" si="115"/>
        <v>OTGAdapters</v>
      </c>
      <c r="H586" s="23">
        <f t="shared" si="115"/>
        <v>139</v>
      </c>
      <c r="I586" s="23">
        <f t="shared" si="115"/>
        <v>499</v>
      </c>
      <c r="J586" s="11">
        <f t="shared" si="115"/>
        <v>0.72</v>
      </c>
      <c r="K586" s="23">
        <f t="shared" si="111"/>
        <v>5489</v>
      </c>
      <c r="L586" s="23">
        <f t="shared" si="112"/>
        <v>428.12000000000006</v>
      </c>
      <c r="M586" s="23">
        <f t="shared" si="113"/>
        <v>6</v>
      </c>
      <c r="N586" s="23" t="str">
        <f t="shared" si="108"/>
        <v>Aug</v>
      </c>
      <c r="O586" s="23">
        <f t="shared" si="114"/>
        <v>2022</v>
      </c>
    </row>
    <row r="587" spans="1:15" x14ac:dyDescent="0.55000000000000004">
      <c r="A587" s="33">
        <v>44780</v>
      </c>
      <c r="B587" s="9" t="s">
        <v>5159</v>
      </c>
      <c r="C587" s="23">
        <v>11</v>
      </c>
      <c r="D587" s="9" t="s">
        <v>14119</v>
      </c>
      <c r="E587" s="10" t="s">
        <v>14124</v>
      </c>
      <c r="F587" s="10" t="str">
        <f t="shared" si="115"/>
        <v>B0B9BD2YL4</v>
      </c>
      <c r="G587" s="10" t="str">
        <f t="shared" si="115"/>
        <v>USBStylusPens</v>
      </c>
      <c r="H587" s="23">
        <f t="shared" si="115"/>
        <v>2599</v>
      </c>
      <c r="I587" s="23">
        <f t="shared" si="115"/>
        <v>6999</v>
      </c>
      <c r="J587" s="11">
        <f t="shared" si="115"/>
        <v>0.63</v>
      </c>
      <c r="K587" s="23">
        <f t="shared" si="111"/>
        <v>76989</v>
      </c>
      <c r="L587" s="23">
        <f t="shared" si="112"/>
        <v>10577.93</v>
      </c>
      <c r="M587" s="23">
        <f t="shared" si="113"/>
        <v>7</v>
      </c>
      <c r="N587" s="23" t="str">
        <f t="shared" si="108"/>
        <v>Aug</v>
      </c>
      <c r="O587" s="23">
        <f t="shared" si="114"/>
        <v>2022</v>
      </c>
    </row>
    <row r="588" spans="1:15" x14ac:dyDescent="0.55000000000000004">
      <c r="A588" s="33">
        <v>44781</v>
      </c>
      <c r="B588" s="9" t="s">
        <v>5169</v>
      </c>
      <c r="C588" s="9">
        <v>11</v>
      </c>
      <c r="D588" s="9" t="s">
        <v>14118</v>
      </c>
      <c r="E588" s="10" t="s">
        <v>14120</v>
      </c>
      <c r="F588" s="10" t="str">
        <f t="shared" si="115"/>
        <v>B071Z8M4KX</v>
      </c>
      <c r="G588" s="10" t="str">
        <f t="shared" si="115"/>
        <v>USBIn-Ear</v>
      </c>
      <c r="H588" s="23">
        <f t="shared" si="115"/>
        <v>365</v>
      </c>
      <c r="I588" s="23">
        <f t="shared" si="115"/>
        <v>999</v>
      </c>
      <c r="J588" s="11">
        <f t="shared" si="115"/>
        <v>0.63</v>
      </c>
      <c r="K588" s="23">
        <f t="shared" si="111"/>
        <v>10989</v>
      </c>
      <c r="L588" s="23">
        <f t="shared" si="112"/>
        <v>1485.55</v>
      </c>
      <c r="M588" s="23">
        <f t="shared" si="113"/>
        <v>8</v>
      </c>
      <c r="N588" s="23" t="str">
        <f t="shared" si="108"/>
        <v>Aug</v>
      </c>
      <c r="O588" s="23">
        <f t="shared" si="114"/>
        <v>2022</v>
      </c>
    </row>
    <row r="589" spans="1:15" x14ac:dyDescent="0.55000000000000004">
      <c r="A589" s="33">
        <v>44782</v>
      </c>
      <c r="B589" s="9" t="s">
        <v>5175</v>
      </c>
      <c r="C589" s="9">
        <v>9</v>
      </c>
      <c r="D589" s="9" t="s">
        <v>14119</v>
      </c>
      <c r="E589" s="10" t="s">
        <v>14124</v>
      </c>
      <c r="F589" s="10" t="str">
        <f t="shared" si="115"/>
        <v>B09N3ZNHTY</v>
      </c>
      <c r="G589" s="10" t="str">
        <f t="shared" si="115"/>
        <v>USBIn-Ear</v>
      </c>
      <c r="H589" s="23">
        <f t="shared" si="115"/>
        <v>1499</v>
      </c>
      <c r="I589" s="23">
        <f t="shared" si="115"/>
        <v>4490</v>
      </c>
      <c r="J589" s="11">
        <f t="shared" si="115"/>
        <v>0.67</v>
      </c>
      <c r="K589" s="23">
        <f t="shared" si="111"/>
        <v>40410</v>
      </c>
      <c r="L589" s="23">
        <f t="shared" si="112"/>
        <v>4452.03</v>
      </c>
      <c r="M589" s="23">
        <f t="shared" si="113"/>
        <v>9</v>
      </c>
      <c r="N589" s="23" t="str">
        <f t="shared" si="108"/>
        <v>Aug</v>
      </c>
      <c r="O589" s="23">
        <f t="shared" si="114"/>
        <v>2022</v>
      </c>
    </row>
    <row r="590" spans="1:15" x14ac:dyDescent="0.55000000000000004">
      <c r="A590" s="33">
        <v>44783</v>
      </c>
      <c r="B590" s="9" t="s">
        <v>3228</v>
      </c>
      <c r="C590" s="9">
        <v>5</v>
      </c>
      <c r="D590" s="9" t="s">
        <v>14118</v>
      </c>
      <c r="E590" s="10" t="s">
        <v>14120</v>
      </c>
      <c r="F590" s="10" t="str">
        <f t="shared" si="115"/>
        <v>B0B3RRWSF6</v>
      </c>
      <c r="G590" s="10" t="str">
        <f t="shared" si="115"/>
        <v>SmartWatches</v>
      </c>
      <c r="H590" s="23">
        <f t="shared" si="115"/>
        <v>1998</v>
      </c>
      <c r="I590" s="23">
        <f t="shared" si="115"/>
        <v>9999</v>
      </c>
      <c r="J590" s="11">
        <f t="shared" si="115"/>
        <v>0.8</v>
      </c>
      <c r="K590" s="23">
        <f t="shared" si="111"/>
        <v>49995</v>
      </c>
      <c r="L590" s="23">
        <f t="shared" si="112"/>
        <v>1997.9999999999995</v>
      </c>
      <c r="M590" s="23">
        <f t="shared" si="113"/>
        <v>10</v>
      </c>
      <c r="N590" s="23" t="str">
        <f t="shared" si="108"/>
        <v>Aug</v>
      </c>
      <c r="O590" s="23">
        <f t="shared" si="114"/>
        <v>2022</v>
      </c>
    </row>
    <row r="591" spans="1:15" x14ac:dyDescent="0.55000000000000004">
      <c r="A591" s="33">
        <v>44784</v>
      </c>
      <c r="B591" s="9" t="s">
        <v>3239</v>
      </c>
      <c r="C591" s="9">
        <v>8</v>
      </c>
      <c r="D591" s="9" t="s">
        <v>14119</v>
      </c>
      <c r="E591" s="10" t="s">
        <v>14124</v>
      </c>
      <c r="F591" s="10" t="str">
        <f t="shared" si="115"/>
        <v>B0B5B6PQCT</v>
      </c>
      <c r="G591" s="10" t="str">
        <f t="shared" si="115"/>
        <v>SmartWatches</v>
      </c>
      <c r="H591" s="23">
        <f t="shared" si="115"/>
        <v>1999</v>
      </c>
      <c r="I591" s="23">
        <f t="shared" si="115"/>
        <v>7990</v>
      </c>
      <c r="J591" s="11">
        <f t="shared" si="115"/>
        <v>0.75</v>
      </c>
      <c r="K591" s="23">
        <f t="shared" si="111"/>
        <v>63920</v>
      </c>
      <c r="L591" s="23">
        <f t="shared" si="112"/>
        <v>3998</v>
      </c>
      <c r="M591" s="23">
        <f t="shared" si="113"/>
        <v>11</v>
      </c>
      <c r="N591" s="23" t="str">
        <f t="shared" si="108"/>
        <v>Aug</v>
      </c>
      <c r="O591" s="23">
        <f t="shared" si="114"/>
        <v>2022</v>
      </c>
    </row>
    <row r="592" spans="1:15" x14ac:dyDescent="0.55000000000000004">
      <c r="A592" s="33">
        <v>44785</v>
      </c>
      <c r="B592" s="9" t="s">
        <v>5191</v>
      </c>
      <c r="C592" s="9">
        <v>7</v>
      </c>
      <c r="D592" s="9" t="s">
        <v>14118</v>
      </c>
      <c r="E592" s="10" t="s">
        <v>14120</v>
      </c>
      <c r="F592" s="10" t="str">
        <f t="shared" si="115"/>
        <v>B005FYNT3G</v>
      </c>
      <c r="G592" s="10" t="str">
        <f t="shared" si="115"/>
        <v>USB</v>
      </c>
      <c r="H592" s="23">
        <f t="shared" si="115"/>
        <v>289</v>
      </c>
      <c r="I592" s="23">
        <f t="shared" si="115"/>
        <v>650</v>
      </c>
      <c r="J592" s="11">
        <f t="shared" si="115"/>
        <v>0.56000000000000005</v>
      </c>
      <c r="K592" s="23">
        <f t="shared" si="111"/>
        <v>4550</v>
      </c>
      <c r="L592" s="23">
        <f t="shared" si="112"/>
        <v>890.11999999999989</v>
      </c>
      <c r="M592" s="23">
        <f t="shared" si="113"/>
        <v>12</v>
      </c>
      <c r="N592" s="23" t="str">
        <f t="shared" si="108"/>
        <v>Aug</v>
      </c>
      <c r="O592" s="23">
        <f t="shared" si="114"/>
        <v>2022</v>
      </c>
    </row>
    <row r="593" spans="1:15" x14ac:dyDescent="0.55000000000000004">
      <c r="A593" s="33">
        <v>44786</v>
      </c>
      <c r="B593" s="9" t="s">
        <v>5204</v>
      </c>
      <c r="C593" s="9">
        <v>6</v>
      </c>
      <c r="D593" s="9" t="s">
        <v>14119</v>
      </c>
      <c r="E593" s="10" t="s">
        <v>14124</v>
      </c>
      <c r="F593" s="10" t="str">
        <f t="shared" si="115"/>
        <v>B01J0XWYKQ</v>
      </c>
      <c r="G593" s="10" t="str">
        <f t="shared" si="115"/>
        <v>USBMice</v>
      </c>
      <c r="H593" s="23">
        <f t="shared" si="115"/>
        <v>599</v>
      </c>
      <c r="I593" s="23">
        <f t="shared" si="115"/>
        <v>895</v>
      </c>
      <c r="J593" s="11">
        <f t="shared" si="115"/>
        <v>0.33</v>
      </c>
      <c r="K593" s="23">
        <f t="shared" si="111"/>
        <v>5370</v>
      </c>
      <c r="L593" s="23">
        <f t="shared" si="112"/>
        <v>2407.9799999999996</v>
      </c>
      <c r="M593" s="23">
        <f t="shared" si="113"/>
        <v>13</v>
      </c>
      <c r="N593" s="23" t="str">
        <f t="shared" si="108"/>
        <v>Aug</v>
      </c>
      <c r="O593" s="23">
        <f t="shared" si="114"/>
        <v>2022</v>
      </c>
    </row>
    <row r="594" spans="1:15" x14ac:dyDescent="0.55000000000000004">
      <c r="A594" s="33">
        <v>44787</v>
      </c>
      <c r="B594" s="9" t="s">
        <v>5216</v>
      </c>
      <c r="C594" s="9">
        <v>15</v>
      </c>
      <c r="D594" s="9" t="s">
        <v>14118</v>
      </c>
      <c r="E594" s="10" t="s">
        <v>14120</v>
      </c>
      <c r="F594" s="10" t="str">
        <f t="shared" ref="F594:J603" si="116">VLOOKUP($B594,Cleaned_data,F$2,FALSE)</f>
        <v>B09CTRPSJR</v>
      </c>
      <c r="G594" s="10" t="str">
        <f t="shared" si="116"/>
        <v>USBGraphicTablets</v>
      </c>
      <c r="H594" s="23">
        <f t="shared" si="116"/>
        <v>217</v>
      </c>
      <c r="I594" s="23">
        <f t="shared" si="116"/>
        <v>237</v>
      </c>
      <c r="J594" s="11">
        <f t="shared" si="116"/>
        <v>0.08</v>
      </c>
      <c r="K594" s="23">
        <f t="shared" si="111"/>
        <v>3555</v>
      </c>
      <c r="L594" s="23">
        <f t="shared" si="112"/>
        <v>2994.6</v>
      </c>
      <c r="M594" s="23">
        <f t="shared" si="113"/>
        <v>14</v>
      </c>
      <c r="N594" s="23" t="str">
        <f t="shared" si="108"/>
        <v>Aug</v>
      </c>
      <c r="O594" s="23">
        <f t="shared" si="114"/>
        <v>2022</v>
      </c>
    </row>
    <row r="595" spans="1:15" x14ac:dyDescent="0.55000000000000004">
      <c r="A595" s="33">
        <v>44788</v>
      </c>
      <c r="B595" s="9" t="s">
        <v>5229</v>
      </c>
      <c r="C595" s="9">
        <v>23</v>
      </c>
      <c r="D595" s="9" t="s">
        <v>14119</v>
      </c>
      <c r="E595" s="10" t="s">
        <v>14124</v>
      </c>
      <c r="F595" s="10" t="str">
        <f t="shared" si="116"/>
        <v>B08JQN8DGZ</v>
      </c>
      <c r="G595" s="10" t="str">
        <f t="shared" si="116"/>
        <v>USBIn-Ear</v>
      </c>
      <c r="H595" s="23">
        <f t="shared" si="116"/>
        <v>1299</v>
      </c>
      <c r="I595" s="23">
        <f t="shared" si="116"/>
        <v>2990</v>
      </c>
      <c r="J595" s="11">
        <f t="shared" si="116"/>
        <v>0.56999999999999995</v>
      </c>
      <c r="K595" s="23">
        <f t="shared" si="111"/>
        <v>68770</v>
      </c>
      <c r="L595" s="23">
        <f t="shared" si="112"/>
        <v>12847.11</v>
      </c>
      <c r="M595" s="23">
        <f t="shared" si="113"/>
        <v>15</v>
      </c>
      <c r="N595" s="23" t="str">
        <f t="shared" si="108"/>
        <v>Aug</v>
      </c>
      <c r="O595" s="23">
        <f t="shared" si="114"/>
        <v>2022</v>
      </c>
    </row>
    <row r="596" spans="1:15" x14ac:dyDescent="0.55000000000000004">
      <c r="A596" s="33">
        <v>44789</v>
      </c>
      <c r="B596" s="9" t="s">
        <v>5240</v>
      </c>
      <c r="C596" s="9">
        <v>14</v>
      </c>
      <c r="D596" s="9" t="s">
        <v>14118</v>
      </c>
      <c r="E596" s="10" t="s">
        <v>14120</v>
      </c>
      <c r="F596" s="10" t="str">
        <f t="shared" si="116"/>
        <v>B0B72BSW7K</v>
      </c>
      <c r="G596" s="10" t="str">
        <f t="shared" si="116"/>
        <v>USBLapdesks</v>
      </c>
      <c r="H596" s="23">
        <f t="shared" si="116"/>
        <v>263</v>
      </c>
      <c r="I596" s="23">
        <f t="shared" si="116"/>
        <v>699</v>
      </c>
      <c r="J596" s="11">
        <f t="shared" si="116"/>
        <v>0.62</v>
      </c>
      <c r="K596" s="23">
        <f t="shared" si="111"/>
        <v>9786</v>
      </c>
      <c r="L596" s="23">
        <f t="shared" si="112"/>
        <v>1399.16</v>
      </c>
      <c r="M596" s="23">
        <f t="shared" si="113"/>
        <v>16</v>
      </c>
      <c r="N596" s="23" t="str">
        <f t="shared" si="108"/>
        <v>Aug</v>
      </c>
      <c r="O596" s="23">
        <f t="shared" si="114"/>
        <v>2022</v>
      </c>
    </row>
    <row r="597" spans="1:15" x14ac:dyDescent="0.55000000000000004">
      <c r="A597" s="33">
        <v>44790</v>
      </c>
      <c r="B597" s="9" t="s">
        <v>3299</v>
      </c>
      <c r="C597" s="9">
        <v>9</v>
      </c>
      <c r="D597" s="9" t="s">
        <v>14119</v>
      </c>
      <c r="E597" s="10" t="s">
        <v>14124</v>
      </c>
      <c r="F597" s="10" t="str">
        <f t="shared" si="116"/>
        <v>B0BDRVFDKP</v>
      </c>
      <c r="G597" s="10" t="str">
        <f t="shared" si="116"/>
        <v>MicroSD</v>
      </c>
      <c r="H597" s="23">
        <f t="shared" si="116"/>
        <v>569</v>
      </c>
      <c r="I597" s="23">
        <f t="shared" si="116"/>
        <v>1000</v>
      </c>
      <c r="J597" s="11">
        <f t="shared" si="116"/>
        <v>0.43</v>
      </c>
      <c r="K597" s="23">
        <f t="shared" si="111"/>
        <v>9000</v>
      </c>
      <c r="L597" s="23">
        <f t="shared" si="112"/>
        <v>2918.9700000000003</v>
      </c>
      <c r="M597" s="23">
        <f t="shared" si="113"/>
        <v>17</v>
      </c>
      <c r="N597" s="23" t="str">
        <f t="shared" si="108"/>
        <v>Aug</v>
      </c>
      <c r="O597" s="23">
        <f t="shared" si="114"/>
        <v>2022</v>
      </c>
    </row>
    <row r="598" spans="1:15" x14ac:dyDescent="0.55000000000000004">
      <c r="A598" s="33">
        <v>44791</v>
      </c>
      <c r="B598" s="9" t="s">
        <v>3311</v>
      </c>
      <c r="C598" s="9">
        <v>4</v>
      </c>
      <c r="D598" s="9" t="s">
        <v>14118</v>
      </c>
      <c r="E598" s="10" t="s">
        <v>14120</v>
      </c>
      <c r="F598" s="10" t="str">
        <f t="shared" si="116"/>
        <v>B0B5LVS732</v>
      </c>
      <c r="G598" s="10" t="str">
        <f t="shared" si="116"/>
        <v>SmartWatches</v>
      </c>
      <c r="H598" s="23">
        <f t="shared" si="116"/>
        <v>1898</v>
      </c>
      <c r="I598" s="23">
        <f t="shared" si="116"/>
        <v>4999</v>
      </c>
      <c r="J598" s="11">
        <f t="shared" si="116"/>
        <v>0.62</v>
      </c>
      <c r="K598" s="23">
        <f t="shared" si="111"/>
        <v>19996</v>
      </c>
      <c r="L598" s="23">
        <f t="shared" si="112"/>
        <v>2884.96</v>
      </c>
      <c r="M598" s="23">
        <f t="shared" si="113"/>
        <v>18</v>
      </c>
      <c r="N598" s="23" t="str">
        <f t="shared" si="108"/>
        <v>Aug</v>
      </c>
      <c r="O598" s="23">
        <f t="shared" si="114"/>
        <v>2022</v>
      </c>
    </row>
    <row r="599" spans="1:15" x14ac:dyDescent="0.55000000000000004">
      <c r="A599" s="33">
        <v>44792</v>
      </c>
      <c r="B599" s="9" t="s">
        <v>5255</v>
      </c>
      <c r="C599" s="9">
        <v>3</v>
      </c>
      <c r="D599" s="9" t="s">
        <v>14119</v>
      </c>
      <c r="E599" s="10" t="s">
        <v>14124</v>
      </c>
      <c r="F599" s="10" t="str">
        <f t="shared" si="116"/>
        <v>B08TV2P1N8</v>
      </c>
      <c r="G599" s="10" t="str">
        <f t="shared" si="116"/>
        <v>USBIn-Ear</v>
      </c>
      <c r="H599" s="23">
        <f t="shared" si="116"/>
        <v>1399</v>
      </c>
      <c r="I599" s="23">
        <f t="shared" si="116"/>
        <v>3990</v>
      </c>
      <c r="J599" s="11">
        <f t="shared" si="116"/>
        <v>0.65</v>
      </c>
      <c r="K599" s="23">
        <f t="shared" si="111"/>
        <v>11970</v>
      </c>
      <c r="L599" s="23">
        <f t="shared" si="112"/>
        <v>1468.9499999999998</v>
      </c>
      <c r="M599" s="23">
        <f t="shared" si="113"/>
        <v>19</v>
      </c>
      <c r="N599" s="23" t="str">
        <f t="shared" si="108"/>
        <v>Aug</v>
      </c>
      <c r="O599" s="23">
        <f t="shared" si="114"/>
        <v>2022</v>
      </c>
    </row>
    <row r="600" spans="1:15" x14ac:dyDescent="0.55000000000000004">
      <c r="A600" s="33">
        <v>44793</v>
      </c>
      <c r="B600" s="9" t="s">
        <v>5266</v>
      </c>
      <c r="C600" s="9">
        <v>8</v>
      </c>
      <c r="D600" s="9" t="s">
        <v>14118</v>
      </c>
      <c r="E600" s="10" t="s">
        <v>14120</v>
      </c>
      <c r="F600" s="10" t="str">
        <f t="shared" si="116"/>
        <v>B07XCM6T4N</v>
      </c>
      <c r="G600" s="10" t="str">
        <f t="shared" si="116"/>
        <v>USBNotebookComputerStands</v>
      </c>
      <c r="H600" s="23">
        <f t="shared" si="116"/>
        <v>349</v>
      </c>
      <c r="I600" s="23">
        <f t="shared" si="116"/>
        <v>1499</v>
      </c>
      <c r="J600" s="11">
        <f t="shared" si="116"/>
        <v>0.77</v>
      </c>
      <c r="K600" s="23">
        <f t="shared" si="111"/>
        <v>11992</v>
      </c>
      <c r="L600" s="23">
        <f t="shared" si="112"/>
        <v>642.16</v>
      </c>
      <c r="M600" s="23">
        <f t="shared" si="113"/>
        <v>20</v>
      </c>
      <c r="N600" s="23" t="str">
        <f t="shared" si="108"/>
        <v>Aug</v>
      </c>
      <c r="O600" s="23">
        <f t="shared" si="114"/>
        <v>2022</v>
      </c>
    </row>
    <row r="601" spans="1:15" x14ac:dyDescent="0.55000000000000004">
      <c r="A601" s="33">
        <v>44794</v>
      </c>
      <c r="B601" s="9" t="s">
        <v>5277</v>
      </c>
      <c r="C601" s="9">
        <v>12</v>
      </c>
      <c r="D601" s="9" t="s">
        <v>14119</v>
      </c>
      <c r="E601" s="10" t="s">
        <v>14124</v>
      </c>
      <c r="F601" s="10" t="str">
        <f t="shared" si="116"/>
        <v>B07T5DKR5D</v>
      </c>
      <c r="G601" s="10" t="str">
        <f t="shared" si="116"/>
        <v>USBIn-Ear</v>
      </c>
      <c r="H601" s="23">
        <f t="shared" si="116"/>
        <v>149</v>
      </c>
      <c r="I601" s="23">
        <f t="shared" si="116"/>
        <v>399</v>
      </c>
      <c r="J601" s="11">
        <f t="shared" si="116"/>
        <v>0.63</v>
      </c>
      <c r="K601" s="23">
        <f t="shared" si="111"/>
        <v>4788</v>
      </c>
      <c r="L601" s="23">
        <f t="shared" si="112"/>
        <v>661.56</v>
      </c>
      <c r="M601" s="23">
        <f t="shared" si="113"/>
        <v>21</v>
      </c>
      <c r="N601" s="23" t="str">
        <f t="shared" si="108"/>
        <v>Aug</v>
      </c>
      <c r="O601" s="23">
        <f t="shared" si="114"/>
        <v>2022</v>
      </c>
    </row>
    <row r="602" spans="1:15" x14ac:dyDescent="0.55000000000000004">
      <c r="A602" s="33">
        <v>44795</v>
      </c>
      <c r="B602" s="9" t="s">
        <v>3345</v>
      </c>
      <c r="C602" s="9">
        <v>15</v>
      </c>
      <c r="D602" s="9" t="s">
        <v>14118</v>
      </c>
      <c r="E602" s="10" t="s">
        <v>14120</v>
      </c>
      <c r="F602" s="10" t="str">
        <f t="shared" si="116"/>
        <v>B01DEWVZ2C</v>
      </c>
      <c r="G602" s="10" t="str">
        <f t="shared" si="116"/>
        <v>USBIn-Ear</v>
      </c>
      <c r="H602" s="23">
        <f t="shared" si="116"/>
        <v>599</v>
      </c>
      <c r="I602" s="23">
        <f t="shared" si="116"/>
        <v>999</v>
      </c>
      <c r="J602" s="11">
        <f t="shared" si="116"/>
        <v>0.4</v>
      </c>
      <c r="K602" s="23">
        <f t="shared" si="111"/>
        <v>14985</v>
      </c>
      <c r="L602" s="23">
        <f t="shared" si="112"/>
        <v>5391</v>
      </c>
      <c r="M602" s="23">
        <f t="shared" si="113"/>
        <v>22</v>
      </c>
      <c r="N602" s="23" t="str">
        <f t="shared" si="108"/>
        <v>Aug</v>
      </c>
      <c r="O602" s="23">
        <f t="shared" si="114"/>
        <v>2022</v>
      </c>
    </row>
    <row r="603" spans="1:15" x14ac:dyDescent="0.55000000000000004">
      <c r="A603" s="33">
        <v>44796</v>
      </c>
      <c r="B603" s="9" t="s">
        <v>5290</v>
      </c>
      <c r="C603" s="9">
        <v>17</v>
      </c>
      <c r="D603" s="9" t="s">
        <v>14119</v>
      </c>
      <c r="E603" s="10" t="s">
        <v>14124</v>
      </c>
      <c r="F603" s="10" t="str">
        <f t="shared" si="116"/>
        <v>B07PR1CL3S</v>
      </c>
      <c r="G603" s="10" t="str">
        <f t="shared" si="116"/>
        <v>USBOn-Ear</v>
      </c>
      <c r="H603" s="23">
        <f t="shared" si="116"/>
        <v>1220</v>
      </c>
      <c r="I603" s="23">
        <f t="shared" si="116"/>
        <v>3990</v>
      </c>
      <c r="J603" s="11">
        <f t="shared" si="116"/>
        <v>0.69</v>
      </c>
      <c r="K603" s="23">
        <f t="shared" si="111"/>
        <v>67830</v>
      </c>
      <c r="L603" s="23">
        <f t="shared" si="112"/>
        <v>6429.4000000000015</v>
      </c>
      <c r="M603" s="23">
        <f t="shared" si="113"/>
        <v>23</v>
      </c>
      <c r="N603" s="23" t="str">
        <f t="shared" si="108"/>
        <v>Aug</v>
      </c>
      <c r="O603" s="23">
        <f t="shared" si="114"/>
        <v>2022</v>
      </c>
    </row>
    <row r="604" spans="1:15" x14ac:dyDescent="0.55000000000000004">
      <c r="A604" s="33">
        <v>44797</v>
      </c>
      <c r="B604" s="9" t="s">
        <v>3334</v>
      </c>
      <c r="C604" s="9">
        <v>3</v>
      </c>
      <c r="D604" s="9" t="s">
        <v>14118</v>
      </c>
      <c r="E604" s="10" t="s">
        <v>14120</v>
      </c>
      <c r="F604" s="10" t="str">
        <f t="shared" ref="F604:J613" si="117">VLOOKUP($B604,Cleaned_data,F$2,FALSE)</f>
        <v>B09V12K8NT</v>
      </c>
      <c r="G604" s="10" t="str">
        <f t="shared" si="117"/>
        <v>SmartWatches</v>
      </c>
      <c r="H604" s="23">
        <f t="shared" si="117"/>
        <v>1499</v>
      </c>
      <c r="I604" s="23">
        <f t="shared" si="117"/>
        <v>6990</v>
      </c>
      <c r="J604" s="11">
        <f t="shared" si="117"/>
        <v>0.79</v>
      </c>
      <c r="K604" s="23">
        <f t="shared" si="111"/>
        <v>20970</v>
      </c>
      <c r="L604" s="23">
        <f t="shared" si="112"/>
        <v>944.36999999999989</v>
      </c>
      <c r="M604" s="23">
        <f t="shared" si="113"/>
        <v>24</v>
      </c>
      <c r="N604" s="23" t="str">
        <f t="shared" si="108"/>
        <v>Aug</v>
      </c>
      <c r="O604" s="23">
        <f t="shared" si="114"/>
        <v>2022</v>
      </c>
    </row>
    <row r="605" spans="1:15" x14ac:dyDescent="0.55000000000000004">
      <c r="A605" s="33">
        <v>44798</v>
      </c>
      <c r="B605" s="9" t="s">
        <v>5309</v>
      </c>
      <c r="C605" s="9">
        <v>2</v>
      </c>
      <c r="D605" s="9" t="s">
        <v>14119</v>
      </c>
      <c r="E605" s="10" t="s">
        <v>14124</v>
      </c>
      <c r="F605" s="10" t="str">
        <f t="shared" si="117"/>
        <v>B07JQKQ91F</v>
      </c>
      <c r="G605" s="10" t="str">
        <f t="shared" si="117"/>
        <v>USBIn-Ear</v>
      </c>
      <c r="H605" s="23">
        <f t="shared" si="117"/>
        <v>499</v>
      </c>
      <c r="I605" s="23">
        <f t="shared" si="117"/>
        <v>999</v>
      </c>
      <c r="J605" s="11">
        <f t="shared" si="117"/>
        <v>0.5</v>
      </c>
      <c r="K605" s="23">
        <f t="shared" si="111"/>
        <v>1998</v>
      </c>
      <c r="L605" s="23">
        <f t="shared" si="112"/>
        <v>499</v>
      </c>
      <c r="M605" s="23">
        <f t="shared" si="113"/>
        <v>25</v>
      </c>
      <c r="N605" s="23" t="str">
        <f t="shared" si="108"/>
        <v>Aug</v>
      </c>
      <c r="O605" s="23">
        <f t="shared" si="114"/>
        <v>2022</v>
      </c>
    </row>
    <row r="606" spans="1:15" x14ac:dyDescent="0.55000000000000004">
      <c r="A606" s="33">
        <v>44799</v>
      </c>
      <c r="B606" s="9" t="s">
        <v>5319</v>
      </c>
      <c r="C606" s="9">
        <v>9</v>
      </c>
      <c r="D606" s="9" t="s">
        <v>14118</v>
      </c>
      <c r="E606" s="10" t="s">
        <v>14120</v>
      </c>
      <c r="F606" s="10" t="str">
        <f t="shared" si="117"/>
        <v>B08W56G1K9</v>
      </c>
      <c r="G606" s="10" t="str">
        <f t="shared" si="117"/>
        <v>USBCableConnectionProtectors</v>
      </c>
      <c r="H606" s="23">
        <f t="shared" si="117"/>
        <v>99</v>
      </c>
      <c r="I606" s="23">
        <f t="shared" si="117"/>
        <v>999</v>
      </c>
      <c r="J606" s="11">
        <f t="shared" si="117"/>
        <v>0.9</v>
      </c>
      <c r="K606" s="23">
        <f t="shared" si="111"/>
        <v>8991</v>
      </c>
      <c r="L606" s="23">
        <f t="shared" si="112"/>
        <v>89.09999999999998</v>
      </c>
      <c r="M606" s="23">
        <f t="shared" si="113"/>
        <v>26</v>
      </c>
      <c r="N606" s="23" t="str">
        <f t="shared" si="108"/>
        <v>Aug</v>
      </c>
      <c r="O606" s="23">
        <f t="shared" si="114"/>
        <v>2022</v>
      </c>
    </row>
    <row r="607" spans="1:15" x14ac:dyDescent="0.55000000000000004">
      <c r="A607" s="33">
        <v>44800</v>
      </c>
      <c r="B607" s="9" t="s">
        <v>3389</v>
      </c>
      <c r="C607" s="9">
        <v>5</v>
      </c>
      <c r="D607" s="9" t="s">
        <v>14119</v>
      </c>
      <c r="E607" s="10" t="s">
        <v>14124</v>
      </c>
      <c r="F607" s="10" t="str">
        <f t="shared" si="117"/>
        <v>B07WG8PDCW</v>
      </c>
      <c r="G607" s="10" t="str">
        <f t="shared" si="117"/>
        <v>AutomobileChargers</v>
      </c>
      <c r="H607" s="23">
        <f t="shared" si="117"/>
        <v>349</v>
      </c>
      <c r="I607" s="23">
        <f t="shared" si="117"/>
        <v>1299</v>
      </c>
      <c r="J607" s="11">
        <f t="shared" si="117"/>
        <v>0.73</v>
      </c>
      <c r="K607" s="23">
        <f t="shared" si="111"/>
        <v>6495</v>
      </c>
      <c r="L607" s="23">
        <f t="shared" si="112"/>
        <v>471.15000000000003</v>
      </c>
      <c r="M607" s="23">
        <f t="shared" si="113"/>
        <v>27</v>
      </c>
      <c r="N607" s="23" t="str">
        <f t="shared" si="108"/>
        <v>Aug</v>
      </c>
      <c r="O607" s="23">
        <f t="shared" si="114"/>
        <v>2022</v>
      </c>
    </row>
    <row r="608" spans="1:15" x14ac:dyDescent="0.55000000000000004">
      <c r="A608" s="33">
        <v>44801</v>
      </c>
      <c r="B608" s="9" t="s">
        <v>5330</v>
      </c>
      <c r="C608" s="9">
        <v>6</v>
      </c>
      <c r="D608" s="9" t="s">
        <v>14118</v>
      </c>
      <c r="E608" s="10" t="s">
        <v>14120</v>
      </c>
      <c r="F608" s="10" t="str">
        <f t="shared" si="117"/>
        <v>B01L8ZNWN2</v>
      </c>
      <c r="G608" s="10" t="str">
        <f t="shared" si="117"/>
        <v>USB</v>
      </c>
      <c r="H608" s="23">
        <f t="shared" si="117"/>
        <v>475</v>
      </c>
      <c r="I608" s="23">
        <f t="shared" si="117"/>
        <v>1500</v>
      </c>
      <c r="J608" s="11">
        <f t="shared" si="117"/>
        <v>0.68</v>
      </c>
      <c r="K608" s="23">
        <f t="shared" si="111"/>
        <v>9000</v>
      </c>
      <c r="L608" s="23">
        <f t="shared" si="112"/>
        <v>911.99999999999989</v>
      </c>
      <c r="M608" s="23">
        <f t="shared" si="113"/>
        <v>28</v>
      </c>
      <c r="N608" s="23" t="str">
        <f t="shared" si="108"/>
        <v>Aug</v>
      </c>
      <c r="O608" s="23">
        <f t="shared" si="114"/>
        <v>2022</v>
      </c>
    </row>
    <row r="609" spans="1:15" x14ac:dyDescent="0.55000000000000004">
      <c r="A609" s="33">
        <v>44802</v>
      </c>
      <c r="B609" s="9" t="s">
        <v>5340</v>
      </c>
      <c r="C609" s="9">
        <v>8</v>
      </c>
      <c r="D609" s="9" t="s">
        <v>14119</v>
      </c>
      <c r="E609" s="10" t="s">
        <v>14124</v>
      </c>
      <c r="F609" s="10" t="str">
        <f t="shared" si="117"/>
        <v>B009VCGPSY</v>
      </c>
      <c r="G609" s="10" t="str">
        <f t="shared" si="117"/>
        <v>USBMice</v>
      </c>
      <c r="H609" s="23">
        <f t="shared" si="117"/>
        <v>269</v>
      </c>
      <c r="I609" s="23">
        <f t="shared" si="117"/>
        <v>649</v>
      </c>
      <c r="J609" s="11">
        <f t="shared" si="117"/>
        <v>0.59</v>
      </c>
      <c r="K609" s="23">
        <f t="shared" si="111"/>
        <v>5192</v>
      </c>
      <c r="L609" s="23">
        <f t="shared" si="112"/>
        <v>882.32</v>
      </c>
      <c r="M609" s="23">
        <f t="shared" si="113"/>
        <v>29</v>
      </c>
      <c r="N609" s="23" t="str">
        <f t="shared" si="108"/>
        <v>Aug</v>
      </c>
      <c r="O609" s="23">
        <f t="shared" si="114"/>
        <v>2022</v>
      </c>
    </row>
    <row r="610" spans="1:15" x14ac:dyDescent="0.55000000000000004">
      <c r="A610" s="33">
        <v>44803</v>
      </c>
      <c r="B610" s="9" t="s">
        <v>5350</v>
      </c>
      <c r="C610" s="9">
        <v>10</v>
      </c>
      <c r="D610" s="9" t="s">
        <v>14118</v>
      </c>
      <c r="E610" s="10" t="s">
        <v>14120</v>
      </c>
      <c r="F610" s="10" t="str">
        <f t="shared" si="117"/>
        <v>B0B296NTFV</v>
      </c>
      <c r="G610" s="10" t="str">
        <f t="shared" si="117"/>
        <v>USBMice</v>
      </c>
      <c r="H610" s="23">
        <f t="shared" si="117"/>
        <v>299</v>
      </c>
      <c r="I610" s="23">
        <f t="shared" si="117"/>
        <v>599</v>
      </c>
      <c r="J610" s="11">
        <f t="shared" si="117"/>
        <v>0.5</v>
      </c>
      <c r="K610" s="23">
        <f t="shared" si="111"/>
        <v>5990</v>
      </c>
      <c r="L610" s="23">
        <f t="shared" si="112"/>
        <v>1495</v>
      </c>
      <c r="M610" s="23">
        <f t="shared" si="113"/>
        <v>30</v>
      </c>
      <c r="N610" s="23" t="str">
        <f t="shared" si="108"/>
        <v>Aug</v>
      </c>
      <c r="O610" s="23">
        <f t="shared" si="114"/>
        <v>2022</v>
      </c>
    </row>
    <row r="611" spans="1:15" x14ac:dyDescent="0.55000000000000004">
      <c r="A611" s="33">
        <v>44804</v>
      </c>
      <c r="B611" s="9" t="s">
        <v>3460</v>
      </c>
      <c r="C611" s="9">
        <v>15</v>
      </c>
      <c r="D611" s="9" t="s">
        <v>14119</v>
      </c>
      <c r="E611" s="10" t="s">
        <v>14124</v>
      </c>
      <c r="F611" s="10" t="str">
        <f t="shared" si="117"/>
        <v>B09NVPSCQT</v>
      </c>
      <c r="G611" s="10" t="str">
        <f t="shared" si="117"/>
        <v>SmartWatches</v>
      </c>
      <c r="H611" s="23">
        <f t="shared" si="117"/>
        <v>1599</v>
      </c>
      <c r="I611" s="23">
        <f t="shared" si="117"/>
        <v>3999</v>
      </c>
      <c r="J611" s="11">
        <f t="shared" si="117"/>
        <v>0.6</v>
      </c>
      <c r="K611" s="23">
        <f t="shared" si="111"/>
        <v>59985</v>
      </c>
      <c r="L611" s="23">
        <f t="shared" si="112"/>
        <v>9594</v>
      </c>
      <c r="M611" s="23">
        <f t="shared" si="113"/>
        <v>31</v>
      </c>
      <c r="N611" s="23" t="str">
        <f t="shared" si="108"/>
        <v>Aug</v>
      </c>
      <c r="O611" s="23">
        <f t="shared" si="114"/>
        <v>2022</v>
      </c>
    </row>
    <row r="612" spans="1:15" x14ac:dyDescent="0.55000000000000004">
      <c r="A612" s="33">
        <v>44805</v>
      </c>
      <c r="B612" s="9" t="s">
        <v>3470</v>
      </c>
      <c r="C612" s="9">
        <v>17</v>
      </c>
      <c r="D612" s="9" t="s">
        <v>14118</v>
      </c>
      <c r="E612" s="10" t="s">
        <v>14120</v>
      </c>
      <c r="F612" s="10" t="str">
        <f t="shared" si="117"/>
        <v>B09YV4RG4D</v>
      </c>
      <c r="G612" s="10" t="str">
        <f t="shared" si="117"/>
        <v>SmartWatches</v>
      </c>
      <c r="H612" s="23">
        <f t="shared" si="117"/>
        <v>1499</v>
      </c>
      <c r="I612" s="23">
        <f t="shared" si="117"/>
        <v>7999</v>
      </c>
      <c r="J612" s="11">
        <f t="shared" si="117"/>
        <v>0.81</v>
      </c>
      <c r="K612" s="23">
        <f t="shared" si="111"/>
        <v>135983</v>
      </c>
      <c r="L612" s="23">
        <f t="shared" si="112"/>
        <v>4841.7699999999986</v>
      </c>
      <c r="M612" s="23">
        <f t="shared" si="113"/>
        <v>1</v>
      </c>
      <c r="N612" s="23" t="str">
        <f t="shared" si="108"/>
        <v>Sep</v>
      </c>
      <c r="O612" s="23">
        <f t="shared" si="114"/>
        <v>2022</v>
      </c>
    </row>
    <row r="613" spans="1:15" x14ac:dyDescent="0.55000000000000004">
      <c r="A613" s="33">
        <v>44806</v>
      </c>
      <c r="B613" s="9" t="s">
        <v>5364</v>
      </c>
      <c r="C613" s="9">
        <v>18</v>
      </c>
      <c r="D613" s="9" t="s">
        <v>14119</v>
      </c>
      <c r="E613" s="10" t="s">
        <v>14124</v>
      </c>
      <c r="F613" s="10" t="str">
        <f t="shared" si="117"/>
        <v>B07TCN5VR9</v>
      </c>
      <c r="G613" s="10" t="str">
        <f t="shared" si="117"/>
        <v>USBIn-Ear</v>
      </c>
      <c r="H613" s="23">
        <f t="shared" si="117"/>
        <v>329</v>
      </c>
      <c r="I613" s="23">
        <f t="shared" si="117"/>
        <v>999</v>
      </c>
      <c r="J613" s="11">
        <f t="shared" si="117"/>
        <v>0.67</v>
      </c>
      <c r="K613" s="23">
        <f t="shared" si="111"/>
        <v>17982</v>
      </c>
      <c r="L613" s="23">
        <f t="shared" si="112"/>
        <v>1954.2599999999998</v>
      </c>
      <c r="M613" s="23">
        <f t="shared" si="113"/>
        <v>2</v>
      </c>
      <c r="N613" s="23" t="str">
        <f t="shared" si="108"/>
        <v>Sep</v>
      </c>
      <c r="O613" s="23">
        <f t="shared" si="114"/>
        <v>2022</v>
      </c>
    </row>
    <row r="614" spans="1:15" x14ac:dyDescent="0.55000000000000004">
      <c r="A614" s="33">
        <v>44807</v>
      </c>
      <c r="B614" s="9" t="s">
        <v>5374</v>
      </c>
      <c r="C614" s="9">
        <v>6</v>
      </c>
      <c r="D614" s="9" t="s">
        <v>14118</v>
      </c>
      <c r="E614" s="10" t="s">
        <v>14120</v>
      </c>
      <c r="F614" s="10" t="str">
        <f t="shared" ref="F614:J623" si="118">VLOOKUP($B614,Cleaned_data,F$2,FALSE)</f>
        <v>B00ZYLMQH0</v>
      </c>
      <c r="G614" s="10" t="str">
        <f t="shared" si="118"/>
        <v>USBKeyboards</v>
      </c>
      <c r="H614" s="23">
        <f t="shared" si="118"/>
        <v>549</v>
      </c>
      <c r="I614" s="23">
        <f t="shared" si="118"/>
        <v>1799</v>
      </c>
      <c r="J614" s="11">
        <f t="shared" si="118"/>
        <v>0.69</v>
      </c>
      <c r="K614" s="23">
        <f t="shared" si="111"/>
        <v>10794</v>
      </c>
      <c r="L614" s="23">
        <f t="shared" si="112"/>
        <v>1021.1400000000002</v>
      </c>
      <c r="M614" s="23">
        <f t="shared" si="113"/>
        <v>3</v>
      </c>
      <c r="N614" s="23" t="str">
        <f t="shared" si="108"/>
        <v>Sep</v>
      </c>
      <c r="O614" s="23">
        <f t="shared" si="114"/>
        <v>2022</v>
      </c>
    </row>
    <row r="615" spans="1:15" x14ac:dyDescent="0.55000000000000004">
      <c r="A615" s="33">
        <v>44808</v>
      </c>
      <c r="B615" s="9" t="s">
        <v>3512</v>
      </c>
      <c r="C615" s="9">
        <v>6</v>
      </c>
      <c r="D615" s="9" t="s">
        <v>14119</v>
      </c>
      <c r="E615" s="10" t="s">
        <v>14124</v>
      </c>
      <c r="F615" s="10" t="str">
        <f t="shared" si="118"/>
        <v>B09YV4MW2T</v>
      </c>
      <c r="G615" s="10" t="str">
        <f t="shared" si="118"/>
        <v>SmartWatches</v>
      </c>
      <c r="H615" s="23">
        <f t="shared" si="118"/>
        <v>2199</v>
      </c>
      <c r="I615" s="23">
        <f t="shared" si="118"/>
        <v>9999</v>
      </c>
      <c r="J615" s="11">
        <f t="shared" si="118"/>
        <v>0.78</v>
      </c>
      <c r="K615" s="23">
        <f t="shared" si="111"/>
        <v>59994</v>
      </c>
      <c r="L615" s="23">
        <f t="shared" si="112"/>
        <v>2902.68</v>
      </c>
      <c r="M615" s="23">
        <f t="shared" si="113"/>
        <v>4</v>
      </c>
      <c r="N615" s="23" t="str">
        <f t="shared" si="108"/>
        <v>Sep</v>
      </c>
      <c r="O615" s="23">
        <f t="shared" si="114"/>
        <v>2022</v>
      </c>
    </row>
    <row r="616" spans="1:15" x14ac:dyDescent="0.55000000000000004">
      <c r="A616" s="33">
        <v>44809</v>
      </c>
      <c r="B616" s="9" t="s">
        <v>5392</v>
      </c>
      <c r="C616" s="9">
        <v>6</v>
      </c>
      <c r="D616" s="9" t="s">
        <v>14118</v>
      </c>
      <c r="E616" s="10" t="s">
        <v>14120</v>
      </c>
      <c r="F616" s="10" t="str">
        <f t="shared" si="118"/>
        <v>B01HJI0FS2</v>
      </c>
      <c r="G616" s="10" t="str">
        <f t="shared" si="118"/>
        <v>USBMice</v>
      </c>
      <c r="H616" s="23">
        <f t="shared" si="118"/>
        <v>299</v>
      </c>
      <c r="I616" s="23">
        <f t="shared" si="118"/>
        <v>650</v>
      </c>
      <c r="J616" s="11">
        <f t="shared" si="118"/>
        <v>0.54</v>
      </c>
      <c r="K616" s="23">
        <f t="shared" si="111"/>
        <v>3900</v>
      </c>
      <c r="L616" s="23">
        <f t="shared" si="112"/>
        <v>825.2399999999999</v>
      </c>
      <c r="M616" s="23">
        <f t="shared" si="113"/>
        <v>5</v>
      </c>
      <c r="N616" s="23" t="str">
        <f t="shared" si="108"/>
        <v>Sep</v>
      </c>
      <c r="O616" s="23">
        <f t="shared" si="114"/>
        <v>2022</v>
      </c>
    </row>
    <row r="617" spans="1:15" x14ac:dyDescent="0.55000000000000004">
      <c r="A617" s="33">
        <v>44810</v>
      </c>
      <c r="B617" s="9" t="s">
        <v>5402</v>
      </c>
      <c r="C617" s="9">
        <v>7</v>
      </c>
      <c r="D617" s="9" t="s">
        <v>14119</v>
      </c>
      <c r="E617" s="10" t="s">
        <v>14124</v>
      </c>
      <c r="F617" s="10" t="str">
        <f t="shared" si="118"/>
        <v>B076B8G5D8</v>
      </c>
      <c r="G617" s="10" t="str">
        <f t="shared" si="118"/>
        <v>Condenser</v>
      </c>
      <c r="H617" s="23">
        <f t="shared" si="118"/>
        <v>798</v>
      </c>
      <c r="I617" s="23">
        <f t="shared" si="118"/>
        <v>1995</v>
      </c>
      <c r="J617" s="11">
        <f t="shared" si="118"/>
        <v>0.6</v>
      </c>
      <c r="K617" s="23">
        <f t="shared" si="111"/>
        <v>13965</v>
      </c>
      <c r="L617" s="23">
        <f t="shared" si="112"/>
        <v>2234.4</v>
      </c>
      <c r="M617" s="23">
        <f t="shared" si="113"/>
        <v>6</v>
      </c>
      <c r="N617" s="23" t="str">
        <f t="shared" si="108"/>
        <v>Sep</v>
      </c>
      <c r="O617" s="23">
        <f t="shared" si="114"/>
        <v>2022</v>
      </c>
    </row>
    <row r="618" spans="1:15" x14ac:dyDescent="0.55000000000000004">
      <c r="A618" s="33">
        <v>44811</v>
      </c>
      <c r="B618" s="9" t="s">
        <v>16</v>
      </c>
      <c r="C618" s="23">
        <v>7</v>
      </c>
      <c r="D618" s="9" t="s">
        <v>14118</v>
      </c>
      <c r="E618" s="10" t="s">
        <v>14120</v>
      </c>
      <c r="F618" s="10" t="str">
        <f t="shared" si="118"/>
        <v>B07JW9H4J1</v>
      </c>
      <c r="G618" s="10" t="str">
        <f t="shared" si="118"/>
        <v>USBCables</v>
      </c>
      <c r="H618" s="23">
        <f t="shared" si="118"/>
        <v>399</v>
      </c>
      <c r="I618" s="23">
        <f t="shared" si="118"/>
        <v>1099</v>
      </c>
      <c r="J618" s="11">
        <f t="shared" si="118"/>
        <v>0.64</v>
      </c>
      <c r="K618" s="23">
        <f t="shared" si="111"/>
        <v>7693</v>
      </c>
      <c r="L618" s="23">
        <f t="shared" si="112"/>
        <v>1005.48</v>
      </c>
      <c r="M618" s="23">
        <f t="shared" si="113"/>
        <v>7</v>
      </c>
      <c r="N618" s="23" t="str">
        <f t="shared" si="108"/>
        <v>Sep</v>
      </c>
      <c r="O618" s="23">
        <f t="shared" si="114"/>
        <v>2022</v>
      </c>
    </row>
    <row r="619" spans="1:15" x14ac:dyDescent="0.55000000000000004">
      <c r="A619" s="33">
        <v>44812</v>
      </c>
      <c r="B619" s="9" t="s">
        <v>5416</v>
      </c>
      <c r="C619" s="9">
        <v>7</v>
      </c>
      <c r="D619" s="9" t="s">
        <v>14119</v>
      </c>
      <c r="E619" s="10" t="s">
        <v>14124</v>
      </c>
      <c r="F619" s="10" t="str">
        <f t="shared" si="118"/>
        <v>B014SZO90Y</v>
      </c>
      <c r="G619" s="10" t="str">
        <f t="shared" si="118"/>
        <v>USB</v>
      </c>
      <c r="H619" s="23">
        <f t="shared" si="118"/>
        <v>266</v>
      </c>
      <c r="I619" s="23">
        <f t="shared" si="118"/>
        <v>315</v>
      </c>
      <c r="J619" s="11">
        <f t="shared" si="118"/>
        <v>0.16</v>
      </c>
      <c r="K619" s="23">
        <f t="shared" si="111"/>
        <v>2205</v>
      </c>
      <c r="L619" s="23">
        <f t="shared" si="112"/>
        <v>1564.08</v>
      </c>
      <c r="M619" s="23">
        <f t="shared" si="113"/>
        <v>8</v>
      </c>
      <c r="N619" s="23" t="str">
        <f t="shared" si="108"/>
        <v>Sep</v>
      </c>
      <c r="O619" s="23">
        <f t="shared" si="114"/>
        <v>2022</v>
      </c>
    </row>
    <row r="620" spans="1:15" x14ac:dyDescent="0.55000000000000004">
      <c r="A620" s="33">
        <v>44813</v>
      </c>
      <c r="B620" s="9" t="s">
        <v>5429</v>
      </c>
      <c r="C620" s="9">
        <v>7</v>
      </c>
      <c r="D620" s="9" t="s">
        <v>14118</v>
      </c>
      <c r="E620" s="10" t="s">
        <v>14120</v>
      </c>
      <c r="F620" s="10" t="str">
        <f t="shared" si="118"/>
        <v>B07KCMR8D6</v>
      </c>
      <c r="G620" s="10" t="str">
        <f t="shared" si="118"/>
        <v>Pens,Pencils&amp;WritingSupplies</v>
      </c>
      <c r="H620" s="23">
        <f t="shared" si="118"/>
        <v>50</v>
      </c>
      <c r="I620" s="23">
        <f t="shared" si="118"/>
        <v>50</v>
      </c>
      <c r="J620" s="11">
        <f t="shared" si="118"/>
        <v>0</v>
      </c>
      <c r="K620" s="23">
        <f t="shared" si="111"/>
        <v>350</v>
      </c>
      <c r="L620" s="23">
        <f t="shared" si="112"/>
        <v>350</v>
      </c>
      <c r="M620" s="23">
        <f t="shared" si="113"/>
        <v>9</v>
      </c>
      <c r="N620" s="23" t="str">
        <f t="shared" ref="N620:N683" si="119">TEXT(A620,"mmm")</f>
        <v>Sep</v>
      </c>
      <c r="O620" s="23">
        <f t="shared" si="114"/>
        <v>2022</v>
      </c>
    </row>
    <row r="621" spans="1:15" x14ac:dyDescent="0.55000000000000004">
      <c r="A621" s="33">
        <v>44814</v>
      </c>
      <c r="B621" s="9" t="s">
        <v>5441</v>
      </c>
      <c r="C621" s="9">
        <v>7</v>
      </c>
      <c r="D621" s="9" t="s">
        <v>14119</v>
      </c>
      <c r="E621" s="10" t="s">
        <v>14124</v>
      </c>
      <c r="F621" s="10" t="str">
        <f t="shared" si="118"/>
        <v>B00N1U9AJS</v>
      </c>
      <c r="G621" s="10" t="str">
        <f t="shared" si="118"/>
        <v>Tape</v>
      </c>
      <c r="H621" s="23">
        <f t="shared" si="118"/>
        <v>130</v>
      </c>
      <c r="I621" s="23">
        <f t="shared" si="118"/>
        <v>165</v>
      </c>
      <c r="J621" s="11">
        <f t="shared" si="118"/>
        <v>0.21</v>
      </c>
      <c r="K621" s="23">
        <f t="shared" si="111"/>
        <v>1155</v>
      </c>
      <c r="L621" s="23">
        <f t="shared" si="112"/>
        <v>718.9</v>
      </c>
      <c r="M621" s="23">
        <f t="shared" si="113"/>
        <v>10</v>
      </c>
      <c r="N621" s="23" t="str">
        <f t="shared" si="119"/>
        <v>Sep</v>
      </c>
      <c r="O621" s="23">
        <f t="shared" si="114"/>
        <v>2022</v>
      </c>
    </row>
    <row r="622" spans="1:15" x14ac:dyDescent="0.55000000000000004">
      <c r="A622" s="33">
        <v>44815</v>
      </c>
      <c r="B622" s="9" t="s">
        <v>5454</v>
      </c>
      <c r="C622" s="9">
        <v>7</v>
      </c>
      <c r="D622" s="9" t="s">
        <v>14118</v>
      </c>
      <c r="E622" s="10" t="s">
        <v>14120</v>
      </c>
      <c r="F622" s="10" t="str">
        <f t="shared" si="118"/>
        <v>B07KY3FNQP</v>
      </c>
      <c r="G622" s="10" t="str">
        <f t="shared" si="118"/>
        <v>USBIn-Ear</v>
      </c>
      <c r="H622" s="23">
        <f t="shared" si="118"/>
        <v>449</v>
      </c>
      <c r="I622" s="23">
        <f t="shared" si="118"/>
        <v>1290</v>
      </c>
      <c r="J622" s="11">
        <f t="shared" si="118"/>
        <v>0.65</v>
      </c>
      <c r="K622" s="23">
        <f t="shared" si="111"/>
        <v>9030</v>
      </c>
      <c r="L622" s="23">
        <f t="shared" si="112"/>
        <v>1100.05</v>
      </c>
      <c r="M622" s="23">
        <f t="shared" si="113"/>
        <v>11</v>
      </c>
      <c r="N622" s="23" t="str">
        <f t="shared" si="119"/>
        <v>Sep</v>
      </c>
      <c r="O622" s="23">
        <f t="shared" si="114"/>
        <v>2022</v>
      </c>
    </row>
    <row r="623" spans="1:15" x14ac:dyDescent="0.55000000000000004">
      <c r="A623" s="33">
        <v>44816</v>
      </c>
      <c r="B623" s="9" t="s">
        <v>3577</v>
      </c>
      <c r="C623" s="9">
        <v>7</v>
      </c>
      <c r="D623" s="9" t="s">
        <v>14119</v>
      </c>
      <c r="E623" s="10" t="s">
        <v>14124</v>
      </c>
      <c r="F623" s="10" t="str">
        <f t="shared" si="118"/>
        <v>B0B3N7LR6K</v>
      </c>
      <c r="G623" s="10" t="str">
        <f t="shared" si="118"/>
        <v>SmartWatches</v>
      </c>
      <c r="H623" s="23">
        <f t="shared" si="118"/>
        <v>3999</v>
      </c>
      <c r="I623" s="23">
        <f t="shared" si="118"/>
        <v>16999</v>
      </c>
      <c r="J623" s="11">
        <f t="shared" si="118"/>
        <v>0.76</v>
      </c>
      <c r="K623" s="23">
        <f t="shared" si="111"/>
        <v>118993</v>
      </c>
      <c r="L623" s="23">
        <f t="shared" si="112"/>
        <v>6718.32</v>
      </c>
      <c r="M623" s="23">
        <f t="shared" si="113"/>
        <v>12</v>
      </c>
      <c r="N623" s="23" t="str">
        <f t="shared" si="119"/>
        <v>Sep</v>
      </c>
      <c r="O623" s="23">
        <f t="shared" si="114"/>
        <v>2022</v>
      </c>
    </row>
    <row r="624" spans="1:15" x14ac:dyDescent="0.55000000000000004">
      <c r="A624" s="33">
        <v>44817</v>
      </c>
      <c r="B624" s="9" t="s">
        <v>5467</v>
      </c>
      <c r="C624" s="9">
        <v>11</v>
      </c>
      <c r="D624" s="9" t="s">
        <v>14118</v>
      </c>
      <c r="E624" s="10" t="s">
        <v>14120</v>
      </c>
      <c r="F624" s="10" t="str">
        <f t="shared" ref="F624:J633" si="120">VLOOKUP($B624,Cleaned_data,F$2,FALSE)</f>
        <v>B07QZ3CZ48</v>
      </c>
      <c r="G624" s="10" t="str">
        <f t="shared" si="120"/>
        <v>USBIn-Ear</v>
      </c>
      <c r="H624" s="23">
        <f t="shared" si="120"/>
        <v>399</v>
      </c>
      <c r="I624" s="23">
        <f t="shared" si="120"/>
        <v>1290</v>
      </c>
      <c r="J624" s="11">
        <f t="shared" si="120"/>
        <v>0.69</v>
      </c>
      <c r="K624" s="23">
        <f t="shared" si="111"/>
        <v>14190</v>
      </c>
      <c r="L624" s="23">
        <f t="shared" si="112"/>
        <v>1360.5900000000001</v>
      </c>
      <c r="M624" s="23">
        <f t="shared" si="113"/>
        <v>13</v>
      </c>
      <c r="N624" s="23" t="str">
        <f t="shared" si="119"/>
        <v>Sep</v>
      </c>
      <c r="O624" s="23">
        <f t="shared" si="114"/>
        <v>2022</v>
      </c>
    </row>
    <row r="625" spans="1:15" x14ac:dyDescent="0.55000000000000004">
      <c r="A625" s="33">
        <v>44818</v>
      </c>
      <c r="B625" s="9" t="s">
        <v>5477</v>
      </c>
      <c r="C625" s="9">
        <v>11</v>
      </c>
      <c r="D625" s="9" t="s">
        <v>14119</v>
      </c>
      <c r="E625" s="10" t="s">
        <v>14124</v>
      </c>
      <c r="F625" s="10" t="str">
        <f t="shared" si="120"/>
        <v>B09T3H12GV</v>
      </c>
      <c r="G625" s="10" t="str">
        <f t="shared" si="120"/>
        <v>USBKeyboard&amp;MouseSets</v>
      </c>
      <c r="H625" s="23">
        <f t="shared" si="120"/>
        <v>1399</v>
      </c>
      <c r="I625" s="23">
        <f t="shared" si="120"/>
        <v>2498</v>
      </c>
      <c r="J625" s="11">
        <f t="shared" si="120"/>
        <v>0.44</v>
      </c>
      <c r="K625" s="23">
        <f t="shared" si="111"/>
        <v>27478</v>
      </c>
      <c r="L625" s="23">
        <f t="shared" si="112"/>
        <v>8617.84</v>
      </c>
      <c r="M625" s="23">
        <f t="shared" si="113"/>
        <v>14</v>
      </c>
      <c r="N625" s="23" t="str">
        <f t="shared" si="119"/>
        <v>Sep</v>
      </c>
      <c r="O625" s="23">
        <f t="shared" si="114"/>
        <v>2022</v>
      </c>
    </row>
    <row r="626" spans="1:15" x14ac:dyDescent="0.55000000000000004">
      <c r="A626" s="33">
        <v>44819</v>
      </c>
      <c r="B626" s="9" t="s">
        <v>29</v>
      </c>
      <c r="C626" s="9">
        <v>11</v>
      </c>
      <c r="D626" s="9" t="s">
        <v>14118</v>
      </c>
      <c r="E626" s="10" t="s">
        <v>14120</v>
      </c>
      <c r="F626" s="10" t="str">
        <f t="shared" si="120"/>
        <v>B098NS6PVG</v>
      </c>
      <c r="G626" s="10" t="str">
        <f t="shared" si="120"/>
        <v>USBCables</v>
      </c>
      <c r="H626" s="23">
        <f t="shared" si="120"/>
        <v>199</v>
      </c>
      <c r="I626" s="23">
        <f t="shared" si="120"/>
        <v>349</v>
      </c>
      <c r="J626" s="11">
        <f t="shared" si="120"/>
        <v>0.43</v>
      </c>
      <c r="K626" s="23">
        <f t="shared" si="111"/>
        <v>3839</v>
      </c>
      <c r="L626" s="23">
        <f t="shared" si="112"/>
        <v>1247.7300000000002</v>
      </c>
      <c r="M626" s="23">
        <f t="shared" si="113"/>
        <v>15</v>
      </c>
      <c r="N626" s="23" t="str">
        <f t="shared" si="119"/>
        <v>Sep</v>
      </c>
      <c r="O626" s="23">
        <f t="shared" si="114"/>
        <v>2022</v>
      </c>
    </row>
    <row r="627" spans="1:15" x14ac:dyDescent="0.55000000000000004">
      <c r="A627" s="33">
        <v>44820</v>
      </c>
      <c r="B627" s="9" t="s">
        <v>41</v>
      </c>
      <c r="C627" s="9">
        <v>11</v>
      </c>
      <c r="D627" s="9" t="s">
        <v>14119</v>
      </c>
      <c r="E627" s="10" t="s">
        <v>14124</v>
      </c>
      <c r="F627" s="10" t="str">
        <f t="shared" si="120"/>
        <v>B096MSW6CT</v>
      </c>
      <c r="G627" s="10" t="str">
        <f t="shared" si="120"/>
        <v>USBCables</v>
      </c>
      <c r="H627" s="23">
        <f t="shared" si="120"/>
        <v>199</v>
      </c>
      <c r="I627" s="23">
        <f t="shared" si="120"/>
        <v>1899</v>
      </c>
      <c r="J627" s="11">
        <f t="shared" si="120"/>
        <v>0.9</v>
      </c>
      <c r="K627" s="23">
        <f t="shared" si="111"/>
        <v>20889</v>
      </c>
      <c r="L627" s="23">
        <f t="shared" si="112"/>
        <v>218.89999999999995</v>
      </c>
      <c r="M627" s="23">
        <f t="shared" si="113"/>
        <v>16</v>
      </c>
      <c r="N627" s="23" t="str">
        <f t="shared" si="119"/>
        <v>Sep</v>
      </c>
      <c r="O627" s="23">
        <f t="shared" si="114"/>
        <v>2022</v>
      </c>
    </row>
    <row r="628" spans="1:15" x14ac:dyDescent="0.55000000000000004">
      <c r="A628" s="33">
        <v>44821</v>
      </c>
      <c r="B628" s="9" t="s">
        <v>3587</v>
      </c>
      <c r="C628" s="9">
        <v>9</v>
      </c>
      <c r="D628" s="9" t="s">
        <v>14118</v>
      </c>
      <c r="E628" s="10" t="s">
        <v>14120</v>
      </c>
      <c r="F628" s="10" t="str">
        <f t="shared" si="120"/>
        <v>B09ZQK9X8G</v>
      </c>
      <c r="G628" s="10" t="str">
        <f t="shared" si="120"/>
        <v>SmartWatches</v>
      </c>
      <c r="H628" s="23">
        <f t="shared" si="120"/>
        <v>2998</v>
      </c>
      <c r="I628" s="23">
        <f t="shared" si="120"/>
        <v>5999</v>
      </c>
      <c r="J628" s="11">
        <f t="shared" si="120"/>
        <v>0.5</v>
      </c>
      <c r="K628" s="23">
        <f t="shared" si="111"/>
        <v>53991</v>
      </c>
      <c r="L628" s="23">
        <f t="shared" si="112"/>
        <v>13491</v>
      </c>
      <c r="M628" s="23">
        <f t="shared" si="113"/>
        <v>17</v>
      </c>
      <c r="N628" s="23" t="str">
        <f t="shared" si="119"/>
        <v>Sep</v>
      </c>
      <c r="O628" s="23">
        <f t="shared" si="114"/>
        <v>2022</v>
      </c>
    </row>
    <row r="629" spans="1:15" x14ac:dyDescent="0.55000000000000004">
      <c r="A629" s="33">
        <v>44822</v>
      </c>
      <c r="B629" s="9" t="s">
        <v>5498</v>
      </c>
      <c r="C629" s="9">
        <v>5</v>
      </c>
      <c r="D629" s="9" t="s">
        <v>14119</v>
      </c>
      <c r="E629" s="10" t="s">
        <v>14124</v>
      </c>
      <c r="F629" s="10" t="str">
        <f t="shared" si="120"/>
        <v>B08ZJDWTJ1</v>
      </c>
      <c r="G629" s="10" t="str">
        <f t="shared" si="120"/>
        <v>USB</v>
      </c>
      <c r="H629" s="23">
        <f t="shared" si="120"/>
        <v>4098</v>
      </c>
      <c r="I629" s="23">
        <f t="shared" si="120"/>
        <v>4999</v>
      </c>
      <c r="J629" s="11">
        <f t="shared" si="120"/>
        <v>0.18</v>
      </c>
      <c r="K629" s="23">
        <f t="shared" si="111"/>
        <v>24995</v>
      </c>
      <c r="L629" s="23">
        <f t="shared" si="112"/>
        <v>16801.800000000003</v>
      </c>
      <c r="M629" s="23">
        <f t="shared" si="113"/>
        <v>18</v>
      </c>
      <c r="N629" s="23" t="str">
        <f t="shared" si="119"/>
        <v>Sep</v>
      </c>
      <c r="O629" s="23">
        <f t="shared" si="114"/>
        <v>2022</v>
      </c>
    </row>
    <row r="630" spans="1:15" x14ac:dyDescent="0.55000000000000004">
      <c r="A630" s="33">
        <v>44823</v>
      </c>
      <c r="B630" s="9" t="s">
        <v>5510</v>
      </c>
      <c r="C630" s="9">
        <v>8</v>
      </c>
      <c r="D630" s="9" t="s">
        <v>14118</v>
      </c>
      <c r="E630" s="10" t="s">
        <v>14120</v>
      </c>
      <c r="F630" s="10" t="str">
        <f t="shared" si="120"/>
        <v>B08FTFXNNB</v>
      </c>
      <c r="G630" s="10" t="str">
        <f t="shared" si="120"/>
        <v>USB</v>
      </c>
      <c r="H630" s="23">
        <f t="shared" si="120"/>
        <v>499</v>
      </c>
      <c r="I630" s="23">
        <f t="shared" si="120"/>
        <v>1999</v>
      </c>
      <c r="J630" s="11">
        <f t="shared" si="120"/>
        <v>0.75</v>
      </c>
      <c r="K630" s="23">
        <f t="shared" si="111"/>
        <v>15992</v>
      </c>
      <c r="L630" s="23">
        <f t="shared" si="112"/>
        <v>998</v>
      </c>
      <c r="M630" s="23">
        <f t="shared" si="113"/>
        <v>19</v>
      </c>
      <c r="N630" s="23" t="str">
        <f t="shared" si="119"/>
        <v>Sep</v>
      </c>
      <c r="O630" s="23">
        <f t="shared" si="114"/>
        <v>2022</v>
      </c>
    </row>
    <row r="631" spans="1:15" x14ac:dyDescent="0.55000000000000004">
      <c r="A631" s="33">
        <v>44824</v>
      </c>
      <c r="B631" s="9" t="s">
        <v>5521</v>
      </c>
      <c r="C631" s="9">
        <v>7</v>
      </c>
      <c r="D631" s="9" t="s">
        <v>14119</v>
      </c>
      <c r="E631" s="10" t="s">
        <v>14124</v>
      </c>
      <c r="F631" s="10" t="str">
        <f t="shared" si="120"/>
        <v>B08YDFX7Y1</v>
      </c>
      <c r="G631" s="10" t="str">
        <f t="shared" si="120"/>
        <v>USBMice</v>
      </c>
      <c r="H631" s="23">
        <f t="shared" si="120"/>
        <v>299</v>
      </c>
      <c r="I631" s="23">
        <f t="shared" si="120"/>
        <v>449</v>
      </c>
      <c r="J631" s="11">
        <f t="shared" si="120"/>
        <v>0.33</v>
      </c>
      <c r="K631" s="23">
        <f t="shared" si="111"/>
        <v>3143</v>
      </c>
      <c r="L631" s="23">
        <f t="shared" si="112"/>
        <v>1402.31</v>
      </c>
      <c r="M631" s="23">
        <f t="shared" si="113"/>
        <v>20</v>
      </c>
      <c r="N631" s="23" t="str">
        <f t="shared" si="119"/>
        <v>Sep</v>
      </c>
      <c r="O631" s="23">
        <f t="shared" si="114"/>
        <v>2022</v>
      </c>
    </row>
    <row r="632" spans="1:15" x14ac:dyDescent="0.55000000000000004">
      <c r="A632" s="33">
        <v>44825</v>
      </c>
      <c r="B632" s="9" t="s">
        <v>52</v>
      </c>
      <c r="C632" s="9">
        <v>6</v>
      </c>
      <c r="D632" s="9" t="s">
        <v>14118</v>
      </c>
      <c r="E632" s="10" t="s">
        <v>14120</v>
      </c>
      <c r="F632" s="10" t="str">
        <f t="shared" si="120"/>
        <v>B08HDJ86NZ</v>
      </c>
      <c r="G632" s="10" t="str">
        <f t="shared" si="120"/>
        <v>USBCables</v>
      </c>
      <c r="H632" s="23">
        <f t="shared" si="120"/>
        <v>329</v>
      </c>
      <c r="I632" s="23">
        <f t="shared" si="120"/>
        <v>699</v>
      </c>
      <c r="J632" s="11">
        <f t="shared" si="120"/>
        <v>0.53</v>
      </c>
      <c r="K632" s="23">
        <f t="shared" si="111"/>
        <v>4194</v>
      </c>
      <c r="L632" s="23">
        <f t="shared" si="112"/>
        <v>927.78</v>
      </c>
      <c r="M632" s="23">
        <f t="shared" si="113"/>
        <v>21</v>
      </c>
      <c r="N632" s="23" t="str">
        <f t="shared" si="119"/>
        <v>Sep</v>
      </c>
      <c r="O632" s="23">
        <f t="shared" si="114"/>
        <v>2022</v>
      </c>
    </row>
    <row r="633" spans="1:15" x14ac:dyDescent="0.55000000000000004">
      <c r="A633" s="33">
        <v>44826</v>
      </c>
      <c r="B633" s="9" t="s">
        <v>5533</v>
      </c>
      <c r="C633" s="9">
        <v>15</v>
      </c>
      <c r="D633" s="9" t="s">
        <v>14119</v>
      </c>
      <c r="E633" s="10" t="s">
        <v>14124</v>
      </c>
      <c r="F633" s="10" t="str">
        <f t="shared" si="120"/>
        <v>B087FXHB6J</v>
      </c>
      <c r="G633" s="10" t="str">
        <f t="shared" si="120"/>
        <v>USBKeyboard&amp;MouseSets</v>
      </c>
      <c r="H633" s="23">
        <f t="shared" si="120"/>
        <v>699</v>
      </c>
      <c r="I633" s="23">
        <f t="shared" si="120"/>
        <v>999</v>
      </c>
      <c r="J633" s="11">
        <f t="shared" si="120"/>
        <v>0.3</v>
      </c>
      <c r="K633" s="23">
        <f t="shared" si="111"/>
        <v>14985</v>
      </c>
      <c r="L633" s="23">
        <f t="shared" si="112"/>
        <v>7339.4999999999991</v>
      </c>
      <c r="M633" s="23">
        <f t="shared" si="113"/>
        <v>22</v>
      </c>
      <c r="N633" s="23" t="str">
        <f t="shared" si="119"/>
        <v>Sep</v>
      </c>
      <c r="O633" s="23">
        <f t="shared" si="114"/>
        <v>2022</v>
      </c>
    </row>
    <row r="634" spans="1:15" x14ac:dyDescent="0.55000000000000004">
      <c r="A634" s="33">
        <v>44827</v>
      </c>
      <c r="B634" s="9" t="s">
        <v>5543</v>
      </c>
      <c r="C634" s="9">
        <v>23</v>
      </c>
      <c r="D634" s="9" t="s">
        <v>14118</v>
      </c>
      <c r="E634" s="10" t="s">
        <v>14120</v>
      </c>
      <c r="F634" s="10" t="str">
        <f t="shared" ref="F634:J643" si="121">VLOOKUP($B634,Cleaned_data,F$2,FALSE)</f>
        <v>B07N42JB4S</v>
      </c>
      <c r="G634" s="10" t="str">
        <f t="shared" si="121"/>
        <v>Tabletop&amp;TravelTripods</v>
      </c>
      <c r="H634" s="23">
        <f t="shared" si="121"/>
        <v>799</v>
      </c>
      <c r="I634" s="23">
        <f t="shared" si="121"/>
        <v>3990</v>
      </c>
      <c r="J634" s="11">
        <f t="shared" si="121"/>
        <v>0.8</v>
      </c>
      <c r="K634" s="23">
        <f t="shared" si="111"/>
        <v>91770</v>
      </c>
      <c r="L634" s="23">
        <f t="shared" si="112"/>
        <v>3675.3999999999992</v>
      </c>
      <c r="M634" s="23">
        <f t="shared" si="113"/>
        <v>23</v>
      </c>
      <c r="N634" s="23" t="str">
        <f t="shared" si="119"/>
        <v>Sep</v>
      </c>
      <c r="O634" s="23">
        <f t="shared" si="114"/>
        <v>2022</v>
      </c>
    </row>
    <row r="635" spans="1:15" x14ac:dyDescent="0.55000000000000004">
      <c r="A635" s="33">
        <v>44828</v>
      </c>
      <c r="B635" s="9" t="s">
        <v>5554</v>
      </c>
      <c r="C635" s="9">
        <v>14</v>
      </c>
      <c r="D635" s="9" t="s">
        <v>14119</v>
      </c>
      <c r="E635" s="10" t="s">
        <v>14124</v>
      </c>
      <c r="F635" s="10" t="str">
        <f t="shared" si="121"/>
        <v>B0B31BYXQQ</v>
      </c>
      <c r="G635" s="10" t="str">
        <f t="shared" si="121"/>
        <v>USBIn-Ear</v>
      </c>
      <c r="H635" s="23">
        <f t="shared" si="121"/>
        <v>1399</v>
      </c>
      <c r="I635" s="23">
        <f t="shared" si="121"/>
        <v>5499</v>
      </c>
      <c r="J635" s="11">
        <f t="shared" si="121"/>
        <v>0.75</v>
      </c>
      <c r="K635" s="23">
        <f t="shared" si="111"/>
        <v>76986</v>
      </c>
      <c r="L635" s="23">
        <f t="shared" si="112"/>
        <v>4896.5</v>
      </c>
      <c r="M635" s="23">
        <f t="shared" si="113"/>
        <v>24</v>
      </c>
      <c r="N635" s="23" t="str">
        <f t="shared" si="119"/>
        <v>Sep</v>
      </c>
      <c r="O635" s="23">
        <f t="shared" si="114"/>
        <v>2022</v>
      </c>
    </row>
    <row r="636" spans="1:15" x14ac:dyDescent="0.55000000000000004">
      <c r="A636" s="33">
        <v>44829</v>
      </c>
      <c r="B636" s="9" t="s">
        <v>64</v>
      </c>
      <c r="C636" s="9">
        <v>9</v>
      </c>
      <c r="D636" s="9" t="s">
        <v>14118</v>
      </c>
      <c r="E636" s="10" t="s">
        <v>14120</v>
      </c>
      <c r="F636" s="10" t="str">
        <f t="shared" si="121"/>
        <v>B08CF3B7N1</v>
      </c>
      <c r="G636" s="10" t="str">
        <f t="shared" si="121"/>
        <v>USBCables</v>
      </c>
      <c r="H636" s="23">
        <f t="shared" si="121"/>
        <v>154</v>
      </c>
      <c r="I636" s="23">
        <f t="shared" si="121"/>
        <v>399</v>
      </c>
      <c r="J636" s="11">
        <f t="shared" si="121"/>
        <v>0.61</v>
      </c>
      <c r="K636" s="23">
        <f t="shared" si="111"/>
        <v>3591</v>
      </c>
      <c r="L636" s="23">
        <f t="shared" si="112"/>
        <v>540.54</v>
      </c>
      <c r="M636" s="23">
        <f t="shared" si="113"/>
        <v>25</v>
      </c>
      <c r="N636" s="23" t="str">
        <f t="shared" si="119"/>
        <v>Sep</v>
      </c>
      <c r="O636" s="23">
        <f t="shared" si="114"/>
        <v>2022</v>
      </c>
    </row>
    <row r="637" spans="1:15" x14ac:dyDescent="0.55000000000000004">
      <c r="A637" s="33">
        <v>44830</v>
      </c>
      <c r="B637" s="9" t="s">
        <v>5567</v>
      </c>
      <c r="C637" s="9">
        <v>4</v>
      </c>
      <c r="D637" s="9" t="s">
        <v>14119</v>
      </c>
      <c r="E637" s="10" t="s">
        <v>14124</v>
      </c>
      <c r="F637" s="10" t="str">
        <f t="shared" si="121"/>
        <v>B07SLMR1K6</v>
      </c>
      <c r="G637" s="10" t="str">
        <f t="shared" si="121"/>
        <v>USB</v>
      </c>
      <c r="H637" s="23">
        <f t="shared" si="121"/>
        <v>519</v>
      </c>
      <c r="I637" s="23">
        <f t="shared" si="121"/>
        <v>1350</v>
      </c>
      <c r="J637" s="11">
        <f t="shared" si="121"/>
        <v>0.62</v>
      </c>
      <c r="K637" s="23">
        <f t="shared" si="111"/>
        <v>5400</v>
      </c>
      <c r="L637" s="23">
        <f t="shared" si="112"/>
        <v>788.88</v>
      </c>
      <c r="M637" s="23">
        <f t="shared" si="113"/>
        <v>26</v>
      </c>
      <c r="N637" s="23" t="str">
        <f t="shared" si="119"/>
        <v>Sep</v>
      </c>
      <c r="O637" s="23">
        <f t="shared" si="114"/>
        <v>2022</v>
      </c>
    </row>
    <row r="638" spans="1:15" x14ac:dyDescent="0.55000000000000004">
      <c r="A638" s="33">
        <v>44831</v>
      </c>
      <c r="B638" s="9" t="s">
        <v>3725</v>
      </c>
      <c r="C638" s="9">
        <v>3</v>
      </c>
      <c r="D638" s="9" t="s">
        <v>14118</v>
      </c>
      <c r="E638" s="10" t="s">
        <v>14120</v>
      </c>
      <c r="F638" s="10" t="str">
        <f t="shared" si="121"/>
        <v>B09MQSCJQ1</v>
      </c>
      <c r="G638" s="10" t="str">
        <f t="shared" si="121"/>
        <v>SmartWatches</v>
      </c>
      <c r="H638" s="23">
        <f t="shared" si="121"/>
        <v>2299</v>
      </c>
      <c r="I638" s="23">
        <f t="shared" si="121"/>
        <v>7990</v>
      </c>
      <c r="J638" s="11">
        <f t="shared" si="121"/>
        <v>0.71</v>
      </c>
      <c r="K638" s="23">
        <f t="shared" si="111"/>
        <v>23970</v>
      </c>
      <c r="L638" s="23">
        <f t="shared" si="112"/>
        <v>2000.1300000000003</v>
      </c>
      <c r="M638" s="23">
        <f t="shared" si="113"/>
        <v>27</v>
      </c>
      <c r="N638" s="23" t="str">
        <f t="shared" si="119"/>
        <v>Sep</v>
      </c>
      <c r="O638" s="23">
        <f t="shared" si="114"/>
        <v>2022</v>
      </c>
    </row>
    <row r="639" spans="1:15" x14ac:dyDescent="0.55000000000000004">
      <c r="A639" s="33">
        <v>44832</v>
      </c>
      <c r="B639" s="9" t="s">
        <v>3735</v>
      </c>
      <c r="C639" s="9">
        <v>8</v>
      </c>
      <c r="D639" s="9" t="s">
        <v>14119</v>
      </c>
      <c r="E639" s="10" t="s">
        <v>14124</v>
      </c>
      <c r="F639" s="10" t="str">
        <f t="shared" si="121"/>
        <v>B094YFFSMY</v>
      </c>
      <c r="G639" s="10" t="str">
        <f t="shared" si="121"/>
        <v>SelfieSticks</v>
      </c>
      <c r="H639" s="23">
        <f t="shared" si="121"/>
        <v>399</v>
      </c>
      <c r="I639" s="23">
        <f t="shared" si="121"/>
        <v>1999</v>
      </c>
      <c r="J639" s="11">
        <f t="shared" si="121"/>
        <v>0.8</v>
      </c>
      <c r="K639" s="23">
        <f t="shared" si="111"/>
        <v>15992</v>
      </c>
      <c r="L639" s="23">
        <f t="shared" si="112"/>
        <v>638.39999999999986</v>
      </c>
      <c r="M639" s="23">
        <f t="shared" si="113"/>
        <v>28</v>
      </c>
      <c r="N639" s="23" t="str">
        <f t="shared" si="119"/>
        <v>Sep</v>
      </c>
      <c r="O639" s="23">
        <f t="shared" si="114"/>
        <v>2022</v>
      </c>
    </row>
    <row r="640" spans="1:15" x14ac:dyDescent="0.55000000000000004">
      <c r="A640" s="33">
        <v>44833</v>
      </c>
      <c r="B640" s="9" t="s">
        <v>5583</v>
      </c>
      <c r="C640" s="9">
        <v>12</v>
      </c>
      <c r="D640" s="9" t="s">
        <v>14118</v>
      </c>
      <c r="E640" s="10" t="s">
        <v>14120</v>
      </c>
      <c r="F640" s="10" t="str">
        <f t="shared" si="121"/>
        <v>B092X94QNQ</v>
      </c>
      <c r="G640" s="10" t="str">
        <f t="shared" si="121"/>
        <v>USBIn-Ear</v>
      </c>
      <c r="H640" s="23">
        <f t="shared" si="121"/>
        <v>1499</v>
      </c>
      <c r="I640" s="23">
        <f t="shared" si="121"/>
        <v>3990</v>
      </c>
      <c r="J640" s="11">
        <f t="shared" si="121"/>
        <v>0.62</v>
      </c>
      <c r="K640" s="23">
        <f t="shared" si="111"/>
        <v>47880</v>
      </c>
      <c r="L640" s="23">
        <f t="shared" si="112"/>
        <v>6835.4400000000005</v>
      </c>
      <c r="M640" s="23">
        <f t="shared" si="113"/>
        <v>29</v>
      </c>
      <c r="N640" s="23" t="str">
        <f t="shared" si="119"/>
        <v>Sep</v>
      </c>
      <c r="O640" s="23">
        <f t="shared" si="114"/>
        <v>2022</v>
      </c>
    </row>
    <row r="641" spans="1:15" x14ac:dyDescent="0.55000000000000004">
      <c r="A641" s="33">
        <v>44834</v>
      </c>
      <c r="B641" s="9" t="s">
        <v>5594</v>
      </c>
      <c r="C641" s="9">
        <v>15</v>
      </c>
      <c r="D641" s="9" t="s">
        <v>14119</v>
      </c>
      <c r="E641" s="10" t="s">
        <v>14124</v>
      </c>
      <c r="F641" s="10" t="str">
        <f t="shared" si="121"/>
        <v>B0846D5CBP</v>
      </c>
      <c r="G641" s="10" t="str">
        <f t="shared" si="121"/>
        <v>Scientific</v>
      </c>
      <c r="H641" s="23">
        <f t="shared" si="121"/>
        <v>1295</v>
      </c>
      <c r="I641" s="23">
        <f t="shared" si="121"/>
        <v>1295</v>
      </c>
      <c r="J641" s="11">
        <f t="shared" si="121"/>
        <v>0</v>
      </c>
      <c r="K641" s="23">
        <f t="shared" si="111"/>
        <v>19425</v>
      </c>
      <c r="L641" s="23">
        <f t="shared" si="112"/>
        <v>19425</v>
      </c>
      <c r="M641" s="23">
        <f t="shared" si="113"/>
        <v>30</v>
      </c>
      <c r="N641" s="23" t="str">
        <f t="shared" si="119"/>
        <v>Sep</v>
      </c>
      <c r="O641" s="23">
        <f t="shared" si="114"/>
        <v>2022</v>
      </c>
    </row>
    <row r="642" spans="1:15" x14ac:dyDescent="0.55000000000000004">
      <c r="A642" s="33">
        <v>44835</v>
      </c>
      <c r="B642" s="9" t="s">
        <v>5606</v>
      </c>
      <c r="C642" s="9">
        <v>17</v>
      </c>
      <c r="D642" s="9" t="s">
        <v>14118</v>
      </c>
      <c r="E642" s="10" t="s">
        <v>14120</v>
      </c>
      <c r="F642" s="10" t="str">
        <f t="shared" si="121"/>
        <v>B00KXULGJQ</v>
      </c>
      <c r="G642" s="10" t="str">
        <f t="shared" si="121"/>
        <v>Repeaters&amp;Extenders</v>
      </c>
      <c r="H642" s="23">
        <f t="shared" si="121"/>
        <v>1889</v>
      </c>
      <c r="I642" s="23">
        <f t="shared" si="121"/>
        <v>5499</v>
      </c>
      <c r="J642" s="11">
        <f t="shared" si="121"/>
        <v>0.66</v>
      </c>
      <c r="K642" s="23">
        <f t="shared" si="111"/>
        <v>93483</v>
      </c>
      <c r="L642" s="23">
        <f t="shared" si="112"/>
        <v>10918.419999999998</v>
      </c>
      <c r="M642" s="23">
        <f t="shared" si="113"/>
        <v>1</v>
      </c>
      <c r="N642" s="23" t="str">
        <f t="shared" si="119"/>
        <v>Oct</v>
      </c>
      <c r="O642" s="23">
        <f t="shared" si="114"/>
        <v>2022</v>
      </c>
    </row>
    <row r="643" spans="1:15" x14ac:dyDescent="0.55000000000000004">
      <c r="A643" s="33">
        <v>44836</v>
      </c>
      <c r="B643" s="9" t="s">
        <v>5618</v>
      </c>
      <c r="C643" s="9">
        <v>3</v>
      </c>
      <c r="D643" s="9" t="s">
        <v>14119</v>
      </c>
      <c r="E643" s="10" t="s">
        <v>14124</v>
      </c>
      <c r="F643" s="10" t="str">
        <f t="shared" si="121"/>
        <v>B08H9Z3XQW</v>
      </c>
      <c r="G643" s="10" t="str">
        <f t="shared" si="121"/>
        <v>USBIn-Ear</v>
      </c>
      <c r="H643" s="23">
        <f t="shared" si="121"/>
        <v>455</v>
      </c>
      <c r="I643" s="23">
        <f t="shared" si="121"/>
        <v>1490</v>
      </c>
      <c r="J643" s="11">
        <f t="shared" si="121"/>
        <v>0.69</v>
      </c>
      <c r="K643" s="23">
        <f t="shared" si="111"/>
        <v>4470</v>
      </c>
      <c r="L643" s="23">
        <f t="shared" si="112"/>
        <v>423.15000000000009</v>
      </c>
      <c r="M643" s="23">
        <f t="shared" si="113"/>
        <v>2</v>
      </c>
      <c r="N643" s="23" t="str">
        <f t="shared" si="119"/>
        <v>Oct</v>
      </c>
      <c r="O643" s="23">
        <f t="shared" si="114"/>
        <v>2022</v>
      </c>
    </row>
    <row r="644" spans="1:15" x14ac:dyDescent="0.55000000000000004">
      <c r="A644" s="33">
        <v>44837</v>
      </c>
      <c r="B644" s="9" t="s">
        <v>5630</v>
      </c>
      <c r="C644" s="9">
        <v>2</v>
      </c>
      <c r="D644" s="9" t="s">
        <v>14118</v>
      </c>
      <c r="E644" s="10" t="s">
        <v>14120</v>
      </c>
      <c r="F644" s="10" t="str">
        <f t="shared" ref="F644:J653" si="122">VLOOKUP($B644,Cleaned_data,F$2,FALSE)</f>
        <v>B08LPJZSSW</v>
      </c>
      <c r="G644" s="10" t="str">
        <f t="shared" si="122"/>
        <v>TripodLegs</v>
      </c>
      <c r="H644" s="23">
        <f t="shared" si="122"/>
        <v>399</v>
      </c>
      <c r="I644" s="23">
        <f t="shared" si="122"/>
        <v>995</v>
      </c>
      <c r="J644" s="11">
        <f t="shared" si="122"/>
        <v>0.6</v>
      </c>
      <c r="K644" s="23">
        <f t="shared" ref="K644:K707" si="123">$I644*$C644</f>
        <v>1990</v>
      </c>
      <c r="L644" s="23">
        <f t="shared" ref="L644:L707" si="124">$H644*$C644*(1-$J644)</f>
        <v>319.20000000000005</v>
      </c>
      <c r="M644" s="23">
        <f t="shared" si="113"/>
        <v>3</v>
      </c>
      <c r="N644" s="23" t="str">
        <f t="shared" si="119"/>
        <v>Oct</v>
      </c>
      <c r="O644" s="23">
        <f t="shared" si="114"/>
        <v>2022</v>
      </c>
    </row>
    <row r="645" spans="1:15" x14ac:dyDescent="0.55000000000000004">
      <c r="A645" s="33">
        <v>44838</v>
      </c>
      <c r="B645" s="9" t="s">
        <v>3746</v>
      </c>
      <c r="C645" s="9">
        <v>9</v>
      </c>
      <c r="D645" s="9" t="s">
        <v>14119</v>
      </c>
      <c r="E645" s="10" t="s">
        <v>14124</v>
      </c>
      <c r="F645" s="10" t="str">
        <f t="shared" si="122"/>
        <v>B09MT84WV5</v>
      </c>
      <c r="G645" s="10" t="str">
        <f t="shared" si="122"/>
        <v>MicroSD</v>
      </c>
      <c r="H645" s="23">
        <f t="shared" si="122"/>
        <v>1149</v>
      </c>
      <c r="I645" s="23">
        <f t="shared" si="122"/>
        <v>3999</v>
      </c>
      <c r="J645" s="11">
        <f t="shared" si="122"/>
        <v>0.71</v>
      </c>
      <c r="K645" s="23">
        <f t="shared" si="123"/>
        <v>35991</v>
      </c>
      <c r="L645" s="23">
        <f t="shared" si="124"/>
        <v>2998.8900000000003</v>
      </c>
      <c r="M645" s="23">
        <f t="shared" ref="M645:M708" si="125">DAY($A645)</f>
        <v>4</v>
      </c>
      <c r="N645" s="23" t="str">
        <f t="shared" si="119"/>
        <v>Oct</v>
      </c>
      <c r="O645" s="23">
        <f t="shared" ref="O645:O708" si="126">YEAR(A645)</f>
        <v>2022</v>
      </c>
    </row>
    <row r="646" spans="1:15" x14ac:dyDescent="0.55000000000000004">
      <c r="A646" s="33">
        <v>44839</v>
      </c>
      <c r="B646" s="9" t="s">
        <v>75</v>
      </c>
      <c r="C646" s="9">
        <v>5</v>
      </c>
      <c r="D646" s="9" t="s">
        <v>14118</v>
      </c>
      <c r="E646" s="10" t="s">
        <v>14120</v>
      </c>
      <c r="F646" s="10" t="str">
        <f t="shared" si="122"/>
        <v>B08Y1TFSP6</v>
      </c>
      <c r="G646" s="10" t="str">
        <f t="shared" si="122"/>
        <v>USBCables</v>
      </c>
      <c r="H646" s="23">
        <f t="shared" si="122"/>
        <v>149</v>
      </c>
      <c r="I646" s="23">
        <f t="shared" si="122"/>
        <v>1000</v>
      </c>
      <c r="J646" s="11">
        <f t="shared" si="122"/>
        <v>0.85</v>
      </c>
      <c r="K646" s="23">
        <f t="shared" si="123"/>
        <v>5000</v>
      </c>
      <c r="L646" s="23">
        <f t="shared" si="124"/>
        <v>111.75000000000001</v>
      </c>
      <c r="M646" s="23">
        <f t="shared" si="125"/>
        <v>5</v>
      </c>
      <c r="N646" s="23" t="str">
        <f t="shared" si="119"/>
        <v>Oct</v>
      </c>
      <c r="O646" s="23">
        <f t="shared" si="126"/>
        <v>2022</v>
      </c>
    </row>
    <row r="647" spans="1:15" x14ac:dyDescent="0.55000000000000004">
      <c r="A647" s="33">
        <v>44840</v>
      </c>
      <c r="B647" s="9" t="s">
        <v>5651</v>
      </c>
      <c r="C647" s="9">
        <v>6</v>
      </c>
      <c r="D647" s="9" t="s">
        <v>14119</v>
      </c>
      <c r="E647" s="10" t="s">
        <v>14124</v>
      </c>
      <c r="F647" s="10" t="str">
        <f t="shared" si="122"/>
        <v>B08CYPB15D</v>
      </c>
      <c r="G647" s="10" t="str">
        <f t="shared" si="122"/>
        <v>USBInkjetInkCartridges</v>
      </c>
      <c r="H647" s="23">
        <f t="shared" si="122"/>
        <v>717</v>
      </c>
      <c r="I647" s="23">
        <f t="shared" si="122"/>
        <v>761</v>
      </c>
      <c r="J647" s="11">
        <f t="shared" si="122"/>
        <v>0.06</v>
      </c>
      <c r="K647" s="23">
        <f t="shared" si="123"/>
        <v>4566</v>
      </c>
      <c r="L647" s="23">
        <f t="shared" si="124"/>
        <v>4043.8799999999997</v>
      </c>
      <c r="M647" s="23">
        <f t="shared" si="125"/>
        <v>6</v>
      </c>
      <c r="N647" s="23" t="str">
        <f t="shared" si="119"/>
        <v>Oct</v>
      </c>
      <c r="O647" s="23">
        <f t="shared" si="126"/>
        <v>2022</v>
      </c>
    </row>
    <row r="648" spans="1:15" x14ac:dyDescent="0.55000000000000004">
      <c r="A648" s="33">
        <v>44841</v>
      </c>
      <c r="B648" s="9" t="s">
        <v>3827</v>
      </c>
      <c r="C648" s="23">
        <v>8</v>
      </c>
      <c r="D648" s="9" t="s">
        <v>14118</v>
      </c>
      <c r="E648" s="10" t="s">
        <v>14120</v>
      </c>
      <c r="F648" s="10" t="str">
        <f t="shared" si="122"/>
        <v>B085HY1DGR</v>
      </c>
      <c r="G648" s="10" t="str">
        <f t="shared" si="122"/>
        <v>USBCableConnectionProtectors</v>
      </c>
      <c r="H648" s="23">
        <f t="shared" si="122"/>
        <v>99</v>
      </c>
      <c r="I648" s="23">
        <f t="shared" si="122"/>
        <v>999</v>
      </c>
      <c r="J648" s="11">
        <f t="shared" si="122"/>
        <v>0.9</v>
      </c>
      <c r="K648" s="23">
        <f t="shared" si="123"/>
        <v>7992</v>
      </c>
      <c r="L648" s="23">
        <f t="shared" si="124"/>
        <v>79.199999999999989</v>
      </c>
      <c r="M648" s="23">
        <f t="shared" si="125"/>
        <v>7</v>
      </c>
      <c r="N648" s="23" t="str">
        <f t="shared" si="119"/>
        <v>Oct</v>
      </c>
      <c r="O648" s="23">
        <f t="shared" si="126"/>
        <v>2022</v>
      </c>
    </row>
    <row r="649" spans="1:15" x14ac:dyDescent="0.55000000000000004">
      <c r="A649" s="33">
        <v>44842</v>
      </c>
      <c r="B649" s="9" t="s">
        <v>5666</v>
      </c>
      <c r="C649" s="9">
        <v>10</v>
      </c>
      <c r="D649" s="9" t="s">
        <v>14119</v>
      </c>
      <c r="E649" s="10" t="s">
        <v>14124</v>
      </c>
      <c r="F649" s="10" t="str">
        <f t="shared" si="122"/>
        <v>B00MFPCY5C</v>
      </c>
      <c r="G649" s="10" t="str">
        <f t="shared" si="122"/>
        <v>DustCovers</v>
      </c>
      <c r="H649" s="23">
        <f t="shared" si="122"/>
        <v>39</v>
      </c>
      <c r="I649" s="23">
        <f t="shared" si="122"/>
        <v>299</v>
      </c>
      <c r="J649" s="11">
        <f t="shared" si="122"/>
        <v>0.87</v>
      </c>
      <c r="K649" s="23">
        <f t="shared" si="123"/>
        <v>2990</v>
      </c>
      <c r="L649" s="23">
        <f t="shared" si="124"/>
        <v>50.7</v>
      </c>
      <c r="M649" s="23">
        <f t="shared" si="125"/>
        <v>8</v>
      </c>
      <c r="N649" s="23" t="str">
        <f t="shared" si="119"/>
        <v>Oct</v>
      </c>
      <c r="O649" s="23">
        <f t="shared" si="126"/>
        <v>2022</v>
      </c>
    </row>
    <row r="650" spans="1:15" x14ac:dyDescent="0.55000000000000004">
      <c r="A650" s="33">
        <v>44843</v>
      </c>
      <c r="B650" s="9" t="s">
        <v>5678</v>
      </c>
      <c r="C650" s="9">
        <v>15</v>
      </c>
      <c r="D650" s="9" t="s">
        <v>14118</v>
      </c>
      <c r="E650" s="10" t="s">
        <v>14120</v>
      </c>
      <c r="F650" s="10" t="str">
        <f t="shared" si="122"/>
        <v>B07JJFSG2B</v>
      </c>
      <c r="G650" s="10" t="str">
        <f t="shared" si="122"/>
        <v>USB</v>
      </c>
      <c r="H650" s="23">
        <f t="shared" si="122"/>
        <v>889</v>
      </c>
      <c r="I650" s="23">
        <f t="shared" si="122"/>
        <v>2500</v>
      </c>
      <c r="J650" s="11">
        <f t="shared" si="122"/>
        <v>0.64</v>
      </c>
      <c r="K650" s="23">
        <f t="shared" si="123"/>
        <v>37500</v>
      </c>
      <c r="L650" s="23">
        <f t="shared" si="124"/>
        <v>4800.5999999999995</v>
      </c>
      <c r="M650" s="23">
        <f t="shared" si="125"/>
        <v>9</v>
      </c>
      <c r="N650" s="23" t="str">
        <f t="shared" si="119"/>
        <v>Oct</v>
      </c>
      <c r="O650" s="23">
        <f t="shared" si="126"/>
        <v>2022</v>
      </c>
    </row>
    <row r="651" spans="1:15" x14ac:dyDescent="0.55000000000000004">
      <c r="A651" s="33">
        <v>44844</v>
      </c>
      <c r="B651" s="9" t="s">
        <v>5690</v>
      </c>
      <c r="C651" s="9">
        <v>17</v>
      </c>
      <c r="D651" s="9" t="s">
        <v>14119</v>
      </c>
      <c r="E651" s="10" t="s">
        <v>14124</v>
      </c>
      <c r="F651" s="10" t="str">
        <f t="shared" si="122"/>
        <v>B09NR6G588</v>
      </c>
      <c r="G651" s="10" t="str">
        <f t="shared" si="122"/>
        <v>USBIn-Ear</v>
      </c>
      <c r="H651" s="23">
        <f t="shared" si="122"/>
        <v>1199</v>
      </c>
      <c r="I651" s="23">
        <f t="shared" si="122"/>
        <v>4999</v>
      </c>
      <c r="J651" s="11">
        <f t="shared" si="122"/>
        <v>0.76</v>
      </c>
      <c r="K651" s="23">
        <f t="shared" si="123"/>
        <v>84983</v>
      </c>
      <c r="L651" s="23">
        <f t="shared" si="124"/>
        <v>4891.92</v>
      </c>
      <c r="M651" s="23">
        <f t="shared" si="125"/>
        <v>10</v>
      </c>
      <c r="N651" s="23" t="str">
        <f t="shared" si="119"/>
        <v>Oct</v>
      </c>
      <c r="O651" s="23">
        <f t="shared" si="126"/>
        <v>2022</v>
      </c>
    </row>
    <row r="652" spans="1:15" x14ac:dyDescent="0.55000000000000004">
      <c r="A652" s="33">
        <v>44845</v>
      </c>
      <c r="B652" s="9" t="s">
        <v>5700</v>
      </c>
      <c r="C652" s="9">
        <v>18</v>
      </c>
      <c r="D652" s="9" t="s">
        <v>14118</v>
      </c>
      <c r="E652" s="10" t="s">
        <v>14120</v>
      </c>
      <c r="F652" s="10" t="str">
        <f t="shared" si="122"/>
        <v>B07JPX9CR7</v>
      </c>
      <c r="G652" s="10" t="str">
        <f t="shared" si="122"/>
        <v>USBMice</v>
      </c>
      <c r="H652" s="23">
        <f t="shared" si="122"/>
        <v>569</v>
      </c>
      <c r="I652" s="23">
        <f t="shared" si="122"/>
        <v>1299</v>
      </c>
      <c r="J652" s="11">
        <f t="shared" si="122"/>
        <v>0.56000000000000005</v>
      </c>
      <c r="K652" s="23">
        <f t="shared" si="123"/>
        <v>23382</v>
      </c>
      <c r="L652" s="23">
        <f t="shared" si="124"/>
        <v>4506.4799999999996</v>
      </c>
      <c r="M652" s="23">
        <f t="shared" si="125"/>
        <v>11</v>
      </c>
      <c r="N652" s="23" t="str">
        <f t="shared" si="119"/>
        <v>Oct</v>
      </c>
      <c r="O652" s="23">
        <f t="shared" si="126"/>
        <v>2022</v>
      </c>
    </row>
    <row r="653" spans="1:15" x14ac:dyDescent="0.55000000000000004">
      <c r="A653" s="33">
        <v>44846</v>
      </c>
      <c r="B653" s="9" t="s">
        <v>5710</v>
      </c>
      <c r="C653" s="9">
        <v>6</v>
      </c>
      <c r="D653" s="9" t="s">
        <v>14119</v>
      </c>
      <c r="E653" s="10" t="s">
        <v>14124</v>
      </c>
      <c r="F653" s="10" t="str">
        <f t="shared" si="122"/>
        <v>B08D11DZ2W</v>
      </c>
      <c r="G653" s="10" t="str">
        <f t="shared" si="122"/>
        <v>USBIn-Ear</v>
      </c>
      <c r="H653" s="23">
        <f t="shared" si="122"/>
        <v>1499</v>
      </c>
      <c r="I653" s="23">
        <f t="shared" si="122"/>
        <v>8999</v>
      </c>
      <c r="J653" s="11">
        <f t="shared" si="122"/>
        <v>0.83</v>
      </c>
      <c r="K653" s="23">
        <f t="shared" si="123"/>
        <v>53994</v>
      </c>
      <c r="L653" s="23">
        <f t="shared" si="124"/>
        <v>1528.9800000000005</v>
      </c>
      <c r="M653" s="23">
        <f t="shared" si="125"/>
        <v>12</v>
      </c>
      <c r="N653" s="23" t="str">
        <f t="shared" si="119"/>
        <v>Oct</v>
      </c>
      <c r="O653" s="23">
        <f t="shared" si="126"/>
        <v>2022</v>
      </c>
    </row>
    <row r="654" spans="1:15" x14ac:dyDescent="0.55000000000000004">
      <c r="A654" s="33">
        <v>44847</v>
      </c>
      <c r="B654" s="9" t="s">
        <v>5720</v>
      </c>
      <c r="C654" s="9">
        <v>6</v>
      </c>
      <c r="D654" s="9" t="s">
        <v>14118</v>
      </c>
      <c r="E654" s="10" t="s">
        <v>14120</v>
      </c>
      <c r="F654" s="10" t="str">
        <f t="shared" ref="F654:J663" si="127">VLOOKUP($B654,Cleaned_data,F$2,FALSE)</f>
        <v>B07Q7561HD</v>
      </c>
      <c r="G654" s="10" t="str">
        <f t="shared" si="127"/>
        <v>USB</v>
      </c>
      <c r="H654" s="23">
        <f t="shared" si="127"/>
        <v>149</v>
      </c>
      <c r="I654" s="23">
        <f t="shared" si="127"/>
        <v>180</v>
      </c>
      <c r="J654" s="11">
        <f t="shared" si="127"/>
        <v>0.17</v>
      </c>
      <c r="K654" s="23">
        <f t="shared" si="123"/>
        <v>1080</v>
      </c>
      <c r="L654" s="23">
        <f t="shared" si="124"/>
        <v>742.02</v>
      </c>
      <c r="M654" s="23">
        <f t="shared" si="125"/>
        <v>13</v>
      </c>
      <c r="N654" s="23" t="str">
        <f t="shared" si="119"/>
        <v>Oct</v>
      </c>
      <c r="O654" s="23">
        <f t="shared" si="126"/>
        <v>2022</v>
      </c>
    </row>
    <row r="655" spans="1:15" x14ac:dyDescent="0.55000000000000004">
      <c r="A655" s="33">
        <v>44848</v>
      </c>
      <c r="B655" s="9" t="s">
        <v>5731</v>
      </c>
      <c r="C655" s="9">
        <v>6</v>
      </c>
      <c r="D655" s="9" t="s">
        <v>14119</v>
      </c>
      <c r="E655" s="10" t="s">
        <v>14124</v>
      </c>
      <c r="F655" s="10" t="str">
        <f t="shared" si="127"/>
        <v>B0819HZPXL</v>
      </c>
      <c r="G655" s="10" t="str">
        <f t="shared" si="127"/>
        <v>USBGamingMice</v>
      </c>
      <c r="H655" s="23">
        <f t="shared" si="127"/>
        <v>399</v>
      </c>
      <c r="I655" s="23">
        <f t="shared" si="127"/>
        <v>549</v>
      </c>
      <c r="J655" s="11">
        <f t="shared" si="127"/>
        <v>0.27</v>
      </c>
      <c r="K655" s="23">
        <f t="shared" si="123"/>
        <v>3294</v>
      </c>
      <c r="L655" s="23">
        <f t="shared" si="124"/>
        <v>1747.62</v>
      </c>
      <c r="M655" s="23">
        <f t="shared" si="125"/>
        <v>14</v>
      </c>
      <c r="N655" s="23" t="str">
        <f t="shared" si="119"/>
        <v>Oct</v>
      </c>
      <c r="O655" s="23">
        <f t="shared" si="126"/>
        <v>2022</v>
      </c>
    </row>
    <row r="656" spans="1:15" x14ac:dyDescent="0.55000000000000004">
      <c r="A656" s="33">
        <v>44849</v>
      </c>
      <c r="B656" s="9" t="s">
        <v>5742</v>
      </c>
      <c r="C656" s="9">
        <v>7</v>
      </c>
      <c r="D656" s="9" t="s">
        <v>14118</v>
      </c>
      <c r="E656" s="10" t="s">
        <v>14120</v>
      </c>
      <c r="F656" s="10" t="str">
        <f t="shared" si="127"/>
        <v>B00LXTFMRS</v>
      </c>
      <c r="G656" s="10" t="str">
        <f t="shared" si="127"/>
        <v>Paints</v>
      </c>
      <c r="H656" s="23">
        <f t="shared" si="127"/>
        <v>191</v>
      </c>
      <c r="I656" s="23">
        <f t="shared" si="127"/>
        <v>225</v>
      </c>
      <c r="J656" s="11">
        <f t="shared" si="127"/>
        <v>0.15</v>
      </c>
      <c r="K656" s="23">
        <f t="shared" si="123"/>
        <v>1575</v>
      </c>
      <c r="L656" s="23">
        <f t="shared" si="124"/>
        <v>1136.45</v>
      </c>
      <c r="M656" s="23">
        <f t="shared" si="125"/>
        <v>15</v>
      </c>
      <c r="N656" s="23" t="str">
        <f t="shared" si="119"/>
        <v>Oct</v>
      </c>
      <c r="O656" s="23">
        <f t="shared" si="126"/>
        <v>2022</v>
      </c>
    </row>
    <row r="657" spans="1:15" x14ac:dyDescent="0.55000000000000004">
      <c r="A657" s="33">
        <v>44850</v>
      </c>
      <c r="B657" s="9" t="s">
        <v>5754</v>
      </c>
      <c r="C657" s="9">
        <v>7</v>
      </c>
      <c r="D657" s="9" t="s">
        <v>14119</v>
      </c>
      <c r="E657" s="10" t="s">
        <v>14124</v>
      </c>
      <c r="F657" s="10" t="str">
        <f t="shared" si="127"/>
        <v>B0B9LDCX89</v>
      </c>
      <c r="G657" s="10" t="str">
        <f t="shared" si="127"/>
        <v>MousePads</v>
      </c>
      <c r="H657" s="23">
        <f t="shared" si="127"/>
        <v>129</v>
      </c>
      <c r="I657" s="23">
        <f t="shared" si="127"/>
        <v>999</v>
      </c>
      <c r="J657" s="11">
        <f t="shared" si="127"/>
        <v>0.87</v>
      </c>
      <c r="K657" s="23">
        <f t="shared" si="123"/>
        <v>6993</v>
      </c>
      <c r="L657" s="23">
        <f t="shared" si="124"/>
        <v>117.39</v>
      </c>
      <c r="M657" s="23">
        <f t="shared" si="125"/>
        <v>16</v>
      </c>
      <c r="N657" s="23" t="str">
        <f t="shared" si="119"/>
        <v>Oct</v>
      </c>
      <c r="O657" s="23">
        <f t="shared" si="126"/>
        <v>2022</v>
      </c>
    </row>
    <row r="658" spans="1:15" x14ac:dyDescent="0.55000000000000004">
      <c r="A658" s="33">
        <v>44851</v>
      </c>
      <c r="B658" s="9" t="s">
        <v>5765</v>
      </c>
      <c r="C658" s="9">
        <v>7</v>
      </c>
      <c r="D658" s="9" t="s">
        <v>14118</v>
      </c>
      <c r="E658" s="10" t="s">
        <v>14120</v>
      </c>
      <c r="F658" s="10" t="str">
        <f t="shared" si="127"/>
        <v>B0765B3TH7</v>
      </c>
      <c r="G658" s="10" t="str">
        <f t="shared" si="127"/>
        <v>USB</v>
      </c>
      <c r="H658" s="23">
        <f t="shared" si="127"/>
        <v>199</v>
      </c>
      <c r="I658" s="23">
        <f t="shared" si="127"/>
        <v>599</v>
      </c>
      <c r="J658" s="11">
        <f t="shared" si="127"/>
        <v>0.67</v>
      </c>
      <c r="K658" s="23">
        <f t="shared" si="123"/>
        <v>4193</v>
      </c>
      <c r="L658" s="23">
        <f t="shared" si="124"/>
        <v>459.68999999999994</v>
      </c>
      <c r="M658" s="23">
        <f t="shared" si="125"/>
        <v>17</v>
      </c>
      <c r="N658" s="23" t="str">
        <f t="shared" si="119"/>
        <v>Oct</v>
      </c>
      <c r="O658" s="23">
        <f t="shared" si="126"/>
        <v>2022</v>
      </c>
    </row>
    <row r="659" spans="1:15" x14ac:dyDescent="0.55000000000000004">
      <c r="A659" s="33">
        <v>44852</v>
      </c>
      <c r="B659" s="9" t="s">
        <v>5776</v>
      </c>
      <c r="C659" s="9">
        <v>7</v>
      </c>
      <c r="D659" s="9" t="s">
        <v>14119</v>
      </c>
      <c r="E659" s="10" t="s">
        <v>14124</v>
      </c>
      <c r="F659" s="10" t="str">
        <f t="shared" si="127"/>
        <v>B0B1F6GQPS</v>
      </c>
      <c r="G659" s="10" t="str">
        <f t="shared" si="127"/>
        <v>USBIn-Ear</v>
      </c>
      <c r="H659" s="23">
        <f t="shared" si="127"/>
        <v>999</v>
      </c>
      <c r="I659" s="23">
        <f t="shared" si="127"/>
        <v>4499</v>
      </c>
      <c r="J659" s="11">
        <f t="shared" si="127"/>
        <v>0.78</v>
      </c>
      <c r="K659" s="23">
        <f t="shared" si="123"/>
        <v>31493</v>
      </c>
      <c r="L659" s="23">
        <f t="shared" si="124"/>
        <v>1538.4599999999998</v>
      </c>
      <c r="M659" s="23">
        <f t="shared" si="125"/>
        <v>18</v>
      </c>
      <c r="N659" s="23" t="str">
        <f t="shared" si="119"/>
        <v>Oct</v>
      </c>
      <c r="O659" s="23">
        <f t="shared" si="126"/>
        <v>2022</v>
      </c>
    </row>
    <row r="660" spans="1:15" x14ac:dyDescent="0.55000000000000004">
      <c r="A660" s="33">
        <v>44853</v>
      </c>
      <c r="B660" s="9" t="s">
        <v>5786</v>
      </c>
      <c r="C660" s="9">
        <v>7</v>
      </c>
      <c r="D660" s="9" t="s">
        <v>14118</v>
      </c>
      <c r="E660" s="10" t="s">
        <v>14120</v>
      </c>
      <c r="F660" s="10" t="str">
        <f t="shared" si="127"/>
        <v>B07LG59NPV</v>
      </c>
      <c r="G660" s="10" t="str">
        <f t="shared" si="127"/>
        <v>USBIn-Ear</v>
      </c>
      <c r="H660" s="23">
        <f t="shared" si="127"/>
        <v>899</v>
      </c>
      <c r="I660" s="23">
        <f t="shared" si="127"/>
        <v>4499</v>
      </c>
      <c r="J660" s="11">
        <f t="shared" si="127"/>
        <v>0.8</v>
      </c>
      <c r="K660" s="23">
        <f t="shared" si="123"/>
        <v>31493</v>
      </c>
      <c r="L660" s="23">
        <f t="shared" si="124"/>
        <v>1258.5999999999997</v>
      </c>
      <c r="M660" s="23">
        <f t="shared" si="125"/>
        <v>19</v>
      </c>
      <c r="N660" s="23" t="str">
        <f t="shared" si="119"/>
        <v>Oct</v>
      </c>
      <c r="O660" s="23">
        <f t="shared" si="126"/>
        <v>2022</v>
      </c>
    </row>
    <row r="661" spans="1:15" x14ac:dyDescent="0.55000000000000004">
      <c r="A661" s="33">
        <v>44854</v>
      </c>
      <c r="B661" s="9" t="s">
        <v>3903</v>
      </c>
      <c r="C661" s="9">
        <v>7</v>
      </c>
      <c r="D661" s="9" t="s">
        <v>14119</v>
      </c>
      <c r="E661" s="10" t="s">
        <v>14124</v>
      </c>
      <c r="F661" s="10" t="str">
        <f t="shared" si="127"/>
        <v>B07RD611Z8</v>
      </c>
      <c r="G661" s="10" t="str">
        <f t="shared" si="127"/>
        <v>PowerBanks</v>
      </c>
      <c r="H661" s="23">
        <f t="shared" si="127"/>
        <v>1799</v>
      </c>
      <c r="I661" s="23">
        <f t="shared" si="127"/>
        <v>2499</v>
      </c>
      <c r="J661" s="11">
        <f t="shared" si="127"/>
        <v>0.28000000000000003</v>
      </c>
      <c r="K661" s="23">
        <f t="shared" si="123"/>
        <v>17493</v>
      </c>
      <c r="L661" s="23">
        <f t="shared" si="124"/>
        <v>9066.9599999999991</v>
      </c>
      <c r="M661" s="23">
        <f t="shared" si="125"/>
        <v>20</v>
      </c>
      <c r="N661" s="23" t="str">
        <f t="shared" si="119"/>
        <v>Oct</v>
      </c>
      <c r="O661" s="23">
        <f t="shared" si="126"/>
        <v>2022</v>
      </c>
    </row>
    <row r="662" spans="1:15" x14ac:dyDescent="0.55000000000000004">
      <c r="A662" s="33">
        <v>44855</v>
      </c>
      <c r="B662" s="9" t="s">
        <v>87</v>
      </c>
      <c r="C662" s="9">
        <v>7</v>
      </c>
      <c r="D662" s="9" t="s">
        <v>14118</v>
      </c>
      <c r="E662" s="10" t="s">
        <v>14120</v>
      </c>
      <c r="F662" s="10" t="str">
        <f t="shared" si="127"/>
        <v>B08WRWPM22</v>
      </c>
      <c r="G662" s="10" t="str">
        <f t="shared" si="127"/>
        <v>USBCables</v>
      </c>
      <c r="H662" s="23">
        <f t="shared" si="127"/>
        <v>176.63</v>
      </c>
      <c r="I662" s="23">
        <f t="shared" si="127"/>
        <v>499</v>
      </c>
      <c r="J662" s="11">
        <f t="shared" si="127"/>
        <v>0.65</v>
      </c>
      <c r="K662" s="23">
        <f t="shared" si="123"/>
        <v>3493</v>
      </c>
      <c r="L662" s="23">
        <f t="shared" si="124"/>
        <v>432.74349999999993</v>
      </c>
      <c r="M662" s="23">
        <f t="shared" si="125"/>
        <v>21</v>
      </c>
      <c r="N662" s="23" t="str">
        <f t="shared" si="119"/>
        <v>Oct</v>
      </c>
      <c r="O662" s="23">
        <f t="shared" si="126"/>
        <v>2022</v>
      </c>
    </row>
    <row r="663" spans="1:15" x14ac:dyDescent="0.55000000000000004">
      <c r="A663" s="33">
        <v>44856</v>
      </c>
      <c r="B663" s="9" t="s">
        <v>5800</v>
      </c>
      <c r="C663" s="9">
        <v>11</v>
      </c>
      <c r="D663" s="9" t="s">
        <v>14119</v>
      </c>
      <c r="E663" s="10" t="s">
        <v>14124</v>
      </c>
      <c r="F663" s="10" t="str">
        <f t="shared" si="127"/>
        <v>B00AXHBBXU</v>
      </c>
      <c r="G663" s="10" t="str">
        <f t="shared" si="127"/>
        <v>Scientific</v>
      </c>
      <c r="H663" s="23">
        <f t="shared" si="127"/>
        <v>522</v>
      </c>
      <c r="I663" s="23">
        <f t="shared" si="127"/>
        <v>550</v>
      </c>
      <c r="J663" s="11">
        <f t="shared" si="127"/>
        <v>0.05</v>
      </c>
      <c r="K663" s="23">
        <f t="shared" si="123"/>
        <v>6050</v>
      </c>
      <c r="L663" s="23">
        <f t="shared" si="124"/>
        <v>5454.9</v>
      </c>
      <c r="M663" s="23">
        <f t="shared" si="125"/>
        <v>22</v>
      </c>
      <c r="N663" s="23" t="str">
        <f t="shared" si="119"/>
        <v>Oct</v>
      </c>
      <c r="O663" s="23">
        <f t="shared" si="126"/>
        <v>2022</v>
      </c>
    </row>
    <row r="664" spans="1:15" x14ac:dyDescent="0.55000000000000004">
      <c r="A664" s="33">
        <v>44857</v>
      </c>
      <c r="B664" s="9" t="s">
        <v>5812</v>
      </c>
      <c r="C664" s="9">
        <v>11</v>
      </c>
      <c r="D664" s="9" t="s">
        <v>14118</v>
      </c>
      <c r="E664" s="10" t="s">
        <v>14120</v>
      </c>
      <c r="F664" s="10" t="str">
        <f t="shared" ref="F664:J673" si="128">VLOOKUP($B664,Cleaned_data,F$2,FALSE)</f>
        <v>B08MCD9JFY</v>
      </c>
      <c r="G664" s="10" t="str">
        <f t="shared" si="128"/>
        <v>USBMacro&amp;RinglightFlashes</v>
      </c>
      <c r="H664" s="23">
        <f t="shared" si="128"/>
        <v>799</v>
      </c>
      <c r="I664" s="23">
        <f t="shared" si="128"/>
        <v>1999</v>
      </c>
      <c r="J664" s="11">
        <f t="shared" si="128"/>
        <v>0.6</v>
      </c>
      <c r="K664" s="23">
        <f t="shared" si="123"/>
        <v>21989</v>
      </c>
      <c r="L664" s="23">
        <f t="shared" si="124"/>
        <v>3515.6000000000004</v>
      </c>
      <c r="M664" s="23">
        <f t="shared" si="125"/>
        <v>23</v>
      </c>
      <c r="N664" s="23" t="str">
        <f t="shared" si="119"/>
        <v>Oct</v>
      </c>
      <c r="O664" s="23">
        <f t="shared" si="126"/>
        <v>2022</v>
      </c>
    </row>
    <row r="665" spans="1:15" x14ac:dyDescent="0.55000000000000004">
      <c r="A665" s="33">
        <v>44858</v>
      </c>
      <c r="B665" s="9" t="s">
        <v>5823</v>
      </c>
      <c r="C665" s="9">
        <v>11</v>
      </c>
      <c r="D665" s="9" t="s">
        <v>14119</v>
      </c>
      <c r="E665" s="10" t="s">
        <v>14124</v>
      </c>
      <c r="F665" s="10" t="str">
        <f t="shared" si="128"/>
        <v>B083RCTXLL</v>
      </c>
      <c r="G665" s="10" t="str">
        <f t="shared" si="128"/>
        <v>USBMice</v>
      </c>
      <c r="H665" s="23">
        <f t="shared" si="128"/>
        <v>681</v>
      </c>
      <c r="I665" s="23">
        <f t="shared" si="128"/>
        <v>1199</v>
      </c>
      <c r="J665" s="11">
        <f t="shared" si="128"/>
        <v>0.43</v>
      </c>
      <c r="K665" s="23">
        <f t="shared" si="123"/>
        <v>13189</v>
      </c>
      <c r="L665" s="23">
        <f t="shared" si="124"/>
        <v>4269.8700000000008</v>
      </c>
      <c r="M665" s="23">
        <f t="shared" si="125"/>
        <v>24</v>
      </c>
      <c r="N665" s="23" t="str">
        <f t="shared" si="119"/>
        <v>Oct</v>
      </c>
      <c r="O665" s="23">
        <f t="shared" si="126"/>
        <v>2022</v>
      </c>
    </row>
    <row r="666" spans="1:15" x14ac:dyDescent="0.55000000000000004">
      <c r="A666" s="33">
        <v>44859</v>
      </c>
      <c r="B666" s="9" t="s">
        <v>5834</v>
      </c>
      <c r="C666" s="9">
        <v>11</v>
      </c>
      <c r="D666" s="9" t="s">
        <v>14118</v>
      </c>
      <c r="E666" s="10" t="s">
        <v>14120</v>
      </c>
      <c r="F666" s="10" t="str">
        <f t="shared" si="128"/>
        <v>B08HLZ28QC</v>
      </c>
      <c r="G666" s="10" t="str">
        <f t="shared" si="128"/>
        <v>NetworkingDevices</v>
      </c>
      <c r="H666" s="23">
        <f t="shared" si="128"/>
        <v>1199</v>
      </c>
      <c r="I666" s="23">
        <f t="shared" si="128"/>
        <v>3490</v>
      </c>
      <c r="J666" s="11">
        <f t="shared" si="128"/>
        <v>0.66</v>
      </c>
      <c r="K666" s="23">
        <f t="shared" si="123"/>
        <v>38390</v>
      </c>
      <c r="L666" s="23">
        <f t="shared" si="124"/>
        <v>4484.2599999999993</v>
      </c>
      <c r="M666" s="23">
        <f t="shared" si="125"/>
        <v>25</v>
      </c>
      <c r="N666" s="23" t="str">
        <f t="shared" si="119"/>
        <v>Oct</v>
      </c>
      <c r="O666" s="23">
        <f t="shared" si="126"/>
        <v>2022</v>
      </c>
    </row>
    <row r="667" spans="1:15" x14ac:dyDescent="0.55000000000000004">
      <c r="A667" s="33">
        <v>44860</v>
      </c>
      <c r="B667" s="9" t="s">
        <v>5846</v>
      </c>
      <c r="C667" s="9">
        <v>9</v>
      </c>
      <c r="D667" s="9" t="s">
        <v>14119</v>
      </c>
      <c r="E667" s="10" t="s">
        <v>14124</v>
      </c>
      <c r="F667" s="10" t="str">
        <f t="shared" si="128"/>
        <v>B07GVR9TG7</v>
      </c>
      <c r="G667" s="10" t="str">
        <f t="shared" si="128"/>
        <v>Routers</v>
      </c>
      <c r="H667" s="23">
        <f t="shared" si="128"/>
        <v>2499</v>
      </c>
      <c r="I667" s="23">
        <f t="shared" si="128"/>
        <v>4999</v>
      </c>
      <c r="J667" s="11">
        <f t="shared" si="128"/>
        <v>0.5</v>
      </c>
      <c r="K667" s="23">
        <f t="shared" si="123"/>
        <v>44991</v>
      </c>
      <c r="L667" s="23">
        <f t="shared" si="124"/>
        <v>11245.5</v>
      </c>
      <c r="M667" s="23">
        <f t="shared" si="125"/>
        <v>26</v>
      </c>
      <c r="N667" s="23" t="str">
        <f t="shared" si="119"/>
        <v>Oct</v>
      </c>
      <c r="O667" s="23">
        <f t="shared" si="126"/>
        <v>2022</v>
      </c>
    </row>
    <row r="668" spans="1:15" x14ac:dyDescent="0.55000000000000004">
      <c r="A668" s="33">
        <v>44861</v>
      </c>
      <c r="B668" s="9" t="s">
        <v>5857</v>
      </c>
      <c r="C668" s="9">
        <v>5</v>
      </c>
      <c r="D668" s="9" t="s">
        <v>14118</v>
      </c>
      <c r="E668" s="10" t="s">
        <v>14120</v>
      </c>
      <c r="F668" s="10" t="str">
        <f t="shared" si="128"/>
        <v>B0856HY85J</v>
      </c>
      <c r="G668" s="10" t="str">
        <f t="shared" si="128"/>
        <v>USBOver-Ear</v>
      </c>
      <c r="H668" s="23">
        <f t="shared" si="128"/>
        <v>1799</v>
      </c>
      <c r="I668" s="23">
        <f t="shared" si="128"/>
        <v>4999</v>
      </c>
      <c r="J668" s="11">
        <f t="shared" si="128"/>
        <v>0.64</v>
      </c>
      <c r="K668" s="23">
        <f t="shared" si="123"/>
        <v>24995</v>
      </c>
      <c r="L668" s="23">
        <f t="shared" si="124"/>
        <v>3238.2</v>
      </c>
      <c r="M668" s="23">
        <f t="shared" si="125"/>
        <v>27</v>
      </c>
      <c r="N668" s="23" t="str">
        <f t="shared" si="119"/>
        <v>Oct</v>
      </c>
      <c r="O668" s="23">
        <f t="shared" si="126"/>
        <v>2022</v>
      </c>
    </row>
    <row r="669" spans="1:15" x14ac:dyDescent="0.55000000000000004">
      <c r="A669" s="33">
        <v>44862</v>
      </c>
      <c r="B669" s="9" t="s">
        <v>5868</v>
      </c>
      <c r="C669" s="9">
        <v>8</v>
      </c>
      <c r="D669" s="9" t="s">
        <v>14119</v>
      </c>
      <c r="E669" s="10" t="s">
        <v>14124</v>
      </c>
      <c r="F669" s="10" t="str">
        <f t="shared" si="128"/>
        <v>B07CD2BN46</v>
      </c>
      <c r="G669" s="10" t="str">
        <f t="shared" si="128"/>
        <v>USBIn-Ear</v>
      </c>
      <c r="H669" s="23">
        <f t="shared" si="128"/>
        <v>429</v>
      </c>
      <c r="I669" s="23">
        <f t="shared" si="128"/>
        <v>599</v>
      </c>
      <c r="J669" s="11">
        <f t="shared" si="128"/>
        <v>0.28000000000000003</v>
      </c>
      <c r="K669" s="23">
        <f t="shared" si="123"/>
        <v>4792</v>
      </c>
      <c r="L669" s="23">
        <f t="shared" si="124"/>
        <v>2471.04</v>
      </c>
      <c r="M669" s="23">
        <f t="shared" si="125"/>
        <v>28</v>
      </c>
      <c r="N669" s="23" t="str">
        <f t="shared" si="119"/>
        <v>Oct</v>
      </c>
      <c r="O669" s="23">
        <f t="shared" si="126"/>
        <v>2022</v>
      </c>
    </row>
    <row r="670" spans="1:15" x14ac:dyDescent="0.55000000000000004">
      <c r="A670" s="33">
        <v>44863</v>
      </c>
      <c r="B670" s="9" t="s">
        <v>5880</v>
      </c>
      <c r="C670" s="9">
        <v>7</v>
      </c>
      <c r="D670" s="9" t="s">
        <v>14118</v>
      </c>
      <c r="E670" s="10" t="s">
        <v>14120</v>
      </c>
      <c r="F670" s="10" t="str">
        <f t="shared" si="128"/>
        <v>B07PLHTTB4</v>
      </c>
      <c r="G670" s="10" t="str">
        <f t="shared" si="128"/>
        <v>USBGraphicTablets</v>
      </c>
      <c r="H670" s="23">
        <f t="shared" si="128"/>
        <v>100</v>
      </c>
      <c r="I670" s="23">
        <f t="shared" si="128"/>
        <v>499</v>
      </c>
      <c r="J670" s="11">
        <f t="shared" si="128"/>
        <v>0.8</v>
      </c>
      <c r="K670" s="23">
        <f t="shared" si="123"/>
        <v>3493</v>
      </c>
      <c r="L670" s="23">
        <f t="shared" si="124"/>
        <v>139.99999999999997</v>
      </c>
      <c r="M670" s="23">
        <f t="shared" si="125"/>
        <v>29</v>
      </c>
      <c r="N670" s="23" t="str">
        <f t="shared" si="119"/>
        <v>Oct</v>
      </c>
      <c r="O670" s="23">
        <f t="shared" si="126"/>
        <v>2022</v>
      </c>
    </row>
    <row r="671" spans="1:15" x14ac:dyDescent="0.55000000000000004">
      <c r="A671" s="33">
        <v>44864</v>
      </c>
      <c r="B671" s="9" t="s">
        <v>5891</v>
      </c>
      <c r="C671" s="9">
        <v>6</v>
      </c>
      <c r="D671" s="9" t="s">
        <v>14119</v>
      </c>
      <c r="E671" s="10" t="s">
        <v>14124</v>
      </c>
      <c r="F671" s="10" t="str">
        <f t="shared" si="128"/>
        <v>B077T3BG5L</v>
      </c>
      <c r="G671" s="10" t="str">
        <f t="shared" si="128"/>
        <v>USBKeyboards</v>
      </c>
      <c r="H671" s="23">
        <f t="shared" si="128"/>
        <v>329</v>
      </c>
      <c r="I671" s="23">
        <f t="shared" si="128"/>
        <v>399</v>
      </c>
      <c r="J671" s="11">
        <f t="shared" si="128"/>
        <v>0.18</v>
      </c>
      <c r="K671" s="23">
        <f t="shared" si="123"/>
        <v>2394</v>
      </c>
      <c r="L671" s="23">
        <f t="shared" si="124"/>
        <v>1618.68</v>
      </c>
      <c r="M671" s="23">
        <f t="shared" si="125"/>
        <v>30</v>
      </c>
      <c r="N671" s="23" t="str">
        <f t="shared" si="119"/>
        <v>Oct</v>
      </c>
      <c r="O671" s="23">
        <f t="shared" si="126"/>
        <v>2022</v>
      </c>
    </row>
    <row r="672" spans="1:15" x14ac:dyDescent="0.55000000000000004">
      <c r="A672" s="33">
        <v>44865</v>
      </c>
      <c r="B672" s="9" t="s">
        <v>99</v>
      </c>
      <c r="C672" s="9">
        <v>15</v>
      </c>
      <c r="D672" s="9" t="s">
        <v>14118</v>
      </c>
      <c r="E672" s="10" t="s">
        <v>14120</v>
      </c>
      <c r="F672" s="10" t="str">
        <f t="shared" si="128"/>
        <v>B08DDRGWTJ</v>
      </c>
      <c r="G672" s="10" t="str">
        <f t="shared" si="128"/>
        <v>USBCables</v>
      </c>
      <c r="H672" s="23">
        <f t="shared" si="128"/>
        <v>229</v>
      </c>
      <c r="I672" s="23">
        <f t="shared" si="128"/>
        <v>299</v>
      </c>
      <c r="J672" s="11">
        <f t="shared" si="128"/>
        <v>0.23</v>
      </c>
      <c r="K672" s="23">
        <f t="shared" si="123"/>
        <v>4485</v>
      </c>
      <c r="L672" s="23">
        <f t="shared" si="124"/>
        <v>2644.9500000000003</v>
      </c>
      <c r="M672" s="23">
        <f t="shared" si="125"/>
        <v>31</v>
      </c>
      <c r="N672" s="23" t="str">
        <f t="shared" si="119"/>
        <v>Oct</v>
      </c>
      <c r="O672" s="23">
        <f t="shared" si="126"/>
        <v>2022</v>
      </c>
    </row>
    <row r="673" spans="1:15" x14ac:dyDescent="0.55000000000000004">
      <c r="A673" s="33">
        <v>44866</v>
      </c>
      <c r="B673" s="9" t="s">
        <v>5902</v>
      </c>
      <c r="C673" s="9">
        <v>23</v>
      </c>
      <c r="D673" s="9" t="s">
        <v>14119</v>
      </c>
      <c r="E673" s="10" t="s">
        <v>14124</v>
      </c>
      <c r="F673" s="10" t="str">
        <f t="shared" si="128"/>
        <v>B079Y6JZC8</v>
      </c>
      <c r="G673" s="10" t="str">
        <f t="shared" si="128"/>
        <v>USBMice</v>
      </c>
      <c r="H673" s="23">
        <f t="shared" si="128"/>
        <v>139</v>
      </c>
      <c r="I673" s="23">
        <f t="shared" si="128"/>
        <v>299</v>
      </c>
      <c r="J673" s="11">
        <f t="shared" si="128"/>
        <v>0.54</v>
      </c>
      <c r="K673" s="23">
        <f t="shared" si="123"/>
        <v>6877</v>
      </c>
      <c r="L673" s="23">
        <f t="shared" si="124"/>
        <v>1470.62</v>
      </c>
      <c r="M673" s="23">
        <f t="shared" si="125"/>
        <v>1</v>
      </c>
      <c r="N673" s="23" t="str">
        <f t="shared" si="119"/>
        <v>Nov</v>
      </c>
      <c r="O673" s="23">
        <f t="shared" si="126"/>
        <v>2022</v>
      </c>
    </row>
    <row r="674" spans="1:15" x14ac:dyDescent="0.55000000000000004">
      <c r="A674" s="33">
        <v>44867</v>
      </c>
      <c r="B674" s="9" t="s">
        <v>5912</v>
      </c>
      <c r="C674" s="9">
        <v>14</v>
      </c>
      <c r="D674" s="9" t="s">
        <v>14118</v>
      </c>
      <c r="E674" s="10" t="s">
        <v>14120</v>
      </c>
      <c r="F674" s="10" t="str">
        <f t="shared" ref="F674:J683" si="129">VLOOKUP($B674,Cleaned_data,F$2,FALSE)</f>
        <v>B0856HNMR7</v>
      </c>
      <c r="G674" s="10" t="str">
        <f t="shared" si="129"/>
        <v>USBOn-Ear</v>
      </c>
      <c r="H674" s="23">
        <f t="shared" si="129"/>
        <v>1199</v>
      </c>
      <c r="I674" s="23">
        <f t="shared" si="129"/>
        <v>2499</v>
      </c>
      <c r="J674" s="11">
        <f t="shared" si="129"/>
        <v>0.52</v>
      </c>
      <c r="K674" s="23">
        <f t="shared" si="123"/>
        <v>34986</v>
      </c>
      <c r="L674" s="23">
        <f t="shared" si="124"/>
        <v>8057.28</v>
      </c>
      <c r="M674" s="23">
        <f t="shared" si="125"/>
        <v>2</v>
      </c>
      <c r="N674" s="23" t="str">
        <f t="shared" si="119"/>
        <v>Nov</v>
      </c>
      <c r="O674" s="23">
        <f t="shared" si="126"/>
        <v>2022</v>
      </c>
    </row>
    <row r="675" spans="1:15" x14ac:dyDescent="0.55000000000000004">
      <c r="A675" s="33">
        <v>44868</v>
      </c>
      <c r="B675" s="9" t="s">
        <v>5922</v>
      </c>
      <c r="C675" s="9">
        <v>9</v>
      </c>
      <c r="D675" s="9" t="s">
        <v>14119</v>
      </c>
      <c r="E675" s="10" t="s">
        <v>14124</v>
      </c>
      <c r="F675" s="10" t="str">
        <f t="shared" si="129"/>
        <v>B0B12K5BPM</v>
      </c>
      <c r="G675" s="10" t="str">
        <f t="shared" si="129"/>
        <v>BluetoothSpeakers</v>
      </c>
      <c r="H675" s="23">
        <f t="shared" si="129"/>
        <v>1049</v>
      </c>
      <c r="I675" s="23">
        <f t="shared" si="129"/>
        <v>2299</v>
      </c>
      <c r="J675" s="11">
        <f t="shared" si="129"/>
        <v>0.54</v>
      </c>
      <c r="K675" s="23">
        <f t="shared" si="123"/>
        <v>20691</v>
      </c>
      <c r="L675" s="23">
        <f t="shared" si="124"/>
        <v>4342.8599999999997</v>
      </c>
      <c r="M675" s="23">
        <f t="shared" si="125"/>
        <v>3</v>
      </c>
      <c r="N675" s="23" t="str">
        <f t="shared" si="119"/>
        <v>Nov</v>
      </c>
      <c r="O675" s="23">
        <f t="shared" si="126"/>
        <v>2022</v>
      </c>
    </row>
    <row r="676" spans="1:15" x14ac:dyDescent="0.55000000000000004">
      <c r="A676" s="33">
        <v>44869</v>
      </c>
      <c r="B676" s="9" t="s">
        <v>3948</v>
      </c>
      <c r="C676" s="9">
        <v>4</v>
      </c>
      <c r="D676" s="9" t="s">
        <v>14118</v>
      </c>
      <c r="E676" s="10" t="s">
        <v>14120</v>
      </c>
      <c r="F676" s="10" t="str">
        <f t="shared" si="129"/>
        <v>B08MTCKDYN</v>
      </c>
      <c r="G676" s="10" t="str">
        <f t="shared" si="129"/>
        <v>USBDÃ©cor</v>
      </c>
      <c r="H676" s="23">
        <f t="shared" si="129"/>
        <v>119</v>
      </c>
      <c r="I676" s="23">
        <f t="shared" si="129"/>
        <v>299</v>
      </c>
      <c r="J676" s="11">
        <f t="shared" si="129"/>
        <v>0.6</v>
      </c>
      <c r="K676" s="23">
        <f t="shared" si="123"/>
        <v>1196</v>
      </c>
      <c r="L676" s="23">
        <f t="shared" si="124"/>
        <v>190.4</v>
      </c>
      <c r="M676" s="23">
        <f t="shared" si="125"/>
        <v>4</v>
      </c>
      <c r="N676" s="23" t="str">
        <f t="shared" si="119"/>
        <v>Nov</v>
      </c>
      <c r="O676" s="23">
        <f t="shared" si="126"/>
        <v>2022</v>
      </c>
    </row>
    <row r="677" spans="1:15" x14ac:dyDescent="0.55000000000000004">
      <c r="A677" s="33">
        <v>44870</v>
      </c>
      <c r="B677" s="9" t="s">
        <v>129</v>
      </c>
      <c r="C677" s="9">
        <v>3</v>
      </c>
      <c r="D677" s="9" t="s">
        <v>14119</v>
      </c>
      <c r="E677" s="10" t="s">
        <v>14124</v>
      </c>
      <c r="F677" s="10" t="str">
        <f t="shared" si="129"/>
        <v>B08CF3D7QR</v>
      </c>
      <c r="G677" s="10" t="str">
        <f t="shared" si="129"/>
        <v>USBCables</v>
      </c>
      <c r="H677" s="23">
        <f t="shared" si="129"/>
        <v>154</v>
      </c>
      <c r="I677" s="23">
        <f t="shared" si="129"/>
        <v>339</v>
      </c>
      <c r="J677" s="11">
        <f t="shared" si="129"/>
        <v>0.55000000000000004</v>
      </c>
      <c r="K677" s="23">
        <f t="shared" si="123"/>
        <v>1017</v>
      </c>
      <c r="L677" s="23">
        <f t="shared" si="124"/>
        <v>207.89999999999998</v>
      </c>
      <c r="M677" s="23">
        <f t="shared" si="125"/>
        <v>5</v>
      </c>
      <c r="N677" s="23" t="str">
        <f t="shared" si="119"/>
        <v>Nov</v>
      </c>
      <c r="O677" s="23">
        <f t="shared" si="126"/>
        <v>2022</v>
      </c>
    </row>
    <row r="678" spans="1:15" x14ac:dyDescent="0.55000000000000004">
      <c r="A678" s="33">
        <v>44871</v>
      </c>
      <c r="B678" s="9" t="s">
        <v>5939</v>
      </c>
      <c r="C678" s="9">
        <v>8</v>
      </c>
      <c r="D678" s="9" t="s">
        <v>14118</v>
      </c>
      <c r="E678" s="10" t="s">
        <v>14120</v>
      </c>
      <c r="F678" s="10" t="str">
        <f t="shared" si="129"/>
        <v>B00LVMTA2A</v>
      </c>
      <c r="G678" s="10" t="str">
        <f t="shared" si="129"/>
        <v>USB</v>
      </c>
      <c r="H678" s="23">
        <f t="shared" si="129"/>
        <v>225</v>
      </c>
      <c r="I678" s="23">
        <f t="shared" si="129"/>
        <v>250</v>
      </c>
      <c r="J678" s="11">
        <f t="shared" si="129"/>
        <v>0.1</v>
      </c>
      <c r="K678" s="23">
        <f t="shared" si="123"/>
        <v>2000</v>
      </c>
      <c r="L678" s="23">
        <f t="shared" si="124"/>
        <v>1620</v>
      </c>
      <c r="M678" s="23">
        <f t="shared" si="125"/>
        <v>6</v>
      </c>
      <c r="N678" s="23" t="str">
        <f t="shared" si="119"/>
        <v>Nov</v>
      </c>
      <c r="O678" s="23">
        <f t="shared" si="126"/>
        <v>2022</v>
      </c>
    </row>
    <row r="679" spans="1:15" x14ac:dyDescent="0.55000000000000004">
      <c r="A679" s="33">
        <v>44872</v>
      </c>
      <c r="B679" s="9" t="s">
        <v>5951</v>
      </c>
      <c r="C679" s="23">
        <v>12</v>
      </c>
      <c r="D679" s="9" t="s">
        <v>14119</v>
      </c>
      <c r="E679" s="10" t="s">
        <v>14124</v>
      </c>
      <c r="F679" s="10" t="str">
        <f t="shared" si="129"/>
        <v>B07TR5HSR9</v>
      </c>
      <c r="G679" s="10" t="str">
        <f t="shared" si="129"/>
        <v>USBLapdesks</v>
      </c>
      <c r="H679" s="23">
        <f t="shared" si="129"/>
        <v>656</v>
      </c>
      <c r="I679" s="23">
        <f t="shared" si="129"/>
        <v>1499</v>
      </c>
      <c r="J679" s="11">
        <f t="shared" si="129"/>
        <v>0.56000000000000005</v>
      </c>
      <c r="K679" s="23">
        <f t="shared" si="123"/>
        <v>17988</v>
      </c>
      <c r="L679" s="23">
        <f t="shared" si="124"/>
        <v>3463.6799999999994</v>
      </c>
      <c r="M679" s="23">
        <f t="shared" si="125"/>
        <v>7</v>
      </c>
      <c r="N679" s="23" t="str">
        <f t="shared" si="119"/>
        <v>Nov</v>
      </c>
      <c r="O679" s="23">
        <f t="shared" si="126"/>
        <v>2022</v>
      </c>
    </row>
    <row r="680" spans="1:15" x14ac:dyDescent="0.55000000000000004">
      <c r="A680" s="33">
        <v>44873</v>
      </c>
      <c r="B680" s="9" t="s">
        <v>5962</v>
      </c>
      <c r="C680" s="9">
        <v>15</v>
      </c>
      <c r="D680" s="9" t="s">
        <v>14118</v>
      </c>
      <c r="E680" s="10" t="s">
        <v>14120</v>
      </c>
      <c r="F680" s="10" t="str">
        <f t="shared" si="129"/>
        <v>B0819ZZK5K</v>
      </c>
      <c r="G680" s="10" t="str">
        <f t="shared" si="129"/>
        <v>USB</v>
      </c>
      <c r="H680" s="23">
        <f t="shared" si="129"/>
        <v>1109</v>
      </c>
      <c r="I680" s="23">
        <f t="shared" si="129"/>
        <v>2800</v>
      </c>
      <c r="J680" s="11">
        <f t="shared" si="129"/>
        <v>0.6</v>
      </c>
      <c r="K680" s="23">
        <f t="shared" si="123"/>
        <v>42000</v>
      </c>
      <c r="L680" s="23">
        <f t="shared" si="124"/>
        <v>6654</v>
      </c>
      <c r="M680" s="23">
        <f t="shared" si="125"/>
        <v>8</v>
      </c>
      <c r="N680" s="23" t="str">
        <f t="shared" si="119"/>
        <v>Nov</v>
      </c>
      <c r="O680" s="23">
        <f t="shared" si="126"/>
        <v>2022</v>
      </c>
    </row>
    <row r="681" spans="1:15" x14ac:dyDescent="0.55000000000000004">
      <c r="A681" s="33">
        <v>44874</v>
      </c>
      <c r="B681" s="9" t="s">
        <v>3919</v>
      </c>
      <c r="C681" s="9">
        <v>17</v>
      </c>
      <c r="D681" s="9" t="s">
        <v>14119</v>
      </c>
      <c r="E681" s="10" t="s">
        <v>14124</v>
      </c>
      <c r="F681" s="10" t="str">
        <f t="shared" si="129"/>
        <v>B096VF5YYF</v>
      </c>
      <c r="G681" s="10" t="str">
        <f t="shared" si="129"/>
        <v>SmartWatches</v>
      </c>
      <c r="H681" s="23">
        <f t="shared" si="129"/>
        <v>2999</v>
      </c>
      <c r="I681" s="23">
        <f t="shared" si="129"/>
        <v>7990</v>
      </c>
      <c r="J681" s="11">
        <f t="shared" si="129"/>
        <v>0.62</v>
      </c>
      <c r="K681" s="23">
        <f t="shared" si="123"/>
        <v>135830</v>
      </c>
      <c r="L681" s="23">
        <f t="shared" si="124"/>
        <v>19373.54</v>
      </c>
      <c r="M681" s="23">
        <f t="shared" si="125"/>
        <v>9</v>
      </c>
      <c r="N681" s="23" t="str">
        <f t="shared" si="119"/>
        <v>Nov</v>
      </c>
      <c r="O681" s="23">
        <f t="shared" si="126"/>
        <v>2022</v>
      </c>
    </row>
    <row r="682" spans="1:15" x14ac:dyDescent="0.55000000000000004">
      <c r="A682" s="33">
        <v>44875</v>
      </c>
      <c r="B682" s="9" t="s">
        <v>5976</v>
      </c>
      <c r="C682" s="9">
        <v>3</v>
      </c>
      <c r="D682" s="9" t="s">
        <v>14118</v>
      </c>
      <c r="E682" s="10" t="s">
        <v>14120</v>
      </c>
      <c r="F682" s="10" t="str">
        <f t="shared" si="129"/>
        <v>B08QJJCY2Q</v>
      </c>
      <c r="G682" s="10" t="str">
        <f t="shared" si="129"/>
        <v>MousePads</v>
      </c>
      <c r="H682" s="23">
        <f t="shared" si="129"/>
        <v>169</v>
      </c>
      <c r="I682" s="23">
        <f t="shared" si="129"/>
        <v>299</v>
      </c>
      <c r="J682" s="11">
        <f t="shared" si="129"/>
        <v>0.43</v>
      </c>
      <c r="K682" s="23">
        <f t="shared" si="123"/>
        <v>897</v>
      </c>
      <c r="L682" s="23">
        <f t="shared" si="124"/>
        <v>288.99</v>
      </c>
      <c r="M682" s="23">
        <f t="shared" si="125"/>
        <v>10</v>
      </c>
      <c r="N682" s="23" t="str">
        <f t="shared" si="119"/>
        <v>Nov</v>
      </c>
      <c r="O682" s="23">
        <f t="shared" si="126"/>
        <v>2022</v>
      </c>
    </row>
    <row r="683" spans="1:15" x14ac:dyDescent="0.55000000000000004">
      <c r="A683" s="33">
        <v>44876</v>
      </c>
      <c r="B683" s="9" t="s">
        <v>5987</v>
      </c>
      <c r="C683" s="9">
        <v>2</v>
      </c>
      <c r="D683" s="9" t="s">
        <v>14119</v>
      </c>
      <c r="E683" s="10" t="s">
        <v>14124</v>
      </c>
      <c r="F683" s="10" t="str">
        <f t="shared" si="129"/>
        <v>B07L5L4GTB</v>
      </c>
      <c r="G683" s="10" t="str">
        <f t="shared" si="129"/>
        <v>USBInkjetInkCartridges</v>
      </c>
      <c r="H683" s="23">
        <f t="shared" si="129"/>
        <v>309</v>
      </c>
      <c r="I683" s="23">
        <f t="shared" si="129"/>
        <v>404</v>
      </c>
      <c r="J683" s="11">
        <f t="shared" si="129"/>
        <v>0.24</v>
      </c>
      <c r="K683" s="23">
        <f t="shared" si="123"/>
        <v>808</v>
      </c>
      <c r="L683" s="23">
        <f t="shared" si="124"/>
        <v>469.68</v>
      </c>
      <c r="M683" s="23">
        <f t="shared" si="125"/>
        <v>11</v>
      </c>
      <c r="N683" s="23" t="str">
        <f t="shared" si="119"/>
        <v>Nov</v>
      </c>
      <c r="O683" s="23">
        <f t="shared" si="126"/>
        <v>2022</v>
      </c>
    </row>
    <row r="684" spans="1:15" x14ac:dyDescent="0.55000000000000004">
      <c r="A684" s="33">
        <v>44877</v>
      </c>
      <c r="B684" s="9" t="s">
        <v>5998</v>
      </c>
      <c r="C684" s="9">
        <v>9</v>
      </c>
      <c r="D684" s="9" t="s">
        <v>14118</v>
      </c>
      <c r="E684" s="10" t="s">
        <v>14120</v>
      </c>
      <c r="F684" s="10" t="str">
        <f t="shared" ref="F684:J693" si="130">VLOOKUP($B684,Cleaned_data,F$2,FALSE)</f>
        <v>B07L8KNP5F</v>
      </c>
      <c r="G684" s="10" t="str">
        <f t="shared" si="130"/>
        <v>USBOn-Ear</v>
      </c>
      <c r="H684" s="23">
        <f t="shared" si="130"/>
        <v>599</v>
      </c>
      <c r="I684" s="23">
        <f t="shared" si="130"/>
        <v>1399</v>
      </c>
      <c r="J684" s="11">
        <f t="shared" si="130"/>
        <v>0.56999999999999995</v>
      </c>
      <c r="K684" s="23">
        <f t="shared" si="123"/>
        <v>12591</v>
      </c>
      <c r="L684" s="23">
        <f t="shared" si="124"/>
        <v>2318.13</v>
      </c>
      <c r="M684" s="23">
        <f t="shared" si="125"/>
        <v>12</v>
      </c>
      <c r="N684" s="23" t="str">
        <f t="shared" ref="N684:N712" si="131">TEXT(A684,"mmm")</f>
        <v>Nov</v>
      </c>
      <c r="O684" s="23">
        <f t="shared" si="126"/>
        <v>2022</v>
      </c>
    </row>
    <row r="685" spans="1:15" x14ac:dyDescent="0.55000000000000004">
      <c r="A685" s="33">
        <v>44878</v>
      </c>
      <c r="B685" s="9" t="s">
        <v>6008</v>
      </c>
      <c r="C685" s="9">
        <v>5</v>
      </c>
      <c r="D685" s="9" t="s">
        <v>14119</v>
      </c>
      <c r="E685" s="10" t="s">
        <v>14124</v>
      </c>
      <c r="F685" s="10" t="str">
        <f t="shared" si="130"/>
        <v>B08CF4SCNP</v>
      </c>
      <c r="G685" s="10" t="str">
        <f t="shared" si="130"/>
        <v>USBKeyboards</v>
      </c>
      <c r="H685" s="23">
        <f t="shared" si="130"/>
        <v>299</v>
      </c>
      <c r="I685" s="23">
        <f t="shared" si="130"/>
        <v>599</v>
      </c>
      <c r="J685" s="11">
        <f t="shared" si="130"/>
        <v>0.5</v>
      </c>
      <c r="K685" s="23">
        <f t="shared" si="123"/>
        <v>2995</v>
      </c>
      <c r="L685" s="23">
        <f t="shared" si="124"/>
        <v>747.5</v>
      </c>
      <c r="M685" s="23">
        <f t="shared" si="125"/>
        <v>13</v>
      </c>
      <c r="N685" s="23" t="str">
        <f t="shared" si="131"/>
        <v>Nov</v>
      </c>
      <c r="O685" s="23">
        <f t="shared" si="126"/>
        <v>2022</v>
      </c>
    </row>
    <row r="686" spans="1:15" x14ac:dyDescent="0.55000000000000004">
      <c r="A686" s="33">
        <v>44879</v>
      </c>
      <c r="B686" s="9" t="s">
        <v>6018</v>
      </c>
      <c r="C686" s="9">
        <v>6</v>
      </c>
      <c r="D686" s="9" t="s">
        <v>14118</v>
      </c>
      <c r="E686" s="10" t="s">
        <v>14120</v>
      </c>
      <c r="F686" s="10" t="str">
        <f t="shared" si="130"/>
        <v>B09XX51X2G</v>
      </c>
      <c r="G686" s="10" t="str">
        <f t="shared" si="130"/>
        <v>USBLapdesks</v>
      </c>
      <c r="H686" s="23">
        <f t="shared" si="130"/>
        <v>449</v>
      </c>
      <c r="I686" s="23">
        <f t="shared" si="130"/>
        <v>999</v>
      </c>
      <c r="J686" s="11">
        <f t="shared" si="130"/>
        <v>0.55000000000000004</v>
      </c>
      <c r="K686" s="23">
        <f t="shared" si="123"/>
        <v>5994</v>
      </c>
      <c r="L686" s="23">
        <f t="shared" si="124"/>
        <v>1212.3</v>
      </c>
      <c r="M686" s="23">
        <f t="shared" si="125"/>
        <v>14</v>
      </c>
      <c r="N686" s="23" t="str">
        <f t="shared" si="131"/>
        <v>Nov</v>
      </c>
      <c r="O686" s="23">
        <f t="shared" si="126"/>
        <v>2022</v>
      </c>
    </row>
    <row r="687" spans="1:15" x14ac:dyDescent="0.55000000000000004">
      <c r="A687" s="33">
        <v>44880</v>
      </c>
      <c r="B687" s="9" t="s">
        <v>6028</v>
      </c>
      <c r="C687" s="9">
        <v>8</v>
      </c>
      <c r="D687" s="9" t="s">
        <v>14119</v>
      </c>
      <c r="E687" s="10" t="s">
        <v>14124</v>
      </c>
      <c r="F687" s="10" t="str">
        <f t="shared" si="130"/>
        <v>B01M72LILF</v>
      </c>
      <c r="G687" s="10" t="str">
        <f t="shared" si="130"/>
        <v>USBMice</v>
      </c>
      <c r="H687" s="23">
        <f t="shared" si="130"/>
        <v>799</v>
      </c>
      <c r="I687" s="23">
        <f t="shared" si="130"/>
        <v>1295</v>
      </c>
      <c r="J687" s="11">
        <f t="shared" si="130"/>
        <v>0.38</v>
      </c>
      <c r="K687" s="23">
        <f t="shared" si="123"/>
        <v>10360</v>
      </c>
      <c r="L687" s="23">
        <f t="shared" si="124"/>
        <v>3963.04</v>
      </c>
      <c r="M687" s="23">
        <f t="shared" si="125"/>
        <v>15</v>
      </c>
      <c r="N687" s="23" t="str">
        <f t="shared" si="131"/>
        <v>Nov</v>
      </c>
      <c r="O687" s="23">
        <f t="shared" si="126"/>
        <v>2022</v>
      </c>
    </row>
    <row r="688" spans="1:15" x14ac:dyDescent="0.55000000000000004">
      <c r="A688" s="33">
        <v>44881</v>
      </c>
      <c r="B688" s="9" t="s">
        <v>146</v>
      </c>
      <c r="C688" s="9">
        <v>10</v>
      </c>
      <c r="D688" s="9" t="s">
        <v>14118</v>
      </c>
      <c r="E688" s="10" t="s">
        <v>14120</v>
      </c>
      <c r="F688" s="10" t="str">
        <f t="shared" si="130"/>
        <v>B07KSMBL2H</v>
      </c>
      <c r="G688" s="10" t="str">
        <f t="shared" si="130"/>
        <v>HDMICables</v>
      </c>
      <c r="H688" s="23">
        <f t="shared" si="130"/>
        <v>219</v>
      </c>
      <c r="I688" s="23">
        <f t="shared" si="130"/>
        <v>700</v>
      </c>
      <c r="J688" s="11">
        <f t="shared" si="130"/>
        <v>0.69</v>
      </c>
      <c r="K688" s="23">
        <f t="shared" si="123"/>
        <v>7000</v>
      </c>
      <c r="L688" s="23">
        <f t="shared" si="124"/>
        <v>678.90000000000009</v>
      </c>
      <c r="M688" s="23">
        <f t="shared" si="125"/>
        <v>16</v>
      </c>
      <c r="N688" s="23" t="str">
        <f t="shared" si="131"/>
        <v>Nov</v>
      </c>
      <c r="O688" s="23">
        <f t="shared" si="126"/>
        <v>2022</v>
      </c>
    </row>
    <row r="689" spans="1:15" x14ac:dyDescent="0.55000000000000004">
      <c r="A689" s="33">
        <v>44882</v>
      </c>
      <c r="B689" s="9" t="s">
        <v>6040</v>
      </c>
      <c r="C689" s="9">
        <v>15</v>
      </c>
      <c r="D689" s="9" t="s">
        <v>14119</v>
      </c>
      <c r="E689" s="10" t="s">
        <v>14124</v>
      </c>
      <c r="F689" s="10" t="str">
        <f t="shared" si="130"/>
        <v>B00LZLQ624</v>
      </c>
      <c r="G689" s="10" t="str">
        <f t="shared" si="130"/>
        <v>Notebooks,WritingPads&amp;Diaries</v>
      </c>
      <c r="H689" s="23">
        <f t="shared" si="130"/>
        <v>157</v>
      </c>
      <c r="I689" s="23">
        <f t="shared" si="130"/>
        <v>160</v>
      </c>
      <c r="J689" s="11">
        <f t="shared" si="130"/>
        <v>0.02</v>
      </c>
      <c r="K689" s="23">
        <f t="shared" si="123"/>
        <v>2400</v>
      </c>
      <c r="L689" s="23">
        <f t="shared" si="124"/>
        <v>2307.9</v>
      </c>
      <c r="M689" s="23">
        <f t="shared" si="125"/>
        <v>17</v>
      </c>
      <c r="N689" s="23" t="str">
        <f t="shared" si="131"/>
        <v>Nov</v>
      </c>
      <c r="O689" s="23">
        <f t="shared" si="126"/>
        <v>2022</v>
      </c>
    </row>
    <row r="690" spans="1:15" x14ac:dyDescent="0.55000000000000004">
      <c r="A690" s="33">
        <v>44883</v>
      </c>
      <c r="B690" s="9" t="s">
        <v>4006</v>
      </c>
      <c r="C690" s="9">
        <v>17</v>
      </c>
      <c r="D690" s="9" t="s">
        <v>14118</v>
      </c>
      <c r="E690" s="10" t="s">
        <v>14120</v>
      </c>
      <c r="F690" s="10" t="str">
        <f t="shared" si="130"/>
        <v>B07DJLFMPS</v>
      </c>
      <c r="G690" s="10" t="str">
        <f t="shared" si="130"/>
        <v>MicroSD</v>
      </c>
      <c r="H690" s="23">
        <f t="shared" si="130"/>
        <v>369</v>
      </c>
      <c r="I690" s="23">
        <f t="shared" si="130"/>
        <v>1600</v>
      </c>
      <c r="J690" s="11">
        <f t="shared" si="130"/>
        <v>0.77</v>
      </c>
      <c r="K690" s="23">
        <f t="shared" si="123"/>
        <v>27200</v>
      </c>
      <c r="L690" s="23">
        <f t="shared" si="124"/>
        <v>1442.79</v>
      </c>
      <c r="M690" s="23">
        <f t="shared" si="125"/>
        <v>18</v>
      </c>
      <c r="N690" s="23" t="str">
        <f t="shared" si="131"/>
        <v>Nov</v>
      </c>
      <c r="O690" s="23">
        <f t="shared" si="126"/>
        <v>2022</v>
      </c>
    </row>
    <row r="691" spans="1:15" x14ac:dyDescent="0.55000000000000004">
      <c r="A691" s="33">
        <v>44884</v>
      </c>
      <c r="B691" s="9" t="s">
        <v>6056</v>
      </c>
      <c r="C691" s="9">
        <v>18</v>
      </c>
      <c r="D691" s="9" t="s">
        <v>14119</v>
      </c>
      <c r="E691" s="10" t="s">
        <v>14124</v>
      </c>
      <c r="F691" s="10" t="str">
        <f t="shared" si="130"/>
        <v>B09GB5B4BK</v>
      </c>
      <c r="G691" s="10" t="str">
        <f t="shared" si="130"/>
        <v>USBMice</v>
      </c>
      <c r="H691" s="23">
        <f t="shared" si="130"/>
        <v>599</v>
      </c>
      <c r="I691" s="23">
        <f t="shared" si="130"/>
        <v>899</v>
      </c>
      <c r="J691" s="11">
        <f t="shared" si="130"/>
        <v>0.33</v>
      </c>
      <c r="K691" s="23">
        <f t="shared" si="123"/>
        <v>16182</v>
      </c>
      <c r="L691" s="23">
        <f t="shared" si="124"/>
        <v>7223.94</v>
      </c>
      <c r="M691" s="23">
        <f t="shared" si="125"/>
        <v>19</v>
      </c>
      <c r="N691" s="23" t="str">
        <f t="shared" si="131"/>
        <v>Nov</v>
      </c>
      <c r="O691" s="23">
        <f t="shared" si="126"/>
        <v>2022</v>
      </c>
    </row>
    <row r="692" spans="1:15" x14ac:dyDescent="0.55000000000000004">
      <c r="A692" s="33">
        <v>44885</v>
      </c>
      <c r="B692" s="9" t="s">
        <v>6066</v>
      </c>
      <c r="C692" s="9">
        <v>6</v>
      </c>
      <c r="D692" s="9" t="s">
        <v>14118</v>
      </c>
      <c r="E692" s="10" t="s">
        <v>14120</v>
      </c>
      <c r="F692" s="10" t="str">
        <f t="shared" si="130"/>
        <v>B015ZXUDD0</v>
      </c>
      <c r="G692" s="10" t="str">
        <f t="shared" si="130"/>
        <v>USB</v>
      </c>
      <c r="H692" s="23">
        <f t="shared" si="130"/>
        <v>479</v>
      </c>
      <c r="I692" s="23">
        <f t="shared" si="130"/>
        <v>599</v>
      </c>
      <c r="J692" s="11">
        <f t="shared" si="130"/>
        <v>0.2</v>
      </c>
      <c r="K692" s="23">
        <f t="shared" si="123"/>
        <v>3594</v>
      </c>
      <c r="L692" s="23">
        <f t="shared" si="124"/>
        <v>2299.2000000000003</v>
      </c>
      <c r="M692" s="23">
        <f t="shared" si="125"/>
        <v>20</v>
      </c>
      <c r="N692" s="23" t="str">
        <f t="shared" si="131"/>
        <v>Nov</v>
      </c>
      <c r="O692" s="23">
        <f t="shared" si="126"/>
        <v>2022</v>
      </c>
    </row>
    <row r="693" spans="1:15" x14ac:dyDescent="0.55000000000000004">
      <c r="A693" s="33">
        <v>44886</v>
      </c>
      <c r="B693" s="9" t="s">
        <v>160</v>
      </c>
      <c r="C693" s="9">
        <v>6</v>
      </c>
      <c r="D693" s="9" t="s">
        <v>14119</v>
      </c>
      <c r="E693" s="10" t="s">
        <v>14124</v>
      </c>
      <c r="F693" s="10" t="str">
        <f t="shared" si="130"/>
        <v>B085DTN6R2</v>
      </c>
      <c r="G693" s="10" t="str">
        <f t="shared" si="130"/>
        <v>USBCables</v>
      </c>
      <c r="H693" s="23">
        <f t="shared" si="130"/>
        <v>350</v>
      </c>
      <c r="I693" s="23">
        <f t="shared" si="130"/>
        <v>899</v>
      </c>
      <c r="J693" s="11">
        <f t="shared" si="130"/>
        <v>0.61</v>
      </c>
      <c r="K693" s="23">
        <f t="shared" si="123"/>
        <v>5394</v>
      </c>
      <c r="L693" s="23">
        <f t="shared" si="124"/>
        <v>819</v>
      </c>
      <c r="M693" s="23">
        <f t="shared" si="125"/>
        <v>21</v>
      </c>
      <c r="N693" s="23" t="str">
        <f t="shared" si="131"/>
        <v>Nov</v>
      </c>
      <c r="O693" s="23">
        <f t="shared" si="126"/>
        <v>2022</v>
      </c>
    </row>
    <row r="694" spans="1:15" x14ac:dyDescent="0.55000000000000004">
      <c r="A694" s="33">
        <v>44887</v>
      </c>
      <c r="B694" s="9" t="s">
        <v>6079</v>
      </c>
      <c r="C694" s="9">
        <v>6</v>
      </c>
      <c r="D694" s="9" t="s">
        <v>14118</v>
      </c>
      <c r="E694" s="10" t="s">
        <v>14120</v>
      </c>
      <c r="F694" s="10" t="str">
        <f t="shared" ref="F694:J703" si="132">VLOOKUP($B694,Cleaned_data,F$2,FALSE)</f>
        <v>B09PL79D2X</v>
      </c>
      <c r="G694" s="10" t="str">
        <f t="shared" si="132"/>
        <v>USBIn-Ear</v>
      </c>
      <c r="H694" s="23">
        <f t="shared" si="132"/>
        <v>1598</v>
      </c>
      <c r="I694" s="23">
        <f t="shared" si="132"/>
        <v>2990</v>
      </c>
      <c r="J694" s="11">
        <f t="shared" si="132"/>
        <v>0.47</v>
      </c>
      <c r="K694" s="23">
        <f t="shared" si="123"/>
        <v>17940</v>
      </c>
      <c r="L694" s="23">
        <f t="shared" si="124"/>
        <v>5081.6400000000003</v>
      </c>
      <c r="M694" s="23">
        <f t="shared" si="125"/>
        <v>22</v>
      </c>
      <c r="N694" s="23" t="str">
        <f t="shared" si="131"/>
        <v>Nov</v>
      </c>
      <c r="O694" s="23">
        <f t="shared" si="126"/>
        <v>2022</v>
      </c>
    </row>
    <row r="695" spans="1:15" x14ac:dyDescent="0.55000000000000004">
      <c r="A695" s="33">
        <v>44888</v>
      </c>
      <c r="B695" s="9" t="s">
        <v>6090</v>
      </c>
      <c r="C695" s="9">
        <v>7</v>
      </c>
      <c r="D695" s="9" t="s">
        <v>14119</v>
      </c>
      <c r="E695" s="10" t="s">
        <v>14124</v>
      </c>
      <c r="F695" s="10" t="str">
        <f t="shared" si="132"/>
        <v>B098K3H92Z</v>
      </c>
      <c r="G695" s="10" t="str">
        <f t="shared" si="132"/>
        <v>BluetoothAdapters</v>
      </c>
      <c r="H695" s="23">
        <f t="shared" si="132"/>
        <v>599</v>
      </c>
      <c r="I695" s="23">
        <f t="shared" si="132"/>
        <v>899</v>
      </c>
      <c r="J695" s="11">
        <f t="shared" si="132"/>
        <v>0.33</v>
      </c>
      <c r="K695" s="23">
        <f t="shared" si="123"/>
        <v>6293</v>
      </c>
      <c r="L695" s="23">
        <f t="shared" si="124"/>
        <v>2809.3099999999995</v>
      </c>
      <c r="M695" s="23">
        <f t="shared" si="125"/>
        <v>23</v>
      </c>
      <c r="N695" s="23" t="str">
        <f t="shared" si="131"/>
        <v>Nov</v>
      </c>
      <c r="O695" s="23">
        <f t="shared" si="126"/>
        <v>2022</v>
      </c>
    </row>
    <row r="696" spans="1:15" x14ac:dyDescent="0.55000000000000004">
      <c r="A696" s="33">
        <v>44889</v>
      </c>
      <c r="B696" s="9" t="s">
        <v>172</v>
      </c>
      <c r="C696" s="9">
        <v>7</v>
      </c>
      <c r="D696" s="9" t="s">
        <v>14118</v>
      </c>
      <c r="E696" s="10" t="s">
        <v>14120</v>
      </c>
      <c r="F696" s="10" t="str">
        <f t="shared" si="132"/>
        <v>B09KLVMZ3B</v>
      </c>
      <c r="G696" s="10" t="str">
        <f t="shared" si="132"/>
        <v>USBCables</v>
      </c>
      <c r="H696" s="23">
        <f t="shared" si="132"/>
        <v>159</v>
      </c>
      <c r="I696" s="23">
        <f t="shared" si="132"/>
        <v>399</v>
      </c>
      <c r="J696" s="11">
        <f t="shared" si="132"/>
        <v>0.6</v>
      </c>
      <c r="K696" s="23">
        <f t="shared" si="123"/>
        <v>2793</v>
      </c>
      <c r="L696" s="23">
        <f t="shared" si="124"/>
        <v>445.20000000000005</v>
      </c>
      <c r="M696" s="23">
        <f t="shared" si="125"/>
        <v>24</v>
      </c>
      <c r="N696" s="23" t="str">
        <f t="shared" si="131"/>
        <v>Nov</v>
      </c>
      <c r="O696" s="23">
        <f t="shared" si="126"/>
        <v>2022</v>
      </c>
    </row>
    <row r="697" spans="1:15" x14ac:dyDescent="0.55000000000000004">
      <c r="A697" s="33">
        <v>44890</v>
      </c>
      <c r="B697" s="9" t="s">
        <v>6102</v>
      </c>
      <c r="C697" s="9">
        <v>7</v>
      </c>
      <c r="D697" s="9" t="s">
        <v>14119</v>
      </c>
      <c r="E697" s="10" t="s">
        <v>14124</v>
      </c>
      <c r="F697" s="10" t="str">
        <f t="shared" si="132"/>
        <v>B084PJSSQ1</v>
      </c>
      <c r="G697" s="10" t="str">
        <f t="shared" si="132"/>
        <v>USB</v>
      </c>
      <c r="H697" s="23">
        <f t="shared" si="132"/>
        <v>1299</v>
      </c>
      <c r="I697" s="23">
        <f t="shared" si="132"/>
        <v>3000</v>
      </c>
      <c r="J697" s="11">
        <f t="shared" si="132"/>
        <v>0.56999999999999995</v>
      </c>
      <c r="K697" s="23">
        <f t="shared" si="123"/>
        <v>21000</v>
      </c>
      <c r="L697" s="23">
        <f t="shared" si="124"/>
        <v>3909.9900000000002</v>
      </c>
      <c r="M697" s="23">
        <f t="shared" si="125"/>
        <v>25</v>
      </c>
      <c r="N697" s="23" t="str">
        <f t="shared" si="131"/>
        <v>Nov</v>
      </c>
      <c r="O697" s="23">
        <f t="shared" si="126"/>
        <v>2022</v>
      </c>
    </row>
    <row r="698" spans="1:15" x14ac:dyDescent="0.55000000000000004">
      <c r="A698" s="33">
        <v>44891</v>
      </c>
      <c r="B698" s="9" t="s">
        <v>4105</v>
      </c>
      <c r="C698" s="9">
        <v>7</v>
      </c>
      <c r="D698" s="9" t="s">
        <v>14118</v>
      </c>
      <c r="E698" s="10" t="s">
        <v>14120</v>
      </c>
      <c r="F698" s="10" t="str">
        <f t="shared" si="132"/>
        <v>B097R25DP7</v>
      </c>
      <c r="G698" s="10" t="str">
        <f t="shared" si="132"/>
        <v>SmartWatches</v>
      </c>
      <c r="H698" s="23">
        <f t="shared" si="132"/>
        <v>1599</v>
      </c>
      <c r="I698" s="23">
        <f t="shared" si="132"/>
        <v>4999</v>
      </c>
      <c r="J698" s="11">
        <f t="shared" si="132"/>
        <v>0.68</v>
      </c>
      <c r="K698" s="23">
        <f t="shared" si="123"/>
        <v>34993</v>
      </c>
      <c r="L698" s="23">
        <f t="shared" si="124"/>
        <v>3581.7599999999993</v>
      </c>
      <c r="M698" s="23">
        <f t="shared" si="125"/>
        <v>26</v>
      </c>
      <c r="N698" s="23" t="str">
        <f t="shared" si="131"/>
        <v>Nov</v>
      </c>
      <c r="O698" s="23">
        <f t="shared" si="126"/>
        <v>2022</v>
      </c>
    </row>
    <row r="699" spans="1:15" x14ac:dyDescent="0.55000000000000004">
      <c r="A699" s="33">
        <v>44892</v>
      </c>
      <c r="B699" s="9" t="s">
        <v>6120</v>
      </c>
      <c r="C699" s="9">
        <v>7</v>
      </c>
      <c r="D699" s="9" t="s">
        <v>14119</v>
      </c>
      <c r="E699" s="10" t="s">
        <v>14124</v>
      </c>
      <c r="F699" s="10" t="str">
        <f t="shared" si="132"/>
        <v>B097C564GC</v>
      </c>
      <c r="G699" s="10" t="str">
        <f t="shared" si="132"/>
        <v>USBUSBtoUSBAdapters</v>
      </c>
      <c r="H699" s="23">
        <f t="shared" si="132"/>
        <v>294</v>
      </c>
      <c r="I699" s="23">
        <f t="shared" si="132"/>
        <v>4999</v>
      </c>
      <c r="J699" s="11">
        <f t="shared" si="132"/>
        <v>0.94</v>
      </c>
      <c r="K699" s="23">
        <f t="shared" si="123"/>
        <v>34993</v>
      </c>
      <c r="L699" s="23">
        <f t="shared" si="124"/>
        <v>123.4800000000001</v>
      </c>
      <c r="M699" s="23">
        <f t="shared" si="125"/>
        <v>27</v>
      </c>
      <c r="N699" s="23" t="str">
        <f t="shared" si="131"/>
        <v>Nov</v>
      </c>
      <c r="O699" s="23">
        <f t="shared" si="126"/>
        <v>2022</v>
      </c>
    </row>
    <row r="700" spans="1:15" x14ac:dyDescent="0.55000000000000004">
      <c r="A700" s="33">
        <v>44893</v>
      </c>
      <c r="B700" s="9" t="s">
        <v>6132</v>
      </c>
      <c r="C700" s="9">
        <v>7</v>
      </c>
      <c r="D700" s="9" t="s">
        <v>14118</v>
      </c>
      <c r="E700" s="10" t="s">
        <v>14120</v>
      </c>
      <c r="F700" s="10" t="str">
        <f t="shared" si="132"/>
        <v>B08CYNJ5KY</v>
      </c>
      <c r="G700" s="10" t="str">
        <f t="shared" si="132"/>
        <v>USBInkjetInkCartridges</v>
      </c>
      <c r="H700" s="23">
        <f t="shared" si="132"/>
        <v>828</v>
      </c>
      <c r="I700" s="23">
        <f t="shared" si="132"/>
        <v>861</v>
      </c>
      <c r="J700" s="11">
        <f t="shared" si="132"/>
        <v>0.04</v>
      </c>
      <c r="K700" s="23">
        <f t="shared" si="123"/>
        <v>6027</v>
      </c>
      <c r="L700" s="23">
        <f t="shared" si="124"/>
        <v>5564.16</v>
      </c>
      <c r="M700" s="23">
        <f t="shared" si="125"/>
        <v>28</v>
      </c>
      <c r="N700" s="23" t="str">
        <f t="shared" si="131"/>
        <v>Nov</v>
      </c>
      <c r="O700" s="23">
        <f t="shared" si="126"/>
        <v>2022</v>
      </c>
    </row>
    <row r="701" spans="1:15" x14ac:dyDescent="0.55000000000000004">
      <c r="A701" s="33">
        <v>44894</v>
      </c>
      <c r="B701" s="9" t="s">
        <v>6144</v>
      </c>
      <c r="C701" s="9">
        <v>7</v>
      </c>
      <c r="D701" s="9" t="s">
        <v>14119</v>
      </c>
      <c r="E701" s="10" t="s">
        <v>14124</v>
      </c>
      <c r="F701" s="10" t="str">
        <f t="shared" si="132"/>
        <v>B00Y4ORQ46</v>
      </c>
      <c r="G701" s="10" t="str">
        <f t="shared" si="132"/>
        <v>USBOn-Ear</v>
      </c>
      <c r="H701" s="23">
        <f t="shared" si="132"/>
        <v>745</v>
      </c>
      <c r="I701" s="23">
        <f t="shared" si="132"/>
        <v>795</v>
      </c>
      <c r="J701" s="11">
        <f t="shared" si="132"/>
        <v>0.06</v>
      </c>
      <c r="K701" s="23">
        <f t="shared" si="123"/>
        <v>5565</v>
      </c>
      <c r="L701" s="23">
        <f t="shared" si="124"/>
        <v>4902.0999999999995</v>
      </c>
      <c r="M701" s="23">
        <f t="shared" si="125"/>
        <v>29</v>
      </c>
      <c r="N701" s="23" t="str">
        <f t="shared" si="131"/>
        <v>Nov</v>
      </c>
      <c r="O701" s="23">
        <f t="shared" si="126"/>
        <v>2022</v>
      </c>
    </row>
    <row r="702" spans="1:15" x14ac:dyDescent="0.55000000000000004">
      <c r="A702" s="33">
        <v>44895</v>
      </c>
      <c r="B702" s="9" t="s">
        <v>6155</v>
      </c>
      <c r="C702" s="9">
        <v>11</v>
      </c>
      <c r="D702" s="9" t="s">
        <v>14118</v>
      </c>
      <c r="E702" s="10" t="s">
        <v>14120</v>
      </c>
      <c r="F702" s="10" t="str">
        <f t="shared" si="132"/>
        <v>B074CWD7MS</v>
      </c>
      <c r="G702" s="10" t="str">
        <f t="shared" si="132"/>
        <v>CompleteTripodUnits</v>
      </c>
      <c r="H702" s="23">
        <f t="shared" si="132"/>
        <v>1549</v>
      </c>
      <c r="I702" s="23">
        <f t="shared" si="132"/>
        <v>2495</v>
      </c>
      <c r="J702" s="11">
        <f t="shared" si="132"/>
        <v>0.38</v>
      </c>
      <c r="K702" s="23">
        <f t="shared" si="123"/>
        <v>27445</v>
      </c>
      <c r="L702" s="23">
        <f t="shared" si="124"/>
        <v>10564.18</v>
      </c>
      <c r="M702" s="23">
        <f t="shared" si="125"/>
        <v>30</v>
      </c>
      <c r="N702" s="23" t="str">
        <f t="shared" si="131"/>
        <v>Nov</v>
      </c>
      <c r="O702" s="23">
        <f t="shared" si="126"/>
        <v>2022</v>
      </c>
    </row>
    <row r="703" spans="1:15" x14ac:dyDescent="0.55000000000000004">
      <c r="A703" s="33">
        <v>44896</v>
      </c>
      <c r="B703" s="9" t="s">
        <v>182</v>
      </c>
      <c r="C703" s="9">
        <v>11</v>
      </c>
      <c r="D703" s="9" t="s">
        <v>14119</v>
      </c>
      <c r="E703" s="10" t="s">
        <v>14124</v>
      </c>
      <c r="F703" s="10" t="str">
        <f t="shared" si="132"/>
        <v>B083342NKJ</v>
      </c>
      <c r="G703" s="10" t="str">
        <f t="shared" si="132"/>
        <v>USBCables</v>
      </c>
      <c r="H703" s="23">
        <f t="shared" si="132"/>
        <v>349</v>
      </c>
      <c r="I703" s="23">
        <f t="shared" si="132"/>
        <v>399</v>
      </c>
      <c r="J703" s="11">
        <f t="shared" si="132"/>
        <v>0.13</v>
      </c>
      <c r="K703" s="23">
        <f t="shared" si="123"/>
        <v>4389</v>
      </c>
      <c r="L703" s="23">
        <f t="shared" si="124"/>
        <v>3339.93</v>
      </c>
      <c r="M703" s="23">
        <f t="shared" si="125"/>
        <v>1</v>
      </c>
      <c r="N703" s="23" t="str">
        <f t="shared" si="131"/>
        <v>Dec</v>
      </c>
      <c r="O703" s="23">
        <f t="shared" si="126"/>
        <v>2022</v>
      </c>
    </row>
    <row r="704" spans="1:15" x14ac:dyDescent="0.55000000000000004">
      <c r="A704" s="33">
        <v>44897</v>
      </c>
      <c r="B704" s="9" t="s">
        <v>233</v>
      </c>
      <c r="C704" s="9">
        <v>11</v>
      </c>
      <c r="D704" s="9" t="s">
        <v>14118</v>
      </c>
      <c r="E704" s="10" t="s">
        <v>14120</v>
      </c>
      <c r="F704" s="10" t="str">
        <f t="shared" ref="F704:J713" si="133">VLOOKUP($B704,Cleaned_data,F$2,FALSE)</f>
        <v>B09C6HXFC1</v>
      </c>
      <c r="G704" s="10" t="str">
        <f t="shared" si="133"/>
        <v>USBCables</v>
      </c>
      <c r="H704" s="23">
        <f t="shared" si="133"/>
        <v>970</v>
      </c>
      <c r="I704" s="23">
        <f t="shared" si="133"/>
        <v>1799</v>
      </c>
      <c r="J704" s="11">
        <f t="shared" si="133"/>
        <v>0.46</v>
      </c>
      <c r="K704" s="23">
        <f t="shared" si="123"/>
        <v>19789</v>
      </c>
      <c r="L704" s="23">
        <f t="shared" si="124"/>
        <v>5761.8</v>
      </c>
      <c r="M704" s="23">
        <f t="shared" si="125"/>
        <v>2</v>
      </c>
      <c r="N704" s="23" t="str">
        <f t="shared" si="131"/>
        <v>Dec</v>
      </c>
      <c r="O704" s="23">
        <f t="shared" si="126"/>
        <v>2022</v>
      </c>
    </row>
    <row r="705" spans="1:15" x14ac:dyDescent="0.55000000000000004">
      <c r="A705" s="33">
        <v>44898</v>
      </c>
      <c r="B705" s="9" t="s">
        <v>6173</v>
      </c>
      <c r="C705" s="9">
        <v>11</v>
      </c>
      <c r="D705" s="9" t="s">
        <v>14119</v>
      </c>
      <c r="E705" s="10" t="s">
        <v>14124</v>
      </c>
      <c r="F705" s="10" t="str">
        <f t="shared" si="133"/>
        <v>B00A0VCJPI</v>
      </c>
      <c r="G705" s="10" t="str">
        <f t="shared" si="133"/>
        <v>Repeaters&amp;Extenders</v>
      </c>
      <c r="H705" s="23">
        <f t="shared" si="133"/>
        <v>1469</v>
      </c>
      <c r="I705" s="23">
        <f t="shared" si="133"/>
        <v>2499</v>
      </c>
      <c r="J705" s="11">
        <f t="shared" si="133"/>
        <v>0.41</v>
      </c>
      <c r="K705" s="23">
        <f t="shared" si="123"/>
        <v>27489</v>
      </c>
      <c r="L705" s="23">
        <f t="shared" si="124"/>
        <v>9533.8100000000013</v>
      </c>
      <c r="M705" s="23">
        <f t="shared" si="125"/>
        <v>3</v>
      </c>
      <c r="N705" s="23" t="str">
        <f t="shared" si="131"/>
        <v>Dec</v>
      </c>
      <c r="O705" s="23">
        <f t="shared" si="126"/>
        <v>2022</v>
      </c>
    </row>
    <row r="706" spans="1:15" x14ac:dyDescent="0.55000000000000004">
      <c r="A706" s="33">
        <v>44899</v>
      </c>
      <c r="B706" s="9" t="s">
        <v>6185</v>
      </c>
      <c r="C706" s="9">
        <v>9</v>
      </c>
      <c r="D706" s="9" t="s">
        <v>14118</v>
      </c>
      <c r="E706" s="10" t="s">
        <v>14120</v>
      </c>
      <c r="F706" s="10" t="str">
        <f t="shared" si="133"/>
        <v>B00UGZWM2I</v>
      </c>
      <c r="G706" s="10" t="str">
        <f t="shared" si="133"/>
        <v>Notebooks,WritingPads&amp;Diaries</v>
      </c>
      <c r="H706" s="23">
        <f t="shared" si="133"/>
        <v>198</v>
      </c>
      <c r="I706" s="23">
        <f t="shared" si="133"/>
        <v>800</v>
      </c>
      <c r="J706" s="11">
        <f t="shared" si="133"/>
        <v>0.75</v>
      </c>
      <c r="K706" s="23">
        <f t="shared" si="123"/>
        <v>7200</v>
      </c>
      <c r="L706" s="23">
        <f t="shared" si="124"/>
        <v>445.5</v>
      </c>
      <c r="M706" s="23">
        <f t="shared" si="125"/>
        <v>4</v>
      </c>
      <c r="N706" s="23" t="str">
        <f t="shared" si="131"/>
        <v>Dec</v>
      </c>
      <c r="O706" s="23">
        <f t="shared" si="126"/>
        <v>2022</v>
      </c>
    </row>
    <row r="707" spans="1:15" x14ac:dyDescent="0.55000000000000004">
      <c r="A707" s="33">
        <v>44900</v>
      </c>
      <c r="B707" s="9" t="s">
        <v>6197</v>
      </c>
      <c r="C707" s="9">
        <v>5</v>
      </c>
      <c r="D707" s="9" t="s">
        <v>14119</v>
      </c>
      <c r="E707" s="10" t="s">
        <v>14124</v>
      </c>
      <c r="F707" s="10" t="str">
        <f t="shared" si="133"/>
        <v>B00R1P3B4O</v>
      </c>
      <c r="G707" s="10" t="str">
        <f t="shared" si="133"/>
        <v>USBFilm</v>
      </c>
      <c r="H707" s="23">
        <f t="shared" si="133"/>
        <v>549</v>
      </c>
      <c r="I707" s="23">
        <f t="shared" si="133"/>
        <v>549</v>
      </c>
      <c r="J707" s="11">
        <f t="shared" si="133"/>
        <v>0</v>
      </c>
      <c r="K707" s="23">
        <f t="shared" si="123"/>
        <v>2745</v>
      </c>
      <c r="L707" s="23">
        <f t="shared" si="124"/>
        <v>2745</v>
      </c>
      <c r="M707" s="23">
        <f t="shared" si="125"/>
        <v>5</v>
      </c>
      <c r="N707" s="23" t="str">
        <f t="shared" si="131"/>
        <v>Dec</v>
      </c>
      <c r="O707" s="23">
        <f t="shared" si="126"/>
        <v>2022</v>
      </c>
    </row>
    <row r="708" spans="1:15" x14ac:dyDescent="0.55000000000000004">
      <c r="A708" s="33">
        <v>44901</v>
      </c>
      <c r="B708" s="9" t="s">
        <v>4289</v>
      </c>
      <c r="C708" s="9">
        <v>8</v>
      </c>
      <c r="D708" s="9" t="s">
        <v>14118</v>
      </c>
      <c r="E708" s="10" t="s">
        <v>14120</v>
      </c>
      <c r="F708" s="10" t="str">
        <f t="shared" si="133"/>
        <v>B0B3MWYCHQ</v>
      </c>
      <c r="G708" s="10" t="str">
        <f t="shared" si="133"/>
        <v>SmartWatches</v>
      </c>
      <c r="H708" s="23">
        <f t="shared" si="133"/>
        <v>2999</v>
      </c>
      <c r="I708" s="23">
        <f t="shared" si="133"/>
        <v>9999</v>
      </c>
      <c r="J708" s="11">
        <f t="shared" si="133"/>
        <v>0.7</v>
      </c>
      <c r="K708" s="23">
        <f t="shared" ref="K708:K771" si="134">$I708*$C708</f>
        <v>79992</v>
      </c>
      <c r="L708" s="23">
        <f t="shared" ref="L708:L771" si="135">$H708*$C708*(1-$J708)</f>
        <v>7197.6000000000013</v>
      </c>
      <c r="M708" s="23">
        <f t="shared" si="125"/>
        <v>6</v>
      </c>
      <c r="N708" s="23" t="str">
        <f t="shared" si="131"/>
        <v>Dec</v>
      </c>
      <c r="O708" s="23">
        <f t="shared" si="126"/>
        <v>2022</v>
      </c>
    </row>
    <row r="709" spans="1:15" x14ac:dyDescent="0.55000000000000004">
      <c r="A709" s="33">
        <v>44902</v>
      </c>
      <c r="B709" s="9" t="s">
        <v>6210</v>
      </c>
      <c r="C709" s="23">
        <v>7</v>
      </c>
      <c r="D709" s="9" t="s">
        <v>14119</v>
      </c>
      <c r="E709" s="10" t="s">
        <v>14124</v>
      </c>
      <c r="F709" s="10" t="str">
        <f t="shared" si="133"/>
        <v>B09DG9VNWB</v>
      </c>
      <c r="G709" s="10" t="str">
        <f t="shared" si="133"/>
        <v>SmartWatches</v>
      </c>
      <c r="H709" s="23">
        <f t="shared" si="133"/>
        <v>12000</v>
      </c>
      <c r="I709" s="23">
        <f t="shared" si="133"/>
        <v>29999</v>
      </c>
      <c r="J709" s="11">
        <f t="shared" si="133"/>
        <v>0.6</v>
      </c>
      <c r="K709" s="23">
        <f t="shared" si="134"/>
        <v>209993</v>
      </c>
      <c r="L709" s="23">
        <f t="shared" si="135"/>
        <v>33600</v>
      </c>
      <c r="M709" s="23">
        <f t="shared" ref="M709:M772" si="136">DAY($A709)</f>
        <v>7</v>
      </c>
      <c r="N709" s="23" t="str">
        <f t="shared" si="131"/>
        <v>Dec</v>
      </c>
      <c r="O709" s="23">
        <f t="shared" ref="O709:O772" si="137">YEAR(A709)</f>
        <v>2022</v>
      </c>
    </row>
    <row r="710" spans="1:15" x14ac:dyDescent="0.55000000000000004">
      <c r="A710" s="33">
        <v>44903</v>
      </c>
      <c r="B710" s="9" t="s">
        <v>6221</v>
      </c>
      <c r="C710" s="9">
        <v>6</v>
      </c>
      <c r="D710" s="9" t="s">
        <v>14118</v>
      </c>
      <c r="E710" s="10" t="s">
        <v>14120</v>
      </c>
      <c r="F710" s="10" t="str">
        <f t="shared" si="133"/>
        <v>B09Y5MP7C4</v>
      </c>
      <c r="G710" s="10" t="str">
        <f t="shared" si="133"/>
        <v>USBIn-Ear</v>
      </c>
      <c r="H710" s="23">
        <f t="shared" si="133"/>
        <v>1299</v>
      </c>
      <c r="I710" s="23">
        <f t="shared" si="133"/>
        <v>3499</v>
      </c>
      <c r="J710" s="11">
        <f t="shared" si="133"/>
        <v>0.63</v>
      </c>
      <c r="K710" s="23">
        <f t="shared" si="134"/>
        <v>20994</v>
      </c>
      <c r="L710" s="23">
        <f t="shared" si="135"/>
        <v>2883.7799999999997</v>
      </c>
      <c r="M710" s="23">
        <f t="shared" si="136"/>
        <v>8</v>
      </c>
      <c r="N710" s="23" t="str">
        <f t="shared" si="131"/>
        <v>Dec</v>
      </c>
      <c r="O710" s="23">
        <f t="shared" si="137"/>
        <v>2022</v>
      </c>
    </row>
    <row r="711" spans="1:15" x14ac:dyDescent="0.55000000000000004">
      <c r="A711" s="33">
        <v>44904</v>
      </c>
      <c r="B711" s="9" t="s">
        <v>6231</v>
      </c>
      <c r="C711" s="9">
        <v>15</v>
      </c>
      <c r="D711" s="9" t="s">
        <v>14119</v>
      </c>
      <c r="E711" s="10" t="s">
        <v>14124</v>
      </c>
      <c r="F711" s="10" t="str">
        <f t="shared" si="133"/>
        <v>B01DJJVFPC</v>
      </c>
      <c r="G711" s="10" t="str">
        <f t="shared" si="133"/>
        <v>USB</v>
      </c>
      <c r="H711" s="23">
        <f t="shared" si="133"/>
        <v>269</v>
      </c>
      <c r="I711" s="23">
        <f t="shared" si="133"/>
        <v>315</v>
      </c>
      <c r="J711" s="11">
        <f t="shared" si="133"/>
        <v>0.15</v>
      </c>
      <c r="K711" s="23">
        <f t="shared" si="134"/>
        <v>4725</v>
      </c>
      <c r="L711" s="23">
        <f t="shared" si="135"/>
        <v>3429.75</v>
      </c>
      <c r="M711" s="23">
        <f t="shared" si="136"/>
        <v>9</v>
      </c>
      <c r="N711" s="23" t="str">
        <f t="shared" si="131"/>
        <v>Dec</v>
      </c>
      <c r="O711" s="23">
        <f t="shared" si="137"/>
        <v>2022</v>
      </c>
    </row>
    <row r="712" spans="1:15" x14ac:dyDescent="0.55000000000000004">
      <c r="A712" s="33">
        <v>44905</v>
      </c>
      <c r="B712" s="9" t="s">
        <v>6241</v>
      </c>
      <c r="C712" s="9">
        <v>23</v>
      </c>
      <c r="D712" s="9" t="s">
        <v>14118</v>
      </c>
      <c r="E712" s="10" t="s">
        <v>14120</v>
      </c>
      <c r="F712" s="10" t="str">
        <f t="shared" si="133"/>
        <v>B07DFYJRQV</v>
      </c>
      <c r="G712" s="10" t="str">
        <f t="shared" si="133"/>
        <v>USBIn-Ear</v>
      </c>
      <c r="H712" s="23">
        <f t="shared" si="133"/>
        <v>799</v>
      </c>
      <c r="I712" s="23">
        <f t="shared" si="133"/>
        <v>1499</v>
      </c>
      <c r="J712" s="11">
        <f t="shared" si="133"/>
        <v>0.47</v>
      </c>
      <c r="K712" s="23">
        <f t="shared" si="134"/>
        <v>34477</v>
      </c>
      <c r="L712" s="23">
        <f t="shared" si="135"/>
        <v>9739.8100000000013</v>
      </c>
      <c r="M712" s="23">
        <f t="shared" si="136"/>
        <v>10</v>
      </c>
      <c r="N712" s="23" t="str">
        <f t="shared" si="131"/>
        <v>Dec</v>
      </c>
      <c r="O712" s="23">
        <f t="shared" si="137"/>
        <v>2022</v>
      </c>
    </row>
    <row r="713" spans="1:15" x14ac:dyDescent="0.55000000000000004">
      <c r="A713" s="33">
        <v>44197</v>
      </c>
      <c r="B713" s="9" t="s">
        <v>6251</v>
      </c>
      <c r="C713" s="9">
        <v>14</v>
      </c>
      <c r="D713" s="9" t="s">
        <v>14119</v>
      </c>
      <c r="E713" s="10" t="s">
        <v>14124</v>
      </c>
      <c r="F713" s="10" t="str">
        <f t="shared" si="133"/>
        <v>B08L879JSN</v>
      </c>
      <c r="G713" s="10" t="str">
        <f t="shared" si="133"/>
        <v>Monitors</v>
      </c>
      <c r="H713" s="23">
        <f t="shared" si="133"/>
        <v>6299</v>
      </c>
      <c r="I713" s="23">
        <f t="shared" si="133"/>
        <v>13750</v>
      </c>
      <c r="J713" s="11">
        <f t="shared" si="133"/>
        <v>0.54</v>
      </c>
      <c r="K713" s="23">
        <f t="shared" si="134"/>
        <v>192500</v>
      </c>
      <c r="L713" s="23">
        <f t="shared" si="135"/>
        <v>40565.56</v>
      </c>
      <c r="M713" s="23">
        <f t="shared" si="136"/>
        <v>1</v>
      </c>
      <c r="N713" s="23" t="str">
        <f t="shared" ref="N713:N743" si="138">TEXT(A713,"mmm")</f>
        <v>Jan</v>
      </c>
      <c r="O713" s="23">
        <f t="shared" si="137"/>
        <v>2021</v>
      </c>
    </row>
    <row r="714" spans="1:15" x14ac:dyDescent="0.55000000000000004">
      <c r="A714" s="33">
        <v>44198</v>
      </c>
      <c r="B714" s="9" t="s">
        <v>6264</v>
      </c>
      <c r="C714" s="9">
        <v>9</v>
      </c>
      <c r="D714" s="9" t="s">
        <v>14118</v>
      </c>
      <c r="E714" s="10" t="s">
        <v>14120</v>
      </c>
      <c r="F714" s="10" t="str">
        <f t="shared" ref="F714:J723" si="139">VLOOKUP($B714,Cleaned_data,F$2,FALSE)</f>
        <v>B08TDJNM3G</v>
      </c>
      <c r="G714" s="10" t="str">
        <f t="shared" si="139"/>
        <v>USBLamps</v>
      </c>
      <c r="H714" s="23">
        <f t="shared" si="139"/>
        <v>59</v>
      </c>
      <c r="I714" s="23">
        <f t="shared" si="139"/>
        <v>59</v>
      </c>
      <c r="J714" s="11">
        <f t="shared" si="139"/>
        <v>0</v>
      </c>
      <c r="K714" s="23">
        <f t="shared" si="134"/>
        <v>531</v>
      </c>
      <c r="L714" s="23">
        <f t="shared" si="135"/>
        <v>531</v>
      </c>
      <c r="M714" s="23">
        <f t="shared" si="136"/>
        <v>2</v>
      </c>
      <c r="N714" s="23" t="str">
        <f t="shared" si="138"/>
        <v>Jan</v>
      </c>
      <c r="O714" s="23">
        <f t="shared" si="137"/>
        <v>2021</v>
      </c>
    </row>
    <row r="715" spans="1:15" x14ac:dyDescent="0.55000000000000004">
      <c r="A715" s="33">
        <v>44199</v>
      </c>
      <c r="B715" s="9" t="s">
        <v>6275</v>
      </c>
      <c r="C715" s="9">
        <v>4</v>
      </c>
      <c r="D715" s="9" t="s">
        <v>14119</v>
      </c>
      <c r="E715" s="10" t="s">
        <v>14124</v>
      </c>
      <c r="F715" s="10" t="str">
        <f t="shared" si="139"/>
        <v>B06XSK3XL6</v>
      </c>
      <c r="G715" s="10" t="str">
        <f t="shared" si="139"/>
        <v>AutomobileChargers</v>
      </c>
      <c r="H715" s="23">
        <f t="shared" si="139"/>
        <v>571</v>
      </c>
      <c r="I715" s="23">
        <f t="shared" si="139"/>
        <v>999</v>
      </c>
      <c r="J715" s="11">
        <f t="shared" si="139"/>
        <v>0.43</v>
      </c>
      <c r="K715" s="23">
        <f t="shared" si="134"/>
        <v>3996</v>
      </c>
      <c r="L715" s="23">
        <f t="shared" si="135"/>
        <v>1301.8800000000001</v>
      </c>
      <c r="M715" s="23">
        <f t="shared" si="136"/>
        <v>3</v>
      </c>
      <c r="N715" s="23" t="str">
        <f t="shared" si="138"/>
        <v>Jan</v>
      </c>
      <c r="O715" s="23">
        <f t="shared" si="137"/>
        <v>2021</v>
      </c>
    </row>
    <row r="716" spans="1:15" x14ac:dyDescent="0.55000000000000004">
      <c r="A716" s="33">
        <v>44200</v>
      </c>
      <c r="B716" s="9" t="s">
        <v>6286</v>
      </c>
      <c r="C716" s="9">
        <v>3</v>
      </c>
      <c r="D716" s="9" t="s">
        <v>14118</v>
      </c>
      <c r="E716" s="10" t="s">
        <v>14120</v>
      </c>
      <c r="F716" s="10" t="str">
        <f t="shared" si="139"/>
        <v>B07YNTJ8ZM</v>
      </c>
      <c r="G716" s="10" t="str">
        <f t="shared" si="139"/>
        <v>BluetoothSpeakers</v>
      </c>
      <c r="H716" s="23">
        <f t="shared" si="139"/>
        <v>549</v>
      </c>
      <c r="I716" s="23">
        <f t="shared" si="139"/>
        <v>999</v>
      </c>
      <c r="J716" s="11">
        <f t="shared" si="139"/>
        <v>0.45</v>
      </c>
      <c r="K716" s="23">
        <f t="shared" si="134"/>
        <v>2997</v>
      </c>
      <c r="L716" s="23">
        <f t="shared" si="135"/>
        <v>905.85</v>
      </c>
      <c r="M716" s="23">
        <f t="shared" si="136"/>
        <v>4</v>
      </c>
      <c r="N716" s="23" t="str">
        <f t="shared" si="138"/>
        <v>Jan</v>
      </c>
      <c r="O716" s="23">
        <f t="shared" si="137"/>
        <v>2021</v>
      </c>
    </row>
    <row r="717" spans="1:15" x14ac:dyDescent="0.55000000000000004">
      <c r="A717" s="33">
        <v>44201</v>
      </c>
      <c r="B717" s="9" t="s">
        <v>4186</v>
      </c>
      <c r="C717" s="9">
        <v>8</v>
      </c>
      <c r="D717" s="9" t="s">
        <v>14119</v>
      </c>
      <c r="E717" s="10" t="s">
        <v>14124</v>
      </c>
      <c r="F717" s="10" t="str">
        <f t="shared" si="139"/>
        <v>B09KGV7WSV</v>
      </c>
      <c r="G717" s="10" t="str">
        <f t="shared" si="139"/>
        <v>USBStylusPens</v>
      </c>
      <c r="H717" s="23">
        <f t="shared" si="139"/>
        <v>2099</v>
      </c>
      <c r="I717" s="23">
        <f t="shared" si="139"/>
        <v>5999</v>
      </c>
      <c r="J717" s="11">
        <f t="shared" si="139"/>
        <v>0.65</v>
      </c>
      <c r="K717" s="23">
        <f t="shared" si="134"/>
        <v>47992</v>
      </c>
      <c r="L717" s="23">
        <f t="shared" si="135"/>
        <v>5877.2</v>
      </c>
      <c r="M717" s="23">
        <f t="shared" si="136"/>
        <v>5</v>
      </c>
      <c r="N717" s="23" t="str">
        <f t="shared" si="138"/>
        <v>Jan</v>
      </c>
      <c r="O717" s="23">
        <f t="shared" si="137"/>
        <v>2021</v>
      </c>
    </row>
    <row r="718" spans="1:15" x14ac:dyDescent="0.55000000000000004">
      <c r="A718" s="33">
        <v>44202</v>
      </c>
      <c r="B718" s="9" t="s">
        <v>221</v>
      </c>
      <c r="C718" s="9">
        <v>12</v>
      </c>
      <c r="D718" s="9" t="s">
        <v>14118</v>
      </c>
      <c r="E718" s="10" t="s">
        <v>14120</v>
      </c>
      <c r="F718" s="10" t="str">
        <f t="shared" si="139"/>
        <v>B08DPLCM6T</v>
      </c>
      <c r="G718" s="10" t="str">
        <f t="shared" si="139"/>
        <v>SmartTelevisions</v>
      </c>
      <c r="H718" s="23">
        <f t="shared" si="139"/>
        <v>13490</v>
      </c>
      <c r="I718" s="23">
        <f t="shared" si="139"/>
        <v>21990</v>
      </c>
      <c r="J718" s="11">
        <f t="shared" si="139"/>
        <v>0.39</v>
      </c>
      <c r="K718" s="23">
        <f t="shared" si="134"/>
        <v>263880</v>
      </c>
      <c r="L718" s="23">
        <f t="shared" si="135"/>
        <v>98746.8</v>
      </c>
      <c r="M718" s="23">
        <f t="shared" si="136"/>
        <v>6</v>
      </c>
      <c r="N718" s="23" t="str">
        <f t="shared" si="138"/>
        <v>Jan</v>
      </c>
      <c r="O718" s="23">
        <f t="shared" si="137"/>
        <v>2021</v>
      </c>
    </row>
    <row r="719" spans="1:15" x14ac:dyDescent="0.55000000000000004">
      <c r="A719" s="33">
        <v>44203</v>
      </c>
      <c r="B719" s="9" t="s">
        <v>6299</v>
      </c>
      <c r="C719" s="23">
        <v>15</v>
      </c>
      <c r="D719" s="9" t="s">
        <v>14119</v>
      </c>
      <c r="E719" s="10" t="s">
        <v>14124</v>
      </c>
      <c r="F719" s="10" t="str">
        <f t="shared" si="139"/>
        <v>B07KR5P3YD</v>
      </c>
      <c r="G719" s="10" t="str">
        <f t="shared" si="139"/>
        <v>USBKeyboard&amp;MouseSets</v>
      </c>
      <c r="H719" s="23">
        <f t="shared" si="139"/>
        <v>448</v>
      </c>
      <c r="I719" s="23">
        <f t="shared" si="139"/>
        <v>699</v>
      </c>
      <c r="J719" s="11">
        <f t="shared" si="139"/>
        <v>0.36</v>
      </c>
      <c r="K719" s="23">
        <f t="shared" si="134"/>
        <v>10485</v>
      </c>
      <c r="L719" s="23">
        <f t="shared" si="135"/>
        <v>4300.8</v>
      </c>
      <c r="M719" s="23">
        <f t="shared" si="136"/>
        <v>7</v>
      </c>
      <c r="N719" s="23" t="str">
        <f t="shared" si="138"/>
        <v>Jan</v>
      </c>
      <c r="O719" s="23">
        <f t="shared" si="137"/>
        <v>2021</v>
      </c>
    </row>
    <row r="720" spans="1:15" x14ac:dyDescent="0.55000000000000004">
      <c r="A720" s="33">
        <v>44204</v>
      </c>
      <c r="B720" s="9" t="s">
        <v>6310</v>
      </c>
      <c r="C720" s="9">
        <v>17</v>
      </c>
      <c r="D720" s="9" t="s">
        <v>14118</v>
      </c>
      <c r="E720" s="10" t="s">
        <v>14120</v>
      </c>
      <c r="F720" s="10" t="str">
        <f t="shared" si="139"/>
        <v>B08FB2LNSZ</v>
      </c>
      <c r="G720" s="10" t="str">
        <f t="shared" si="139"/>
        <v>USBIn-Ear</v>
      </c>
      <c r="H720" s="23">
        <f t="shared" si="139"/>
        <v>1499</v>
      </c>
      <c r="I720" s="23">
        <f t="shared" si="139"/>
        <v>2999</v>
      </c>
      <c r="J720" s="11">
        <f t="shared" si="139"/>
        <v>0.5</v>
      </c>
      <c r="K720" s="23">
        <f t="shared" si="134"/>
        <v>50983</v>
      </c>
      <c r="L720" s="23">
        <f t="shared" si="135"/>
        <v>12741.5</v>
      </c>
      <c r="M720" s="23">
        <f t="shared" si="136"/>
        <v>8</v>
      </c>
      <c r="N720" s="23" t="str">
        <f t="shared" si="138"/>
        <v>Jan</v>
      </c>
      <c r="O720" s="23">
        <f t="shared" si="137"/>
        <v>2021</v>
      </c>
    </row>
    <row r="721" spans="1:15" x14ac:dyDescent="0.55000000000000004">
      <c r="A721" s="33">
        <v>44205</v>
      </c>
      <c r="B721" s="9" t="s">
        <v>6320</v>
      </c>
      <c r="C721" s="9">
        <v>3</v>
      </c>
      <c r="D721" s="9" t="s">
        <v>14119</v>
      </c>
      <c r="E721" s="10" t="s">
        <v>14124</v>
      </c>
      <c r="F721" s="10" t="str">
        <f t="shared" si="139"/>
        <v>B01IBRHE3E</v>
      </c>
      <c r="G721" s="10" t="str">
        <f t="shared" si="139"/>
        <v>CleaningKits</v>
      </c>
      <c r="H721" s="23">
        <f t="shared" si="139"/>
        <v>299</v>
      </c>
      <c r="I721" s="23">
        <f t="shared" si="139"/>
        <v>499</v>
      </c>
      <c r="J721" s="11">
        <f t="shared" si="139"/>
        <v>0.4</v>
      </c>
      <c r="K721" s="23">
        <f t="shared" si="134"/>
        <v>1497</v>
      </c>
      <c r="L721" s="23">
        <f t="shared" si="135"/>
        <v>538.19999999999993</v>
      </c>
      <c r="M721" s="23">
        <f t="shared" si="136"/>
        <v>9</v>
      </c>
      <c r="N721" s="23" t="str">
        <f t="shared" si="138"/>
        <v>Jan</v>
      </c>
      <c r="O721" s="23">
        <f t="shared" si="137"/>
        <v>2021</v>
      </c>
    </row>
    <row r="722" spans="1:15" x14ac:dyDescent="0.55000000000000004">
      <c r="A722" s="33">
        <v>44206</v>
      </c>
      <c r="B722" s="9" t="s">
        <v>6331</v>
      </c>
      <c r="C722" s="9">
        <v>2</v>
      </c>
      <c r="D722" s="9" t="s">
        <v>14118</v>
      </c>
      <c r="E722" s="10" t="s">
        <v>14120</v>
      </c>
      <c r="F722" s="10" t="str">
        <f t="shared" si="139"/>
        <v>B01N6LU1VF</v>
      </c>
      <c r="G722" s="10" t="str">
        <f t="shared" si="139"/>
        <v>USB</v>
      </c>
      <c r="H722" s="23">
        <f t="shared" si="139"/>
        <v>579</v>
      </c>
      <c r="I722" s="23">
        <f t="shared" si="139"/>
        <v>1400</v>
      </c>
      <c r="J722" s="11">
        <f t="shared" si="139"/>
        <v>0.59</v>
      </c>
      <c r="K722" s="23">
        <f t="shared" si="134"/>
        <v>2800</v>
      </c>
      <c r="L722" s="23">
        <f t="shared" si="135"/>
        <v>474.78000000000003</v>
      </c>
      <c r="M722" s="23">
        <f t="shared" si="136"/>
        <v>10</v>
      </c>
      <c r="N722" s="23" t="str">
        <f t="shared" si="138"/>
        <v>Jan</v>
      </c>
      <c r="O722" s="23">
        <f t="shared" si="137"/>
        <v>2021</v>
      </c>
    </row>
    <row r="723" spans="1:15" x14ac:dyDescent="0.55000000000000004">
      <c r="A723" s="33">
        <v>44207</v>
      </c>
      <c r="B723" s="9" t="s">
        <v>6343</v>
      </c>
      <c r="C723" s="9">
        <v>9</v>
      </c>
      <c r="D723" s="9" t="s">
        <v>14119</v>
      </c>
      <c r="E723" s="10" t="s">
        <v>14124</v>
      </c>
      <c r="F723" s="10" t="str">
        <f t="shared" si="139"/>
        <v>B07XLML2YS</v>
      </c>
      <c r="G723" s="10" t="str">
        <f t="shared" si="139"/>
        <v>USBDomeCameras</v>
      </c>
      <c r="H723" s="23">
        <f t="shared" si="139"/>
        <v>2499</v>
      </c>
      <c r="I723" s="23">
        <f t="shared" si="139"/>
        <v>3299</v>
      </c>
      <c r="J723" s="11">
        <f t="shared" si="139"/>
        <v>0.24</v>
      </c>
      <c r="K723" s="23">
        <f t="shared" si="134"/>
        <v>29691</v>
      </c>
      <c r="L723" s="23">
        <f t="shared" si="135"/>
        <v>17093.16</v>
      </c>
      <c r="M723" s="23">
        <f t="shared" si="136"/>
        <v>11</v>
      </c>
      <c r="N723" s="23" t="str">
        <f t="shared" si="138"/>
        <v>Jan</v>
      </c>
      <c r="O723" s="23">
        <f t="shared" si="137"/>
        <v>2021</v>
      </c>
    </row>
    <row r="724" spans="1:15" x14ac:dyDescent="0.55000000000000004">
      <c r="A724" s="33">
        <v>44208</v>
      </c>
      <c r="B724" s="9" t="s">
        <v>6355</v>
      </c>
      <c r="C724" s="9">
        <v>5</v>
      </c>
      <c r="D724" s="9" t="s">
        <v>14118</v>
      </c>
      <c r="E724" s="10" t="s">
        <v>14120</v>
      </c>
      <c r="F724" s="10" t="str">
        <f t="shared" ref="F724:J733" si="140">VLOOKUP($B724,Cleaned_data,F$2,FALSE)</f>
        <v>B086WMSCN3</v>
      </c>
      <c r="G724" s="10" t="str">
        <f t="shared" si="140"/>
        <v>USBIn-Ear</v>
      </c>
      <c r="H724" s="23">
        <f t="shared" si="140"/>
        <v>1199</v>
      </c>
      <c r="I724" s="23">
        <f t="shared" si="140"/>
        <v>5999</v>
      </c>
      <c r="J724" s="11">
        <f t="shared" si="140"/>
        <v>0.8</v>
      </c>
      <c r="K724" s="23">
        <f t="shared" si="134"/>
        <v>29995</v>
      </c>
      <c r="L724" s="23">
        <f t="shared" si="135"/>
        <v>1198.9999999999998</v>
      </c>
      <c r="M724" s="23">
        <f t="shared" si="136"/>
        <v>12</v>
      </c>
      <c r="N724" s="23" t="str">
        <f t="shared" si="138"/>
        <v>Jan</v>
      </c>
      <c r="O724" s="23">
        <f t="shared" si="137"/>
        <v>2021</v>
      </c>
    </row>
    <row r="725" spans="1:15" x14ac:dyDescent="0.55000000000000004">
      <c r="A725" s="33">
        <v>44209</v>
      </c>
      <c r="B725" s="9" t="s">
        <v>6365</v>
      </c>
      <c r="C725" s="9">
        <v>6</v>
      </c>
      <c r="D725" s="9" t="s">
        <v>14119</v>
      </c>
      <c r="E725" s="10" t="s">
        <v>14124</v>
      </c>
      <c r="F725" s="10" t="str">
        <f t="shared" si="140"/>
        <v>B003B00484</v>
      </c>
      <c r="G725" s="10" t="str">
        <f t="shared" si="140"/>
        <v>USB</v>
      </c>
      <c r="H725" s="23">
        <f t="shared" si="140"/>
        <v>399</v>
      </c>
      <c r="I725" s="23">
        <f t="shared" si="140"/>
        <v>499</v>
      </c>
      <c r="J725" s="11">
        <f t="shared" si="140"/>
        <v>0.2</v>
      </c>
      <c r="K725" s="23">
        <f t="shared" si="134"/>
        <v>2994</v>
      </c>
      <c r="L725" s="23">
        <f t="shared" si="135"/>
        <v>1915.2</v>
      </c>
      <c r="M725" s="23">
        <f t="shared" si="136"/>
        <v>13</v>
      </c>
      <c r="N725" s="23" t="str">
        <f t="shared" si="138"/>
        <v>Jan</v>
      </c>
      <c r="O725" s="23">
        <f t="shared" si="137"/>
        <v>2021</v>
      </c>
    </row>
    <row r="726" spans="1:15" x14ac:dyDescent="0.55000000000000004">
      <c r="A726" s="33">
        <v>44210</v>
      </c>
      <c r="B726" s="9" t="s">
        <v>245</v>
      </c>
      <c r="C726" s="9">
        <v>8</v>
      </c>
      <c r="D726" s="9" t="s">
        <v>14118</v>
      </c>
      <c r="E726" s="10" t="s">
        <v>14120</v>
      </c>
      <c r="F726" s="10" t="str">
        <f t="shared" si="140"/>
        <v>B085194JFL</v>
      </c>
      <c r="G726" s="10" t="str">
        <f t="shared" si="140"/>
        <v>HDMICables</v>
      </c>
      <c r="H726" s="23">
        <f t="shared" si="140"/>
        <v>279</v>
      </c>
      <c r="I726" s="23">
        <f t="shared" si="140"/>
        <v>499</v>
      </c>
      <c r="J726" s="11">
        <f t="shared" si="140"/>
        <v>0.44</v>
      </c>
      <c r="K726" s="23">
        <f t="shared" si="134"/>
        <v>3992</v>
      </c>
      <c r="L726" s="23">
        <f t="shared" si="135"/>
        <v>1249.92</v>
      </c>
      <c r="M726" s="23">
        <f t="shared" si="136"/>
        <v>14</v>
      </c>
      <c r="N726" s="23" t="str">
        <f t="shared" si="138"/>
        <v>Jan</v>
      </c>
      <c r="O726" s="23">
        <f t="shared" si="137"/>
        <v>2021</v>
      </c>
    </row>
    <row r="727" spans="1:15" x14ac:dyDescent="0.55000000000000004">
      <c r="A727" s="33">
        <v>44211</v>
      </c>
      <c r="B727" s="9" t="s">
        <v>256</v>
      </c>
      <c r="C727" s="9">
        <v>10</v>
      </c>
      <c r="D727" s="9" t="s">
        <v>14119</v>
      </c>
      <c r="E727" s="10" t="s">
        <v>14124</v>
      </c>
      <c r="F727" s="10" t="str">
        <f t="shared" si="140"/>
        <v>B09F6S8BT6</v>
      </c>
      <c r="G727" s="10" t="str">
        <f t="shared" si="140"/>
        <v>SmartTelevisions</v>
      </c>
      <c r="H727" s="23">
        <f t="shared" si="140"/>
        <v>13490</v>
      </c>
      <c r="I727" s="23">
        <f t="shared" si="140"/>
        <v>22900</v>
      </c>
      <c r="J727" s="11">
        <f t="shared" si="140"/>
        <v>0.41</v>
      </c>
      <c r="K727" s="23">
        <f t="shared" si="134"/>
        <v>229000</v>
      </c>
      <c r="L727" s="23">
        <f t="shared" si="135"/>
        <v>79591.000000000015</v>
      </c>
      <c r="M727" s="23">
        <f t="shared" si="136"/>
        <v>15</v>
      </c>
      <c r="N727" s="23" t="str">
        <f t="shared" si="138"/>
        <v>Jan</v>
      </c>
      <c r="O727" s="23">
        <f t="shared" si="137"/>
        <v>2021</v>
      </c>
    </row>
    <row r="728" spans="1:15" x14ac:dyDescent="0.55000000000000004">
      <c r="A728" s="33">
        <v>44212</v>
      </c>
      <c r="B728" s="9" t="s">
        <v>6379</v>
      </c>
      <c r="C728" s="9">
        <v>15</v>
      </c>
      <c r="D728" s="9" t="s">
        <v>14118</v>
      </c>
      <c r="E728" s="10" t="s">
        <v>14120</v>
      </c>
      <c r="F728" s="10" t="str">
        <f t="shared" si="140"/>
        <v>B003L62T7W</v>
      </c>
      <c r="G728" s="10" t="str">
        <f t="shared" si="140"/>
        <v>USBMice</v>
      </c>
      <c r="H728" s="23">
        <f t="shared" si="140"/>
        <v>279</v>
      </c>
      <c r="I728" s="23">
        <f t="shared" si="140"/>
        <v>375</v>
      </c>
      <c r="J728" s="11">
        <f t="shared" si="140"/>
        <v>0.26</v>
      </c>
      <c r="K728" s="23">
        <f t="shared" si="134"/>
        <v>5625</v>
      </c>
      <c r="L728" s="23">
        <f t="shared" si="135"/>
        <v>3096.9</v>
      </c>
      <c r="M728" s="23">
        <f t="shared" si="136"/>
        <v>16</v>
      </c>
      <c r="N728" s="23" t="str">
        <f t="shared" si="138"/>
        <v>Jan</v>
      </c>
      <c r="O728" s="23">
        <f t="shared" si="137"/>
        <v>2021</v>
      </c>
    </row>
    <row r="729" spans="1:15" x14ac:dyDescent="0.55000000000000004">
      <c r="A729" s="33">
        <v>44213</v>
      </c>
      <c r="B729" s="9" t="s">
        <v>6390</v>
      </c>
      <c r="C729" s="9">
        <v>17</v>
      </c>
      <c r="D729" s="9" t="s">
        <v>14119</v>
      </c>
      <c r="E729" s="10" t="s">
        <v>14124</v>
      </c>
      <c r="F729" s="10" t="str">
        <f t="shared" si="140"/>
        <v>B09P18XVW6</v>
      </c>
      <c r="G729" s="10" t="str">
        <f t="shared" si="140"/>
        <v>SmartWatches</v>
      </c>
      <c r="H729" s="23">
        <f t="shared" si="140"/>
        <v>2499</v>
      </c>
      <c r="I729" s="23">
        <f t="shared" si="140"/>
        <v>4999</v>
      </c>
      <c r="J729" s="11">
        <f t="shared" si="140"/>
        <v>0.5</v>
      </c>
      <c r="K729" s="23">
        <f t="shared" si="134"/>
        <v>84983</v>
      </c>
      <c r="L729" s="23">
        <f t="shared" si="135"/>
        <v>21241.5</v>
      </c>
      <c r="M729" s="23">
        <f t="shared" si="136"/>
        <v>17</v>
      </c>
      <c r="N729" s="23" t="str">
        <f t="shared" si="138"/>
        <v>Jan</v>
      </c>
      <c r="O729" s="23">
        <f t="shared" si="137"/>
        <v>2021</v>
      </c>
    </row>
    <row r="730" spans="1:15" x14ac:dyDescent="0.55000000000000004">
      <c r="A730" s="33">
        <v>44214</v>
      </c>
      <c r="B730" s="9" t="s">
        <v>6395</v>
      </c>
      <c r="C730" s="9">
        <v>18</v>
      </c>
      <c r="D730" s="9" t="s">
        <v>14118</v>
      </c>
      <c r="E730" s="10" t="s">
        <v>14120</v>
      </c>
      <c r="F730" s="10" t="str">
        <f t="shared" si="140"/>
        <v>B00LZLPYHW</v>
      </c>
      <c r="G730" s="10" t="str">
        <f t="shared" si="140"/>
        <v>Notebooks,WritingPads&amp;Diaries</v>
      </c>
      <c r="H730" s="23">
        <f t="shared" si="140"/>
        <v>137</v>
      </c>
      <c r="I730" s="23">
        <f t="shared" si="140"/>
        <v>160</v>
      </c>
      <c r="J730" s="11">
        <f t="shared" si="140"/>
        <v>0.14000000000000001</v>
      </c>
      <c r="K730" s="23">
        <f t="shared" si="134"/>
        <v>2880</v>
      </c>
      <c r="L730" s="23">
        <f t="shared" si="135"/>
        <v>2120.7599999999998</v>
      </c>
      <c r="M730" s="23">
        <f t="shared" si="136"/>
        <v>18</v>
      </c>
      <c r="N730" s="23" t="str">
        <f t="shared" si="138"/>
        <v>Jan</v>
      </c>
      <c r="O730" s="23">
        <f t="shared" si="137"/>
        <v>2021</v>
      </c>
    </row>
    <row r="731" spans="1:15" x14ac:dyDescent="0.55000000000000004">
      <c r="A731" s="33">
        <v>44215</v>
      </c>
      <c r="B731" s="9" t="s">
        <v>267</v>
      </c>
      <c r="C731" s="9">
        <v>6</v>
      </c>
      <c r="D731" s="9" t="s">
        <v>14119</v>
      </c>
      <c r="E731" s="10" t="s">
        <v>14124</v>
      </c>
      <c r="F731" s="10" t="str">
        <f t="shared" si="140"/>
        <v>B09NHVCHS9</v>
      </c>
      <c r="G731" s="10" t="str">
        <f t="shared" si="140"/>
        <v>USBCables</v>
      </c>
      <c r="H731" s="23">
        <f t="shared" si="140"/>
        <v>59</v>
      </c>
      <c r="I731" s="23">
        <f t="shared" si="140"/>
        <v>199</v>
      </c>
      <c r="J731" s="11">
        <f t="shared" si="140"/>
        <v>0.7</v>
      </c>
      <c r="K731" s="23">
        <f t="shared" si="134"/>
        <v>1194</v>
      </c>
      <c r="L731" s="23">
        <f t="shared" si="135"/>
        <v>106.20000000000002</v>
      </c>
      <c r="M731" s="23">
        <f t="shared" si="136"/>
        <v>19</v>
      </c>
      <c r="N731" s="23" t="str">
        <f t="shared" si="138"/>
        <v>Jan</v>
      </c>
      <c r="O731" s="23">
        <f t="shared" si="137"/>
        <v>2021</v>
      </c>
    </row>
    <row r="732" spans="1:15" x14ac:dyDescent="0.55000000000000004">
      <c r="A732" s="33">
        <v>44216</v>
      </c>
      <c r="B732" s="9" t="s">
        <v>6407</v>
      </c>
      <c r="C732" s="9">
        <v>6</v>
      </c>
      <c r="D732" s="9" t="s">
        <v>14118</v>
      </c>
      <c r="E732" s="10" t="s">
        <v>14120</v>
      </c>
      <c r="F732" s="10" t="str">
        <f t="shared" si="140"/>
        <v>B00NNQMYNE</v>
      </c>
      <c r="G732" s="10" t="str">
        <f t="shared" si="140"/>
        <v>USB</v>
      </c>
      <c r="H732" s="23">
        <f t="shared" si="140"/>
        <v>299</v>
      </c>
      <c r="I732" s="23">
        <f t="shared" si="140"/>
        <v>499</v>
      </c>
      <c r="J732" s="11">
        <f t="shared" si="140"/>
        <v>0.4</v>
      </c>
      <c r="K732" s="23">
        <f t="shared" si="134"/>
        <v>2994</v>
      </c>
      <c r="L732" s="23">
        <f t="shared" si="135"/>
        <v>1076.3999999999999</v>
      </c>
      <c r="M732" s="23">
        <f t="shared" si="136"/>
        <v>20</v>
      </c>
      <c r="N732" s="23" t="str">
        <f t="shared" si="138"/>
        <v>Jan</v>
      </c>
      <c r="O732" s="23">
        <f t="shared" si="137"/>
        <v>2021</v>
      </c>
    </row>
    <row r="733" spans="1:15" x14ac:dyDescent="0.55000000000000004">
      <c r="A733" s="33">
        <v>44217</v>
      </c>
      <c r="B733" s="9" t="s">
        <v>6417</v>
      </c>
      <c r="C733" s="9">
        <v>6</v>
      </c>
      <c r="D733" s="9" t="s">
        <v>14119</v>
      </c>
      <c r="E733" s="10" t="s">
        <v>14124</v>
      </c>
      <c r="F733" s="10" t="str">
        <f t="shared" si="140"/>
        <v>B0B217Z5VK</v>
      </c>
      <c r="G733" s="10" t="str">
        <f t="shared" si="140"/>
        <v>USBIn-Ear</v>
      </c>
      <c r="H733" s="23">
        <f t="shared" si="140"/>
        <v>1799</v>
      </c>
      <c r="I733" s="23">
        <f t="shared" si="140"/>
        <v>3999</v>
      </c>
      <c r="J733" s="11">
        <f t="shared" si="140"/>
        <v>0.55000000000000004</v>
      </c>
      <c r="K733" s="23">
        <f t="shared" si="134"/>
        <v>23994</v>
      </c>
      <c r="L733" s="23">
        <f t="shared" si="135"/>
        <v>4857.2999999999993</v>
      </c>
      <c r="M733" s="23">
        <f t="shared" si="136"/>
        <v>21</v>
      </c>
      <c r="N733" s="23" t="str">
        <f t="shared" si="138"/>
        <v>Jan</v>
      </c>
      <c r="O733" s="23">
        <f t="shared" si="137"/>
        <v>2021</v>
      </c>
    </row>
    <row r="734" spans="1:15" x14ac:dyDescent="0.55000000000000004">
      <c r="A734" s="33">
        <v>44218</v>
      </c>
      <c r="B734" s="9" t="s">
        <v>6427</v>
      </c>
      <c r="C734" s="9">
        <v>7</v>
      </c>
      <c r="D734" s="9" t="s">
        <v>14118</v>
      </c>
      <c r="E734" s="10" t="s">
        <v>14120</v>
      </c>
      <c r="F734" s="10" t="str">
        <f t="shared" ref="F734:J743" si="141">VLOOKUP($B734,Cleaned_data,F$2,FALSE)</f>
        <v>B07B88KQZ8</v>
      </c>
      <c r="G734" s="10" t="str">
        <f t="shared" si="141"/>
        <v>BluetoothSpeakers</v>
      </c>
      <c r="H734" s="23">
        <f t="shared" si="141"/>
        <v>1999</v>
      </c>
      <c r="I734" s="23">
        <f t="shared" si="141"/>
        <v>2999</v>
      </c>
      <c r="J734" s="11">
        <f t="shared" si="141"/>
        <v>0.33</v>
      </c>
      <c r="K734" s="23">
        <f t="shared" si="134"/>
        <v>20993</v>
      </c>
      <c r="L734" s="23">
        <f t="shared" si="135"/>
        <v>9375.31</v>
      </c>
      <c r="M734" s="23">
        <f t="shared" si="136"/>
        <v>22</v>
      </c>
      <c r="N734" s="23" t="str">
        <f t="shared" si="138"/>
        <v>Jan</v>
      </c>
      <c r="O734" s="23">
        <f t="shared" si="137"/>
        <v>2021</v>
      </c>
    </row>
    <row r="735" spans="1:15" x14ac:dyDescent="0.55000000000000004">
      <c r="A735" s="33">
        <v>44219</v>
      </c>
      <c r="B735" s="9" t="s">
        <v>290</v>
      </c>
      <c r="C735" s="9">
        <v>7</v>
      </c>
      <c r="D735" s="9" t="s">
        <v>14119</v>
      </c>
      <c r="E735" s="10" t="s">
        <v>14124</v>
      </c>
      <c r="F735" s="10" t="str">
        <f t="shared" si="141"/>
        <v>B01M4GGIVU</v>
      </c>
      <c r="G735" s="10" t="str">
        <f t="shared" si="141"/>
        <v>HDMICables</v>
      </c>
      <c r="H735" s="23">
        <f t="shared" si="141"/>
        <v>199</v>
      </c>
      <c r="I735" s="23">
        <f t="shared" si="141"/>
        <v>699</v>
      </c>
      <c r="J735" s="11">
        <f t="shared" si="141"/>
        <v>0.72</v>
      </c>
      <c r="K735" s="23">
        <f t="shared" si="134"/>
        <v>4893</v>
      </c>
      <c r="L735" s="23">
        <f t="shared" si="135"/>
        <v>390.04</v>
      </c>
      <c r="M735" s="23">
        <f t="shared" si="136"/>
        <v>23</v>
      </c>
      <c r="N735" s="23" t="str">
        <f t="shared" si="138"/>
        <v>Jan</v>
      </c>
      <c r="O735" s="23">
        <f t="shared" si="137"/>
        <v>2021</v>
      </c>
    </row>
    <row r="736" spans="1:15" x14ac:dyDescent="0.55000000000000004">
      <c r="A736" s="33">
        <v>44220</v>
      </c>
      <c r="B736" s="9" t="s">
        <v>6438</v>
      </c>
      <c r="C736" s="9">
        <v>7</v>
      </c>
      <c r="D736" s="9" t="s">
        <v>14118</v>
      </c>
      <c r="E736" s="10" t="s">
        <v>14120</v>
      </c>
      <c r="F736" s="10" t="str">
        <f t="shared" si="141"/>
        <v>B07Z3K96FR</v>
      </c>
      <c r="G736" s="10" t="str">
        <f t="shared" si="141"/>
        <v>USBScreenProtectors</v>
      </c>
      <c r="H736" s="23">
        <f t="shared" si="141"/>
        <v>399</v>
      </c>
      <c r="I736" s="23">
        <f t="shared" si="141"/>
        <v>1499</v>
      </c>
      <c r="J736" s="11">
        <f t="shared" si="141"/>
        <v>0.73</v>
      </c>
      <c r="K736" s="23">
        <f t="shared" si="134"/>
        <v>10493</v>
      </c>
      <c r="L736" s="23">
        <f t="shared" si="135"/>
        <v>754.11</v>
      </c>
      <c r="M736" s="23">
        <f t="shared" si="136"/>
        <v>24</v>
      </c>
      <c r="N736" s="23" t="str">
        <f t="shared" si="138"/>
        <v>Jan</v>
      </c>
      <c r="O736" s="23">
        <f t="shared" si="137"/>
        <v>2021</v>
      </c>
    </row>
    <row r="737" spans="1:15" x14ac:dyDescent="0.55000000000000004">
      <c r="A737" s="33">
        <v>44221</v>
      </c>
      <c r="B737" s="9" t="s">
        <v>6449</v>
      </c>
      <c r="C737" s="9">
        <v>7</v>
      </c>
      <c r="D737" s="9" t="s">
        <v>14119</v>
      </c>
      <c r="E737" s="10" t="s">
        <v>14124</v>
      </c>
      <c r="F737" s="10" t="str">
        <f t="shared" si="141"/>
        <v>B0756CLQWL</v>
      </c>
      <c r="G737" s="10" t="str">
        <f t="shared" si="141"/>
        <v>USBGamepads</v>
      </c>
      <c r="H737" s="23">
        <f t="shared" si="141"/>
        <v>1699</v>
      </c>
      <c r="I737" s="23">
        <f t="shared" si="141"/>
        <v>3999</v>
      </c>
      <c r="J737" s="11">
        <f t="shared" si="141"/>
        <v>0.57999999999999996</v>
      </c>
      <c r="K737" s="23">
        <f t="shared" si="134"/>
        <v>27993</v>
      </c>
      <c r="L737" s="23">
        <f t="shared" si="135"/>
        <v>4995.0600000000004</v>
      </c>
      <c r="M737" s="23">
        <f t="shared" si="136"/>
        <v>25</v>
      </c>
      <c r="N737" s="23" t="str">
        <f t="shared" si="138"/>
        <v>Jan</v>
      </c>
      <c r="O737" s="23">
        <f t="shared" si="137"/>
        <v>2021</v>
      </c>
    </row>
    <row r="738" spans="1:15" x14ac:dyDescent="0.55000000000000004">
      <c r="A738" s="33">
        <v>44222</v>
      </c>
      <c r="B738" s="9" t="s">
        <v>6460</v>
      </c>
      <c r="C738" s="9">
        <v>7</v>
      </c>
      <c r="D738" s="9" t="s">
        <v>14118</v>
      </c>
      <c r="E738" s="10" t="s">
        <v>14120</v>
      </c>
      <c r="F738" s="10" t="str">
        <f t="shared" si="141"/>
        <v>B004IO5BMQ</v>
      </c>
      <c r="G738" s="10" t="str">
        <f t="shared" si="141"/>
        <v>USBMice</v>
      </c>
      <c r="H738" s="23">
        <f t="shared" si="141"/>
        <v>699</v>
      </c>
      <c r="I738" s="23">
        <f t="shared" si="141"/>
        <v>995</v>
      </c>
      <c r="J738" s="11">
        <f t="shared" si="141"/>
        <v>0.3</v>
      </c>
      <c r="K738" s="23">
        <f t="shared" si="134"/>
        <v>6965</v>
      </c>
      <c r="L738" s="23">
        <f t="shared" si="135"/>
        <v>3425.1</v>
      </c>
      <c r="M738" s="23">
        <f t="shared" si="136"/>
        <v>26</v>
      </c>
      <c r="N738" s="23" t="str">
        <f t="shared" si="138"/>
        <v>Jan</v>
      </c>
      <c r="O738" s="23">
        <f t="shared" si="137"/>
        <v>2021</v>
      </c>
    </row>
    <row r="739" spans="1:15" x14ac:dyDescent="0.55000000000000004">
      <c r="A739" s="33">
        <v>44223</v>
      </c>
      <c r="B739" s="9" t="s">
        <v>4369</v>
      </c>
      <c r="C739" s="9">
        <v>7</v>
      </c>
      <c r="D739" s="9" t="s">
        <v>14119</v>
      </c>
      <c r="E739" s="10" t="s">
        <v>14124</v>
      </c>
      <c r="F739" s="10" t="str">
        <f t="shared" si="141"/>
        <v>B09Z6WH2N1</v>
      </c>
      <c r="G739" s="10" t="str">
        <f t="shared" si="141"/>
        <v>USBDÃ©cor</v>
      </c>
      <c r="H739" s="23">
        <f t="shared" si="141"/>
        <v>95</v>
      </c>
      <c r="I739" s="23">
        <f t="shared" si="141"/>
        <v>499</v>
      </c>
      <c r="J739" s="11">
        <f t="shared" si="141"/>
        <v>0.81</v>
      </c>
      <c r="K739" s="23">
        <f t="shared" si="134"/>
        <v>3493</v>
      </c>
      <c r="L739" s="23">
        <f t="shared" si="135"/>
        <v>126.34999999999997</v>
      </c>
      <c r="M739" s="23">
        <f t="shared" si="136"/>
        <v>27</v>
      </c>
      <c r="N739" s="23" t="str">
        <f t="shared" si="138"/>
        <v>Jan</v>
      </c>
      <c r="O739" s="23">
        <f t="shared" si="137"/>
        <v>2021</v>
      </c>
    </row>
    <row r="740" spans="1:15" x14ac:dyDescent="0.55000000000000004">
      <c r="A740" s="33">
        <v>44224</v>
      </c>
      <c r="B740" s="9" t="s">
        <v>6472</v>
      </c>
      <c r="C740" s="9">
        <v>7</v>
      </c>
      <c r="D740" s="9" t="s">
        <v>14118</v>
      </c>
      <c r="E740" s="10" t="s">
        <v>14120</v>
      </c>
      <c r="F740" s="10" t="str">
        <f t="shared" si="141"/>
        <v>B01HGCLUH6</v>
      </c>
      <c r="G740" s="10" t="str">
        <f t="shared" si="141"/>
        <v>Routers</v>
      </c>
      <c r="H740" s="23">
        <f t="shared" si="141"/>
        <v>1149</v>
      </c>
      <c r="I740" s="23">
        <f t="shared" si="141"/>
        <v>1699</v>
      </c>
      <c r="J740" s="11">
        <f t="shared" si="141"/>
        <v>0.32</v>
      </c>
      <c r="K740" s="23">
        <f t="shared" si="134"/>
        <v>11893</v>
      </c>
      <c r="L740" s="23">
        <f t="shared" si="135"/>
        <v>5469.24</v>
      </c>
      <c r="M740" s="23">
        <f t="shared" si="136"/>
        <v>28</v>
      </c>
      <c r="N740" s="23" t="str">
        <f t="shared" si="138"/>
        <v>Jan</v>
      </c>
      <c r="O740" s="23">
        <f t="shared" si="137"/>
        <v>2021</v>
      </c>
    </row>
    <row r="741" spans="1:15" x14ac:dyDescent="0.55000000000000004">
      <c r="A741" s="33">
        <v>44225</v>
      </c>
      <c r="B741" s="9" t="s">
        <v>6483</v>
      </c>
      <c r="C741" s="9">
        <v>11</v>
      </c>
      <c r="D741" s="9" t="s">
        <v>14119</v>
      </c>
      <c r="E741" s="10" t="s">
        <v>14124</v>
      </c>
      <c r="F741" s="10" t="str">
        <f t="shared" si="141"/>
        <v>B01N4EV2TL</v>
      </c>
      <c r="G741" s="10" t="str">
        <f t="shared" si="141"/>
        <v>USBKeyboard&amp;MouseSets</v>
      </c>
      <c r="H741" s="23">
        <f t="shared" si="141"/>
        <v>1495</v>
      </c>
      <c r="I741" s="23">
        <f t="shared" si="141"/>
        <v>1995</v>
      </c>
      <c r="J741" s="11">
        <f t="shared" si="141"/>
        <v>0.25</v>
      </c>
      <c r="K741" s="23">
        <f t="shared" si="134"/>
        <v>21945</v>
      </c>
      <c r="L741" s="23">
        <f t="shared" si="135"/>
        <v>12333.75</v>
      </c>
      <c r="M741" s="23">
        <f t="shared" si="136"/>
        <v>29</v>
      </c>
      <c r="N741" s="23" t="str">
        <f t="shared" si="138"/>
        <v>Jan</v>
      </c>
      <c r="O741" s="23">
        <f t="shared" si="137"/>
        <v>2021</v>
      </c>
    </row>
    <row r="742" spans="1:15" x14ac:dyDescent="0.55000000000000004">
      <c r="A742" s="33">
        <v>44226</v>
      </c>
      <c r="B742" s="9" t="s">
        <v>6494</v>
      </c>
      <c r="C742" s="9">
        <v>11</v>
      </c>
      <c r="D742" s="9" t="s">
        <v>14118</v>
      </c>
      <c r="E742" s="10" t="s">
        <v>14120</v>
      </c>
      <c r="F742" s="10" t="str">
        <f t="shared" si="141"/>
        <v>B08MZQBFLN</v>
      </c>
      <c r="G742" s="10" t="str">
        <f t="shared" si="141"/>
        <v>USBLapdesks</v>
      </c>
      <c r="H742" s="23">
        <f t="shared" si="141"/>
        <v>849</v>
      </c>
      <c r="I742" s="23">
        <f t="shared" si="141"/>
        <v>4999</v>
      </c>
      <c r="J742" s="11">
        <f t="shared" si="141"/>
        <v>0.83</v>
      </c>
      <c r="K742" s="23">
        <f t="shared" si="134"/>
        <v>54989</v>
      </c>
      <c r="L742" s="23">
        <f t="shared" si="135"/>
        <v>1587.6300000000003</v>
      </c>
      <c r="M742" s="23">
        <f t="shared" si="136"/>
        <v>30</v>
      </c>
      <c r="N742" s="23" t="str">
        <f t="shared" si="138"/>
        <v>Jan</v>
      </c>
      <c r="O742" s="23">
        <f t="shared" si="137"/>
        <v>2021</v>
      </c>
    </row>
    <row r="743" spans="1:15" x14ac:dyDescent="0.55000000000000004">
      <c r="A743" s="33">
        <v>44227</v>
      </c>
      <c r="B743" s="9" t="s">
        <v>6504</v>
      </c>
      <c r="C743" s="9">
        <v>11</v>
      </c>
      <c r="D743" s="9" t="s">
        <v>14119</v>
      </c>
      <c r="E743" s="10" t="s">
        <v>14124</v>
      </c>
      <c r="F743" s="10" t="str">
        <f t="shared" si="141"/>
        <v>B0752LL57V</v>
      </c>
      <c r="G743" s="10" t="str">
        <f t="shared" si="141"/>
        <v>Basic</v>
      </c>
      <c r="H743" s="23">
        <f t="shared" si="141"/>
        <v>440</v>
      </c>
      <c r="I743" s="23">
        <f t="shared" si="141"/>
        <v>440</v>
      </c>
      <c r="J743" s="11">
        <f t="shared" si="141"/>
        <v>0</v>
      </c>
      <c r="K743" s="23">
        <f t="shared" si="134"/>
        <v>4840</v>
      </c>
      <c r="L743" s="23">
        <f t="shared" si="135"/>
        <v>4840</v>
      </c>
      <c r="M743" s="23">
        <f t="shared" si="136"/>
        <v>31</v>
      </c>
      <c r="N743" s="23" t="str">
        <f t="shared" si="138"/>
        <v>Jan</v>
      </c>
      <c r="O743" s="23">
        <f t="shared" si="137"/>
        <v>2021</v>
      </c>
    </row>
    <row r="744" spans="1:15" x14ac:dyDescent="0.55000000000000004">
      <c r="A744" s="33">
        <v>44228</v>
      </c>
      <c r="B744" s="9" t="s">
        <v>4338</v>
      </c>
      <c r="C744" s="9">
        <v>11</v>
      </c>
      <c r="D744" s="9" t="s">
        <v>14118</v>
      </c>
      <c r="E744" s="10" t="s">
        <v>14120</v>
      </c>
      <c r="F744" s="10" t="str">
        <f t="shared" ref="F744:J753" si="142">VLOOKUP($B744,Cleaned_data,F$2,FALSE)</f>
        <v>B08K4PSZ3V</v>
      </c>
      <c r="G744" s="10" t="str">
        <f t="shared" si="142"/>
        <v>USBStylusPens</v>
      </c>
      <c r="H744" s="23">
        <f t="shared" si="142"/>
        <v>349</v>
      </c>
      <c r="I744" s="23">
        <f t="shared" si="142"/>
        <v>999</v>
      </c>
      <c r="J744" s="11">
        <f t="shared" si="142"/>
        <v>0.65</v>
      </c>
      <c r="K744" s="23">
        <f t="shared" si="134"/>
        <v>10989</v>
      </c>
      <c r="L744" s="23">
        <f t="shared" si="135"/>
        <v>1343.6499999999999</v>
      </c>
      <c r="M744" s="23">
        <f t="shared" si="136"/>
        <v>1</v>
      </c>
      <c r="N744" s="23" t="str">
        <f t="shared" ref="N744:N771" si="143">TEXT(A$35,"mmm")</f>
        <v>Feb</v>
      </c>
      <c r="O744" s="23">
        <f t="shared" si="137"/>
        <v>2021</v>
      </c>
    </row>
    <row r="745" spans="1:15" x14ac:dyDescent="0.55000000000000004">
      <c r="A745" s="33">
        <v>44229</v>
      </c>
      <c r="B745" s="9" t="s">
        <v>6518</v>
      </c>
      <c r="C745" s="9">
        <v>9</v>
      </c>
      <c r="D745" s="9" t="s">
        <v>14119</v>
      </c>
      <c r="E745" s="10" t="s">
        <v>14124</v>
      </c>
      <c r="F745" s="10" t="str">
        <f t="shared" si="142"/>
        <v>B09Z28BQZT</v>
      </c>
      <c r="G745" s="10" t="str">
        <f t="shared" si="142"/>
        <v>USBLapdesks</v>
      </c>
      <c r="H745" s="23">
        <f t="shared" si="142"/>
        <v>599</v>
      </c>
      <c r="I745" s="23">
        <f t="shared" si="142"/>
        <v>3999</v>
      </c>
      <c r="J745" s="11">
        <f t="shared" si="142"/>
        <v>0.85</v>
      </c>
      <c r="K745" s="23">
        <f t="shared" si="134"/>
        <v>35991</v>
      </c>
      <c r="L745" s="23">
        <f t="shared" si="135"/>
        <v>808.65000000000009</v>
      </c>
      <c r="M745" s="23">
        <f t="shared" si="136"/>
        <v>2</v>
      </c>
      <c r="N745" s="23" t="str">
        <f t="shared" si="143"/>
        <v>Feb</v>
      </c>
      <c r="O745" s="23">
        <f t="shared" si="137"/>
        <v>2021</v>
      </c>
    </row>
    <row r="746" spans="1:15" x14ac:dyDescent="0.55000000000000004">
      <c r="A746" s="33">
        <v>44230</v>
      </c>
      <c r="B746" s="9" t="s">
        <v>6528</v>
      </c>
      <c r="C746" s="9">
        <v>5</v>
      </c>
      <c r="D746" s="9" t="s">
        <v>14118</v>
      </c>
      <c r="E746" s="10" t="s">
        <v>14120</v>
      </c>
      <c r="F746" s="10" t="str">
        <f t="shared" si="142"/>
        <v>B094DQWV9B</v>
      </c>
      <c r="G746" s="10" t="str">
        <f t="shared" si="142"/>
        <v>USBUSBtoUSBAdapters</v>
      </c>
      <c r="H746" s="23">
        <f t="shared" si="142"/>
        <v>149</v>
      </c>
      <c r="I746" s="23">
        <f t="shared" si="142"/>
        <v>399</v>
      </c>
      <c r="J746" s="11">
        <f t="shared" si="142"/>
        <v>0.63</v>
      </c>
      <c r="K746" s="23">
        <f t="shared" si="134"/>
        <v>1995</v>
      </c>
      <c r="L746" s="23">
        <f t="shared" si="135"/>
        <v>275.64999999999998</v>
      </c>
      <c r="M746" s="23">
        <f t="shared" si="136"/>
        <v>3</v>
      </c>
      <c r="N746" s="23" t="str">
        <f t="shared" si="143"/>
        <v>Feb</v>
      </c>
      <c r="O746" s="23">
        <f t="shared" si="137"/>
        <v>2021</v>
      </c>
    </row>
    <row r="747" spans="1:15" x14ac:dyDescent="0.55000000000000004">
      <c r="A747" s="33">
        <v>44231</v>
      </c>
      <c r="B747" s="9" t="s">
        <v>6538</v>
      </c>
      <c r="C747" s="9">
        <v>8</v>
      </c>
      <c r="D747" s="9" t="s">
        <v>14119</v>
      </c>
      <c r="E747" s="10" t="s">
        <v>14124</v>
      </c>
      <c r="F747" s="10" t="str">
        <f t="shared" si="142"/>
        <v>B0BBMPH39N</v>
      </c>
      <c r="G747" s="10" t="str">
        <f t="shared" si="142"/>
        <v>USBGraphicTablets</v>
      </c>
      <c r="H747" s="23">
        <f t="shared" si="142"/>
        <v>289</v>
      </c>
      <c r="I747" s="23">
        <f t="shared" si="142"/>
        <v>999</v>
      </c>
      <c r="J747" s="11">
        <f t="shared" si="142"/>
        <v>0.71</v>
      </c>
      <c r="K747" s="23">
        <f t="shared" si="134"/>
        <v>7992</v>
      </c>
      <c r="L747" s="23">
        <f t="shared" si="135"/>
        <v>670.48000000000013</v>
      </c>
      <c r="M747" s="23">
        <f t="shared" si="136"/>
        <v>4</v>
      </c>
      <c r="N747" s="23" t="str">
        <f t="shared" si="143"/>
        <v>Feb</v>
      </c>
      <c r="O747" s="23">
        <f t="shared" si="137"/>
        <v>2021</v>
      </c>
    </row>
    <row r="748" spans="1:15" x14ac:dyDescent="0.55000000000000004">
      <c r="A748" s="33">
        <v>44232</v>
      </c>
      <c r="B748" s="9" t="s">
        <v>6548</v>
      </c>
      <c r="C748" s="9">
        <v>7</v>
      </c>
      <c r="D748" s="9" t="s">
        <v>14118</v>
      </c>
      <c r="E748" s="10" t="s">
        <v>14120</v>
      </c>
      <c r="F748" s="10" t="str">
        <f t="shared" si="142"/>
        <v>B097JQ1J5G</v>
      </c>
      <c r="G748" s="10" t="str">
        <f t="shared" si="142"/>
        <v>USB</v>
      </c>
      <c r="H748" s="23">
        <f t="shared" si="142"/>
        <v>179</v>
      </c>
      <c r="I748" s="23">
        <f t="shared" si="142"/>
        <v>499</v>
      </c>
      <c r="J748" s="11">
        <f t="shared" si="142"/>
        <v>0.64</v>
      </c>
      <c r="K748" s="23">
        <f t="shared" si="134"/>
        <v>3493</v>
      </c>
      <c r="L748" s="23">
        <f t="shared" si="135"/>
        <v>451.08</v>
      </c>
      <c r="M748" s="23">
        <f t="shared" si="136"/>
        <v>5</v>
      </c>
      <c r="N748" s="23" t="str">
        <f t="shared" si="143"/>
        <v>Feb</v>
      </c>
      <c r="O748" s="23">
        <f t="shared" si="137"/>
        <v>2021</v>
      </c>
    </row>
    <row r="749" spans="1:15" x14ac:dyDescent="0.55000000000000004">
      <c r="A749" s="33">
        <v>44233</v>
      </c>
      <c r="B749" s="9" t="s">
        <v>6559</v>
      </c>
      <c r="C749" s="9">
        <v>6</v>
      </c>
      <c r="D749" s="9" t="s">
        <v>14119</v>
      </c>
      <c r="E749" s="10" t="s">
        <v>14124</v>
      </c>
      <c r="F749" s="10" t="str">
        <f t="shared" si="142"/>
        <v>B07YY1BY5B</v>
      </c>
      <c r="G749" s="10" t="str">
        <f t="shared" si="142"/>
        <v>SmartWatches</v>
      </c>
      <c r="H749" s="23">
        <f t="shared" si="142"/>
        <v>1499</v>
      </c>
      <c r="I749" s="23">
        <f t="shared" si="142"/>
        <v>4999</v>
      </c>
      <c r="J749" s="11">
        <f t="shared" si="142"/>
        <v>0.7</v>
      </c>
      <c r="K749" s="23">
        <f t="shared" si="134"/>
        <v>29994</v>
      </c>
      <c r="L749" s="23">
        <f t="shared" si="135"/>
        <v>2698.2000000000003</v>
      </c>
      <c r="M749" s="23">
        <f t="shared" si="136"/>
        <v>6</v>
      </c>
      <c r="N749" s="23" t="str">
        <f t="shared" si="143"/>
        <v>Feb</v>
      </c>
      <c r="O749" s="23">
        <f t="shared" si="137"/>
        <v>2021</v>
      </c>
    </row>
    <row r="750" spans="1:15" x14ac:dyDescent="0.55000000000000004">
      <c r="A750" s="33">
        <v>44234</v>
      </c>
      <c r="B750" s="9" t="s">
        <v>6564</v>
      </c>
      <c r="C750" s="23">
        <v>15</v>
      </c>
      <c r="D750" s="9" t="s">
        <v>14118</v>
      </c>
      <c r="E750" s="10" t="s">
        <v>14120</v>
      </c>
      <c r="F750" s="10" t="str">
        <f t="shared" si="142"/>
        <v>B08VRMK55F</v>
      </c>
      <c r="G750" s="10" t="str">
        <f t="shared" si="142"/>
        <v>USBIn-Ear</v>
      </c>
      <c r="H750" s="23">
        <f t="shared" si="142"/>
        <v>399</v>
      </c>
      <c r="I750" s="23">
        <f t="shared" si="142"/>
        <v>699</v>
      </c>
      <c r="J750" s="11">
        <f t="shared" si="142"/>
        <v>0.43</v>
      </c>
      <c r="K750" s="23">
        <f t="shared" si="134"/>
        <v>10485</v>
      </c>
      <c r="L750" s="23">
        <f t="shared" si="135"/>
        <v>3411.4500000000003</v>
      </c>
      <c r="M750" s="23">
        <f t="shared" si="136"/>
        <v>7</v>
      </c>
      <c r="N750" s="23" t="str">
        <f t="shared" si="143"/>
        <v>Feb</v>
      </c>
      <c r="O750" s="23">
        <f t="shared" si="137"/>
        <v>2021</v>
      </c>
    </row>
    <row r="751" spans="1:15" x14ac:dyDescent="0.55000000000000004">
      <c r="A751" s="33">
        <v>44235</v>
      </c>
      <c r="B751" s="9" t="s">
        <v>6574</v>
      </c>
      <c r="C751" s="9">
        <v>23</v>
      </c>
      <c r="D751" s="9" t="s">
        <v>14119</v>
      </c>
      <c r="E751" s="10" t="s">
        <v>14124</v>
      </c>
      <c r="F751" s="10" t="str">
        <f t="shared" si="142"/>
        <v>B08CHZ3ZQ7</v>
      </c>
      <c r="G751" s="10" t="str">
        <f t="shared" si="142"/>
        <v>USBGamingMice</v>
      </c>
      <c r="H751" s="23">
        <f t="shared" si="142"/>
        <v>599</v>
      </c>
      <c r="I751" s="23">
        <f t="shared" si="142"/>
        <v>799</v>
      </c>
      <c r="J751" s="11">
        <f t="shared" si="142"/>
        <v>0.25</v>
      </c>
      <c r="K751" s="23">
        <f t="shared" si="134"/>
        <v>18377</v>
      </c>
      <c r="L751" s="23">
        <f t="shared" si="135"/>
        <v>10332.75</v>
      </c>
      <c r="M751" s="23">
        <f t="shared" si="136"/>
        <v>8</v>
      </c>
      <c r="N751" s="23" t="str">
        <f t="shared" si="143"/>
        <v>Feb</v>
      </c>
      <c r="O751" s="23">
        <f t="shared" si="137"/>
        <v>2021</v>
      </c>
    </row>
    <row r="752" spans="1:15" x14ac:dyDescent="0.55000000000000004">
      <c r="A752" s="33">
        <v>44236</v>
      </c>
      <c r="B752" s="9" t="s">
        <v>6584</v>
      </c>
      <c r="C752" s="9">
        <v>14</v>
      </c>
      <c r="D752" s="9" t="s">
        <v>14118</v>
      </c>
      <c r="E752" s="10" t="s">
        <v>14120</v>
      </c>
      <c r="F752" s="10" t="str">
        <f t="shared" si="142"/>
        <v>B08SCCG9D4</v>
      </c>
      <c r="G752" s="10" t="str">
        <f t="shared" si="142"/>
        <v>USBPCMicrophones</v>
      </c>
      <c r="H752" s="23">
        <f t="shared" si="142"/>
        <v>949</v>
      </c>
      <c r="I752" s="23">
        <f t="shared" si="142"/>
        <v>2000</v>
      </c>
      <c r="J752" s="11">
        <f t="shared" si="142"/>
        <v>0.53</v>
      </c>
      <c r="K752" s="23">
        <f t="shared" si="134"/>
        <v>28000</v>
      </c>
      <c r="L752" s="23">
        <f t="shared" si="135"/>
        <v>6244.42</v>
      </c>
      <c r="M752" s="23">
        <f t="shared" si="136"/>
        <v>9</v>
      </c>
      <c r="N752" s="23" t="str">
        <f t="shared" si="143"/>
        <v>Feb</v>
      </c>
      <c r="O752" s="23">
        <f t="shared" si="137"/>
        <v>2021</v>
      </c>
    </row>
    <row r="753" spans="1:15" x14ac:dyDescent="0.55000000000000004">
      <c r="A753" s="33">
        <v>44237</v>
      </c>
      <c r="B753" s="9" t="s">
        <v>6596</v>
      </c>
      <c r="C753" s="9">
        <v>9</v>
      </c>
      <c r="D753" s="9" t="s">
        <v>14119</v>
      </c>
      <c r="E753" s="10" t="s">
        <v>14124</v>
      </c>
      <c r="F753" s="10" t="str">
        <f t="shared" si="142"/>
        <v>B0972BQ2RS</v>
      </c>
      <c r="G753" s="10" t="str">
        <f t="shared" si="142"/>
        <v>SmartWatches</v>
      </c>
      <c r="H753" s="23">
        <f t="shared" si="142"/>
        <v>2499</v>
      </c>
      <c r="I753" s="23">
        <f t="shared" si="142"/>
        <v>9999</v>
      </c>
      <c r="J753" s="11">
        <f t="shared" si="142"/>
        <v>0.75</v>
      </c>
      <c r="K753" s="23">
        <f t="shared" si="134"/>
        <v>89991</v>
      </c>
      <c r="L753" s="23">
        <f t="shared" si="135"/>
        <v>5622.75</v>
      </c>
      <c r="M753" s="23">
        <f t="shared" si="136"/>
        <v>10</v>
      </c>
      <c r="N753" s="23" t="str">
        <f t="shared" si="143"/>
        <v>Feb</v>
      </c>
      <c r="O753" s="23">
        <f t="shared" si="137"/>
        <v>2021</v>
      </c>
    </row>
    <row r="754" spans="1:15" x14ac:dyDescent="0.55000000000000004">
      <c r="A754" s="33">
        <v>44238</v>
      </c>
      <c r="B754" s="9" t="s">
        <v>6606</v>
      </c>
      <c r="C754" s="9">
        <v>4</v>
      </c>
      <c r="D754" s="9" t="s">
        <v>14118</v>
      </c>
      <c r="E754" s="10" t="s">
        <v>14120</v>
      </c>
      <c r="F754" s="10" t="str">
        <f t="shared" ref="F754:J763" si="144">VLOOKUP($B754,Cleaned_data,F$2,FALSE)</f>
        <v>B00ZRBWPA0</v>
      </c>
      <c r="G754" s="10" t="str">
        <f t="shared" si="144"/>
        <v>USB</v>
      </c>
      <c r="H754" s="23">
        <f t="shared" si="144"/>
        <v>159</v>
      </c>
      <c r="I754" s="23">
        <f t="shared" si="144"/>
        <v>180</v>
      </c>
      <c r="J754" s="11">
        <f t="shared" si="144"/>
        <v>0.12</v>
      </c>
      <c r="K754" s="23">
        <f t="shared" si="134"/>
        <v>720</v>
      </c>
      <c r="L754" s="23">
        <f t="shared" si="135"/>
        <v>559.67999999999995</v>
      </c>
      <c r="M754" s="23">
        <f t="shared" si="136"/>
        <v>11</v>
      </c>
      <c r="N754" s="23" t="str">
        <f t="shared" si="143"/>
        <v>Feb</v>
      </c>
      <c r="O754" s="23">
        <f t="shared" si="137"/>
        <v>2021</v>
      </c>
    </row>
    <row r="755" spans="1:15" x14ac:dyDescent="0.55000000000000004">
      <c r="A755" s="33">
        <v>44239</v>
      </c>
      <c r="B755" s="9" t="s">
        <v>6616</v>
      </c>
      <c r="C755" s="9">
        <v>3</v>
      </c>
      <c r="D755" s="9" t="s">
        <v>14119</v>
      </c>
      <c r="E755" s="10" t="s">
        <v>14124</v>
      </c>
      <c r="F755" s="10" t="str">
        <f t="shared" si="144"/>
        <v>B0B2DD66GS</v>
      </c>
      <c r="G755" s="10" t="str">
        <f t="shared" si="144"/>
        <v>MicroSD</v>
      </c>
      <c r="H755" s="23">
        <f t="shared" si="144"/>
        <v>1329</v>
      </c>
      <c r="I755" s="23">
        <f t="shared" si="144"/>
        <v>2900</v>
      </c>
      <c r="J755" s="11">
        <f t="shared" si="144"/>
        <v>0.54</v>
      </c>
      <c r="K755" s="23">
        <f t="shared" si="134"/>
        <v>8700</v>
      </c>
      <c r="L755" s="23">
        <f t="shared" si="135"/>
        <v>1834.0199999999998</v>
      </c>
      <c r="M755" s="23">
        <f t="shared" si="136"/>
        <v>12</v>
      </c>
      <c r="N755" s="23" t="str">
        <f t="shared" si="143"/>
        <v>Feb</v>
      </c>
      <c r="O755" s="23">
        <f t="shared" si="137"/>
        <v>2021</v>
      </c>
    </row>
    <row r="756" spans="1:15" x14ac:dyDescent="0.55000000000000004">
      <c r="A756" s="33">
        <v>44240</v>
      </c>
      <c r="B756" s="9" t="s">
        <v>6628</v>
      </c>
      <c r="C756" s="9">
        <v>8</v>
      </c>
      <c r="D756" s="9" t="s">
        <v>14118</v>
      </c>
      <c r="E756" s="10" t="s">
        <v>14120</v>
      </c>
      <c r="F756" s="10" t="str">
        <f t="shared" si="144"/>
        <v>B09M869Z5V</v>
      </c>
      <c r="G756" s="10" t="str">
        <f t="shared" si="144"/>
        <v>USB</v>
      </c>
      <c r="H756" s="23">
        <f t="shared" si="144"/>
        <v>570</v>
      </c>
      <c r="I756" s="23">
        <f t="shared" si="144"/>
        <v>999</v>
      </c>
      <c r="J756" s="11">
        <f t="shared" si="144"/>
        <v>0.43</v>
      </c>
      <c r="K756" s="23">
        <f t="shared" si="134"/>
        <v>7992</v>
      </c>
      <c r="L756" s="23">
        <f t="shared" si="135"/>
        <v>2599.2000000000003</v>
      </c>
      <c r="M756" s="23">
        <f t="shared" si="136"/>
        <v>13</v>
      </c>
      <c r="N756" s="23" t="str">
        <f t="shared" si="143"/>
        <v>Feb</v>
      </c>
      <c r="O756" s="23">
        <f t="shared" si="137"/>
        <v>2021</v>
      </c>
    </row>
    <row r="757" spans="1:15" x14ac:dyDescent="0.55000000000000004">
      <c r="A757" s="33">
        <v>44241</v>
      </c>
      <c r="B757" s="9" t="s">
        <v>6639</v>
      </c>
      <c r="C757" s="9">
        <v>12</v>
      </c>
      <c r="D757" s="9" t="s">
        <v>14119</v>
      </c>
      <c r="E757" s="10" t="s">
        <v>14124</v>
      </c>
      <c r="F757" s="10" t="str">
        <f t="shared" si="144"/>
        <v>B07W6VWZ8C</v>
      </c>
      <c r="G757" s="10" t="str">
        <f t="shared" si="144"/>
        <v>OutdoorSpeakers</v>
      </c>
      <c r="H757" s="23">
        <f t="shared" si="144"/>
        <v>899</v>
      </c>
      <c r="I757" s="23">
        <f t="shared" si="144"/>
        <v>1999</v>
      </c>
      <c r="J757" s="11">
        <f t="shared" si="144"/>
        <v>0.55000000000000004</v>
      </c>
      <c r="K757" s="23">
        <f t="shared" si="134"/>
        <v>23988</v>
      </c>
      <c r="L757" s="23">
        <f t="shared" si="135"/>
        <v>4854.5999999999995</v>
      </c>
      <c r="M757" s="23">
        <f t="shared" si="136"/>
        <v>14</v>
      </c>
      <c r="N757" s="23" t="str">
        <f t="shared" si="143"/>
        <v>Feb</v>
      </c>
      <c r="O757" s="23">
        <f t="shared" si="137"/>
        <v>2021</v>
      </c>
    </row>
    <row r="758" spans="1:15" x14ac:dyDescent="0.55000000000000004">
      <c r="A758" s="33">
        <v>44242</v>
      </c>
      <c r="B758" s="9" t="s">
        <v>6650</v>
      </c>
      <c r="C758" s="9">
        <v>15</v>
      </c>
      <c r="D758" s="9" t="s">
        <v>14118</v>
      </c>
      <c r="E758" s="10" t="s">
        <v>14120</v>
      </c>
      <c r="F758" s="10" t="str">
        <f t="shared" si="144"/>
        <v>B07Z1X6VFC</v>
      </c>
      <c r="G758" s="10" t="str">
        <f t="shared" si="144"/>
        <v>LaptopSleeves&amp;Slipcases</v>
      </c>
      <c r="H758" s="23">
        <f t="shared" si="144"/>
        <v>449</v>
      </c>
      <c r="I758" s="23">
        <f t="shared" si="144"/>
        <v>999</v>
      </c>
      <c r="J758" s="11">
        <f t="shared" si="144"/>
        <v>0.55000000000000004</v>
      </c>
      <c r="K758" s="23">
        <f t="shared" si="134"/>
        <v>14985</v>
      </c>
      <c r="L758" s="23">
        <f t="shared" si="135"/>
        <v>3030.7499999999995</v>
      </c>
      <c r="M758" s="23">
        <f t="shared" si="136"/>
        <v>15</v>
      </c>
      <c r="N758" s="23" t="str">
        <f t="shared" si="143"/>
        <v>Feb</v>
      </c>
      <c r="O758" s="23">
        <f t="shared" si="137"/>
        <v>2021</v>
      </c>
    </row>
    <row r="759" spans="1:15" x14ac:dyDescent="0.55000000000000004">
      <c r="A759" s="33">
        <v>44243</v>
      </c>
      <c r="B759" s="9" t="s">
        <v>6661</v>
      </c>
      <c r="C759" s="9">
        <v>17</v>
      </c>
      <c r="D759" s="9" t="s">
        <v>14119</v>
      </c>
      <c r="E759" s="10" t="s">
        <v>14124</v>
      </c>
      <c r="F759" s="10" t="str">
        <f t="shared" si="144"/>
        <v>B07YL54NVJ</v>
      </c>
      <c r="G759" s="10" t="str">
        <f t="shared" si="144"/>
        <v>USB</v>
      </c>
      <c r="H759" s="23">
        <f t="shared" si="144"/>
        <v>549</v>
      </c>
      <c r="I759" s="23">
        <f t="shared" si="144"/>
        <v>999</v>
      </c>
      <c r="J759" s="11">
        <f t="shared" si="144"/>
        <v>0.45</v>
      </c>
      <c r="K759" s="23">
        <f t="shared" si="134"/>
        <v>16983</v>
      </c>
      <c r="L759" s="23">
        <f t="shared" si="135"/>
        <v>5133.1500000000005</v>
      </c>
      <c r="M759" s="23">
        <f t="shared" si="136"/>
        <v>16</v>
      </c>
      <c r="N759" s="23" t="str">
        <f t="shared" si="143"/>
        <v>Feb</v>
      </c>
      <c r="O759" s="23">
        <f t="shared" si="137"/>
        <v>2021</v>
      </c>
    </row>
    <row r="760" spans="1:15" x14ac:dyDescent="0.55000000000000004">
      <c r="A760" s="33">
        <v>44244</v>
      </c>
      <c r="B760" s="9" t="s">
        <v>6672</v>
      </c>
      <c r="C760" s="9">
        <v>3</v>
      </c>
      <c r="D760" s="9" t="s">
        <v>14118</v>
      </c>
      <c r="E760" s="10" t="s">
        <v>14120</v>
      </c>
      <c r="F760" s="10" t="str">
        <f t="shared" si="144"/>
        <v>B0759QMF85</v>
      </c>
      <c r="G760" s="10" t="str">
        <f t="shared" si="144"/>
        <v>Routers</v>
      </c>
      <c r="H760" s="23">
        <f t="shared" si="144"/>
        <v>1529</v>
      </c>
      <c r="I760" s="23">
        <f t="shared" si="144"/>
        <v>2399</v>
      </c>
      <c r="J760" s="11">
        <f t="shared" si="144"/>
        <v>0.36</v>
      </c>
      <c r="K760" s="23">
        <f t="shared" si="134"/>
        <v>7197</v>
      </c>
      <c r="L760" s="23">
        <f t="shared" si="135"/>
        <v>2935.68</v>
      </c>
      <c r="M760" s="23">
        <f t="shared" si="136"/>
        <v>17</v>
      </c>
      <c r="N760" s="23" t="str">
        <f t="shared" si="143"/>
        <v>Feb</v>
      </c>
      <c r="O760" s="23">
        <f t="shared" si="137"/>
        <v>2021</v>
      </c>
    </row>
    <row r="761" spans="1:15" x14ac:dyDescent="0.55000000000000004">
      <c r="A761" s="33">
        <v>44245</v>
      </c>
      <c r="B761" s="9" t="s">
        <v>6683</v>
      </c>
      <c r="C761" s="9">
        <v>2</v>
      </c>
      <c r="D761" s="9" t="s">
        <v>14119</v>
      </c>
      <c r="E761" s="10" t="s">
        <v>14124</v>
      </c>
      <c r="F761" s="10" t="str">
        <f t="shared" si="144"/>
        <v>B00LM4X0KU</v>
      </c>
      <c r="G761" s="10" t="str">
        <f t="shared" si="144"/>
        <v>Pens,Pencils&amp;WritingSupplies</v>
      </c>
      <c r="H761" s="23">
        <f t="shared" si="144"/>
        <v>100</v>
      </c>
      <c r="I761" s="23">
        <f t="shared" si="144"/>
        <v>100</v>
      </c>
      <c r="J761" s="11">
        <f t="shared" si="144"/>
        <v>0</v>
      </c>
      <c r="K761" s="23">
        <f t="shared" si="134"/>
        <v>200</v>
      </c>
      <c r="L761" s="23">
        <f t="shared" si="135"/>
        <v>200</v>
      </c>
      <c r="M761" s="23">
        <f t="shared" si="136"/>
        <v>18</v>
      </c>
      <c r="N761" s="23" t="str">
        <f t="shared" si="143"/>
        <v>Feb</v>
      </c>
      <c r="O761" s="23">
        <f t="shared" si="137"/>
        <v>2021</v>
      </c>
    </row>
    <row r="762" spans="1:15" x14ac:dyDescent="0.55000000000000004">
      <c r="A762" s="33">
        <v>44246</v>
      </c>
      <c r="B762" s="9" t="s">
        <v>6694</v>
      </c>
      <c r="C762" s="9">
        <v>9</v>
      </c>
      <c r="D762" s="9" t="s">
        <v>14118</v>
      </c>
      <c r="E762" s="10" t="s">
        <v>14121</v>
      </c>
      <c r="F762" s="10" t="str">
        <f t="shared" si="144"/>
        <v>B08PFSZ7FH</v>
      </c>
      <c r="G762" s="10" t="str">
        <f t="shared" si="144"/>
        <v>USBNotebookComputerStands</v>
      </c>
      <c r="H762" s="23">
        <f t="shared" si="144"/>
        <v>299</v>
      </c>
      <c r="I762" s="23">
        <f t="shared" si="144"/>
        <v>1499</v>
      </c>
      <c r="J762" s="11">
        <f t="shared" si="144"/>
        <v>0.8</v>
      </c>
      <c r="K762" s="23">
        <f t="shared" si="134"/>
        <v>13491</v>
      </c>
      <c r="L762" s="23">
        <f t="shared" si="135"/>
        <v>538.19999999999993</v>
      </c>
      <c r="M762" s="23">
        <f t="shared" si="136"/>
        <v>19</v>
      </c>
      <c r="N762" s="23" t="str">
        <f t="shared" si="143"/>
        <v>Feb</v>
      </c>
      <c r="O762" s="23">
        <f t="shared" si="137"/>
        <v>2021</v>
      </c>
    </row>
    <row r="763" spans="1:15" x14ac:dyDescent="0.55000000000000004">
      <c r="A763" s="33">
        <v>44247</v>
      </c>
      <c r="B763" s="9" t="s">
        <v>6704</v>
      </c>
      <c r="C763" s="9">
        <v>5</v>
      </c>
      <c r="D763" s="9" t="s">
        <v>14119</v>
      </c>
      <c r="E763" s="10" t="s">
        <v>14124</v>
      </c>
      <c r="F763" s="10" t="str">
        <f t="shared" si="144"/>
        <v>B012MQS060</v>
      </c>
      <c r="G763" s="10" t="str">
        <f t="shared" si="144"/>
        <v>USBKeyboard&amp;MouseSets</v>
      </c>
      <c r="H763" s="23">
        <f t="shared" si="144"/>
        <v>1295</v>
      </c>
      <c r="I763" s="23">
        <f t="shared" si="144"/>
        <v>1795</v>
      </c>
      <c r="J763" s="11">
        <f t="shared" si="144"/>
        <v>0.28000000000000003</v>
      </c>
      <c r="K763" s="23">
        <f t="shared" si="134"/>
        <v>8975</v>
      </c>
      <c r="L763" s="23">
        <f t="shared" si="135"/>
        <v>4662</v>
      </c>
      <c r="M763" s="23">
        <f t="shared" si="136"/>
        <v>20</v>
      </c>
      <c r="N763" s="23" t="str">
        <f t="shared" si="143"/>
        <v>Feb</v>
      </c>
      <c r="O763" s="23">
        <f t="shared" si="137"/>
        <v>2021</v>
      </c>
    </row>
    <row r="764" spans="1:15" x14ac:dyDescent="0.55000000000000004">
      <c r="A764" s="33">
        <v>44248</v>
      </c>
      <c r="B764" s="9" t="s">
        <v>6715</v>
      </c>
      <c r="C764" s="9">
        <v>6</v>
      </c>
      <c r="D764" s="9" t="s">
        <v>14118</v>
      </c>
      <c r="E764" s="10" t="s">
        <v>14121</v>
      </c>
      <c r="F764" s="10" t="str">
        <f t="shared" ref="F764:J773" si="145">VLOOKUP($B764,Cleaned_data,F$2,FALSE)</f>
        <v>B01MF8MB65</v>
      </c>
      <c r="G764" s="10" t="str">
        <f t="shared" si="145"/>
        <v>USBIn-Ear</v>
      </c>
      <c r="H764" s="23">
        <f t="shared" si="145"/>
        <v>699</v>
      </c>
      <c r="I764" s="23">
        <f t="shared" si="145"/>
        <v>999</v>
      </c>
      <c r="J764" s="11">
        <f t="shared" si="145"/>
        <v>0.3</v>
      </c>
      <c r="K764" s="23">
        <f t="shared" si="134"/>
        <v>5994</v>
      </c>
      <c r="L764" s="23">
        <f t="shared" si="135"/>
        <v>2935.7999999999997</v>
      </c>
      <c r="M764" s="23">
        <f t="shared" si="136"/>
        <v>21</v>
      </c>
      <c r="N764" s="23" t="str">
        <f t="shared" si="143"/>
        <v>Feb</v>
      </c>
      <c r="O764" s="23">
        <f t="shared" si="137"/>
        <v>2021</v>
      </c>
    </row>
    <row r="765" spans="1:15" x14ac:dyDescent="0.55000000000000004">
      <c r="A765" s="33">
        <v>44249</v>
      </c>
      <c r="B765" s="9" t="s">
        <v>6726</v>
      </c>
      <c r="C765" s="9">
        <v>8</v>
      </c>
      <c r="D765" s="9" t="s">
        <v>14119</v>
      </c>
      <c r="E765" s="10" t="s">
        <v>14124</v>
      </c>
      <c r="F765" s="10" t="str">
        <f t="shared" si="145"/>
        <v>B00LHZWD0C</v>
      </c>
      <c r="G765" s="10" t="str">
        <f t="shared" si="145"/>
        <v>Notebooks,WritingPads&amp;Diaries</v>
      </c>
      <c r="H765" s="23">
        <f t="shared" si="145"/>
        <v>252</v>
      </c>
      <c r="I765" s="23">
        <f t="shared" si="145"/>
        <v>315</v>
      </c>
      <c r="J765" s="11">
        <f t="shared" si="145"/>
        <v>0.2</v>
      </c>
      <c r="K765" s="23">
        <f t="shared" si="134"/>
        <v>2520</v>
      </c>
      <c r="L765" s="23">
        <f t="shared" si="135"/>
        <v>1612.8000000000002</v>
      </c>
      <c r="M765" s="23">
        <f t="shared" si="136"/>
        <v>22</v>
      </c>
      <c r="N765" s="23" t="str">
        <f t="shared" si="143"/>
        <v>Feb</v>
      </c>
      <c r="O765" s="23">
        <f t="shared" si="137"/>
        <v>2021</v>
      </c>
    </row>
    <row r="766" spans="1:15" x14ac:dyDescent="0.55000000000000004">
      <c r="A766" s="33">
        <v>44250</v>
      </c>
      <c r="B766" s="9" t="s">
        <v>6737</v>
      </c>
      <c r="C766" s="9">
        <v>10</v>
      </c>
      <c r="D766" s="9" t="s">
        <v>14118</v>
      </c>
      <c r="E766" s="10" t="s">
        <v>14121</v>
      </c>
      <c r="F766" s="10" t="str">
        <f t="shared" si="145"/>
        <v>B08QDPB1SL</v>
      </c>
      <c r="G766" s="10" t="str">
        <f t="shared" si="145"/>
        <v>USB</v>
      </c>
      <c r="H766" s="23">
        <f t="shared" si="145"/>
        <v>190</v>
      </c>
      <c r="I766" s="23">
        <f t="shared" si="145"/>
        <v>220</v>
      </c>
      <c r="J766" s="11">
        <f t="shared" si="145"/>
        <v>0.14000000000000001</v>
      </c>
      <c r="K766" s="23">
        <f t="shared" si="134"/>
        <v>2200</v>
      </c>
      <c r="L766" s="23">
        <f t="shared" si="135"/>
        <v>1634</v>
      </c>
      <c r="M766" s="23">
        <f t="shared" si="136"/>
        <v>23</v>
      </c>
      <c r="N766" s="23" t="str">
        <f t="shared" si="143"/>
        <v>Feb</v>
      </c>
      <c r="O766" s="23">
        <f t="shared" si="137"/>
        <v>2021</v>
      </c>
    </row>
    <row r="767" spans="1:15" x14ac:dyDescent="0.55000000000000004">
      <c r="A767" s="33">
        <v>44251</v>
      </c>
      <c r="B767" s="9" t="s">
        <v>6749</v>
      </c>
      <c r="C767" s="9">
        <v>15</v>
      </c>
      <c r="D767" s="9" t="s">
        <v>14119</v>
      </c>
      <c r="E767" s="10" t="s">
        <v>14124</v>
      </c>
      <c r="F767" s="10" t="str">
        <f t="shared" si="145"/>
        <v>B07BRKK9JQ</v>
      </c>
      <c r="G767" s="10" t="str">
        <f t="shared" si="145"/>
        <v>USBKeyboard&amp;MouseSets</v>
      </c>
      <c r="H767" s="23">
        <f t="shared" si="145"/>
        <v>1299</v>
      </c>
      <c r="I767" s="23">
        <f t="shared" si="145"/>
        <v>1599</v>
      </c>
      <c r="J767" s="11">
        <f t="shared" si="145"/>
        <v>0.19</v>
      </c>
      <c r="K767" s="23">
        <f t="shared" si="134"/>
        <v>23985</v>
      </c>
      <c r="L767" s="23">
        <f t="shared" si="135"/>
        <v>15782.85</v>
      </c>
      <c r="M767" s="23">
        <f t="shared" si="136"/>
        <v>24</v>
      </c>
      <c r="N767" s="23" t="str">
        <f t="shared" si="143"/>
        <v>Feb</v>
      </c>
      <c r="O767" s="23">
        <f t="shared" si="137"/>
        <v>2021</v>
      </c>
    </row>
    <row r="768" spans="1:15" x14ac:dyDescent="0.55000000000000004">
      <c r="A768" s="33">
        <v>44252</v>
      </c>
      <c r="B768" s="9" t="s">
        <v>6759</v>
      </c>
      <c r="C768" s="9">
        <v>17</v>
      </c>
      <c r="D768" s="9" t="s">
        <v>14118</v>
      </c>
      <c r="E768" s="10" t="s">
        <v>14121</v>
      </c>
      <c r="F768" s="10" t="str">
        <f t="shared" si="145"/>
        <v>B01EZ0X3L8</v>
      </c>
      <c r="G768" s="10" t="str">
        <f t="shared" si="145"/>
        <v>USB</v>
      </c>
      <c r="H768" s="23">
        <f t="shared" si="145"/>
        <v>729</v>
      </c>
      <c r="I768" s="23">
        <f t="shared" si="145"/>
        <v>1650</v>
      </c>
      <c r="J768" s="11">
        <f t="shared" si="145"/>
        <v>0.56000000000000005</v>
      </c>
      <c r="K768" s="23">
        <f t="shared" si="134"/>
        <v>28050</v>
      </c>
      <c r="L768" s="23">
        <f t="shared" si="135"/>
        <v>5452.9199999999992</v>
      </c>
      <c r="M768" s="23">
        <f t="shared" si="136"/>
        <v>25</v>
      </c>
      <c r="N768" s="23" t="str">
        <f t="shared" si="143"/>
        <v>Feb</v>
      </c>
      <c r="O768" s="23">
        <f t="shared" si="137"/>
        <v>2021</v>
      </c>
    </row>
    <row r="769" spans="1:15" x14ac:dyDescent="0.55000000000000004">
      <c r="A769" s="33">
        <v>44253</v>
      </c>
      <c r="B769" s="9" t="s">
        <v>6771</v>
      </c>
      <c r="C769" s="9">
        <v>18</v>
      </c>
      <c r="D769" s="9" t="s">
        <v>14119</v>
      </c>
      <c r="E769" s="10" t="s">
        <v>14124</v>
      </c>
      <c r="F769" s="10" t="str">
        <f t="shared" si="145"/>
        <v>B00LM4W1N2</v>
      </c>
      <c r="G769" s="10" t="str">
        <f t="shared" si="145"/>
        <v>Pens,Pencils&amp;WritingSupplies</v>
      </c>
      <c r="H769" s="23">
        <f t="shared" si="145"/>
        <v>480</v>
      </c>
      <c r="I769" s="23">
        <f t="shared" si="145"/>
        <v>600</v>
      </c>
      <c r="J769" s="11">
        <f t="shared" si="145"/>
        <v>0.2</v>
      </c>
      <c r="K769" s="23">
        <f t="shared" si="134"/>
        <v>10800</v>
      </c>
      <c r="L769" s="23">
        <f t="shared" si="135"/>
        <v>6912</v>
      </c>
      <c r="M769" s="23">
        <f t="shared" si="136"/>
        <v>26</v>
      </c>
      <c r="N769" s="23" t="str">
        <f t="shared" si="143"/>
        <v>Feb</v>
      </c>
      <c r="O769" s="23">
        <f t="shared" si="137"/>
        <v>2021</v>
      </c>
    </row>
    <row r="770" spans="1:15" x14ac:dyDescent="0.55000000000000004">
      <c r="A770" s="33">
        <v>44254</v>
      </c>
      <c r="B770" s="9" t="s">
        <v>4453</v>
      </c>
      <c r="C770" s="9">
        <v>6</v>
      </c>
      <c r="D770" s="9" t="s">
        <v>14118</v>
      </c>
      <c r="E770" s="10" t="s">
        <v>14121</v>
      </c>
      <c r="F770" s="10" t="str">
        <f t="shared" si="145"/>
        <v>B0949SBKMP</v>
      </c>
      <c r="G770" s="10" t="str">
        <f t="shared" si="145"/>
        <v>SmartWatches</v>
      </c>
      <c r="H770" s="23">
        <f t="shared" si="145"/>
        <v>1799</v>
      </c>
      <c r="I770" s="23">
        <f t="shared" si="145"/>
        <v>6990</v>
      </c>
      <c r="J770" s="11">
        <f t="shared" si="145"/>
        <v>0.74</v>
      </c>
      <c r="K770" s="23">
        <f t="shared" si="134"/>
        <v>41940</v>
      </c>
      <c r="L770" s="23">
        <f t="shared" si="135"/>
        <v>2806.44</v>
      </c>
      <c r="M770" s="23">
        <f t="shared" si="136"/>
        <v>27</v>
      </c>
      <c r="N770" s="23" t="str">
        <f t="shared" si="143"/>
        <v>Feb</v>
      </c>
      <c r="O770" s="23">
        <f t="shared" si="137"/>
        <v>2021</v>
      </c>
    </row>
    <row r="771" spans="1:15" x14ac:dyDescent="0.55000000000000004">
      <c r="A771" s="33">
        <v>44255</v>
      </c>
      <c r="B771" s="9" t="s">
        <v>6786</v>
      </c>
      <c r="C771" s="9">
        <v>6</v>
      </c>
      <c r="D771" s="9" t="s">
        <v>14119</v>
      </c>
      <c r="E771" s="10" t="s">
        <v>14124</v>
      </c>
      <c r="F771" s="10" t="str">
        <f t="shared" si="145"/>
        <v>B08YD264ZS</v>
      </c>
      <c r="G771" s="10" t="str">
        <f t="shared" si="145"/>
        <v>USBLapdesks</v>
      </c>
      <c r="H771" s="23">
        <f t="shared" si="145"/>
        <v>999</v>
      </c>
      <c r="I771" s="23">
        <f t="shared" si="145"/>
        <v>2499</v>
      </c>
      <c r="J771" s="11">
        <f t="shared" si="145"/>
        <v>0.6</v>
      </c>
      <c r="K771" s="23">
        <f t="shared" si="134"/>
        <v>14994</v>
      </c>
      <c r="L771" s="23">
        <f t="shared" si="135"/>
        <v>2397.6</v>
      </c>
      <c r="M771" s="23">
        <f t="shared" si="136"/>
        <v>28</v>
      </c>
      <c r="N771" s="23" t="str">
        <f t="shared" si="143"/>
        <v>Feb</v>
      </c>
      <c r="O771" s="23">
        <f t="shared" si="137"/>
        <v>2021</v>
      </c>
    </row>
    <row r="772" spans="1:15" x14ac:dyDescent="0.55000000000000004">
      <c r="A772" s="33">
        <v>44256</v>
      </c>
      <c r="B772" s="9" t="s">
        <v>312</v>
      </c>
      <c r="C772" s="9">
        <v>6</v>
      </c>
      <c r="D772" s="9" t="s">
        <v>14118</v>
      </c>
      <c r="E772" s="10" t="s">
        <v>14121</v>
      </c>
      <c r="F772" s="10" t="str">
        <f t="shared" si="145"/>
        <v>B094JNXNPV</v>
      </c>
      <c r="G772" s="10" t="str">
        <f t="shared" si="145"/>
        <v>USBCables</v>
      </c>
      <c r="H772" s="23">
        <f t="shared" si="145"/>
        <v>299</v>
      </c>
      <c r="I772" s="23">
        <f t="shared" si="145"/>
        <v>399</v>
      </c>
      <c r="J772" s="11">
        <f t="shared" si="145"/>
        <v>0.25</v>
      </c>
      <c r="K772" s="23">
        <f t="shared" ref="K772:K835" si="146">$I772*$C772</f>
        <v>2394</v>
      </c>
      <c r="L772" s="23">
        <f t="shared" ref="L772:L835" si="147">$H772*$C772*(1-$J772)</f>
        <v>1345.5</v>
      </c>
      <c r="M772" s="23">
        <f t="shared" si="136"/>
        <v>1</v>
      </c>
      <c r="N772" s="23" t="str">
        <f t="shared" ref="N772:N835" si="148">TEXT(A772,"mmm")</f>
        <v>Mar</v>
      </c>
      <c r="O772" s="23">
        <f t="shared" si="137"/>
        <v>2021</v>
      </c>
    </row>
    <row r="773" spans="1:15" x14ac:dyDescent="0.55000000000000004">
      <c r="A773" s="33">
        <v>44257</v>
      </c>
      <c r="B773" s="9" t="s">
        <v>6798</v>
      </c>
      <c r="C773" s="9">
        <v>7</v>
      </c>
      <c r="D773" s="9" t="s">
        <v>14119</v>
      </c>
      <c r="E773" s="10" t="s">
        <v>14124</v>
      </c>
      <c r="F773" s="10" t="str">
        <f t="shared" si="145"/>
        <v>B00GZLB57U</v>
      </c>
      <c r="G773" s="10" t="str">
        <f t="shared" si="145"/>
        <v>EthernetCables</v>
      </c>
      <c r="H773" s="23">
        <f t="shared" si="145"/>
        <v>238</v>
      </c>
      <c r="I773" s="23">
        <f t="shared" si="145"/>
        <v>699</v>
      </c>
      <c r="J773" s="11">
        <f t="shared" si="145"/>
        <v>0.66</v>
      </c>
      <c r="K773" s="23">
        <f t="shared" si="146"/>
        <v>4893</v>
      </c>
      <c r="L773" s="23">
        <f t="shared" si="147"/>
        <v>566.43999999999994</v>
      </c>
      <c r="M773" s="23">
        <f t="shared" ref="M773:M836" si="149">DAY($A773)</f>
        <v>2</v>
      </c>
      <c r="N773" s="23" t="str">
        <f t="shared" si="148"/>
        <v>Mar</v>
      </c>
      <c r="O773" s="23">
        <f t="shared" ref="O773:O836" si="150">YEAR(A773)</f>
        <v>2021</v>
      </c>
    </row>
    <row r="774" spans="1:15" x14ac:dyDescent="0.55000000000000004">
      <c r="A774" s="33">
        <v>44258</v>
      </c>
      <c r="B774" s="9" t="s">
        <v>6810</v>
      </c>
      <c r="C774" s="9">
        <v>7</v>
      </c>
      <c r="D774" s="9" t="s">
        <v>14118</v>
      </c>
      <c r="E774" s="10" t="s">
        <v>14121</v>
      </c>
      <c r="F774" s="10" t="str">
        <f t="shared" ref="F774:J783" si="151">VLOOKUP($B774,Cleaned_data,F$2,FALSE)</f>
        <v>B07V82W5CN</v>
      </c>
      <c r="G774" s="10" t="str">
        <f t="shared" si="151"/>
        <v>USBKeyboard&amp;MouseSets</v>
      </c>
      <c r="H774" s="23">
        <f t="shared" si="151"/>
        <v>1349</v>
      </c>
      <c r="I774" s="23">
        <f t="shared" si="151"/>
        <v>2198</v>
      </c>
      <c r="J774" s="11">
        <f t="shared" si="151"/>
        <v>0.39</v>
      </c>
      <c r="K774" s="23">
        <f t="shared" si="146"/>
        <v>15386</v>
      </c>
      <c r="L774" s="23">
        <f t="shared" si="147"/>
        <v>5760.23</v>
      </c>
      <c r="M774" s="23">
        <f t="shared" si="149"/>
        <v>3</v>
      </c>
      <c r="N774" s="23" t="str">
        <f t="shared" si="148"/>
        <v>Mar</v>
      </c>
      <c r="O774" s="23">
        <f t="shared" si="150"/>
        <v>2021</v>
      </c>
    </row>
    <row r="775" spans="1:15" x14ac:dyDescent="0.55000000000000004">
      <c r="A775" s="33">
        <v>44259</v>
      </c>
      <c r="B775" s="9" t="s">
        <v>333</v>
      </c>
      <c r="C775" s="9">
        <v>7</v>
      </c>
      <c r="D775" s="9" t="s">
        <v>14119</v>
      </c>
      <c r="E775" s="10" t="s">
        <v>14124</v>
      </c>
      <c r="F775" s="10" t="str">
        <f t="shared" si="151"/>
        <v>B077Z65HSD</v>
      </c>
      <c r="G775" s="10" t="str">
        <f t="shared" si="151"/>
        <v>USBCables</v>
      </c>
      <c r="H775" s="23">
        <f t="shared" si="151"/>
        <v>299</v>
      </c>
      <c r="I775" s="23">
        <f t="shared" si="151"/>
        <v>999</v>
      </c>
      <c r="J775" s="11">
        <f t="shared" si="151"/>
        <v>0.7</v>
      </c>
      <c r="K775" s="23">
        <f t="shared" si="146"/>
        <v>6993</v>
      </c>
      <c r="L775" s="23">
        <f t="shared" si="147"/>
        <v>627.90000000000009</v>
      </c>
      <c r="M775" s="23">
        <f t="shared" si="149"/>
        <v>4</v>
      </c>
      <c r="N775" s="23" t="str">
        <f t="shared" si="148"/>
        <v>Mar</v>
      </c>
      <c r="O775" s="23">
        <f t="shared" si="150"/>
        <v>2021</v>
      </c>
    </row>
    <row r="776" spans="1:15" x14ac:dyDescent="0.55000000000000004">
      <c r="A776" s="33">
        <v>44260</v>
      </c>
      <c r="B776" s="9" t="s">
        <v>6823</v>
      </c>
      <c r="C776" s="9">
        <v>7</v>
      </c>
      <c r="D776" s="9" t="s">
        <v>14118</v>
      </c>
      <c r="E776" s="10" t="s">
        <v>14121</v>
      </c>
      <c r="F776" s="10" t="str">
        <f t="shared" si="151"/>
        <v>B08HD7JQHX</v>
      </c>
      <c r="G776" s="10" t="str">
        <f t="shared" si="151"/>
        <v>USBPCMicrophones</v>
      </c>
      <c r="H776" s="23">
        <f t="shared" si="151"/>
        <v>199</v>
      </c>
      <c r="I776" s="23">
        <f t="shared" si="151"/>
        <v>499</v>
      </c>
      <c r="J776" s="11">
        <f t="shared" si="151"/>
        <v>0.6</v>
      </c>
      <c r="K776" s="23">
        <f t="shared" si="146"/>
        <v>3493</v>
      </c>
      <c r="L776" s="23">
        <f t="shared" si="147"/>
        <v>557.20000000000005</v>
      </c>
      <c r="M776" s="23">
        <f t="shared" si="149"/>
        <v>5</v>
      </c>
      <c r="N776" s="23" t="str">
        <f t="shared" si="148"/>
        <v>Mar</v>
      </c>
      <c r="O776" s="23">
        <f t="shared" si="150"/>
        <v>2021</v>
      </c>
    </row>
    <row r="777" spans="1:15" x14ac:dyDescent="0.55000000000000004">
      <c r="A777" s="33">
        <v>44261</v>
      </c>
      <c r="B777" s="9" t="s">
        <v>6833</v>
      </c>
      <c r="C777" s="9">
        <v>7</v>
      </c>
      <c r="D777" s="9" t="s">
        <v>14119</v>
      </c>
      <c r="E777" s="10" t="s">
        <v>14124</v>
      </c>
      <c r="F777" s="10" t="str">
        <f t="shared" si="151"/>
        <v>B0B31FR4Y2</v>
      </c>
      <c r="G777" s="10" t="str">
        <f t="shared" si="151"/>
        <v>USBIn-Ear</v>
      </c>
      <c r="H777" s="23">
        <f t="shared" si="151"/>
        <v>1999</v>
      </c>
      <c r="I777" s="23">
        <f t="shared" si="151"/>
        <v>9999</v>
      </c>
      <c r="J777" s="11">
        <f t="shared" si="151"/>
        <v>0.8</v>
      </c>
      <c r="K777" s="23">
        <f t="shared" si="146"/>
        <v>69993</v>
      </c>
      <c r="L777" s="23">
        <f t="shared" si="147"/>
        <v>2798.5999999999995</v>
      </c>
      <c r="M777" s="23">
        <f t="shared" si="149"/>
        <v>6</v>
      </c>
      <c r="N777" s="23" t="str">
        <f t="shared" si="148"/>
        <v>Mar</v>
      </c>
      <c r="O777" s="23">
        <f t="shared" si="150"/>
        <v>2021</v>
      </c>
    </row>
    <row r="778" spans="1:15" x14ac:dyDescent="0.55000000000000004">
      <c r="A778" s="33">
        <v>44262</v>
      </c>
      <c r="B778" s="9" t="s">
        <v>6842</v>
      </c>
      <c r="C778" s="23">
        <v>7</v>
      </c>
      <c r="D778" s="9" t="s">
        <v>14118</v>
      </c>
      <c r="E778" s="10" t="s">
        <v>14121</v>
      </c>
      <c r="F778" s="10" t="str">
        <f t="shared" si="151"/>
        <v>B09Y14JLP3</v>
      </c>
      <c r="G778" s="10" t="str">
        <f t="shared" si="151"/>
        <v>USBStands</v>
      </c>
      <c r="H778" s="23">
        <f t="shared" si="151"/>
        <v>99</v>
      </c>
      <c r="I778" s="23">
        <f t="shared" si="151"/>
        <v>499</v>
      </c>
      <c r="J778" s="11">
        <f t="shared" si="151"/>
        <v>0.8</v>
      </c>
      <c r="K778" s="23">
        <f t="shared" si="146"/>
        <v>3493</v>
      </c>
      <c r="L778" s="23">
        <f t="shared" si="147"/>
        <v>138.59999999999997</v>
      </c>
      <c r="M778" s="23">
        <f t="shared" si="149"/>
        <v>7</v>
      </c>
      <c r="N778" s="23" t="str">
        <f t="shared" si="148"/>
        <v>Mar</v>
      </c>
      <c r="O778" s="23">
        <f t="shared" si="150"/>
        <v>2021</v>
      </c>
    </row>
    <row r="779" spans="1:15" x14ac:dyDescent="0.55000000000000004">
      <c r="A779" s="33">
        <v>44263</v>
      </c>
      <c r="B779" s="9" t="s">
        <v>6851</v>
      </c>
      <c r="C779" s="9">
        <v>7</v>
      </c>
      <c r="D779" s="9" t="s">
        <v>14119</v>
      </c>
      <c r="E779" s="10" t="s">
        <v>14124</v>
      </c>
      <c r="F779" s="10" t="str">
        <f t="shared" si="151"/>
        <v>B09ZHCJDP1</v>
      </c>
      <c r="G779" s="10" t="str">
        <f t="shared" si="151"/>
        <v>USBMice</v>
      </c>
      <c r="H779" s="23">
        <f t="shared" si="151"/>
        <v>499</v>
      </c>
      <c r="I779" s="23">
        <f t="shared" si="151"/>
        <v>1000</v>
      </c>
      <c r="J779" s="11">
        <f t="shared" si="151"/>
        <v>0.5</v>
      </c>
      <c r="K779" s="23">
        <f t="shared" si="146"/>
        <v>7000</v>
      </c>
      <c r="L779" s="23">
        <f t="shared" si="147"/>
        <v>1746.5</v>
      </c>
      <c r="M779" s="23">
        <f t="shared" si="149"/>
        <v>8</v>
      </c>
      <c r="N779" s="23" t="str">
        <f t="shared" si="148"/>
        <v>Mar</v>
      </c>
      <c r="O779" s="23">
        <f t="shared" si="150"/>
        <v>2021</v>
      </c>
    </row>
    <row r="780" spans="1:15" x14ac:dyDescent="0.55000000000000004">
      <c r="A780" s="33">
        <v>44264</v>
      </c>
      <c r="B780" s="9" t="s">
        <v>6861</v>
      </c>
      <c r="C780" s="9">
        <v>11</v>
      </c>
      <c r="D780" s="9" t="s">
        <v>14118</v>
      </c>
      <c r="E780" s="10" t="s">
        <v>14121</v>
      </c>
      <c r="F780" s="10" t="str">
        <f t="shared" si="151"/>
        <v>B08C4Z69LN</v>
      </c>
      <c r="G780" s="10" t="str">
        <f t="shared" si="151"/>
        <v>Memory</v>
      </c>
      <c r="H780" s="23">
        <f t="shared" si="151"/>
        <v>1792</v>
      </c>
      <c r="I780" s="23">
        <f t="shared" si="151"/>
        <v>3500</v>
      </c>
      <c r="J780" s="11">
        <f t="shared" si="151"/>
        <v>0.49</v>
      </c>
      <c r="K780" s="23">
        <f t="shared" si="146"/>
        <v>38500</v>
      </c>
      <c r="L780" s="23">
        <f t="shared" si="147"/>
        <v>10053.120000000001</v>
      </c>
      <c r="M780" s="23">
        <f t="shared" si="149"/>
        <v>9</v>
      </c>
      <c r="N780" s="23" t="str">
        <f t="shared" si="148"/>
        <v>Mar</v>
      </c>
      <c r="O780" s="23">
        <f t="shared" si="150"/>
        <v>2021</v>
      </c>
    </row>
    <row r="781" spans="1:15" x14ac:dyDescent="0.55000000000000004">
      <c r="A781" s="33">
        <v>44265</v>
      </c>
      <c r="B781" s="9" t="s">
        <v>6873</v>
      </c>
      <c r="C781" s="9">
        <v>11</v>
      </c>
      <c r="D781" s="9" t="s">
        <v>14119</v>
      </c>
      <c r="E781" s="10" t="s">
        <v>14124</v>
      </c>
      <c r="F781" s="10" t="str">
        <f t="shared" si="151"/>
        <v>B016XVRKZM</v>
      </c>
      <c r="G781" s="10" t="str">
        <f t="shared" si="151"/>
        <v>USB</v>
      </c>
      <c r="H781" s="23">
        <f t="shared" si="151"/>
        <v>3299</v>
      </c>
      <c r="I781" s="23">
        <f t="shared" si="151"/>
        <v>4100</v>
      </c>
      <c r="J781" s="11">
        <f t="shared" si="151"/>
        <v>0.2</v>
      </c>
      <c r="K781" s="23">
        <f t="shared" si="146"/>
        <v>45100</v>
      </c>
      <c r="L781" s="23">
        <f t="shared" si="147"/>
        <v>29031.200000000001</v>
      </c>
      <c r="M781" s="23">
        <f t="shared" si="149"/>
        <v>10</v>
      </c>
      <c r="N781" s="23" t="str">
        <f t="shared" si="148"/>
        <v>Mar</v>
      </c>
      <c r="O781" s="23">
        <f t="shared" si="150"/>
        <v>2021</v>
      </c>
    </row>
    <row r="782" spans="1:15" x14ac:dyDescent="0.55000000000000004">
      <c r="A782" s="33">
        <v>44266</v>
      </c>
      <c r="B782" s="9" t="s">
        <v>6885</v>
      </c>
      <c r="C782" s="9">
        <v>11</v>
      </c>
      <c r="D782" s="9" t="s">
        <v>14118</v>
      </c>
      <c r="E782" s="10" t="s">
        <v>14121</v>
      </c>
      <c r="F782" s="10" t="str">
        <f t="shared" si="151"/>
        <v>B00LHZW3XY</v>
      </c>
      <c r="G782" s="10" t="str">
        <f t="shared" si="151"/>
        <v>Notebooks,WritingPads&amp;Diaries</v>
      </c>
      <c r="H782" s="23">
        <f t="shared" si="151"/>
        <v>125</v>
      </c>
      <c r="I782" s="23">
        <f t="shared" si="151"/>
        <v>180</v>
      </c>
      <c r="J782" s="11">
        <f t="shared" si="151"/>
        <v>0.31</v>
      </c>
      <c r="K782" s="23">
        <f t="shared" si="146"/>
        <v>1980</v>
      </c>
      <c r="L782" s="23">
        <f t="shared" si="147"/>
        <v>948.74999999999989</v>
      </c>
      <c r="M782" s="23">
        <f t="shared" si="149"/>
        <v>11</v>
      </c>
      <c r="N782" s="23" t="str">
        <f t="shared" si="148"/>
        <v>Mar</v>
      </c>
      <c r="O782" s="23">
        <f t="shared" si="150"/>
        <v>2021</v>
      </c>
    </row>
    <row r="783" spans="1:15" x14ac:dyDescent="0.55000000000000004">
      <c r="A783" s="33">
        <v>44267</v>
      </c>
      <c r="B783" s="9" t="s">
        <v>6896</v>
      </c>
      <c r="C783" s="9">
        <v>11</v>
      </c>
      <c r="D783" s="9" t="s">
        <v>14119</v>
      </c>
      <c r="E783" s="10" t="s">
        <v>14124</v>
      </c>
      <c r="F783" s="10" t="str">
        <f t="shared" si="151"/>
        <v>B098JYT4SY</v>
      </c>
      <c r="G783" s="10" t="str">
        <f t="shared" si="151"/>
        <v>USBMice</v>
      </c>
      <c r="H783" s="23">
        <f t="shared" si="151"/>
        <v>399</v>
      </c>
      <c r="I783" s="23">
        <f t="shared" si="151"/>
        <v>1190</v>
      </c>
      <c r="J783" s="11">
        <f t="shared" si="151"/>
        <v>0.66</v>
      </c>
      <c r="K783" s="23">
        <f t="shared" si="146"/>
        <v>13090</v>
      </c>
      <c r="L783" s="23">
        <f t="shared" si="147"/>
        <v>1492.2599999999998</v>
      </c>
      <c r="M783" s="23">
        <f t="shared" si="149"/>
        <v>12</v>
      </c>
      <c r="N783" s="23" t="str">
        <f t="shared" si="148"/>
        <v>Mar</v>
      </c>
      <c r="O783" s="23">
        <f t="shared" si="150"/>
        <v>2021</v>
      </c>
    </row>
    <row r="784" spans="1:15" x14ac:dyDescent="0.55000000000000004">
      <c r="A784" s="33">
        <v>44268</v>
      </c>
      <c r="B784" s="9" t="s">
        <v>6907</v>
      </c>
      <c r="C784" s="9">
        <v>9</v>
      </c>
      <c r="D784" s="9" t="s">
        <v>14118</v>
      </c>
      <c r="E784" s="10" t="s">
        <v>14121</v>
      </c>
      <c r="F784" s="10" t="str">
        <f t="shared" ref="F784:J793" si="152">VLOOKUP($B784,Cleaned_data,F$2,FALSE)</f>
        <v>B08CFCK6CW</v>
      </c>
      <c r="G784" s="10" t="str">
        <f t="shared" si="152"/>
        <v>USBIn-Ear</v>
      </c>
      <c r="H784" s="23">
        <f t="shared" si="152"/>
        <v>1199</v>
      </c>
      <c r="I784" s="23">
        <f t="shared" si="152"/>
        <v>7999</v>
      </c>
      <c r="J784" s="11">
        <f t="shared" si="152"/>
        <v>0.85</v>
      </c>
      <c r="K784" s="23">
        <f t="shared" si="146"/>
        <v>71991</v>
      </c>
      <c r="L784" s="23">
        <f t="shared" si="147"/>
        <v>1618.6500000000003</v>
      </c>
      <c r="M784" s="23">
        <f t="shared" si="149"/>
        <v>13</v>
      </c>
      <c r="N784" s="23" t="str">
        <f t="shared" si="148"/>
        <v>Mar</v>
      </c>
      <c r="O784" s="23">
        <f t="shared" si="150"/>
        <v>2021</v>
      </c>
    </row>
    <row r="785" spans="1:15" x14ac:dyDescent="0.55000000000000004">
      <c r="A785" s="33">
        <v>44269</v>
      </c>
      <c r="B785" s="9" t="s">
        <v>6917</v>
      </c>
      <c r="C785" s="9">
        <v>5</v>
      </c>
      <c r="D785" s="9" t="s">
        <v>14119</v>
      </c>
      <c r="E785" s="10" t="s">
        <v>14124</v>
      </c>
      <c r="F785" s="10" t="str">
        <f t="shared" si="152"/>
        <v>B09P564ZTJ</v>
      </c>
      <c r="G785" s="10" t="str">
        <f t="shared" si="152"/>
        <v>USBGraphicTablets</v>
      </c>
      <c r="H785" s="23">
        <f t="shared" si="152"/>
        <v>235</v>
      </c>
      <c r="I785" s="23">
        <f t="shared" si="152"/>
        <v>1599</v>
      </c>
      <c r="J785" s="11">
        <f t="shared" si="152"/>
        <v>0.85</v>
      </c>
      <c r="K785" s="23">
        <f t="shared" si="146"/>
        <v>7995</v>
      </c>
      <c r="L785" s="23">
        <f t="shared" si="147"/>
        <v>176.25000000000003</v>
      </c>
      <c r="M785" s="23">
        <f t="shared" si="149"/>
        <v>14</v>
      </c>
      <c r="N785" s="23" t="str">
        <f t="shared" si="148"/>
        <v>Mar</v>
      </c>
      <c r="O785" s="23">
        <f t="shared" si="150"/>
        <v>2021</v>
      </c>
    </row>
    <row r="786" spans="1:15" x14ac:dyDescent="0.55000000000000004">
      <c r="A786" s="33">
        <v>44270</v>
      </c>
      <c r="B786" s="9" t="s">
        <v>6927</v>
      </c>
      <c r="C786" s="9">
        <v>8</v>
      </c>
      <c r="D786" s="9" t="s">
        <v>14118</v>
      </c>
      <c r="E786" s="10" t="s">
        <v>14121</v>
      </c>
      <c r="F786" s="10" t="str">
        <f t="shared" si="152"/>
        <v>B07MSLTW8Z</v>
      </c>
      <c r="G786" s="10" t="str">
        <f t="shared" si="152"/>
        <v>USBLapdesks</v>
      </c>
      <c r="H786" s="23">
        <f t="shared" si="152"/>
        <v>549</v>
      </c>
      <c r="I786" s="23">
        <f t="shared" si="152"/>
        <v>1999</v>
      </c>
      <c r="J786" s="11">
        <f t="shared" si="152"/>
        <v>0.73</v>
      </c>
      <c r="K786" s="23">
        <f t="shared" si="146"/>
        <v>15992</v>
      </c>
      <c r="L786" s="23">
        <f t="shared" si="147"/>
        <v>1185.8400000000001</v>
      </c>
      <c r="M786" s="23">
        <f t="shared" si="149"/>
        <v>15</v>
      </c>
      <c r="N786" s="23" t="str">
        <f t="shared" si="148"/>
        <v>Mar</v>
      </c>
      <c r="O786" s="23">
        <f t="shared" si="150"/>
        <v>2021</v>
      </c>
    </row>
    <row r="787" spans="1:15" x14ac:dyDescent="0.55000000000000004">
      <c r="A787" s="33">
        <v>44271</v>
      </c>
      <c r="B787" s="9" t="s">
        <v>6937</v>
      </c>
      <c r="C787" s="9">
        <v>7</v>
      </c>
      <c r="D787" s="9" t="s">
        <v>14119</v>
      </c>
      <c r="E787" s="10" t="s">
        <v>14124</v>
      </c>
      <c r="F787" s="10" t="str">
        <f t="shared" si="152"/>
        <v>B09N6TTHT6</v>
      </c>
      <c r="G787" s="10" t="str">
        <f t="shared" si="152"/>
        <v>USBLamps</v>
      </c>
      <c r="H787" s="23">
        <f t="shared" si="152"/>
        <v>89</v>
      </c>
      <c r="I787" s="23">
        <f t="shared" si="152"/>
        <v>99</v>
      </c>
      <c r="J787" s="11">
        <f t="shared" si="152"/>
        <v>0.1</v>
      </c>
      <c r="K787" s="23">
        <f t="shared" si="146"/>
        <v>693</v>
      </c>
      <c r="L787" s="23">
        <f t="shared" si="147"/>
        <v>560.70000000000005</v>
      </c>
      <c r="M787" s="23">
        <f t="shared" si="149"/>
        <v>16</v>
      </c>
      <c r="N787" s="23" t="str">
        <f t="shared" si="148"/>
        <v>Mar</v>
      </c>
      <c r="O787" s="23">
        <f t="shared" si="150"/>
        <v>2021</v>
      </c>
    </row>
    <row r="788" spans="1:15" x14ac:dyDescent="0.55000000000000004">
      <c r="A788" s="33">
        <v>44272</v>
      </c>
      <c r="B788" s="9" t="s">
        <v>322</v>
      </c>
      <c r="C788" s="9">
        <v>6</v>
      </c>
      <c r="D788" s="9" t="s">
        <v>14118</v>
      </c>
      <c r="E788" s="10" t="s">
        <v>14121</v>
      </c>
      <c r="F788" s="10" t="str">
        <f t="shared" si="152"/>
        <v>B09W5XR9RT</v>
      </c>
      <c r="G788" s="10" t="str">
        <f t="shared" si="152"/>
        <v>USBCables</v>
      </c>
      <c r="H788" s="23">
        <f t="shared" si="152"/>
        <v>970</v>
      </c>
      <c r="I788" s="23">
        <f t="shared" si="152"/>
        <v>1999</v>
      </c>
      <c r="J788" s="11">
        <f t="shared" si="152"/>
        <v>0.51</v>
      </c>
      <c r="K788" s="23">
        <f t="shared" si="146"/>
        <v>11994</v>
      </c>
      <c r="L788" s="23">
        <f t="shared" si="147"/>
        <v>2851.7999999999997</v>
      </c>
      <c r="M788" s="23">
        <f t="shared" si="149"/>
        <v>17</v>
      </c>
      <c r="N788" s="23" t="str">
        <f t="shared" si="148"/>
        <v>Mar</v>
      </c>
      <c r="O788" s="23">
        <f t="shared" si="150"/>
        <v>2021</v>
      </c>
    </row>
    <row r="789" spans="1:15" x14ac:dyDescent="0.55000000000000004">
      <c r="A789" s="33">
        <v>44273</v>
      </c>
      <c r="B789" s="9" t="s">
        <v>6949</v>
      </c>
      <c r="C789" s="9">
        <v>15</v>
      </c>
      <c r="D789" s="9" t="s">
        <v>14119</v>
      </c>
      <c r="E789" s="10" t="s">
        <v>14124</v>
      </c>
      <c r="F789" s="10" t="str">
        <f t="shared" si="152"/>
        <v>B098R25TGC</v>
      </c>
      <c r="G789" s="10" t="str">
        <f t="shared" si="152"/>
        <v>USBIn-Ear</v>
      </c>
      <c r="H789" s="23">
        <f t="shared" si="152"/>
        <v>1299</v>
      </c>
      <c r="I789" s="23">
        <f t="shared" si="152"/>
        <v>2999</v>
      </c>
      <c r="J789" s="11">
        <f t="shared" si="152"/>
        <v>0.56999999999999995</v>
      </c>
      <c r="K789" s="23">
        <f t="shared" si="146"/>
        <v>44985</v>
      </c>
      <c r="L789" s="23">
        <f t="shared" si="147"/>
        <v>8378.5500000000011</v>
      </c>
      <c r="M789" s="23">
        <f t="shared" si="149"/>
        <v>18</v>
      </c>
      <c r="N789" s="23" t="str">
        <f t="shared" si="148"/>
        <v>Mar</v>
      </c>
      <c r="O789" s="23">
        <f t="shared" si="150"/>
        <v>2021</v>
      </c>
    </row>
    <row r="790" spans="1:15" x14ac:dyDescent="0.55000000000000004">
      <c r="A790" s="33">
        <v>44274</v>
      </c>
      <c r="B790" s="9" t="s">
        <v>6959</v>
      </c>
      <c r="C790" s="9">
        <v>23</v>
      </c>
      <c r="D790" s="9" t="s">
        <v>14118</v>
      </c>
      <c r="E790" s="10" t="s">
        <v>14121</v>
      </c>
      <c r="F790" s="10" t="str">
        <f t="shared" si="152"/>
        <v>B0B2PQL5N3</v>
      </c>
      <c r="G790" s="10" t="str">
        <f t="shared" si="152"/>
        <v>MousePads</v>
      </c>
      <c r="H790" s="23">
        <f t="shared" si="152"/>
        <v>230</v>
      </c>
      <c r="I790" s="23">
        <f t="shared" si="152"/>
        <v>999</v>
      </c>
      <c r="J790" s="11">
        <f t="shared" si="152"/>
        <v>0.77</v>
      </c>
      <c r="K790" s="23">
        <f t="shared" si="146"/>
        <v>22977</v>
      </c>
      <c r="L790" s="23">
        <f t="shared" si="147"/>
        <v>1216.6999999999998</v>
      </c>
      <c r="M790" s="23">
        <f t="shared" si="149"/>
        <v>19</v>
      </c>
      <c r="N790" s="23" t="str">
        <f t="shared" si="148"/>
        <v>Mar</v>
      </c>
      <c r="O790" s="23">
        <f t="shared" si="150"/>
        <v>2021</v>
      </c>
    </row>
    <row r="791" spans="1:15" x14ac:dyDescent="0.55000000000000004">
      <c r="A791" s="33">
        <v>44275</v>
      </c>
      <c r="B791" s="9" t="s">
        <v>6969</v>
      </c>
      <c r="C791" s="9">
        <v>14</v>
      </c>
      <c r="D791" s="9" t="s">
        <v>14119</v>
      </c>
      <c r="E791" s="10" t="s">
        <v>14124</v>
      </c>
      <c r="F791" s="10" t="str">
        <f t="shared" si="152"/>
        <v>B07DKZCZ89</v>
      </c>
      <c r="G791" s="10" t="str">
        <f t="shared" si="152"/>
        <v>USB</v>
      </c>
      <c r="H791" s="23">
        <f t="shared" si="152"/>
        <v>119</v>
      </c>
      <c r="I791" s="23">
        <f t="shared" si="152"/>
        <v>499</v>
      </c>
      <c r="J791" s="11">
        <f t="shared" si="152"/>
        <v>0.76</v>
      </c>
      <c r="K791" s="23">
        <f t="shared" si="146"/>
        <v>6986</v>
      </c>
      <c r="L791" s="23">
        <f t="shared" si="147"/>
        <v>399.84</v>
      </c>
      <c r="M791" s="23">
        <f t="shared" si="149"/>
        <v>20</v>
      </c>
      <c r="N791" s="23" t="str">
        <f t="shared" si="148"/>
        <v>Mar</v>
      </c>
      <c r="O791" s="23">
        <f t="shared" si="150"/>
        <v>2021</v>
      </c>
    </row>
    <row r="792" spans="1:15" x14ac:dyDescent="0.55000000000000004">
      <c r="A792" s="33">
        <v>44276</v>
      </c>
      <c r="B792" s="9" t="s">
        <v>6980</v>
      </c>
      <c r="C792" s="9">
        <v>9</v>
      </c>
      <c r="D792" s="9" t="s">
        <v>14118</v>
      </c>
      <c r="E792" s="10" t="s">
        <v>14121</v>
      </c>
      <c r="F792" s="10" t="str">
        <f t="shared" si="152"/>
        <v>B08GYG6T12</v>
      </c>
      <c r="G792" s="10" t="str">
        <f t="shared" si="152"/>
        <v>SecureDigitalCards</v>
      </c>
      <c r="H792" s="23">
        <f t="shared" si="152"/>
        <v>449</v>
      </c>
      <c r="I792" s="23">
        <f t="shared" si="152"/>
        <v>800</v>
      </c>
      <c r="J792" s="11">
        <f t="shared" si="152"/>
        <v>0.44</v>
      </c>
      <c r="K792" s="23">
        <f t="shared" si="146"/>
        <v>7200</v>
      </c>
      <c r="L792" s="23">
        <f t="shared" si="147"/>
        <v>2262.96</v>
      </c>
      <c r="M792" s="23">
        <f t="shared" si="149"/>
        <v>21</v>
      </c>
      <c r="N792" s="23" t="str">
        <f t="shared" si="148"/>
        <v>Mar</v>
      </c>
      <c r="O792" s="23">
        <f t="shared" si="150"/>
        <v>2021</v>
      </c>
    </row>
    <row r="793" spans="1:15" x14ac:dyDescent="0.55000000000000004">
      <c r="A793" s="33">
        <v>44277</v>
      </c>
      <c r="B793" s="9" t="s">
        <v>6991</v>
      </c>
      <c r="C793" s="9">
        <v>4</v>
      </c>
      <c r="D793" s="9" t="s">
        <v>14119</v>
      </c>
      <c r="E793" s="10" t="s">
        <v>14124</v>
      </c>
      <c r="F793" s="10" t="str">
        <f t="shared" si="152"/>
        <v>B09BN2NPBD</v>
      </c>
      <c r="G793" s="10" t="str">
        <f t="shared" si="152"/>
        <v>Flashes&amp;SelfieLights</v>
      </c>
      <c r="H793" s="23">
        <f t="shared" si="152"/>
        <v>1699</v>
      </c>
      <c r="I793" s="23">
        <f t="shared" si="152"/>
        <v>3495</v>
      </c>
      <c r="J793" s="11">
        <f t="shared" si="152"/>
        <v>0.51</v>
      </c>
      <c r="K793" s="23">
        <f t="shared" si="146"/>
        <v>13980</v>
      </c>
      <c r="L793" s="23">
        <f t="shared" si="147"/>
        <v>3330.04</v>
      </c>
      <c r="M793" s="23">
        <f t="shared" si="149"/>
        <v>22</v>
      </c>
      <c r="N793" s="23" t="str">
        <f t="shared" si="148"/>
        <v>Mar</v>
      </c>
      <c r="O793" s="23">
        <f t="shared" si="150"/>
        <v>2021</v>
      </c>
    </row>
    <row r="794" spans="1:15" x14ac:dyDescent="0.55000000000000004">
      <c r="A794" s="33">
        <v>44278</v>
      </c>
      <c r="B794" s="9" t="s">
        <v>7003</v>
      </c>
      <c r="C794" s="9">
        <v>3</v>
      </c>
      <c r="D794" s="9" t="s">
        <v>14118</v>
      </c>
      <c r="E794" s="10" t="s">
        <v>14121</v>
      </c>
      <c r="F794" s="10" t="str">
        <f t="shared" ref="F794:J803" si="153">VLOOKUP($B794,Cleaned_data,F$2,FALSE)</f>
        <v>B00J4YG0PC</v>
      </c>
      <c r="G794" s="10" t="str">
        <f t="shared" si="153"/>
        <v>Notebooks,WritingPads&amp;Diaries</v>
      </c>
      <c r="H794" s="23">
        <f t="shared" si="153"/>
        <v>561</v>
      </c>
      <c r="I794" s="23">
        <f t="shared" si="153"/>
        <v>720</v>
      </c>
      <c r="J794" s="11">
        <f t="shared" si="153"/>
        <v>0.22</v>
      </c>
      <c r="K794" s="23">
        <f t="shared" si="146"/>
        <v>2160</v>
      </c>
      <c r="L794" s="23">
        <f t="shared" si="147"/>
        <v>1312.74</v>
      </c>
      <c r="M794" s="23">
        <f t="shared" si="149"/>
        <v>23</v>
      </c>
      <c r="N794" s="23" t="str">
        <f t="shared" si="148"/>
        <v>Mar</v>
      </c>
      <c r="O794" s="23">
        <f t="shared" si="150"/>
        <v>2021</v>
      </c>
    </row>
    <row r="795" spans="1:15" x14ac:dyDescent="0.55000000000000004">
      <c r="A795" s="33">
        <v>44279</v>
      </c>
      <c r="B795" s="9" t="s">
        <v>7015</v>
      </c>
      <c r="C795" s="9">
        <v>8</v>
      </c>
      <c r="D795" s="9" t="s">
        <v>14119</v>
      </c>
      <c r="E795" s="10" t="s">
        <v>14124</v>
      </c>
      <c r="F795" s="10" t="str">
        <f t="shared" si="153"/>
        <v>B073BRXPZX</v>
      </c>
      <c r="G795" s="10" t="str">
        <f t="shared" si="153"/>
        <v>USBMice</v>
      </c>
      <c r="H795" s="23">
        <f t="shared" si="153"/>
        <v>289</v>
      </c>
      <c r="I795" s="23">
        <f t="shared" si="153"/>
        <v>590</v>
      </c>
      <c r="J795" s="11">
        <f t="shared" si="153"/>
        <v>0.51</v>
      </c>
      <c r="K795" s="23">
        <f t="shared" si="146"/>
        <v>4720</v>
      </c>
      <c r="L795" s="23">
        <f t="shared" si="147"/>
        <v>1132.8799999999999</v>
      </c>
      <c r="M795" s="23">
        <f t="shared" si="149"/>
        <v>24</v>
      </c>
      <c r="N795" s="23" t="str">
        <f t="shared" si="148"/>
        <v>Mar</v>
      </c>
      <c r="O795" s="23">
        <f t="shared" si="150"/>
        <v>2021</v>
      </c>
    </row>
    <row r="796" spans="1:15" x14ac:dyDescent="0.55000000000000004">
      <c r="A796" s="33">
        <v>44280</v>
      </c>
      <c r="B796" s="9" t="s">
        <v>7026</v>
      </c>
      <c r="C796" s="9">
        <v>12</v>
      </c>
      <c r="D796" s="9" t="s">
        <v>14118</v>
      </c>
      <c r="E796" s="10" t="s">
        <v>14121</v>
      </c>
      <c r="F796" s="10" t="str">
        <f t="shared" si="153"/>
        <v>B08LHTJTBB</v>
      </c>
      <c r="G796" s="10" t="str">
        <f t="shared" si="153"/>
        <v>USBNotebookComputerStands</v>
      </c>
      <c r="H796" s="23">
        <f t="shared" si="153"/>
        <v>599</v>
      </c>
      <c r="I796" s="23">
        <f t="shared" si="153"/>
        <v>1999</v>
      </c>
      <c r="J796" s="11">
        <f t="shared" si="153"/>
        <v>0.7</v>
      </c>
      <c r="K796" s="23">
        <f t="shared" si="146"/>
        <v>23988</v>
      </c>
      <c r="L796" s="23">
        <f t="shared" si="147"/>
        <v>2156.4000000000005</v>
      </c>
      <c r="M796" s="23">
        <f t="shared" si="149"/>
        <v>25</v>
      </c>
      <c r="N796" s="23" t="str">
        <f t="shared" si="148"/>
        <v>Mar</v>
      </c>
      <c r="O796" s="23">
        <f t="shared" si="150"/>
        <v>2021</v>
      </c>
    </row>
    <row r="797" spans="1:15" x14ac:dyDescent="0.55000000000000004">
      <c r="A797" s="33">
        <v>44281</v>
      </c>
      <c r="B797" s="9" t="s">
        <v>7036</v>
      </c>
      <c r="C797" s="9">
        <v>15</v>
      </c>
      <c r="D797" s="9" t="s">
        <v>14119</v>
      </c>
      <c r="E797" s="10" t="s">
        <v>14124</v>
      </c>
      <c r="F797" s="10" t="str">
        <f t="shared" si="153"/>
        <v>B07VTFN6HM</v>
      </c>
      <c r="G797" s="10" t="str">
        <f t="shared" si="153"/>
        <v>USB</v>
      </c>
      <c r="H797" s="23">
        <f t="shared" si="153"/>
        <v>5599</v>
      </c>
      <c r="I797" s="23">
        <f t="shared" si="153"/>
        <v>7350</v>
      </c>
      <c r="J797" s="11">
        <f t="shared" si="153"/>
        <v>0.24</v>
      </c>
      <c r="K797" s="23">
        <f t="shared" si="146"/>
        <v>110250</v>
      </c>
      <c r="L797" s="23">
        <f t="shared" si="147"/>
        <v>63828.6</v>
      </c>
      <c r="M797" s="23">
        <f t="shared" si="149"/>
        <v>26</v>
      </c>
      <c r="N797" s="23" t="str">
        <f t="shared" si="148"/>
        <v>Mar</v>
      </c>
      <c r="O797" s="23">
        <f t="shared" si="150"/>
        <v>2021</v>
      </c>
    </row>
    <row r="798" spans="1:15" x14ac:dyDescent="0.55000000000000004">
      <c r="A798" s="33">
        <v>44282</v>
      </c>
      <c r="B798" s="9" t="s">
        <v>7048</v>
      </c>
      <c r="C798" s="9">
        <v>17</v>
      </c>
      <c r="D798" s="9" t="s">
        <v>14118</v>
      </c>
      <c r="E798" s="10" t="s">
        <v>14121</v>
      </c>
      <c r="F798" s="10" t="str">
        <f t="shared" si="153"/>
        <v>B008QS9J6Y</v>
      </c>
      <c r="G798" s="10" t="str">
        <f t="shared" si="153"/>
        <v>Webcams</v>
      </c>
      <c r="H798" s="23">
        <f t="shared" si="153"/>
        <v>1990</v>
      </c>
      <c r="I798" s="23">
        <f t="shared" si="153"/>
        <v>2595</v>
      </c>
      <c r="J798" s="11">
        <f t="shared" si="153"/>
        <v>0.23</v>
      </c>
      <c r="K798" s="23">
        <f t="shared" si="146"/>
        <v>44115</v>
      </c>
      <c r="L798" s="23">
        <f t="shared" si="147"/>
        <v>26049.100000000002</v>
      </c>
      <c r="M798" s="23">
        <f t="shared" si="149"/>
        <v>27</v>
      </c>
      <c r="N798" s="23" t="str">
        <f t="shared" si="148"/>
        <v>Mar</v>
      </c>
      <c r="O798" s="23">
        <f t="shared" si="150"/>
        <v>2021</v>
      </c>
    </row>
    <row r="799" spans="1:15" x14ac:dyDescent="0.55000000000000004">
      <c r="A799" s="33">
        <v>44283</v>
      </c>
      <c r="B799" s="9" t="s">
        <v>7060</v>
      </c>
      <c r="C799" s="9">
        <v>3</v>
      </c>
      <c r="D799" s="9" t="s">
        <v>14119</v>
      </c>
      <c r="E799" s="10" t="s">
        <v>14124</v>
      </c>
      <c r="F799" s="10" t="str">
        <f t="shared" si="153"/>
        <v>B09M8888DM</v>
      </c>
      <c r="G799" s="10" t="str">
        <f t="shared" si="153"/>
        <v>USB</v>
      </c>
      <c r="H799" s="23">
        <f t="shared" si="153"/>
        <v>499</v>
      </c>
      <c r="I799" s="23">
        <f t="shared" si="153"/>
        <v>799</v>
      </c>
      <c r="J799" s="11">
        <f t="shared" si="153"/>
        <v>0.38</v>
      </c>
      <c r="K799" s="23">
        <f t="shared" si="146"/>
        <v>2397</v>
      </c>
      <c r="L799" s="23">
        <f t="shared" si="147"/>
        <v>928.14</v>
      </c>
      <c r="M799" s="23">
        <f t="shared" si="149"/>
        <v>28</v>
      </c>
      <c r="N799" s="23" t="str">
        <f t="shared" si="148"/>
        <v>Mar</v>
      </c>
      <c r="O799" s="23">
        <f t="shared" si="150"/>
        <v>2021</v>
      </c>
    </row>
    <row r="800" spans="1:15" x14ac:dyDescent="0.55000000000000004">
      <c r="A800" s="33">
        <v>44284</v>
      </c>
      <c r="B800" s="9" t="s">
        <v>7070</v>
      </c>
      <c r="C800" s="9">
        <v>2</v>
      </c>
      <c r="D800" s="9" t="s">
        <v>14118</v>
      </c>
      <c r="E800" s="10" t="s">
        <v>14121</v>
      </c>
      <c r="F800" s="10" t="str">
        <f t="shared" si="153"/>
        <v>B07Z1YVP72</v>
      </c>
      <c r="G800" s="10" t="str">
        <f t="shared" si="153"/>
        <v>LaptopSleeves&amp;Slipcases</v>
      </c>
      <c r="H800" s="23">
        <f t="shared" si="153"/>
        <v>449</v>
      </c>
      <c r="I800" s="23">
        <f t="shared" si="153"/>
        <v>999</v>
      </c>
      <c r="J800" s="11">
        <f t="shared" si="153"/>
        <v>0.55000000000000004</v>
      </c>
      <c r="K800" s="23">
        <f t="shared" si="146"/>
        <v>1998</v>
      </c>
      <c r="L800" s="23">
        <f t="shared" si="147"/>
        <v>404.09999999999997</v>
      </c>
      <c r="M800" s="23">
        <f t="shared" si="149"/>
        <v>29</v>
      </c>
      <c r="N800" s="23" t="str">
        <f t="shared" si="148"/>
        <v>Mar</v>
      </c>
      <c r="O800" s="23">
        <f t="shared" si="150"/>
        <v>2021</v>
      </c>
    </row>
    <row r="801" spans="1:15" x14ac:dyDescent="0.55000000000000004">
      <c r="A801" s="33">
        <v>44285</v>
      </c>
      <c r="B801" s="9" t="s">
        <v>7079</v>
      </c>
      <c r="C801" s="9">
        <v>9</v>
      </c>
      <c r="D801" s="9" t="s">
        <v>14119</v>
      </c>
      <c r="E801" s="10" t="s">
        <v>14124</v>
      </c>
      <c r="F801" s="10" t="str">
        <f t="shared" si="153"/>
        <v>B082FTPRSK</v>
      </c>
      <c r="G801" s="10" t="str">
        <f t="shared" si="153"/>
        <v>USBCoolingPads</v>
      </c>
      <c r="H801" s="23">
        <f t="shared" si="153"/>
        <v>999</v>
      </c>
      <c r="I801" s="23">
        <f t="shared" si="153"/>
        <v>1999</v>
      </c>
      <c r="J801" s="11">
        <f t="shared" si="153"/>
        <v>0.5</v>
      </c>
      <c r="K801" s="23">
        <f t="shared" si="146"/>
        <v>17991</v>
      </c>
      <c r="L801" s="23">
        <f t="shared" si="147"/>
        <v>4495.5</v>
      </c>
      <c r="M801" s="23">
        <f t="shared" si="149"/>
        <v>30</v>
      </c>
      <c r="N801" s="23" t="str">
        <f t="shared" si="148"/>
        <v>Mar</v>
      </c>
      <c r="O801" s="23">
        <f t="shared" si="150"/>
        <v>2021</v>
      </c>
    </row>
    <row r="802" spans="1:15" x14ac:dyDescent="0.55000000000000004">
      <c r="A802" s="33">
        <v>44286</v>
      </c>
      <c r="B802" s="9" t="s">
        <v>7090</v>
      </c>
      <c r="C802" s="9">
        <v>5</v>
      </c>
      <c r="D802" s="9" t="s">
        <v>14118</v>
      </c>
      <c r="E802" s="10" t="s">
        <v>14121</v>
      </c>
      <c r="F802" s="10" t="str">
        <f t="shared" si="153"/>
        <v>B09RF2QXGX</v>
      </c>
      <c r="G802" s="10" t="str">
        <f t="shared" si="153"/>
        <v>USBCameraPrivacyCovers</v>
      </c>
      <c r="H802" s="23">
        <f t="shared" si="153"/>
        <v>69</v>
      </c>
      <c r="I802" s="23">
        <f t="shared" si="153"/>
        <v>299</v>
      </c>
      <c r="J802" s="11">
        <f t="shared" si="153"/>
        <v>0.77</v>
      </c>
      <c r="K802" s="23">
        <f t="shared" si="146"/>
        <v>1495</v>
      </c>
      <c r="L802" s="23">
        <f t="shared" si="147"/>
        <v>79.349999999999994</v>
      </c>
      <c r="M802" s="23">
        <f t="shared" si="149"/>
        <v>31</v>
      </c>
      <c r="N802" s="23" t="str">
        <f t="shared" si="148"/>
        <v>Mar</v>
      </c>
      <c r="O802" s="23">
        <f t="shared" si="150"/>
        <v>2021</v>
      </c>
    </row>
    <row r="803" spans="1:15" x14ac:dyDescent="0.55000000000000004">
      <c r="A803" s="33">
        <v>44287</v>
      </c>
      <c r="B803" s="9" t="s">
        <v>7101</v>
      </c>
      <c r="C803" s="9">
        <v>6</v>
      </c>
      <c r="D803" s="9" t="s">
        <v>14119</v>
      </c>
      <c r="E803" s="10" t="s">
        <v>14124</v>
      </c>
      <c r="F803" s="10" t="str">
        <f t="shared" si="153"/>
        <v>B01KK0HU3Y</v>
      </c>
      <c r="G803" s="10" t="str">
        <f t="shared" si="153"/>
        <v>USBMice</v>
      </c>
      <c r="H803" s="23">
        <f t="shared" si="153"/>
        <v>899</v>
      </c>
      <c r="I803" s="23">
        <f t="shared" si="153"/>
        <v>1499</v>
      </c>
      <c r="J803" s="11">
        <f t="shared" si="153"/>
        <v>0.4</v>
      </c>
      <c r="K803" s="23">
        <f t="shared" si="146"/>
        <v>8994</v>
      </c>
      <c r="L803" s="23">
        <f t="shared" si="147"/>
        <v>3236.4</v>
      </c>
      <c r="M803" s="23">
        <f t="shared" si="149"/>
        <v>1</v>
      </c>
      <c r="N803" s="23" t="str">
        <f t="shared" si="148"/>
        <v>Apr</v>
      </c>
      <c r="O803" s="23">
        <f t="shared" si="150"/>
        <v>2021</v>
      </c>
    </row>
    <row r="804" spans="1:15" x14ac:dyDescent="0.55000000000000004">
      <c r="A804" s="33">
        <v>44288</v>
      </c>
      <c r="B804" s="9" t="s">
        <v>7111</v>
      </c>
      <c r="C804" s="9">
        <v>8</v>
      </c>
      <c r="D804" s="9" t="s">
        <v>14118</v>
      </c>
      <c r="E804" s="10" t="s">
        <v>14121</v>
      </c>
      <c r="F804" s="10" t="str">
        <f t="shared" ref="F804:J813" si="154">VLOOKUP($B804,Cleaned_data,F$2,FALSE)</f>
        <v>B07JF9B592</v>
      </c>
      <c r="G804" s="10" t="str">
        <f t="shared" si="154"/>
        <v>Condenser</v>
      </c>
      <c r="H804" s="23">
        <f t="shared" si="154"/>
        <v>478</v>
      </c>
      <c r="I804" s="23">
        <f t="shared" si="154"/>
        <v>699</v>
      </c>
      <c r="J804" s="11">
        <f t="shared" si="154"/>
        <v>0.32</v>
      </c>
      <c r="K804" s="23">
        <f t="shared" si="146"/>
        <v>5592</v>
      </c>
      <c r="L804" s="23">
        <f t="shared" si="147"/>
        <v>2600.3199999999997</v>
      </c>
      <c r="M804" s="23">
        <f t="shared" si="149"/>
        <v>2</v>
      </c>
      <c r="N804" s="23" t="str">
        <f t="shared" si="148"/>
        <v>Apr</v>
      </c>
      <c r="O804" s="23">
        <f t="shared" si="150"/>
        <v>2021</v>
      </c>
    </row>
    <row r="805" spans="1:15" x14ac:dyDescent="0.55000000000000004">
      <c r="A805" s="33">
        <v>44289</v>
      </c>
      <c r="B805" s="9" t="s">
        <v>7122</v>
      </c>
      <c r="C805" s="9">
        <v>10</v>
      </c>
      <c r="D805" s="9" t="s">
        <v>14119</v>
      </c>
      <c r="E805" s="10" t="s">
        <v>14124</v>
      </c>
      <c r="F805" s="10" t="str">
        <f t="shared" si="154"/>
        <v>B086394NY5</v>
      </c>
      <c r="G805" s="10" t="str">
        <f t="shared" si="154"/>
        <v>USB</v>
      </c>
      <c r="H805" s="23">
        <f t="shared" si="154"/>
        <v>1399</v>
      </c>
      <c r="I805" s="23">
        <f t="shared" si="154"/>
        <v>2490</v>
      </c>
      <c r="J805" s="11">
        <f t="shared" si="154"/>
        <v>0.44</v>
      </c>
      <c r="K805" s="23">
        <f t="shared" si="146"/>
        <v>24900</v>
      </c>
      <c r="L805" s="23">
        <f t="shared" si="147"/>
        <v>7834.4000000000005</v>
      </c>
      <c r="M805" s="23">
        <f t="shared" si="149"/>
        <v>3</v>
      </c>
      <c r="N805" s="23" t="str">
        <f t="shared" si="148"/>
        <v>Apr</v>
      </c>
      <c r="O805" s="23">
        <f t="shared" si="150"/>
        <v>2021</v>
      </c>
    </row>
    <row r="806" spans="1:15" x14ac:dyDescent="0.55000000000000004">
      <c r="A806" s="33">
        <v>44290</v>
      </c>
      <c r="B806" s="9" t="s">
        <v>343</v>
      </c>
      <c r="C806" s="9">
        <v>15</v>
      </c>
      <c r="D806" s="9" t="s">
        <v>14118</v>
      </c>
      <c r="E806" s="10" t="s">
        <v>14121</v>
      </c>
      <c r="F806" s="10" t="str">
        <f t="shared" si="154"/>
        <v>B00NH11PEY</v>
      </c>
      <c r="G806" s="10" t="str">
        <f t="shared" si="154"/>
        <v>USBCables</v>
      </c>
      <c r="H806" s="23">
        <f t="shared" si="154"/>
        <v>199</v>
      </c>
      <c r="I806" s="23">
        <f t="shared" si="154"/>
        <v>750</v>
      </c>
      <c r="J806" s="11">
        <f t="shared" si="154"/>
        <v>0.73</v>
      </c>
      <c r="K806" s="23">
        <f t="shared" si="146"/>
        <v>11250</v>
      </c>
      <c r="L806" s="23">
        <f t="shared" si="147"/>
        <v>805.95</v>
      </c>
      <c r="M806" s="23">
        <f t="shared" si="149"/>
        <v>4</v>
      </c>
      <c r="N806" s="23" t="str">
        <f t="shared" si="148"/>
        <v>Apr</v>
      </c>
      <c r="O806" s="23">
        <f t="shared" si="150"/>
        <v>2021</v>
      </c>
    </row>
    <row r="807" spans="1:15" x14ac:dyDescent="0.55000000000000004">
      <c r="A807" s="33">
        <v>44291</v>
      </c>
      <c r="B807" s="9" t="s">
        <v>7136</v>
      </c>
      <c r="C807" s="9">
        <v>17</v>
      </c>
      <c r="D807" s="9" t="s">
        <v>14119</v>
      </c>
      <c r="E807" s="10" t="s">
        <v>14124</v>
      </c>
      <c r="F807" s="10" t="str">
        <f t="shared" si="154"/>
        <v>B017PDR9N0</v>
      </c>
      <c r="G807" s="10" t="str">
        <f t="shared" si="154"/>
        <v>USBStands</v>
      </c>
      <c r="H807" s="23">
        <f t="shared" si="154"/>
        <v>149</v>
      </c>
      <c r="I807" s="23">
        <f t="shared" si="154"/>
        <v>499</v>
      </c>
      <c r="J807" s="11">
        <f t="shared" si="154"/>
        <v>0.7</v>
      </c>
      <c r="K807" s="23">
        <f t="shared" si="146"/>
        <v>8483</v>
      </c>
      <c r="L807" s="23">
        <f t="shared" si="147"/>
        <v>759.90000000000009</v>
      </c>
      <c r="M807" s="23">
        <f t="shared" si="149"/>
        <v>5</v>
      </c>
      <c r="N807" s="23" t="str">
        <f t="shared" si="148"/>
        <v>Apr</v>
      </c>
      <c r="O807" s="23">
        <f t="shared" si="150"/>
        <v>2021</v>
      </c>
    </row>
    <row r="808" spans="1:15" x14ac:dyDescent="0.55000000000000004">
      <c r="A808" s="33">
        <v>44292</v>
      </c>
      <c r="B808" s="9" t="s">
        <v>7147</v>
      </c>
      <c r="C808" s="9">
        <v>18</v>
      </c>
      <c r="D808" s="9" t="s">
        <v>14118</v>
      </c>
      <c r="E808" s="10" t="s">
        <v>14121</v>
      </c>
      <c r="F808" s="10" t="str">
        <f t="shared" si="154"/>
        <v>B07NC12T2R</v>
      </c>
      <c r="G808" s="10" t="str">
        <f t="shared" si="154"/>
        <v>BluetoothSpeakers</v>
      </c>
      <c r="H808" s="23">
        <f t="shared" si="154"/>
        <v>1799</v>
      </c>
      <c r="I808" s="23">
        <f t="shared" si="154"/>
        <v>4990</v>
      </c>
      <c r="J808" s="11">
        <f t="shared" si="154"/>
        <v>0.64</v>
      </c>
      <c r="K808" s="23">
        <f t="shared" si="146"/>
        <v>89820</v>
      </c>
      <c r="L808" s="23">
        <f t="shared" si="147"/>
        <v>11657.52</v>
      </c>
      <c r="M808" s="23">
        <f t="shared" si="149"/>
        <v>6</v>
      </c>
      <c r="N808" s="23" t="str">
        <f t="shared" si="148"/>
        <v>Apr</v>
      </c>
      <c r="O808" s="23">
        <f t="shared" si="150"/>
        <v>2021</v>
      </c>
    </row>
    <row r="809" spans="1:15" x14ac:dyDescent="0.55000000000000004">
      <c r="A809" s="33">
        <v>44293</v>
      </c>
      <c r="B809" s="9" t="s">
        <v>7158</v>
      </c>
      <c r="C809" s="23">
        <v>6</v>
      </c>
      <c r="D809" s="9" t="s">
        <v>14119</v>
      </c>
      <c r="E809" s="10" t="s">
        <v>14124</v>
      </c>
      <c r="F809" s="10" t="str">
        <f t="shared" si="154"/>
        <v>B07WKBD37W</v>
      </c>
      <c r="G809" s="10" t="str">
        <f t="shared" si="154"/>
        <v>Adapters&amp;Multi-Outlets</v>
      </c>
      <c r="H809" s="23">
        <f t="shared" si="154"/>
        <v>425</v>
      </c>
      <c r="I809" s="23">
        <f t="shared" si="154"/>
        <v>999</v>
      </c>
      <c r="J809" s="11">
        <f t="shared" si="154"/>
        <v>0.56999999999999995</v>
      </c>
      <c r="K809" s="23">
        <f t="shared" si="146"/>
        <v>5994</v>
      </c>
      <c r="L809" s="23">
        <f t="shared" si="147"/>
        <v>1096.5000000000002</v>
      </c>
      <c r="M809" s="23">
        <f t="shared" si="149"/>
        <v>7</v>
      </c>
      <c r="N809" s="23" t="str">
        <f t="shared" si="148"/>
        <v>Apr</v>
      </c>
      <c r="O809" s="23">
        <f t="shared" si="150"/>
        <v>2021</v>
      </c>
    </row>
    <row r="810" spans="1:15" x14ac:dyDescent="0.55000000000000004">
      <c r="A810" s="33">
        <v>44294</v>
      </c>
      <c r="B810" s="9" t="s">
        <v>7170</v>
      </c>
      <c r="C810" s="9">
        <v>6</v>
      </c>
      <c r="D810" s="9" t="s">
        <v>14118</v>
      </c>
      <c r="E810" s="10" t="s">
        <v>14121</v>
      </c>
      <c r="F810" s="10" t="str">
        <f t="shared" si="154"/>
        <v>B08JMC1988</v>
      </c>
      <c r="G810" s="10" t="str">
        <f t="shared" si="154"/>
        <v>OutdoorSpeakers</v>
      </c>
      <c r="H810" s="23">
        <f t="shared" si="154"/>
        <v>999</v>
      </c>
      <c r="I810" s="23">
        <f t="shared" si="154"/>
        <v>2490</v>
      </c>
      <c r="J810" s="11">
        <f t="shared" si="154"/>
        <v>0.6</v>
      </c>
      <c r="K810" s="23">
        <f t="shared" si="146"/>
        <v>14940</v>
      </c>
      <c r="L810" s="23">
        <f t="shared" si="147"/>
        <v>2397.6</v>
      </c>
      <c r="M810" s="23">
        <f t="shared" si="149"/>
        <v>8</v>
      </c>
      <c r="N810" s="23" t="str">
        <f t="shared" si="148"/>
        <v>Apr</v>
      </c>
      <c r="O810" s="23">
        <f t="shared" si="150"/>
        <v>2021</v>
      </c>
    </row>
    <row r="811" spans="1:15" x14ac:dyDescent="0.55000000000000004">
      <c r="A811" s="33">
        <v>44295</v>
      </c>
      <c r="B811" s="9" t="s">
        <v>7180</v>
      </c>
      <c r="C811" s="9">
        <v>6</v>
      </c>
      <c r="D811" s="9" t="s">
        <v>14119</v>
      </c>
      <c r="E811" s="10" t="s">
        <v>14124</v>
      </c>
      <c r="F811" s="10" t="str">
        <f t="shared" si="154"/>
        <v>B09GFN8WZL</v>
      </c>
      <c r="G811" s="10" t="str">
        <f t="shared" si="154"/>
        <v>USBGraphicTablets</v>
      </c>
      <c r="H811" s="23">
        <f t="shared" si="154"/>
        <v>378</v>
      </c>
      <c r="I811" s="23">
        <f t="shared" si="154"/>
        <v>999</v>
      </c>
      <c r="J811" s="11">
        <f t="shared" si="154"/>
        <v>0.62</v>
      </c>
      <c r="K811" s="23">
        <f t="shared" si="146"/>
        <v>5994</v>
      </c>
      <c r="L811" s="23">
        <f t="shared" si="147"/>
        <v>861.84</v>
      </c>
      <c r="M811" s="23">
        <f t="shared" si="149"/>
        <v>9</v>
      </c>
      <c r="N811" s="23" t="str">
        <f t="shared" si="148"/>
        <v>Apr</v>
      </c>
      <c r="O811" s="23">
        <f t="shared" si="150"/>
        <v>2021</v>
      </c>
    </row>
    <row r="812" spans="1:15" x14ac:dyDescent="0.55000000000000004">
      <c r="A812" s="33">
        <v>44296</v>
      </c>
      <c r="B812" s="9" t="s">
        <v>7191</v>
      </c>
      <c r="C812" s="9">
        <v>7</v>
      </c>
      <c r="D812" s="9" t="s">
        <v>14118</v>
      </c>
      <c r="E812" s="10" t="s">
        <v>14121</v>
      </c>
      <c r="F812" s="10" t="str">
        <f t="shared" si="154"/>
        <v>B095X38CJS</v>
      </c>
      <c r="G812" s="10" t="str">
        <f t="shared" si="154"/>
        <v>ColouredPaper</v>
      </c>
      <c r="H812" s="23">
        <f t="shared" si="154"/>
        <v>99</v>
      </c>
      <c r="I812" s="23">
        <f t="shared" si="154"/>
        <v>99</v>
      </c>
      <c r="J812" s="11">
        <f t="shared" si="154"/>
        <v>0</v>
      </c>
      <c r="K812" s="23">
        <f t="shared" si="146"/>
        <v>693</v>
      </c>
      <c r="L812" s="23">
        <f t="shared" si="147"/>
        <v>693</v>
      </c>
      <c r="M812" s="23">
        <f t="shared" si="149"/>
        <v>10</v>
      </c>
      <c r="N812" s="23" t="str">
        <f t="shared" si="148"/>
        <v>Apr</v>
      </c>
      <c r="O812" s="23">
        <f t="shared" si="150"/>
        <v>2021</v>
      </c>
    </row>
    <row r="813" spans="1:15" x14ac:dyDescent="0.55000000000000004">
      <c r="A813" s="33">
        <v>44297</v>
      </c>
      <c r="B813" s="9" t="s">
        <v>7202</v>
      </c>
      <c r="C813" s="9">
        <v>7</v>
      </c>
      <c r="D813" s="9" t="s">
        <v>14119</v>
      </c>
      <c r="E813" s="10" t="s">
        <v>14124</v>
      </c>
      <c r="F813" s="10" t="str">
        <f t="shared" si="154"/>
        <v>B07ZKD8T1Q</v>
      </c>
      <c r="G813" s="10" t="str">
        <f t="shared" si="154"/>
        <v>Routers</v>
      </c>
      <c r="H813" s="23">
        <f t="shared" si="154"/>
        <v>1499</v>
      </c>
      <c r="I813" s="23">
        <f t="shared" si="154"/>
        <v>2999</v>
      </c>
      <c r="J813" s="11">
        <f t="shared" si="154"/>
        <v>0.5</v>
      </c>
      <c r="K813" s="23">
        <f t="shared" si="146"/>
        <v>20993</v>
      </c>
      <c r="L813" s="23">
        <f t="shared" si="147"/>
        <v>5246.5</v>
      </c>
      <c r="M813" s="23">
        <f t="shared" si="149"/>
        <v>11</v>
      </c>
      <c r="N813" s="23" t="str">
        <f t="shared" si="148"/>
        <v>Apr</v>
      </c>
      <c r="O813" s="23">
        <f t="shared" si="150"/>
        <v>2021</v>
      </c>
    </row>
    <row r="814" spans="1:15" x14ac:dyDescent="0.55000000000000004">
      <c r="A814" s="33">
        <v>44298</v>
      </c>
      <c r="B814" s="9" t="s">
        <v>7212</v>
      </c>
      <c r="C814" s="9">
        <v>7</v>
      </c>
      <c r="D814" s="9" t="s">
        <v>14118</v>
      </c>
      <c r="E814" s="10" t="s">
        <v>14121</v>
      </c>
      <c r="F814" s="10" t="str">
        <f t="shared" ref="F814:J823" si="155">VLOOKUP($B814,Cleaned_data,F$2,FALSE)</f>
        <v>B07G3YNLJB</v>
      </c>
      <c r="G814" s="10" t="str">
        <f t="shared" si="155"/>
        <v>InternalSolidStateDrives</v>
      </c>
      <c r="H814" s="23">
        <f t="shared" si="155"/>
        <v>1815</v>
      </c>
      <c r="I814" s="23">
        <f t="shared" si="155"/>
        <v>3100</v>
      </c>
      <c r="J814" s="11">
        <f t="shared" si="155"/>
        <v>0.41</v>
      </c>
      <c r="K814" s="23">
        <f t="shared" si="146"/>
        <v>21700</v>
      </c>
      <c r="L814" s="23">
        <f t="shared" si="147"/>
        <v>7495.9500000000007</v>
      </c>
      <c r="M814" s="23">
        <f t="shared" si="149"/>
        <v>12</v>
      </c>
      <c r="N814" s="23" t="str">
        <f t="shared" si="148"/>
        <v>Apr</v>
      </c>
      <c r="O814" s="23">
        <f t="shared" si="150"/>
        <v>2021</v>
      </c>
    </row>
    <row r="815" spans="1:15" x14ac:dyDescent="0.55000000000000004">
      <c r="A815" s="33">
        <v>44299</v>
      </c>
      <c r="B815" s="9" t="s">
        <v>7224</v>
      </c>
      <c r="C815" s="9">
        <v>7</v>
      </c>
      <c r="D815" s="9" t="s">
        <v>14119</v>
      </c>
      <c r="E815" s="10" t="s">
        <v>14124</v>
      </c>
      <c r="F815" s="10" t="str">
        <f t="shared" si="155"/>
        <v>B00P93X2H6</v>
      </c>
      <c r="G815" s="10" t="str">
        <f t="shared" si="155"/>
        <v>Notebooks,WritingPads&amp;Diaries</v>
      </c>
      <c r="H815" s="23">
        <f t="shared" si="155"/>
        <v>67</v>
      </c>
      <c r="I815" s="23">
        <f t="shared" si="155"/>
        <v>75</v>
      </c>
      <c r="J815" s="11">
        <f t="shared" si="155"/>
        <v>0.11</v>
      </c>
      <c r="K815" s="23">
        <f t="shared" si="146"/>
        <v>525</v>
      </c>
      <c r="L815" s="23">
        <f t="shared" si="147"/>
        <v>417.41</v>
      </c>
      <c r="M815" s="23">
        <f t="shared" si="149"/>
        <v>13</v>
      </c>
      <c r="N815" s="23" t="str">
        <f t="shared" si="148"/>
        <v>Apr</v>
      </c>
      <c r="O815" s="23">
        <f t="shared" si="150"/>
        <v>2021</v>
      </c>
    </row>
    <row r="816" spans="1:15" x14ac:dyDescent="0.55000000000000004">
      <c r="A816" s="33">
        <v>44300</v>
      </c>
      <c r="B816" s="9" t="s">
        <v>7236</v>
      </c>
      <c r="C816" s="9">
        <v>7</v>
      </c>
      <c r="D816" s="9" t="s">
        <v>14118</v>
      </c>
      <c r="E816" s="10" t="s">
        <v>14121</v>
      </c>
      <c r="F816" s="10" t="str">
        <f t="shared" si="155"/>
        <v>B0798PJPCL</v>
      </c>
      <c r="G816" s="10" t="str">
        <f t="shared" si="155"/>
        <v>USBLapdesks</v>
      </c>
      <c r="H816" s="23">
        <f t="shared" si="155"/>
        <v>1889</v>
      </c>
      <c r="I816" s="23">
        <f t="shared" si="155"/>
        <v>2699</v>
      </c>
      <c r="J816" s="11">
        <f t="shared" si="155"/>
        <v>0.3</v>
      </c>
      <c r="K816" s="23">
        <f t="shared" si="146"/>
        <v>18893</v>
      </c>
      <c r="L816" s="23">
        <f t="shared" si="147"/>
        <v>9256.0999999999985</v>
      </c>
      <c r="M816" s="23">
        <f t="shared" si="149"/>
        <v>14</v>
      </c>
      <c r="N816" s="23" t="str">
        <f t="shared" si="148"/>
        <v>Apr</v>
      </c>
      <c r="O816" s="23">
        <f t="shared" si="150"/>
        <v>2021</v>
      </c>
    </row>
    <row r="817" spans="1:15" x14ac:dyDescent="0.55000000000000004">
      <c r="A817" s="33">
        <v>44301</v>
      </c>
      <c r="B817" s="9" t="s">
        <v>7246</v>
      </c>
      <c r="C817" s="9">
        <v>7</v>
      </c>
      <c r="D817" s="9" t="s">
        <v>14119</v>
      </c>
      <c r="E817" s="10" t="s">
        <v>14124</v>
      </c>
      <c r="F817" s="10" t="str">
        <f t="shared" si="155"/>
        <v>B09GFWJDY1</v>
      </c>
      <c r="G817" s="10" t="str">
        <f t="shared" si="155"/>
        <v>USBIn-Ear</v>
      </c>
      <c r="H817" s="23">
        <f t="shared" si="155"/>
        <v>499</v>
      </c>
      <c r="I817" s="23">
        <f t="shared" si="155"/>
        <v>1499</v>
      </c>
      <c r="J817" s="11">
        <f t="shared" si="155"/>
        <v>0.67</v>
      </c>
      <c r="K817" s="23">
        <f t="shared" si="146"/>
        <v>10493</v>
      </c>
      <c r="L817" s="23">
        <f t="shared" si="147"/>
        <v>1152.6899999999998</v>
      </c>
      <c r="M817" s="23">
        <f t="shared" si="149"/>
        <v>15</v>
      </c>
      <c r="N817" s="23" t="str">
        <f t="shared" si="148"/>
        <v>Apr</v>
      </c>
      <c r="O817" s="23">
        <f t="shared" si="150"/>
        <v>2021</v>
      </c>
    </row>
    <row r="818" spans="1:15" x14ac:dyDescent="0.55000000000000004">
      <c r="A818" s="33">
        <v>44302</v>
      </c>
      <c r="B818" s="9" t="s">
        <v>7256</v>
      </c>
      <c r="C818" s="9">
        <v>7</v>
      </c>
      <c r="D818" s="9" t="s">
        <v>14118</v>
      </c>
      <c r="E818" s="10" t="s">
        <v>14121</v>
      </c>
      <c r="F818" s="10" t="str">
        <f t="shared" si="155"/>
        <v>B09MZ6WZ6V</v>
      </c>
      <c r="G818" s="10" t="str">
        <f t="shared" si="155"/>
        <v>MousePads</v>
      </c>
      <c r="H818" s="23">
        <f t="shared" si="155"/>
        <v>499</v>
      </c>
      <c r="I818" s="23">
        <f t="shared" si="155"/>
        <v>999</v>
      </c>
      <c r="J818" s="11">
        <f t="shared" si="155"/>
        <v>0.5</v>
      </c>
      <c r="K818" s="23">
        <f t="shared" si="146"/>
        <v>6993</v>
      </c>
      <c r="L818" s="23">
        <f t="shared" si="147"/>
        <v>1746.5</v>
      </c>
      <c r="M818" s="23">
        <f t="shared" si="149"/>
        <v>16</v>
      </c>
      <c r="N818" s="23" t="str">
        <f t="shared" si="148"/>
        <v>Apr</v>
      </c>
      <c r="O818" s="23">
        <f t="shared" si="150"/>
        <v>2021</v>
      </c>
    </row>
    <row r="819" spans="1:15" x14ac:dyDescent="0.55000000000000004">
      <c r="A819" s="33">
        <v>44303</v>
      </c>
      <c r="B819" s="9" t="s">
        <v>7266</v>
      </c>
      <c r="C819" s="9">
        <v>11</v>
      </c>
      <c r="D819" s="9" t="s">
        <v>14119</v>
      </c>
      <c r="E819" s="10" t="s">
        <v>14124</v>
      </c>
      <c r="F819" s="10" t="str">
        <f t="shared" si="155"/>
        <v>B094QZLJQ6</v>
      </c>
      <c r="G819" s="10" t="str">
        <f t="shared" si="155"/>
        <v>USB</v>
      </c>
      <c r="H819" s="23">
        <f t="shared" si="155"/>
        <v>5799</v>
      </c>
      <c r="I819" s="23">
        <f t="shared" si="155"/>
        <v>7999</v>
      </c>
      <c r="J819" s="11">
        <f t="shared" si="155"/>
        <v>0.28000000000000003</v>
      </c>
      <c r="K819" s="23">
        <f t="shared" si="146"/>
        <v>87989</v>
      </c>
      <c r="L819" s="23">
        <f t="shared" si="147"/>
        <v>45928.08</v>
      </c>
      <c r="M819" s="23">
        <f t="shared" si="149"/>
        <v>17</v>
      </c>
      <c r="N819" s="23" t="str">
        <f t="shared" si="148"/>
        <v>Apr</v>
      </c>
      <c r="O819" s="23">
        <f t="shared" si="150"/>
        <v>2021</v>
      </c>
    </row>
    <row r="820" spans="1:15" x14ac:dyDescent="0.55000000000000004">
      <c r="A820" s="33">
        <v>44304</v>
      </c>
      <c r="B820" s="9" t="s">
        <v>7277</v>
      </c>
      <c r="C820" s="9">
        <v>11</v>
      </c>
      <c r="D820" s="9" t="s">
        <v>14118</v>
      </c>
      <c r="E820" s="10" t="s">
        <v>14121</v>
      </c>
      <c r="F820" s="10" t="str">
        <f t="shared" si="155"/>
        <v>B07L3NDN24</v>
      </c>
      <c r="G820" s="10" t="str">
        <f t="shared" si="155"/>
        <v>MultimediaSpeakerSystems</v>
      </c>
      <c r="H820" s="23">
        <f t="shared" si="155"/>
        <v>499</v>
      </c>
      <c r="I820" s="23">
        <f t="shared" si="155"/>
        <v>799</v>
      </c>
      <c r="J820" s="11">
        <f t="shared" si="155"/>
        <v>0.38</v>
      </c>
      <c r="K820" s="23">
        <f t="shared" si="146"/>
        <v>8789</v>
      </c>
      <c r="L820" s="23">
        <f t="shared" si="147"/>
        <v>3403.18</v>
      </c>
      <c r="M820" s="23">
        <f t="shared" si="149"/>
        <v>18</v>
      </c>
      <c r="N820" s="23" t="str">
        <f t="shared" si="148"/>
        <v>Apr</v>
      </c>
      <c r="O820" s="23">
        <f t="shared" si="150"/>
        <v>2021</v>
      </c>
    </row>
    <row r="821" spans="1:15" x14ac:dyDescent="0.55000000000000004">
      <c r="A821" s="33">
        <v>44305</v>
      </c>
      <c r="B821" s="9" t="s">
        <v>7288</v>
      </c>
      <c r="C821" s="9">
        <v>11</v>
      </c>
      <c r="D821" s="9" t="s">
        <v>14119</v>
      </c>
      <c r="E821" s="10" t="s">
        <v>14124</v>
      </c>
      <c r="F821" s="10" t="str">
        <f t="shared" si="155"/>
        <v>B08WD18LJZ</v>
      </c>
      <c r="G821" s="10" t="str">
        <f t="shared" si="155"/>
        <v>USBGraphicTablets</v>
      </c>
      <c r="H821" s="23">
        <f t="shared" si="155"/>
        <v>249</v>
      </c>
      <c r="I821" s="23">
        <f t="shared" si="155"/>
        <v>600</v>
      </c>
      <c r="J821" s="11">
        <f t="shared" si="155"/>
        <v>0.59</v>
      </c>
      <c r="K821" s="23">
        <f t="shared" si="146"/>
        <v>6600</v>
      </c>
      <c r="L821" s="23">
        <f t="shared" si="147"/>
        <v>1122.99</v>
      </c>
      <c r="M821" s="23">
        <f t="shared" si="149"/>
        <v>19</v>
      </c>
      <c r="N821" s="23" t="str">
        <f t="shared" si="148"/>
        <v>Apr</v>
      </c>
      <c r="O821" s="23">
        <f t="shared" si="150"/>
        <v>2021</v>
      </c>
    </row>
    <row r="822" spans="1:15" x14ac:dyDescent="0.55000000000000004">
      <c r="A822" s="33">
        <v>44306</v>
      </c>
      <c r="B822" s="9" t="s">
        <v>354</v>
      </c>
      <c r="C822" s="9">
        <v>11</v>
      </c>
      <c r="D822" s="9" t="s">
        <v>14118</v>
      </c>
      <c r="E822" s="10" t="s">
        <v>14121</v>
      </c>
      <c r="F822" s="10" t="str">
        <f t="shared" si="155"/>
        <v>B09CMM3VGK</v>
      </c>
      <c r="G822" s="10" t="str">
        <f t="shared" si="155"/>
        <v>USBCables</v>
      </c>
      <c r="H822" s="23">
        <f t="shared" si="155"/>
        <v>179</v>
      </c>
      <c r="I822" s="23">
        <f t="shared" si="155"/>
        <v>499</v>
      </c>
      <c r="J822" s="11">
        <f t="shared" si="155"/>
        <v>0.64</v>
      </c>
      <c r="K822" s="23">
        <f t="shared" si="146"/>
        <v>5489</v>
      </c>
      <c r="L822" s="23">
        <f t="shared" si="147"/>
        <v>708.83999999999992</v>
      </c>
      <c r="M822" s="23">
        <f t="shared" si="149"/>
        <v>20</v>
      </c>
      <c r="N822" s="23" t="str">
        <f t="shared" si="148"/>
        <v>Apr</v>
      </c>
      <c r="O822" s="23">
        <f t="shared" si="150"/>
        <v>2021</v>
      </c>
    </row>
    <row r="823" spans="1:15" x14ac:dyDescent="0.55000000000000004">
      <c r="A823" s="33">
        <v>44307</v>
      </c>
      <c r="B823" s="9" t="s">
        <v>7299</v>
      </c>
      <c r="C823" s="9">
        <v>9</v>
      </c>
      <c r="D823" s="9" t="s">
        <v>14119</v>
      </c>
      <c r="E823" s="10" t="s">
        <v>14124</v>
      </c>
      <c r="F823" s="10" t="str">
        <f t="shared" si="155"/>
        <v>B06XDKWLJH</v>
      </c>
      <c r="G823" s="10" t="str">
        <f t="shared" si="155"/>
        <v>USB</v>
      </c>
      <c r="H823" s="23">
        <f t="shared" si="155"/>
        <v>4449</v>
      </c>
      <c r="I823" s="23">
        <f t="shared" si="155"/>
        <v>5734</v>
      </c>
      <c r="J823" s="11">
        <f t="shared" si="155"/>
        <v>0.22</v>
      </c>
      <c r="K823" s="23">
        <f t="shared" si="146"/>
        <v>51606</v>
      </c>
      <c r="L823" s="23">
        <f t="shared" si="147"/>
        <v>31231.98</v>
      </c>
      <c r="M823" s="23">
        <f t="shared" si="149"/>
        <v>21</v>
      </c>
      <c r="N823" s="23" t="str">
        <f t="shared" si="148"/>
        <v>Apr</v>
      </c>
      <c r="O823" s="23">
        <f t="shared" si="150"/>
        <v>2021</v>
      </c>
    </row>
    <row r="824" spans="1:15" x14ac:dyDescent="0.55000000000000004">
      <c r="A824" s="33">
        <v>44308</v>
      </c>
      <c r="B824" s="9" t="s">
        <v>7311</v>
      </c>
      <c r="C824" s="9">
        <v>5</v>
      </c>
      <c r="D824" s="9" t="s">
        <v>14118</v>
      </c>
      <c r="E824" s="10" t="s">
        <v>14121</v>
      </c>
      <c r="F824" s="10" t="str">
        <f t="shared" ref="F824:J833" si="156">VLOOKUP($B824,Cleaned_data,F$2,FALSE)</f>
        <v>B01J1CFO5I</v>
      </c>
      <c r="G824" s="10" t="str">
        <f t="shared" si="156"/>
        <v>USBGamepads</v>
      </c>
      <c r="H824" s="23">
        <f t="shared" si="156"/>
        <v>299</v>
      </c>
      <c r="I824" s="23">
        <f t="shared" si="156"/>
        <v>550</v>
      </c>
      <c r="J824" s="11">
        <f t="shared" si="156"/>
        <v>0.46</v>
      </c>
      <c r="K824" s="23">
        <f t="shared" si="146"/>
        <v>2750</v>
      </c>
      <c r="L824" s="23">
        <f t="shared" si="147"/>
        <v>807.30000000000007</v>
      </c>
      <c r="M824" s="23">
        <f t="shared" si="149"/>
        <v>22</v>
      </c>
      <c r="N824" s="23" t="str">
        <f t="shared" si="148"/>
        <v>Apr</v>
      </c>
      <c r="O824" s="23">
        <f t="shared" si="150"/>
        <v>2021</v>
      </c>
    </row>
    <row r="825" spans="1:15" x14ac:dyDescent="0.55000000000000004">
      <c r="A825" s="33">
        <v>44309</v>
      </c>
      <c r="B825" s="9" t="s">
        <v>7321</v>
      </c>
      <c r="C825" s="9">
        <v>8</v>
      </c>
      <c r="D825" s="9" t="s">
        <v>14119</v>
      </c>
      <c r="E825" s="10" t="s">
        <v>14124</v>
      </c>
      <c r="F825" s="10" t="str">
        <f t="shared" si="156"/>
        <v>B07J2NGB69</v>
      </c>
      <c r="G825" s="10" t="str">
        <f t="shared" si="156"/>
        <v>USBMice</v>
      </c>
      <c r="H825" s="23">
        <f t="shared" si="156"/>
        <v>629</v>
      </c>
      <c r="I825" s="23">
        <f t="shared" si="156"/>
        <v>1390</v>
      </c>
      <c r="J825" s="11">
        <f t="shared" si="156"/>
        <v>0.55000000000000004</v>
      </c>
      <c r="K825" s="23">
        <f t="shared" si="146"/>
        <v>11120</v>
      </c>
      <c r="L825" s="23">
        <f t="shared" si="147"/>
        <v>2264.3999999999996</v>
      </c>
      <c r="M825" s="23">
        <f t="shared" si="149"/>
        <v>23</v>
      </c>
      <c r="N825" s="23" t="str">
        <f t="shared" si="148"/>
        <v>Apr</v>
      </c>
      <c r="O825" s="23">
        <f t="shared" si="150"/>
        <v>2021</v>
      </c>
    </row>
    <row r="826" spans="1:15" x14ac:dyDescent="0.55000000000000004">
      <c r="A826" s="33">
        <v>44310</v>
      </c>
      <c r="B826" s="9" t="s">
        <v>7333</v>
      </c>
      <c r="C826" s="9">
        <v>7</v>
      </c>
      <c r="D826" s="9" t="s">
        <v>14118</v>
      </c>
      <c r="E826" s="10" t="s">
        <v>14121</v>
      </c>
      <c r="F826" s="10" t="str">
        <f t="shared" si="156"/>
        <v>B00MUTWLW4</v>
      </c>
      <c r="G826" s="10" t="str">
        <f t="shared" si="156"/>
        <v>USBKeyboards</v>
      </c>
      <c r="H826" s="23">
        <f t="shared" si="156"/>
        <v>2595</v>
      </c>
      <c r="I826" s="23">
        <f t="shared" si="156"/>
        <v>3295</v>
      </c>
      <c r="J826" s="11">
        <f t="shared" si="156"/>
        <v>0.21</v>
      </c>
      <c r="K826" s="23">
        <f t="shared" si="146"/>
        <v>23065</v>
      </c>
      <c r="L826" s="23">
        <f t="shared" si="147"/>
        <v>14350.35</v>
      </c>
      <c r="M826" s="23">
        <f t="shared" si="149"/>
        <v>24</v>
      </c>
      <c r="N826" s="23" t="str">
        <f t="shared" si="148"/>
        <v>Apr</v>
      </c>
      <c r="O826" s="23">
        <f t="shared" si="150"/>
        <v>2021</v>
      </c>
    </row>
    <row r="827" spans="1:15" x14ac:dyDescent="0.55000000000000004">
      <c r="A827" s="33">
        <v>44311</v>
      </c>
      <c r="B827" s="9" t="s">
        <v>365</v>
      </c>
      <c r="C827" s="9">
        <v>6</v>
      </c>
      <c r="D827" s="9" t="s">
        <v>14119</v>
      </c>
      <c r="E827" s="10" t="s">
        <v>14124</v>
      </c>
      <c r="F827" s="10" t="str">
        <f t="shared" si="156"/>
        <v>B08QSC1XY8</v>
      </c>
      <c r="G827" s="10" t="str">
        <f t="shared" si="156"/>
        <v>USBCables</v>
      </c>
      <c r="H827" s="23">
        <f t="shared" si="156"/>
        <v>389</v>
      </c>
      <c r="I827" s="23">
        <f t="shared" si="156"/>
        <v>1099</v>
      </c>
      <c r="J827" s="11">
        <f t="shared" si="156"/>
        <v>0.65</v>
      </c>
      <c r="K827" s="23">
        <f t="shared" si="146"/>
        <v>6594</v>
      </c>
      <c r="L827" s="23">
        <f t="shared" si="147"/>
        <v>816.9</v>
      </c>
      <c r="M827" s="23">
        <f t="shared" si="149"/>
        <v>25</v>
      </c>
      <c r="N827" s="23" t="str">
        <f t="shared" si="148"/>
        <v>Apr</v>
      </c>
      <c r="O827" s="23">
        <f t="shared" si="150"/>
        <v>2021</v>
      </c>
    </row>
    <row r="828" spans="1:15" x14ac:dyDescent="0.55000000000000004">
      <c r="A828" s="33">
        <v>44312</v>
      </c>
      <c r="B828" s="9" t="s">
        <v>7346</v>
      </c>
      <c r="C828" s="9">
        <v>15</v>
      </c>
      <c r="D828" s="9" t="s">
        <v>14118</v>
      </c>
      <c r="E828" s="10" t="s">
        <v>14121</v>
      </c>
      <c r="F828" s="10" t="str">
        <f t="shared" si="156"/>
        <v>B017NC2IPM</v>
      </c>
      <c r="G828" s="10" t="str">
        <f t="shared" si="156"/>
        <v>Routers</v>
      </c>
      <c r="H828" s="23">
        <f t="shared" si="156"/>
        <v>1799</v>
      </c>
      <c r="I828" s="23">
        <f t="shared" si="156"/>
        <v>2911</v>
      </c>
      <c r="J828" s="11">
        <f t="shared" si="156"/>
        <v>0.38</v>
      </c>
      <c r="K828" s="23">
        <f t="shared" si="146"/>
        <v>43665</v>
      </c>
      <c r="L828" s="23">
        <f t="shared" si="147"/>
        <v>16730.7</v>
      </c>
      <c r="M828" s="23">
        <f t="shared" si="149"/>
        <v>26</v>
      </c>
      <c r="N828" s="23" t="str">
        <f t="shared" si="148"/>
        <v>Apr</v>
      </c>
      <c r="O828" s="23">
        <f t="shared" si="150"/>
        <v>2021</v>
      </c>
    </row>
    <row r="829" spans="1:15" x14ac:dyDescent="0.55000000000000004">
      <c r="A829" s="33">
        <v>44313</v>
      </c>
      <c r="B829" s="9" t="s">
        <v>7357</v>
      </c>
      <c r="C829" s="9">
        <v>23</v>
      </c>
      <c r="D829" s="9" t="s">
        <v>14119</v>
      </c>
      <c r="E829" s="10" t="s">
        <v>14124</v>
      </c>
      <c r="F829" s="10" t="str">
        <f t="shared" si="156"/>
        <v>B00N1U7JXM</v>
      </c>
      <c r="G829" s="10" t="str">
        <f t="shared" si="156"/>
        <v>Notebooks,WritingPads&amp;Diaries</v>
      </c>
      <c r="H829" s="23">
        <f t="shared" si="156"/>
        <v>90</v>
      </c>
      <c r="I829" s="23">
        <f t="shared" si="156"/>
        <v>175</v>
      </c>
      <c r="J829" s="11">
        <f t="shared" si="156"/>
        <v>0.49</v>
      </c>
      <c r="K829" s="23">
        <f t="shared" si="146"/>
        <v>4025</v>
      </c>
      <c r="L829" s="23">
        <f t="shared" si="147"/>
        <v>1055.7</v>
      </c>
      <c r="M829" s="23">
        <f t="shared" si="149"/>
        <v>27</v>
      </c>
      <c r="N829" s="23" t="str">
        <f t="shared" si="148"/>
        <v>Apr</v>
      </c>
      <c r="O829" s="23">
        <f t="shared" si="150"/>
        <v>2021</v>
      </c>
    </row>
    <row r="830" spans="1:15" x14ac:dyDescent="0.55000000000000004">
      <c r="A830" s="33">
        <v>44314</v>
      </c>
      <c r="B830" s="9" t="s">
        <v>7369</v>
      </c>
      <c r="C830" s="9">
        <v>14</v>
      </c>
      <c r="D830" s="9" t="s">
        <v>14118</v>
      </c>
      <c r="E830" s="10" t="s">
        <v>14121</v>
      </c>
      <c r="F830" s="10" t="str">
        <f t="shared" si="156"/>
        <v>B08HQL67D6</v>
      </c>
      <c r="G830" s="10" t="str">
        <f t="shared" si="156"/>
        <v>USBLapdesks</v>
      </c>
      <c r="H830" s="23">
        <f t="shared" si="156"/>
        <v>599</v>
      </c>
      <c r="I830" s="23">
        <f t="shared" si="156"/>
        <v>599</v>
      </c>
      <c r="J830" s="11">
        <f t="shared" si="156"/>
        <v>0</v>
      </c>
      <c r="K830" s="23">
        <f t="shared" si="146"/>
        <v>8386</v>
      </c>
      <c r="L830" s="23">
        <f t="shared" si="147"/>
        <v>8386</v>
      </c>
      <c r="M830" s="23">
        <f t="shared" si="149"/>
        <v>28</v>
      </c>
      <c r="N830" s="23" t="str">
        <f t="shared" si="148"/>
        <v>Apr</v>
      </c>
      <c r="O830" s="23">
        <f t="shared" si="150"/>
        <v>2021</v>
      </c>
    </row>
    <row r="831" spans="1:15" x14ac:dyDescent="0.55000000000000004">
      <c r="A831" s="33">
        <v>44315</v>
      </c>
      <c r="B831" s="9" t="s">
        <v>7379</v>
      </c>
      <c r="C831" s="9">
        <v>9</v>
      </c>
      <c r="D831" s="9" t="s">
        <v>14119</v>
      </c>
      <c r="E831" s="10" t="s">
        <v>14124</v>
      </c>
      <c r="F831" s="10" t="str">
        <f t="shared" si="156"/>
        <v>B09RKFBCV7</v>
      </c>
      <c r="G831" s="10" t="str">
        <f t="shared" si="156"/>
        <v>SmartWatches</v>
      </c>
      <c r="H831" s="23">
        <f t="shared" si="156"/>
        <v>1999</v>
      </c>
      <c r="I831" s="23">
        <f t="shared" si="156"/>
        <v>7999</v>
      </c>
      <c r="J831" s="11">
        <f t="shared" si="156"/>
        <v>0.75</v>
      </c>
      <c r="K831" s="23">
        <f t="shared" si="146"/>
        <v>71991</v>
      </c>
      <c r="L831" s="23">
        <f t="shared" si="147"/>
        <v>4497.75</v>
      </c>
      <c r="M831" s="23">
        <f t="shared" si="149"/>
        <v>29</v>
      </c>
      <c r="N831" s="23" t="str">
        <f t="shared" si="148"/>
        <v>Apr</v>
      </c>
      <c r="O831" s="23">
        <f t="shared" si="150"/>
        <v>2021</v>
      </c>
    </row>
    <row r="832" spans="1:15" x14ac:dyDescent="0.55000000000000004">
      <c r="A832" s="33">
        <v>44316</v>
      </c>
      <c r="B832" s="9" t="s">
        <v>7389</v>
      </c>
      <c r="C832" s="9">
        <v>4</v>
      </c>
      <c r="D832" s="9" t="s">
        <v>14118</v>
      </c>
      <c r="E832" s="10" t="s">
        <v>14121</v>
      </c>
      <c r="F832" s="10" t="str">
        <f t="shared" si="156"/>
        <v>B08KHM9VBJ</v>
      </c>
      <c r="G832" s="10" t="str">
        <f t="shared" si="156"/>
        <v>DataCards&amp;Dongles</v>
      </c>
      <c r="H832" s="23">
        <f t="shared" si="156"/>
        <v>2099</v>
      </c>
      <c r="I832" s="23">
        <f t="shared" si="156"/>
        <v>3250</v>
      </c>
      <c r="J832" s="11">
        <f t="shared" si="156"/>
        <v>0.35</v>
      </c>
      <c r="K832" s="23">
        <f t="shared" si="146"/>
        <v>13000</v>
      </c>
      <c r="L832" s="23">
        <f t="shared" si="147"/>
        <v>5457.4000000000005</v>
      </c>
      <c r="M832" s="23">
        <f t="shared" si="149"/>
        <v>30</v>
      </c>
      <c r="N832" s="23" t="str">
        <f t="shared" si="148"/>
        <v>Apr</v>
      </c>
      <c r="O832" s="23">
        <f t="shared" si="150"/>
        <v>2021</v>
      </c>
    </row>
    <row r="833" spans="1:15" x14ac:dyDescent="0.55000000000000004">
      <c r="A833" s="33">
        <v>44317</v>
      </c>
      <c r="B833" s="9" t="s">
        <v>7401</v>
      </c>
      <c r="C833" s="9">
        <v>3</v>
      </c>
      <c r="D833" s="9" t="s">
        <v>14119</v>
      </c>
      <c r="E833" s="10" t="s">
        <v>14124</v>
      </c>
      <c r="F833" s="10" t="str">
        <f t="shared" si="156"/>
        <v>B01IOZUHRS</v>
      </c>
      <c r="G833" s="10" t="str">
        <f t="shared" si="156"/>
        <v>USBLaptopChargers&amp;PowerSupplies</v>
      </c>
      <c r="H833" s="23">
        <f t="shared" si="156"/>
        <v>179</v>
      </c>
      <c r="I833" s="23">
        <f t="shared" si="156"/>
        <v>499</v>
      </c>
      <c r="J833" s="11">
        <f t="shared" si="156"/>
        <v>0.64</v>
      </c>
      <c r="K833" s="23">
        <f t="shared" si="146"/>
        <v>1497</v>
      </c>
      <c r="L833" s="23">
        <f t="shared" si="147"/>
        <v>193.32</v>
      </c>
      <c r="M833" s="23">
        <f t="shared" si="149"/>
        <v>1</v>
      </c>
      <c r="N833" s="23" t="str">
        <f t="shared" si="148"/>
        <v>May</v>
      </c>
      <c r="O833" s="23">
        <f t="shared" si="150"/>
        <v>2021</v>
      </c>
    </row>
    <row r="834" spans="1:15" x14ac:dyDescent="0.55000000000000004">
      <c r="A834" s="33">
        <v>44318</v>
      </c>
      <c r="B834" s="9" t="s">
        <v>7412</v>
      </c>
      <c r="C834" s="9">
        <v>8</v>
      </c>
      <c r="D834" s="9" t="s">
        <v>14118</v>
      </c>
      <c r="E834" s="10" t="s">
        <v>14121</v>
      </c>
      <c r="F834" s="10" t="str">
        <f t="shared" ref="F834:J843" si="157">VLOOKUP($B834,Cleaned_data,F$2,FALSE)</f>
        <v>B00CEQEGPI</v>
      </c>
      <c r="G834" s="10" t="str">
        <f t="shared" si="157"/>
        <v>USBKeyboard&amp;MouseSets</v>
      </c>
      <c r="H834" s="23">
        <f t="shared" si="157"/>
        <v>1345</v>
      </c>
      <c r="I834" s="23">
        <f t="shared" si="157"/>
        <v>2295</v>
      </c>
      <c r="J834" s="11">
        <f t="shared" si="157"/>
        <v>0.41</v>
      </c>
      <c r="K834" s="23">
        <f t="shared" si="146"/>
        <v>18360</v>
      </c>
      <c r="L834" s="23">
        <f t="shared" si="147"/>
        <v>6348.4000000000005</v>
      </c>
      <c r="M834" s="23">
        <f t="shared" si="149"/>
        <v>2</v>
      </c>
      <c r="N834" s="23" t="str">
        <f t="shared" si="148"/>
        <v>May</v>
      </c>
      <c r="O834" s="23">
        <f t="shared" si="150"/>
        <v>2021</v>
      </c>
    </row>
    <row r="835" spans="1:15" x14ac:dyDescent="0.55000000000000004">
      <c r="A835" s="33">
        <v>44319</v>
      </c>
      <c r="B835" s="9" t="s">
        <v>7424</v>
      </c>
      <c r="C835" s="9">
        <v>12</v>
      </c>
      <c r="D835" s="9" t="s">
        <v>14119</v>
      </c>
      <c r="E835" s="10" t="s">
        <v>14124</v>
      </c>
      <c r="F835" s="10" t="str">
        <f t="shared" si="157"/>
        <v>B08B6XWQ1C</v>
      </c>
      <c r="G835" s="10" t="str">
        <f t="shared" si="157"/>
        <v>TripodLegs</v>
      </c>
      <c r="H835" s="23">
        <f t="shared" si="157"/>
        <v>349</v>
      </c>
      <c r="I835" s="23">
        <f t="shared" si="157"/>
        <v>995</v>
      </c>
      <c r="J835" s="11">
        <f t="shared" si="157"/>
        <v>0.65</v>
      </c>
      <c r="K835" s="23">
        <f t="shared" si="146"/>
        <v>11940</v>
      </c>
      <c r="L835" s="23">
        <f t="shared" si="147"/>
        <v>1465.8</v>
      </c>
      <c r="M835" s="23">
        <f t="shared" si="149"/>
        <v>3</v>
      </c>
      <c r="N835" s="23" t="str">
        <f t="shared" si="148"/>
        <v>May</v>
      </c>
      <c r="O835" s="23">
        <f t="shared" si="150"/>
        <v>2021</v>
      </c>
    </row>
    <row r="836" spans="1:15" x14ac:dyDescent="0.55000000000000004">
      <c r="A836" s="33">
        <v>44320</v>
      </c>
      <c r="B836" s="9" t="s">
        <v>7434</v>
      </c>
      <c r="C836" s="9">
        <v>15</v>
      </c>
      <c r="D836" s="9" t="s">
        <v>14118</v>
      </c>
      <c r="E836" s="10" t="s">
        <v>14121</v>
      </c>
      <c r="F836" s="10" t="str">
        <f t="shared" si="157"/>
        <v>B01DGVKBC6</v>
      </c>
      <c r="G836" s="10" t="str">
        <f t="shared" si="157"/>
        <v>EthernetCables</v>
      </c>
      <c r="H836" s="23">
        <f t="shared" si="157"/>
        <v>287</v>
      </c>
      <c r="I836" s="23">
        <f t="shared" si="157"/>
        <v>499</v>
      </c>
      <c r="J836" s="11">
        <f t="shared" si="157"/>
        <v>0.42</v>
      </c>
      <c r="K836" s="23">
        <f t="shared" ref="K836:K899" si="158">$I836*$C836</f>
        <v>7485</v>
      </c>
      <c r="L836" s="23">
        <f t="shared" ref="L836:L899" si="159">$H836*$C836*(1-$J836)</f>
        <v>2496.9</v>
      </c>
      <c r="M836" s="23">
        <f t="shared" si="149"/>
        <v>4</v>
      </c>
      <c r="N836" s="23" t="str">
        <f t="shared" ref="N836:N899" si="160">TEXT(A836,"mmm")</f>
        <v>May</v>
      </c>
      <c r="O836" s="23">
        <f t="shared" si="150"/>
        <v>2021</v>
      </c>
    </row>
    <row r="837" spans="1:15" x14ac:dyDescent="0.55000000000000004">
      <c r="A837" s="33">
        <v>44321</v>
      </c>
      <c r="B837" s="9" t="s">
        <v>376</v>
      </c>
      <c r="C837" s="9">
        <v>17</v>
      </c>
      <c r="D837" s="9" t="s">
        <v>14119</v>
      </c>
      <c r="E837" s="10" t="s">
        <v>14124</v>
      </c>
      <c r="F837" s="10" t="str">
        <f t="shared" si="157"/>
        <v>B008FWZGSG</v>
      </c>
      <c r="G837" s="10" t="str">
        <f t="shared" si="157"/>
        <v>USBCables</v>
      </c>
      <c r="H837" s="23">
        <f t="shared" si="157"/>
        <v>599</v>
      </c>
      <c r="I837" s="23">
        <f t="shared" si="157"/>
        <v>599</v>
      </c>
      <c r="J837" s="11">
        <f t="shared" si="157"/>
        <v>0</v>
      </c>
      <c r="K837" s="23">
        <f t="shared" si="158"/>
        <v>10183</v>
      </c>
      <c r="L837" s="23">
        <f t="shared" si="159"/>
        <v>10183</v>
      </c>
      <c r="M837" s="23">
        <f t="shared" ref="M837:M900" si="161">DAY($A837)</f>
        <v>5</v>
      </c>
      <c r="N837" s="23" t="str">
        <f t="shared" si="160"/>
        <v>May</v>
      </c>
      <c r="O837" s="23">
        <f t="shared" ref="O837:O900" si="162">YEAR(A837)</f>
        <v>2021</v>
      </c>
    </row>
    <row r="838" spans="1:15" x14ac:dyDescent="0.55000000000000004">
      <c r="A838" s="33">
        <v>44322</v>
      </c>
      <c r="B838" s="9" t="s">
        <v>7448</v>
      </c>
      <c r="C838" s="9">
        <v>3</v>
      </c>
      <c r="D838" s="9" t="s">
        <v>14118</v>
      </c>
      <c r="E838" s="10" t="s">
        <v>14121</v>
      </c>
      <c r="F838" s="10" t="str">
        <f t="shared" si="157"/>
        <v>B08JD36C6H</v>
      </c>
      <c r="G838" s="10" t="str">
        <f t="shared" si="157"/>
        <v>USB</v>
      </c>
      <c r="H838" s="23">
        <f t="shared" si="157"/>
        <v>349</v>
      </c>
      <c r="I838" s="23">
        <f t="shared" si="157"/>
        <v>450</v>
      </c>
      <c r="J838" s="11">
        <f t="shared" si="157"/>
        <v>0.22</v>
      </c>
      <c r="K838" s="23">
        <f t="shared" si="158"/>
        <v>1350</v>
      </c>
      <c r="L838" s="23">
        <f t="shared" si="159"/>
        <v>816.66000000000008</v>
      </c>
      <c r="M838" s="23">
        <f t="shared" si="161"/>
        <v>6</v>
      </c>
      <c r="N838" s="23" t="str">
        <f t="shared" si="160"/>
        <v>May</v>
      </c>
      <c r="O838" s="23">
        <f t="shared" si="162"/>
        <v>2021</v>
      </c>
    </row>
    <row r="839" spans="1:15" x14ac:dyDescent="0.55000000000000004">
      <c r="A839" s="33">
        <v>44323</v>
      </c>
      <c r="B839" s="9" t="s">
        <v>7459</v>
      </c>
      <c r="C839" s="23">
        <v>2</v>
      </c>
      <c r="D839" s="9" t="s">
        <v>14119</v>
      </c>
      <c r="E839" s="10" t="s">
        <v>14124</v>
      </c>
      <c r="F839" s="10" t="str">
        <f t="shared" si="157"/>
        <v>B00E3DVQFS</v>
      </c>
      <c r="G839" s="10" t="str">
        <f t="shared" si="157"/>
        <v>USB</v>
      </c>
      <c r="H839" s="23">
        <f t="shared" si="157"/>
        <v>879</v>
      </c>
      <c r="I839" s="23">
        <f t="shared" si="157"/>
        <v>1109</v>
      </c>
      <c r="J839" s="11">
        <f t="shared" si="157"/>
        <v>0.21</v>
      </c>
      <c r="K839" s="23">
        <f t="shared" si="158"/>
        <v>2218</v>
      </c>
      <c r="L839" s="23">
        <f t="shared" si="159"/>
        <v>1388.8200000000002</v>
      </c>
      <c r="M839" s="23">
        <f t="shared" si="161"/>
        <v>7</v>
      </c>
      <c r="N839" s="23" t="str">
        <f t="shared" si="160"/>
        <v>May</v>
      </c>
      <c r="O839" s="23">
        <f t="shared" si="162"/>
        <v>2021</v>
      </c>
    </row>
    <row r="840" spans="1:15" x14ac:dyDescent="0.55000000000000004">
      <c r="A840" s="33">
        <v>44324</v>
      </c>
      <c r="B840" s="9" t="s">
        <v>387</v>
      </c>
      <c r="C840" s="9">
        <v>9</v>
      </c>
      <c r="D840" s="9" t="s">
        <v>14118</v>
      </c>
      <c r="E840" s="10" t="s">
        <v>14121</v>
      </c>
      <c r="F840" s="10" t="str">
        <f t="shared" si="157"/>
        <v>B0B4HJNPV4</v>
      </c>
      <c r="G840" s="10" t="str">
        <f t="shared" si="157"/>
        <v>USBCables</v>
      </c>
      <c r="H840" s="23">
        <f t="shared" si="157"/>
        <v>199</v>
      </c>
      <c r="I840" s="23">
        <f t="shared" si="157"/>
        <v>999</v>
      </c>
      <c r="J840" s="11">
        <f t="shared" si="157"/>
        <v>0.8</v>
      </c>
      <c r="K840" s="23">
        <f t="shared" si="158"/>
        <v>8991</v>
      </c>
      <c r="L840" s="23">
        <f t="shared" si="159"/>
        <v>358.19999999999993</v>
      </c>
      <c r="M840" s="23">
        <f t="shared" si="161"/>
        <v>8</v>
      </c>
      <c r="N840" s="23" t="str">
        <f t="shared" si="160"/>
        <v>May</v>
      </c>
      <c r="O840" s="23">
        <f t="shared" si="162"/>
        <v>2021</v>
      </c>
    </row>
    <row r="841" spans="1:15" x14ac:dyDescent="0.55000000000000004">
      <c r="A841" s="33">
        <v>44325</v>
      </c>
      <c r="B841" s="9" t="s">
        <v>7471</v>
      </c>
      <c r="C841" s="9">
        <v>5</v>
      </c>
      <c r="D841" s="9" t="s">
        <v>14119</v>
      </c>
      <c r="E841" s="10" t="s">
        <v>14124</v>
      </c>
      <c r="F841" s="10" t="str">
        <f t="shared" si="157"/>
        <v>B00BN5SNF0</v>
      </c>
      <c r="G841" s="10" t="str">
        <f t="shared" si="157"/>
        <v>USB</v>
      </c>
      <c r="H841" s="23">
        <f t="shared" si="157"/>
        <v>250</v>
      </c>
      <c r="I841" s="23">
        <f t="shared" si="157"/>
        <v>250</v>
      </c>
      <c r="J841" s="11">
        <f t="shared" si="157"/>
        <v>0</v>
      </c>
      <c r="K841" s="23">
        <f t="shared" si="158"/>
        <v>1250</v>
      </c>
      <c r="L841" s="23">
        <f t="shared" si="159"/>
        <v>1250</v>
      </c>
      <c r="M841" s="23">
        <f t="shared" si="161"/>
        <v>9</v>
      </c>
      <c r="N841" s="23" t="str">
        <f t="shared" si="160"/>
        <v>May</v>
      </c>
      <c r="O841" s="23">
        <f t="shared" si="162"/>
        <v>2021</v>
      </c>
    </row>
    <row r="842" spans="1:15" x14ac:dyDescent="0.55000000000000004">
      <c r="A842" s="33">
        <v>44326</v>
      </c>
      <c r="B842" s="9" t="s">
        <v>7481</v>
      </c>
      <c r="C842" s="9">
        <v>6</v>
      </c>
      <c r="D842" s="9" t="s">
        <v>14118</v>
      </c>
      <c r="E842" s="10" t="s">
        <v>14121</v>
      </c>
      <c r="F842" s="10" t="str">
        <f t="shared" si="157"/>
        <v>B09SGGRKV8</v>
      </c>
      <c r="G842" s="10" t="str">
        <f t="shared" si="157"/>
        <v>USBIn-Ear</v>
      </c>
      <c r="H842" s="23">
        <f t="shared" si="157"/>
        <v>199</v>
      </c>
      <c r="I842" s="23">
        <f t="shared" si="157"/>
        <v>499</v>
      </c>
      <c r="J842" s="11">
        <f t="shared" si="157"/>
        <v>0.6</v>
      </c>
      <c r="K842" s="23">
        <f t="shared" si="158"/>
        <v>2994</v>
      </c>
      <c r="L842" s="23">
        <f t="shared" si="159"/>
        <v>477.6</v>
      </c>
      <c r="M842" s="23">
        <f t="shared" si="161"/>
        <v>10</v>
      </c>
      <c r="N842" s="23" t="str">
        <f t="shared" si="160"/>
        <v>May</v>
      </c>
      <c r="O842" s="23">
        <f t="shared" si="162"/>
        <v>2021</v>
      </c>
    </row>
    <row r="843" spans="1:15" x14ac:dyDescent="0.55000000000000004">
      <c r="A843" s="33">
        <v>44327</v>
      </c>
      <c r="B843" s="9" t="s">
        <v>405</v>
      </c>
      <c r="C843" s="9">
        <v>8</v>
      </c>
      <c r="D843" s="9" t="s">
        <v>14119</v>
      </c>
      <c r="E843" s="10" t="s">
        <v>14124</v>
      </c>
      <c r="F843" s="10" t="str">
        <f t="shared" si="157"/>
        <v>B07XLCFSSN</v>
      </c>
      <c r="G843" s="10" t="str">
        <f t="shared" si="157"/>
        <v>USBCables</v>
      </c>
      <c r="H843" s="23">
        <f t="shared" si="157"/>
        <v>899</v>
      </c>
      <c r="I843" s="23">
        <f t="shared" si="157"/>
        <v>1900</v>
      </c>
      <c r="J843" s="11">
        <f t="shared" si="157"/>
        <v>0.53</v>
      </c>
      <c r="K843" s="23">
        <f t="shared" si="158"/>
        <v>15200</v>
      </c>
      <c r="L843" s="23">
        <f t="shared" si="159"/>
        <v>3380.24</v>
      </c>
      <c r="M843" s="23">
        <f t="shared" si="161"/>
        <v>11</v>
      </c>
      <c r="N843" s="23" t="str">
        <f t="shared" si="160"/>
        <v>May</v>
      </c>
      <c r="O843" s="23">
        <f t="shared" si="162"/>
        <v>2021</v>
      </c>
    </row>
    <row r="844" spans="1:15" x14ac:dyDescent="0.55000000000000004">
      <c r="A844" s="33">
        <v>44328</v>
      </c>
      <c r="B844" s="9" t="s">
        <v>416</v>
      </c>
      <c r="C844" s="9">
        <v>10</v>
      </c>
      <c r="D844" s="9" t="s">
        <v>14118</v>
      </c>
      <c r="E844" s="10" t="s">
        <v>14121</v>
      </c>
      <c r="F844" s="10" t="str">
        <f t="shared" ref="F844:J853" si="163">VLOOKUP($B844,Cleaned_data,F$2,FALSE)</f>
        <v>B09RZS1NQT</v>
      </c>
      <c r="G844" s="10" t="str">
        <f t="shared" si="163"/>
        <v>USBCables</v>
      </c>
      <c r="H844" s="23">
        <f t="shared" si="163"/>
        <v>199</v>
      </c>
      <c r="I844" s="23">
        <f t="shared" si="163"/>
        <v>999</v>
      </c>
      <c r="J844" s="11">
        <f t="shared" si="163"/>
        <v>0.8</v>
      </c>
      <c r="K844" s="23">
        <f t="shared" si="158"/>
        <v>9990</v>
      </c>
      <c r="L844" s="23">
        <f t="shared" si="159"/>
        <v>397.99999999999989</v>
      </c>
      <c r="M844" s="23">
        <f t="shared" si="161"/>
        <v>12</v>
      </c>
      <c r="N844" s="23" t="str">
        <f t="shared" si="160"/>
        <v>May</v>
      </c>
      <c r="O844" s="23">
        <f t="shared" si="162"/>
        <v>2021</v>
      </c>
    </row>
    <row r="845" spans="1:15" x14ac:dyDescent="0.55000000000000004">
      <c r="A845" s="33">
        <v>44329</v>
      </c>
      <c r="B845" s="9" t="s">
        <v>7495</v>
      </c>
      <c r="C845" s="9">
        <v>15</v>
      </c>
      <c r="D845" s="9" t="s">
        <v>14119</v>
      </c>
      <c r="E845" s="10" t="s">
        <v>14124</v>
      </c>
      <c r="F845" s="10" t="str">
        <f t="shared" si="163"/>
        <v>B084BR3QX8</v>
      </c>
      <c r="G845" s="10" t="str">
        <f t="shared" si="163"/>
        <v>USBLaptopChargers&amp;PowerSupplies</v>
      </c>
      <c r="H845" s="23">
        <f t="shared" si="163"/>
        <v>149</v>
      </c>
      <c r="I845" s="23">
        <f t="shared" si="163"/>
        <v>999</v>
      </c>
      <c r="J845" s="11">
        <f t="shared" si="163"/>
        <v>0.85</v>
      </c>
      <c r="K845" s="23">
        <f t="shared" si="158"/>
        <v>14985</v>
      </c>
      <c r="L845" s="23">
        <f t="shared" si="159"/>
        <v>335.25000000000006</v>
      </c>
      <c r="M845" s="23">
        <f t="shared" si="161"/>
        <v>13</v>
      </c>
      <c r="N845" s="23" t="str">
        <f t="shared" si="160"/>
        <v>May</v>
      </c>
      <c r="O845" s="23">
        <f t="shared" si="162"/>
        <v>2021</v>
      </c>
    </row>
    <row r="846" spans="1:15" x14ac:dyDescent="0.55000000000000004">
      <c r="A846" s="33">
        <v>44330</v>
      </c>
      <c r="B846" s="9" t="s">
        <v>7505</v>
      </c>
      <c r="C846" s="9">
        <v>17</v>
      </c>
      <c r="D846" s="9" t="s">
        <v>14118</v>
      </c>
      <c r="E846" s="10" t="s">
        <v>14121</v>
      </c>
      <c r="F846" s="10" t="str">
        <f t="shared" si="163"/>
        <v>B09VC2D2WG</v>
      </c>
      <c r="G846" s="10" t="str">
        <f t="shared" si="163"/>
        <v>USBGraphicTablets</v>
      </c>
      <c r="H846" s="23">
        <f t="shared" si="163"/>
        <v>469</v>
      </c>
      <c r="I846" s="23">
        <f t="shared" si="163"/>
        <v>1499</v>
      </c>
      <c r="J846" s="11">
        <f t="shared" si="163"/>
        <v>0.69</v>
      </c>
      <c r="K846" s="23">
        <f t="shared" si="158"/>
        <v>25483</v>
      </c>
      <c r="L846" s="23">
        <f t="shared" si="159"/>
        <v>2471.6300000000006</v>
      </c>
      <c r="M846" s="23">
        <f t="shared" si="161"/>
        <v>14</v>
      </c>
      <c r="N846" s="23" t="str">
        <f t="shared" si="160"/>
        <v>May</v>
      </c>
      <c r="O846" s="23">
        <f t="shared" si="162"/>
        <v>2021</v>
      </c>
    </row>
    <row r="847" spans="1:15" x14ac:dyDescent="0.55000000000000004">
      <c r="A847" s="33">
        <v>44331</v>
      </c>
      <c r="B847" s="9" t="s">
        <v>7516</v>
      </c>
      <c r="C847" s="9">
        <v>18</v>
      </c>
      <c r="D847" s="9" t="s">
        <v>14119</v>
      </c>
      <c r="E847" s="10" t="s">
        <v>14124</v>
      </c>
      <c r="F847" s="10" t="str">
        <f t="shared" si="163"/>
        <v>B09163Q5CD</v>
      </c>
      <c r="G847" s="10" t="str">
        <f t="shared" si="163"/>
        <v>USB</v>
      </c>
      <c r="H847" s="23">
        <f t="shared" si="163"/>
        <v>1187</v>
      </c>
      <c r="I847" s="23">
        <f t="shared" si="163"/>
        <v>1929</v>
      </c>
      <c r="J847" s="11">
        <f t="shared" si="163"/>
        <v>0.38</v>
      </c>
      <c r="K847" s="23">
        <f t="shared" si="158"/>
        <v>34722</v>
      </c>
      <c r="L847" s="23">
        <f t="shared" si="159"/>
        <v>13246.92</v>
      </c>
      <c r="M847" s="23">
        <f t="shared" si="161"/>
        <v>15</v>
      </c>
      <c r="N847" s="23" t="str">
        <f t="shared" si="160"/>
        <v>May</v>
      </c>
      <c r="O847" s="23">
        <f t="shared" si="162"/>
        <v>2021</v>
      </c>
    </row>
    <row r="848" spans="1:15" x14ac:dyDescent="0.55000000000000004">
      <c r="A848" s="33">
        <v>44332</v>
      </c>
      <c r="B848" s="9" t="s">
        <v>7528</v>
      </c>
      <c r="C848" s="9">
        <v>6</v>
      </c>
      <c r="D848" s="9" t="s">
        <v>14118</v>
      </c>
      <c r="E848" s="10" t="s">
        <v>14121</v>
      </c>
      <c r="F848" s="10" t="str">
        <f t="shared" si="163"/>
        <v>B08K9PX15C</v>
      </c>
      <c r="G848" s="10" t="str">
        <f t="shared" si="163"/>
        <v>USBPCSpeakers</v>
      </c>
      <c r="H848" s="23">
        <f t="shared" si="163"/>
        <v>849</v>
      </c>
      <c r="I848" s="23">
        <f t="shared" si="163"/>
        <v>1499</v>
      </c>
      <c r="J848" s="11">
        <f t="shared" si="163"/>
        <v>0.43</v>
      </c>
      <c r="K848" s="23">
        <f t="shared" si="158"/>
        <v>8994</v>
      </c>
      <c r="L848" s="23">
        <f t="shared" si="159"/>
        <v>2903.5800000000004</v>
      </c>
      <c r="M848" s="23">
        <f t="shared" si="161"/>
        <v>16</v>
      </c>
      <c r="N848" s="23" t="str">
        <f t="shared" si="160"/>
        <v>May</v>
      </c>
      <c r="O848" s="23">
        <f t="shared" si="162"/>
        <v>2021</v>
      </c>
    </row>
    <row r="849" spans="1:15" x14ac:dyDescent="0.55000000000000004">
      <c r="A849" s="33">
        <v>44333</v>
      </c>
      <c r="B849" s="9" t="s">
        <v>7539</v>
      </c>
      <c r="C849" s="9">
        <v>6</v>
      </c>
      <c r="D849" s="9" t="s">
        <v>14119</v>
      </c>
      <c r="E849" s="10" t="s">
        <v>14124</v>
      </c>
      <c r="F849" s="10" t="str">
        <f t="shared" si="163"/>
        <v>B083RD1J99</v>
      </c>
      <c r="G849" s="10" t="str">
        <f t="shared" si="163"/>
        <v>USBMice</v>
      </c>
      <c r="H849" s="23">
        <f t="shared" si="163"/>
        <v>328</v>
      </c>
      <c r="I849" s="23">
        <f t="shared" si="163"/>
        <v>399</v>
      </c>
      <c r="J849" s="11">
        <f t="shared" si="163"/>
        <v>0.18</v>
      </c>
      <c r="K849" s="23">
        <f t="shared" si="158"/>
        <v>2394</v>
      </c>
      <c r="L849" s="23">
        <f t="shared" si="159"/>
        <v>1613.7600000000002</v>
      </c>
      <c r="M849" s="23">
        <f t="shared" si="161"/>
        <v>17</v>
      </c>
      <c r="N849" s="23" t="str">
        <f t="shared" si="160"/>
        <v>May</v>
      </c>
      <c r="O849" s="23">
        <f t="shared" si="162"/>
        <v>2021</v>
      </c>
    </row>
    <row r="850" spans="1:15" x14ac:dyDescent="0.55000000000000004">
      <c r="A850" s="33">
        <v>44334</v>
      </c>
      <c r="B850" s="9" t="s">
        <v>7550</v>
      </c>
      <c r="C850" s="9">
        <v>6</v>
      </c>
      <c r="D850" s="9" t="s">
        <v>14118</v>
      </c>
      <c r="E850" s="10" t="s">
        <v>14121</v>
      </c>
      <c r="F850" s="10" t="str">
        <f t="shared" si="163"/>
        <v>B09Z7YGV3R</v>
      </c>
      <c r="G850" s="10" t="str">
        <f t="shared" si="163"/>
        <v>USBLapdesks</v>
      </c>
      <c r="H850" s="23">
        <f t="shared" si="163"/>
        <v>269</v>
      </c>
      <c r="I850" s="23">
        <f t="shared" si="163"/>
        <v>699</v>
      </c>
      <c r="J850" s="11">
        <f t="shared" si="163"/>
        <v>0.62</v>
      </c>
      <c r="K850" s="23">
        <f t="shared" si="158"/>
        <v>4194</v>
      </c>
      <c r="L850" s="23">
        <f t="shared" si="159"/>
        <v>613.32000000000005</v>
      </c>
      <c r="M850" s="23">
        <f t="shared" si="161"/>
        <v>18</v>
      </c>
      <c r="N850" s="23" t="str">
        <f t="shared" si="160"/>
        <v>May</v>
      </c>
      <c r="O850" s="23">
        <f t="shared" si="162"/>
        <v>2021</v>
      </c>
    </row>
    <row r="851" spans="1:15" x14ac:dyDescent="0.55000000000000004">
      <c r="A851" s="33">
        <v>44335</v>
      </c>
      <c r="B851" s="9" t="s">
        <v>7560</v>
      </c>
      <c r="C851" s="9">
        <v>7</v>
      </c>
      <c r="D851" s="9" t="s">
        <v>14119</v>
      </c>
      <c r="E851" s="10" t="s">
        <v>14124</v>
      </c>
      <c r="F851" s="10" t="str">
        <f t="shared" si="163"/>
        <v>B00N3XLDW0</v>
      </c>
      <c r="G851" s="10" t="str">
        <f t="shared" si="163"/>
        <v>BatteryChargers</v>
      </c>
      <c r="H851" s="23">
        <f t="shared" si="163"/>
        <v>299</v>
      </c>
      <c r="I851" s="23">
        <f t="shared" si="163"/>
        <v>400</v>
      </c>
      <c r="J851" s="11">
        <f t="shared" si="163"/>
        <v>0.25</v>
      </c>
      <c r="K851" s="23">
        <f t="shared" si="158"/>
        <v>2800</v>
      </c>
      <c r="L851" s="23">
        <f t="shared" si="159"/>
        <v>1569.75</v>
      </c>
      <c r="M851" s="23">
        <f t="shared" si="161"/>
        <v>19</v>
      </c>
      <c r="N851" s="23" t="str">
        <f t="shared" si="160"/>
        <v>May</v>
      </c>
      <c r="O851" s="23">
        <f t="shared" si="162"/>
        <v>2021</v>
      </c>
    </row>
    <row r="852" spans="1:15" x14ac:dyDescent="0.55000000000000004">
      <c r="A852" s="33">
        <v>44336</v>
      </c>
      <c r="B852" s="9" t="s">
        <v>7572</v>
      </c>
      <c r="C852" s="9">
        <v>7</v>
      </c>
      <c r="D852" s="9" t="s">
        <v>14118</v>
      </c>
      <c r="E852" s="10" t="s">
        <v>14121</v>
      </c>
      <c r="F852" s="10" t="str">
        <f t="shared" si="163"/>
        <v>B07Z53L5QL</v>
      </c>
      <c r="G852" s="10" t="str">
        <f t="shared" si="163"/>
        <v>Cases</v>
      </c>
      <c r="H852" s="23">
        <f t="shared" si="163"/>
        <v>549</v>
      </c>
      <c r="I852" s="23">
        <f t="shared" si="163"/>
        <v>1499</v>
      </c>
      <c r="J852" s="11">
        <f t="shared" si="163"/>
        <v>0.63</v>
      </c>
      <c r="K852" s="23">
        <f t="shared" si="158"/>
        <v>10493</v>
      </c>
      <c r="L852" s="23">
        <f t="shared" si="159"/>
        <v>1421.91</v>
      </c>
      <c r="M852" s="23">
        <f t="shared" si="161"/>
        <v>20</v>
      </c>
      <c r="N852" s="23" t="str">
        <f t="shared" si="160"/>
        <v>May</v>
      </c>
      <c r="O852" s="23">
        <f t="shared" si="162"/>
        <v>2021</v>
      </c>
    </row>
    <row r="853" spans="1:15" x14ac:dyDescent="0.55000000000000004">
      <c r="A853" s="33">
        <v>44337</v>
      </c>
      <c r="B853" s="9" t="s">
        <v>7583</v>
      </c>
      <c r="C853" s="9">
        <v>7</v>
      </c>
      <c r="D853" s="9" t="s">
        <v>14119</v>
      </c>
      <c r="E853" s="10" t="s">
        <v>14124</v>
      </c>
      <c r="F853" s="10" t="str">
        <f t="shared" si="163"/>
        <v>B00P93X0VO</v>
      </c>
      <c r="G853" s="10" t="str">
        <f t="shared" si="163"/>
        <v>Notebooks,WritingPads&amp;Diaries</v>
      </c>
      <c r="H853" s="23">
        <f t="shared" si="163"/>
        <v>114</v>
      </c>
      <c r="I853" s="23">
        <f t="shared" si="163"/>
        <v>120</v>
      </c>
      <c r="J853" s="11">
        <f t="shared" si="163"/>
        <v>0.05</v>
      </c>
      <c r="K853" s="23">
        <f t="shared" si="158"/>
        <v>840</v>
      </c>
      <c r="L853" s="23">
        <f t="shared" si="159"/>
        <v>758.09999999999991</v>
      </c>
      <c r="M853" s="23">
        <f t="shared" si="161"/>
        <v>21</v>
      </c>
      <c r="N853" s="23" t="str">
        <f t="shared" si="160"/>
        <v>May</v>
      </c>
      <c r="O853" s="23">
        <f t="shared" si="162"/>
        <v>2021</v>
      </c>
    </row>
    <row r="854" spans="1:15" x14ac:dyDescent="0.55000000000000004">
      <c r="A854" s="33">
        <v>44338</v>
      </c>
      <c r="B854" s="9" t="s">
        <v>7594</v>
      </c>
      <c r="C854" s="9">
        <v>7</v>
      </c>
      <c r="D854" s="9" t="s">
        <v>14118</v>
      </c>
      <c r="E854" s="10" t="s">
        <v>14121</v>
      </c>
      <c r="F854" s="10" t="str">
        <f t="shared" ref="F854:J863" si="164">VLOOKUP($B854,Cleaned_data,F$2,FALSE)</f>
        <v>B07SBGFDX9</v>
      </c>
      <c r="G854" s="10" t="str">
        <f t="shared" si="164"/>
        <v>Pens,Pencils&amp;WritingSupplies</v>
      </c>
      <c r="H854" s="23">
        <f t="shared" si="164"/>
        <v>120</v>
      </c>
      <c r="I854" s="23">
        <f t="shared" si="164"/>
        <v>120</v>
      </c>
      <c r="J854" s="11">
        <f t="shared" si="164"/>
        <v>0</v>
      </c>
      <c r="K854" s="23">
        <f t="shared" si="158"/>
        <v>840</v>
      </c>
      <c r="L854" s="23">
        <f t="shared" si="159"/>
        <v>840</v>
      </c>
      <c r="M854" s="23">
        <f t="shared" si="161"/>
        <v>22</v>
      </c>
      <c r="N854" s="23" t="str">
        <f t="shared" si="160"/>
        <v>May</v>
      </c>
      <c r="O854" s="23">
        <f t="shared" si="162"/>
        <v>2021</v>
      </c>
    </row>
    <row r="855" spans="1:15" x14ac:dyDescent="0.55000000000000004">
      <c r="A855" s="33">
        <v>44339</v>
      </c>
      <c r="B855" s="9" t="s">
        <v>438</v>
      </c>
      <c r="C855" s="9">
        <v>7</v>
      </c>
      <c r="D855" s="9" t="s">
        <v>14119</v>
      </c>
      <c r="E855" s="10" t="s">
        <v>14124</v>
      </c>
      <c r="F855" s="10" t="str">
        <f t="shared" si="164"/>
        <v>B09C6HWG18</v>
      </c>
      <c r="G855" s="10" t="str">
        <f t="shared" si="164"/>
        <v>USBCables</v>
      </c>
      <c r="H855" s="23">
        <f t="shared" si="164"/>
        <v>970</v>
      </c>
      <c r="I855" s="23">
        <f t="shared" si="164"/>
        <v>1999</v>
      </c>
      <c r="J855" s="11">
        <f t="shared" si="164"/>
        <v>0.51</v>
      </c>
      <c r="K855" s="23">
        <f t="shared" si="158"/>
        <v>13993</v>
      </c>
      <c r="L855" s="23">
        <f t="shared" si="159"/>
        <v>3327.1</v>
      </c>
      <c r="M855" s="23">
        <f t="shared" si="161"/>
        <v>23</v>
      </c>
      <c r="N855" s="23" t="str">
        <f t="shared" si="160"/>
        <v>May</v>
      </c>
      <c r="O855" s="23">
        <f t="shared" si="162"/>
        <v>2021</v>
      </c>
    </row>
    <row r="856" spans="1:15" x14ac:dyDescent="0.55000000000000004">
      <c r="A856" s="33">
        <v>44340</v>
      </c>
      <c r="B856" s="9" t="s">
        <v>448</v>
      </c>
      <c r="C856" s="9">
        <v>7</v>
      </c>
      <c r="D856" s="9" t="s">
        <v>14118</v>
      </c>
      <c r="E856" s="10" t="s">
        <v>14121</v>
      </c>
      <c r="F856" s="10" t="str">
        <f t="shared" si="164"/>
        <v>B00NH11KIK</v>
      </c>
      <c r="G856" s="10" t="str">
        <f t="shared" si="164"/>
        <v>USBCables</v>
      </c>
      <c r="H856" s="23">
        <f t="shared" si="164"/>
        <v>209</v>
      </c>
      <c r="I856" s="23">
        <f t="shared" si="164"/>
        <v>695</v>
      </c>
      <c r="J856" s="11">
        <f t="shared" si="164"/>
        <v>0.7</v>
      </c>
      <c r="K856" s="23">
        <f t="shared" si="158"/>
        <v>4865</v>
      </c>
      <c r="L856" s="23">
        <f t="shared" si="159"/>
        <v>438.90000000000009</v>
      </c>
      <c r="M856" s="23">
        <f t="shared" si="161"/>
        <v>24</v>
      </c>
      <c r="N856" s="23" t="str">
        <f t="shared" si="160"/>
        <v>May</v>
      </c>
      <c r="O856" s="23">
        <f t="shared" si="162"/>
        <v>2021</v>
      </c>
    </row>
    <row r="857" spans="1:15" x14ac:dyDescent="0.55000000000000004">
      <c r="A857" s="33">
        <v>44341</v>
      </c>
      <c r="B857" s="9" t="s">
        <v>7609</v>
      </c>
      <c r="C857" s="9">
        <v>7</v>
      </c>
      <c r="D857" s="9" t="s">
        <v>14119</v>
      </c>
      <c r="E857" s="10" t="s">
        <v>14124</v>
      </c>
      <c r="F857" s="10" t="str">
        <f t="shared" si="164"/>
        <v>B07X2L5Z8C</v>
      </c>
      <c r="G857" s="10" t="str">
        <f t="shared" si="164"/>
        <v>USBMice</v>
      </c>
      <c r="H857" s="23">
        <f t="shared" si="164"/>
        <v>1490</v>
      </c>
      <c r="I857" s="23">
        <f t="shared" si="164"/>
        <v>2295</v>
      </c>
      <c r="J857" s="11">
        <f t="shared" si="164"/>
        <v>0.35</v>
      </c>
      <c r="K857" s="23">
        <f t="shared" si="158"/>
        <v>16065</v>
      </c>
      <c r="L857" s="23">
        <f t="shared" si="159"/>
        <v>6779.5</v>
      </c>
      <c r="M857" s="23">
        <f t="shared" si="161"/>
        <v>25</v>
      </c>
      <c r="N857" s="23" t="str">
        <f t="shared" si="160"/>
        <v>May</v>
      </c>
      <c r="O857" s="23">
        <f t="shared" si="162"/>
        <v>2021</v>
      </c>
    </row>
    <row r="858" spans="1:15" x14ac:dyDescent="0.55000000000000004">
      <c r="A858" s="33">
        <v>44342</v>
      </c>
      <c r="B858" s="9" t="s">
        <v>7619</v>
      </c>
      <c r="C858" s="9">
        <v>11</v>
      </c>
      <c r="D858" s="9" t="s">
        <v>14118</v>
      </c>
      <c r="E858" s="10" t="s">
        <v>14121</v>
      </c>
      <c r="F858" s="10" t="str">
        <f t="shared" si="164"/>
        <v>B00VA7YYUO</v>
      </c>
      <c r="G858" s="10" t="str">
        <f t="shared" si="164"/>
        <v>Pencils</v>
      </c>
      <c r="H858" s="23">
        <f t="shared" si="164"/>
        <v>99</v>
      </c>
      <c r="I858" s="23">
        <f t="shared" si="164"/>
        <v>99</v>
      </c>
      <c r="J858" s="11">
        <f t="shared" si="164"/>
        <v>0</v>
      </c>
      <c r="K858" s="23">
        <f t="shared" si="158"/>
        <v>1089</v>
      </c>
      <c r="L858" s="23">
        <f t="shared" si="159"/>
        <v>1089</v>
      </c>
      <c r="M858" s="23">
        <f t="shared" si="161"/>
        <v>26</v>
      </c>
      <c r="N858" s="23" t="str">
        <f t="shared" si="160"/>
        <v>May</v>
      </c>
      <c r="O858" s="23">
        <f t="shared" si="162"/>
        <v>2021</v>
      </c>
    </row>
    <row r="859" spans="1:15" x14ac:dyDescent="0.55000000000000004">
      <c r="A859" s="33">
        <v>44343</v>
      </c>
      <c r="B859" s="9" t="s">
        <v>7630</v>
      </c>
      <c r="C859" s="9">
        <v>11</v>
      </c>
      <c r="D859" s="9" t="s">
        <v>14119</v>
      </c>
      <c r="E859" s="10" t="s">
        <v>14124</v>
      </c>
      <c r="F859" s="10" t="str">
        <f t="shared" si="164"/>
        <v>B07L9FW9GF</v>
      </c>
      <c r="G859" s="10" t="str">
        <f t="shared" si="164"/>
        <v>USBMice</v>
      </c>
      <c r="H859" s="23">
        <f t="shared" si="164"/>
        <v>149</v>
      </c>
      <c r="I859" s="23">
        <f t="shared" si="164"/>
        <v>249</v>
      </c>
      <c r="J859" s="11">
        <f t="shared" si="164"/>
        <v>0.4</v>
      </c>
      <c r="K859" s="23">
        <f t="shared" si="158"/>
        <v>2739</v>
      </c>
      <c r="L859" s="23">
        <f t="shared" si="159"/>
        <v>983.4</v>
      </c>
      <c r="M859" s="23">
        <f t="shared" si="161"/>
        <v>27</v>
      </c>
      <c r="N859" s="23" t="str">
        <f t="shared" si="160"/>
        <v>May</v>
      </c>
      <c r="O859" s="23">
        <f t="shared" si="162"/>
        <v>2021</v>
      </c>
    </row>
    <row r="860" spans="1:15" x14ac:dyDescent="0.55000000000000004">
      <c r="A860" s="33">
        <v>44344</v>
      </c>
      <c r="B860" s="9" t="s">
        <v>7640</v>
      </c>
      <c r="C860" s="9">
        <v>11</v>
      </c>
      <c r="D860" s="9" t="s">
        <v>14118</v>
      </c>
      <c r="E860" s="10" t="s">
        <v>14121</v>
      </c>
      <c r="F860" s="10" t="str">
        <f t="shared" si="164"/>
        <v>B08D64C9FN</v>
      </c>
      <c r="G860" s="10" t="str">
        <f t="shared" si="164"/>
        <v>USBGamingMice</v>
      </c>
      <c r="H860" s="23">
        <f t="shared" si="164"/>
        <v>575</v>
      </c>
      <c r="I860" s="23">
        <f t="shared" si="164"/>
        <v>2799</v>
      </c>
      <c r="J860" s="11">
        <f t="shared" si="164"/>
        <v>0.79</v>
      </c>
      <c r="K860" s="23">
        <f t="shared" si="158"/>
        <v>30789</v>
      </c>
      <c r="L860" s="23">
        <f t="shared" si="159"/>
        <v>1328.2499999999998</v>
      </c>
      <c r="M860" s="23">
        <f t="shared" si="161"/>
        <v>28</v>
      </c>
      <c r="N860" s="23" t="str">
        <f t="shared" si="160"/>
        <v>May</v>
      </c>
      <c r="O860" s="23">
        <f t="shared" si="162"/>
        <v>2021</v>
      </c>
    </row>
    <row r="861" spans="1:15" x14ac:dyDescent="0.55000000000000004">
      <c r="A861" s="33">
        <v>44345</v>
      </c>
      <c r="B861" s="9" t="s">
        <v>493</v>
      </c>
      <c r="C861" s="9">
        <v>11</v>
      </c>
      <c r="D861" s="9" t="s">
        <v>14119</v>
      </c>
      <c r="E861" s="10" t="s">
        <v>14124</v>
      </c>
      <c r="F861" s="10" t="str">
        <f t="shared" si="164"/>
        <v>B07XJYYH7L</v>
      </c>
      <c r="G861" s="10" t="str">
        <f t="shared" si="164"/>
        <v>USBCables</v>
      </c>
      <c r="H861" s="23">
        <f t="shared" si="164"/>
        <v>333</v>
      </c>
      <c r="I861" s="23">
        <f t="shared" si="164"/>
        <v>999</v>
      </c>
      <c r="J861" s="11">
        <f t="shared" si="164"/>
        <v>0.67</v>
      </c>
      <c r="K861" s="23">
        <f t="shared" si="158"/>
        <v>10989</v>
      </c>
      <c r="L861" s="23">
        <f t="shared" si="159"/>
        <v>1208.79</v>
      </c>
      <c r="M861" s="23">
        <f t="shared" si="161"/>
        <v>29</v>
      </c>
      <c r="N861" s="23" t="str">
        <f t="shared" si="160"/>
        <v>May</v>
      </c>
      <c r="O861" s="23">
        <f t="shared" si="162"/>
        <v>2021</v>
      </c>
    </row>
    <row r="862" spans="1:15" x14ac:dyDescent="0.55000000000000004">
      <c r="A862" s="33">
        <v>44346</v>
      </c>
      <c r="B862" s="9" t="s">
        <v>7652</v>
      </c>
      <c r="C862" s="9">
        <v>9</v>
      </c>
      <c r="D862" s="9" t="s">
        <v>14118</v>
      </c>
      <c r="E862" s="10" t="s">
        <v>14121</v>
      </c>
      <c r="F862" s="10" t="str">
        <f t="shared" si="164"/>
        <v>B00LOD70SC</v>
      </c>
      <c r="G862" s="10" t="str">
        <f t="shared" si="164"/>
        <v>Pens,Pencils&amp;WritingSupplies</v>
      </c>
      <c r="H862" s="23">
        <f t="shared" si="164"/>
        <v>178</v>
      </c>
      <c r="I862" s="23">
        <f t="shared" si="164"/>
        <v>210</v>
      </c>
      <c r="J862" s="11">
        <f t="shared" si="164"/>
        <v>0.15</v>
      </c>
      <c r="K862" s="23">
        <f t="shared" si="158"/>
        <v>1890</v>
      </c>
      <c r="L862" s="23">
        <f t="shared" si="159"/>
        <v>1361.7</v>
      </c>
      <c r="M862" s="23">
        <f t="shared" si="161"/>
        <v>30</v>
      </c>
      <c r="N862" s="23" t="str">
        <f t="shared" si="160"/>
        <v>May</v>
      </c>
      <c r="O862" s="23">
        <f t="shared" si="162"/>
        <v>2021</v>
      </c>
    </row>
    <row r="863" spans="1:15" x14ac:dyDescent="0.55000000000000004">
      <c r="A863" s="33">
        <v>44347</v>
      </c>
      <c r="B863" s="9" t="s">
        <v>7663</v>
      </c>
      <c r="C863" s="9">
        <v>5</v>
      </c>
      <c r="D863" s="9" t="s">
        <v>14119</v>
      </c>
      <c r="E863" s="10" t="s">
        <v>14124</v>
      </c>
      <c r="F863" s="10" t="str">
        <f t="shared" si="164"/>
        <v>B09X76VL5L</v>
      </c>
      <c r="G863" s="10" t="str">
        <f t="shared" si="164"/>
        <v>USBIn-Ear</v>
      </c>
      <c r="H863" s="23">
        <f t="shared" si="164"/>
        <v>1599</v>
      </c>
      <c r="I863" s="23">
        <f t="shared" si="164"/>
        <v>3490</v>
      </c>
      <c r="J863" s="11">
        <f t="shared" si="164"/>
        <v>0.54</v>
      </c>
      <c r="K863" s="23">
        <f t="shared" si="158"/>
        <v>17450</v>
      </c>
      <c r="L863" s="23">
        <f t="shared" si="159"/>
        <v>3677.7</v>
      </c>
      <c r="M863" s="23">
        <f t="shared" si="161"/>
        <v>31</v>
      </c>
      <c r="N863" s="23" t="str">
        <f t="shared" si="160"/>
        <v>May</v>
      </c>
      <c r="O863" s="23">
        <f t="shared" si="162"/>
        <v>2021</v>
      </c>
    </row>
    <row r="864" spans="1:15" x14ac:dyDescent="0.55000000000000004">
      <c r="A864" s="33">
        <v>44348</v>
      </c>
      <c r="B864" s="9" t="s">
        <v>7673</v>
      </c>
      <c r="C864" s="9">
        <v>8</v>
      </c>
      <c r="D864" s="9" t="s">
        <v>14118</v>
      </c>
      <c r="E864" s="10" t="s">
        <v>14121</v>
      </c>
      <c r="F864" s="10" t="str">
        <f t="shared" ref="F864:J873" si="165">VLOOKUP($B864,Cleaned_data,F$2,FALSE)</f>
        <v>B091JF2TFD</v>
      </c>
      <c r="G864" s="10" t="str">
        <f t="shared" si="165"/>
        <v>USBIn-Ear</v>
      </c>
      <c r="H864" s="23">
        <f t="shared" si="165"/>
        <v>499</v>
      </c>
      <c r="I864" s="23">
        <f t="shared" si="165"/>
        <v>1299</v>
      </c>
      <c r="J864" s="11">
        <f t="shared" si="165"/>
        <v>0.62</v>
      </c>
      <c r="K864" s="23">
        <f t="shared" si="158"/>
        <v>10392</v>
      </c>
      <c r="L864" s="23">
        <f t="shared" si="159"/>
        <v>1516.96</v>
      </c>
      <c r="M864" s="23">
        <f t="shared" si="161"/>
        <v>1</v>
      </c>
      <c r="N864" s="23" t="str">
        <f t="shared" si="160"/>
        <v>Jun</v>
      </c>
      <c r="O864" s="23">
        <f t="shared" si="162"/>
        <v>2021</v>
      </c>
    </row>
    <row r="865" spans="1:15" x14ac:dyDescent="0.55000000000000004">
      <c r="A865" s="33">
        <v>44349</v>
      </c>
      <c r="B865" s="13" t="s">
        <v>7683</v>
      </c>
      <c r="C865" s="9">
        <v>7</v>
      </c>
      <c r="D865" s="9" t="s">
        <v>14119</v>
      </c>
      <c r="E865" s="10" t="s">
        <v>14124</v>
      </c>
      <c r="F865" s="10" t="str">
        <f t="shared" si="165"/>
        <v>B07S7DCJKS</v>
      </c>
      <c r="G865" s="10" t="str">
        <f t="shared" si="165"/>
        <v>MousePads</v>
      </c>
      <c r="H865" s="23">
        <f t="shared" si="165"/>
        <v>199</v>
      </c>
      <c r="I865" s="23">
        <f t="shared" si="165"/>
        <v>499</v>
      </c>
      <c r="J865" s="11">
        <f t="shared" si="165"/>
        <v>0.6</v>
      </c>
      <c r="K865" s="23">
        <f t="shared" si="158"/>
        <v>3493</v>
      </c>
      <c r="L865" s="23">
        <f t="shared" si="159"/>
        <v>557.20000000000005</v>
      </c>
      <c r="M865" s="23">
        <f t="shared" si="161"/>
        <v>2</v>
      </c>
      <c r="N865" s="23" t="str">
        <f t="shared" si="160"/>
        <v>Jun</v>
      </c>
      <c r="O865" s="23">
        <f t="shared" si="162"/>
        <v>2021</v>
      </c>
    </row>
    <row r="866" spans="1:15" x14ac:dyDescent="0.55000000000000004">
      <c r="A866" s="33">
        <v>44350</v>
      </c>
      <c r="B866" s="9" t="s">
        <v>7693</v>
      </c>
      <c r="C866" s="9">
        <v>6</v>
      </c>
      <c r="D866" s="9" t="s">
        <v>14118</v>
      </c>
      <c r="E866" s="10" t="s">
        <v>14121</v>
      </c>
      <c r="F866" s="10" t="str">
        <f t="shared" si="165"/>
        <v>B09NC2TY11</v>
      </c>
      <c r="G866" s="10" t="str">
        <f t="shared" si="165"/>
        <v>SmartWatches</v>
      </c>
      <c r="H866" s="23">
        <f t="shared" si="165"/>
        <v>2499</v>
      </c>
      <c r="I866" s="23">
        <f t="shared" si="165"/>
        <v>5999</v>
      </c>
      <c r="J866" s="11">
        <f t="shared" si="165"/>
        <v>0.57999999999999996</v>
      </c>
      <c r="K866" s="23">
        <f t="shared" si="158"/>
        <v>35994</v>
      </c>
      <c r="L866" s="23">
        <f t="shared" si="159"/>
        <v>6297.4800000000005</v>
      </c>
      <c r="M866" s="23">
        <f t="shared" si="161"/>
        <v>3</v>
      </c>
      <c r="N866" s="23" t="str">
        <f t="shared" si="160"/>
        <v>Jun</v>
      </c>
      <c r="O866" s="23">
        <f t="shared" si="162"/>
        <v>2021</v>
      </c>
    </row>
    <row r="867" spans="1:15" x14ac:dyDescent="0.55000000000000004">
      <c r="A867" s="33">
        <v>44351</v>
      </c>
      <c r="B867" s="9" t="s">
        <v>7703</v>
      </c>
      <c r="C867" s="9">
        <v>15</v>
      </c>
      <c r="D867" s="9" t="s">
        <v>14119</v>
      </c>
      <c r="E867" s="10" t="s">
        <v>14124</v>
      </c>
      <c r="F867" s="10" t="str">
        <f t="shared" si="165"/>
        <v>B0BDS8MY8J</v>
      </c>
      <c r="G867" s="10" t="str">
        <f t="shared" si="165"/>
        <v>InternalHardDrives</v>
      </c>
      <c r="H867" s="23">
        <f t="shared" si="165"/>
        <v>199</v>
      </c>
      <c r="I867" s="23">
        <f t="shared" si="165"/>
        <v>999</v>
      </c>
      <c r="J867" s="11">
        <f t="shared" si="165"/>
        <v>0.8</v>
      </c>
      <c r="K867" s="23">
        <f t="shared" si="158"/>
        <v>14985</v>
      </c>
      <c r="L867" s="23">
        <f t="shared" si="159"/>
        <v>596.99999999999989</v>
      </c>
      <c r="M867" s="23">
        <f t="shared" si="161"/>
        <v>4</v>
      </c>
      <c r="N867" s="23" t="str">
        <f t="shared" si="160"/>
        <v>Jun</v>
      </c>
      <c r="O867" s="23">
        <f t="shared" si="162"/>
        <v>2021</v>
      </c>
    </row>
    <row r="868" spans="1:15" x14ac:dyDescent="0.55000000000000004">
      <c r="A868" s="33">
        <v>44352</v>
      </c>
      <c r="B868" s="9" t="s">
        <v>7714</v>
      </c>
      <c r="C868" s="9">
        <v>23</v>
      </c>
      <c r="D868" s="9" t="s">
        <v>14118</v>
      </c>
      <c r="E868" s="10" t="s">
        <v>14121</v>
      </c>
      <c r="F868" s="10" t="str">
        <f t="shared" si="165"/>
        <v>B09X7DY7Q4</v>
      </c>
      <c r="G868" s="10" t="str">
        <f t="shared" si="165"/>
        <v>MicroSD</v>
      </c>
      <c r="H868" s="23">
        <f t="shared" si="165"/>
        <v>939</v>
      </c>
      <c r="I868" s="23">
        <f t="shared" si="165"/>
        <v>1800</v>
      </c>
      <c r="J868" s="11">
        <f t="shared" si="165"/>
        <v>0.48</v>
      </c>
      <c r="K868" s="23">
        <f t="shared" si="158"/>
        <v>41400</v>
      </c>
      <c r="L868" s="23">
        <f t="shared" si="159"/>
        <v>11230.44</v>
      </c>
      <c r="M868" s="23">
        <f t="shared" si="161"/>
        <v>5</v>
      </c>
      <c r="N868" s="23" t="str">
        <f t="shared" si="160"/>
        <v>Jun</v>
      </c>
      <c r="O868" s="23">
        <f t="shared" si="162"/>
        <v>2021</v>
      </c>
    </row>
    <row r="869" spans="1:15" x14ac:dyDescent="0.55000000000000004">
      <c r="A869" s="33">
        <v>44353</v>
      </c>
      <c r="B869" s="9" t="s">
        <v>7726</v>
      </c>
      <c r="C869" s="9">
        <v>14</v>
      </c>
      <c r="D869" s="9" t="s">
        <v>14119</v>
      </c>
      <c r="E869" s="10" t="s">
        <v>14124</v>
      </c>
      <c r="F869" s="10" t="str">
        <f t="shared" si="165"/>
        <v>B09YV575RK</v>
      </c>
      <c r="G869" s="10" t="str">
        <f t="shared" si="165"/>
        <v>SmartWatches</v>
      </c>
      <c r="H869" s="23">
        <f t="shared" si="165"/>
        <v>2499</v>
      </c>
      <c r="I869" s="23">
        <f t="shared" si="165"/>
        <v>9999</v>
      </c>
      <c r="J869" s="11">
        <f t="shared" si="165"/>
        <v>0.75</v>
      </c>
      <c r="K869" s="23">
        <f t="shared" si="158"/>
        <v>139986</v>
      </c>
      <c r="L869" s="23">
        <f t="shared" si="159"/>
        <v>8746.5</v>
      </c>
      <c r="M869" s="23">
        <f t="shared" si="161"/>
        <v>6</v>
      </c>
      <c r="N869" s="23" t="str">
        <f t="shared" si="160"/>
        <v>Jun</v>
      </c>
      <c r="O869" s="23">
        <f t="shared" si="162"/>
        <v>2021</v>
      </c>
    </row>
    <row r="870" spans="1:15" x14ac:dyDescent="0.55000000000000004">
      <c r="A870" s="33">
        <v>44354</v>
      </c>
      <c r="B870" s="9" t="s">
        <v>7736</v>
      </c>
      <c r="C870" s="23">
        <v>9</v>
      </c>
      <c r="D870" s="9" t="s">
        <v>14118</v>
      </c>
      <c r="E870" s="10" t="s">
        <v>14121</v>
      </c>
      <c r="F870" s="10" t="str">
        <f t="shared" si="165"/>
        <v>B08LW31NQ6</v>
      </c>
      <c r="G870" s="10" t="str">
        <f t="shared" si="165"/>
        <v>USBMice</v>
      </c>
      <c r="H870" s="23">
        <f t="shared" si="165"/>
        <v>1439</v>
      </c>
      <c r="I870" s="23">
        <f t="shared" si="165"/>
        <v>2890</v>
      </c>
      <c r="J870" s="11">
        <f t="shared" si="165"/>
        <v>0.5</v>
      </c>
      <c r="K870" s="23">
        <f t="shared" si="158"/>
        <v>26010</v>
      </c>
      <c r="L870" s="23">
        <f t="shared" si="159"/>
        <v>6475.5</v>
      </c>
      <c r="M870" s="23">
        <f t="shared" si="161"/>
        <v>7</v>
      </c>
      <c r="N870" s="23" t="str">
        <f t="shared" si="160"/>
        <v>Jun</v>
      </c>
      <c r="O870" s="23">
        <f t="shared" si="162"/>
        <v>2021</v>
      </c>
    </row>
    <row r="871" spans="1:15" x14ac:dyDescent="0.55000000000000004">
      <c r="A871" s="33">
        <v>44355</v>
      </c>
      <c r="B871" s="9" t="s">
        <v>7748</v>
      </c>
      <c r="C871" s="9">
        <v>4</v>
      </c>
      <c r="D871" s="9" t="s">
        <v>14119</v>
      </c>
      <c r="E871" s="10" t="s">
        <v>14124</v>
      </c>
      <c r="F871" s="10" t="str">
        <f t="shared" si="165"/>
        <v>B09ND94ZRG</v>
      </c>
      <c r="G871" s="10" t="str">
        <f t="shared" si="165"/>
        <v>USBIn-Ear</v>
      </c>
      <c r="H871" s="23">
        <f t="shared" si="165"/>
        <v>1099</v>
      </c>
      <c r="I871" s="23">
        <f t="shared" si="165"/>
        <v>5999</v>
      </c>
      <c r="J871" s="11">
        <f t="shared" si="165"/>
        <v>0.82</v>
      </c>
      <c r="K871" s="23">
        <f t="shared" si="158"/>
        <v>23996</v>
      </c>
      <c r="L871" s="23">
        <f t="shared" si="159"/>
        <v>791.2800000000002</v>
      </c>
      <c r="M871" s="23">
        <f t="shared" si="161"/>
        <v>8</v>
      </c>
      <c r="N871" s="23" t="str">
        <f t="shared" si="160"/>
        <v>Jun</v>
      </c>
      <c r="O871" s="23">
        <f t="shared" si="162"/>
        <v>2021</v>
      </c>
    </row>
    <row r="872" spans="1:15" x14ac:dyDescent="0.55000000000000004">
      <c r="A872" s="33">
        <v>44356</v>
      </c>
      <c r="B872" s="9" t="s">
        <v>7757</v>
      </c>
      <c r="C872" s="9">
        <v>3</v>
      </c>
      <c r="D872" s="9" t="s">
        <v>14118</v>
      </c>
      <c r="E872" s="10" t="s">
        <v>14121</v>
      </c>
      <c r="F872" s="10" t="str">
        <f t="shared" si="165"/>
        <v>B00P93X6EK</v>
      </c>
      <c r="G872" s="10" t="str">
        <f t="shared" si="165"/>
        <v>Notebooks,WritingPads&amp;Diaries</v>
      </c>
      <c r="H872" s="23">
        <f t="shared" si="165"/>
        <v>157</v>
      </c>
      <c r="I872" s="23">
        <f t="shared" si="165"/>
        <v>160</v>
      </c>
      <c r="J872" s="11">
        <f t="shared" si="165"/>
        <v>0.02</v>
      </c>
      <c r="K872" s="23">
        <f t="shared" si="158"/>
        <v>480</v>
      </c>
      <c r="L872" s="23">
        <f t="shared" si="159"/>
        <v>461.58</v>
      </c>
      <c r="M872" s="23">
        <f t="shared" si="161"/>
        <v>9</v>
      </c>
      <c r="N872" s="23" t="str">
        <f t="shared" si="160"/>
        <v>Jun</v>
      </c>
      <c r="O872" s="23">
        <f t="shared" si="162"/>
        <v>2021</v>
      </c>
    </row>
    <row r="873" spans="1:15" x14ac:dyDescent="0.55000000000000004">
      <c r="A873" s="33">
        <v>44357</v>
      </c>
      <c r="B873" s="9" t="s">
        <v>477</v>
      </c>
      <c r="C873" s="9">
        <v>8</v>
      </c>
      <c r="D873" s="9" t="s">
        <v>14119</v>
      </c>
      <c r="E873" s="10" t="s">
        <v>14124</v>
      </c>
      <c r="F873" s="10" t="str">
        <f t="shared" si="165"/>
        <v>B07KRCW6LZ</v>
      </c>
      <c r="G873" s="10" t="str">
        <f t="shared" si="165"/>
        <v>WirelessUSBAdapters</v>
      </c>
      <c r="H873" s="23">
        <f t="shared" si="165"/>
        <v>999</v>
      </c>
      <c r="I873" s="23">
        <f t="shared" si="165"/>
        <v>1599</v>
      </c>
      <c r="J873" s="11">
        <f t="shared" si="165"/>
        <v>0.38</v>
      </c>
      <c r="K873" s="23">
        <f t="shared" si="158"/>
        <v>12792</v>
      </c>
      <c r="L873" s="23">
        <f t="shared" si="159"/>
        <v>4955.04</v>
      </c>
      <c r="M873" s="23">
        <f t="shared" si="161"/>
        <v>10</v>
      </c>
      <c r="N873" s="23" t="str">
        <f t="shared" si="160"/>
        <v>Jun</v>
      </c>
      <c r="O873" s="23">
        <f t="shared" si="162"/>
        <v>2021</v>
      </c>
    </row>
    <row r="874" spans="1:15" x14ac:dyDescent="0.55000000000000004">
      <c r="A874" s="33">
        <v>44358</v>
      </c>
      <c r="B874" s="9" t="s">
        <v>7769</v>
      </c>
      <c r="C874" s="9">
        <v>12</v>
      </c>
      <c r="D874" s="9" t="s">
        <v>14118</v>
      </c>
      <c r="E874" s="10" t="s">
        <v>14121</v>
      </c>
      <c r="F874" s="10" t="str">
        <f t="shared" ref="F874:J883" si="166">VLOOKUP($B874,Cleaned_data,F$2,FALSE)</f>
        <v>B0994GP1CX</v>
      </c>
      <c r="G874" s="10" t="str">
        <f t="shared" si="166"/>
        <v>DustCovers</v>
      </c>
      <c r="H874" s="23">
        <f t="shared" si="166"/>
        <v>115</v>
      </c>
      <c r="I874" s="23">
        <f t="shared" si="166"/>
        <v>999</v>
      </c>
      <c r="J874" s="11">
        <f t="shared" si="166"/>
        <v>0.88</v>
      </c>
      <c r="K874" s="23">
        <f t="shared" si="158"/>
        <v>11988</v>
      </c>
      <c r="L874" s="23">
        <f t="shared" si="159"/>
        <v>165.6</v>
      </c>
      <c r="M874" s="23">
        <f t="shared" si="161"/>
        <v>11</v>
      </c>
      <c r="N874" s="23" t="str">
        <f t="shared" si="160"/>
        <v>Jun</v>
      </c>
      <c r="O874" s="23">
        <f t="shared" si="162"/>
        <v>2021</v>
      </c>
    </row>
    <row r="875" spans="1:15" x14ac:dyDescent="0.55000000000000004">
      <c r="A875" s="33">
        <v>44359</v>
      </c>
      <c r="B875" s="9" t="s">
        <v>7779</v>
      </c>
      <c r="C875" s="9">
        <v>15</v>
      </c>
      <c r="D875" s="9" t="s">
        <v>14119</v>
      </c>
      <c r="E875" s="10" t="s">
        <v>14124</v>
      </c>
      <c r="F875" s="10" t="str">
        <f t="shared" si="166"/>
        <v>B07H8W9PB6</v>
      </c>
      <c r="G875" s="10" t="str">
        <f t="shared" si="166"/>
        <v>USBGraphicTablets</v>
      </c>
      <c r="H875" s="23">
        <f t="shared" si="166"/>
        <v>175</v>
      </c>
      <c r="I875" s="23">
        <f t="shared" si="166"/>
        <v>499</v>
      </c>
      <c r="J875" s="11">
        <f t="shared" si="166"/>
        <v>0.65</v>
      </c>
      <c r="K875" s="23">
        <f t="shared" si="158"/>
        <v>7485</v>
      </c>
      <c r="L875" s="23">
        <f t="shared" si="159"/>
        <v>918.74999999999989</v>
      </c>
      <c r="M875" s="23">
        <f t="shared" si="161"/>
        <v>12</v>
      </c>
      <c r="N875" s="23" t="str">
        <f t="shared" si="160"/>
        <v>Jun</v>
      </c>
      <c r="O875" s="23">
        <f t="shared" si="162"/>
        <v>2021</v>
      </c>
    </row>
    <row r="876" spans="1:15" x14ac:dyDescent="0.55000000000000004">
      <c r="A876" s="33">
        <v>44360</v>
      </c>
      <c r="B876" s="9" t="s">
        <v>7789</v>
      </c>
      <c r="C876" s="9">
        <v>17</v>
      </c>
      <c r="D876" s="9" t="s">
        <v>14118</v>
      </c>
      <c r="E876" s="10" t="s">
        <v>14121</v>
      </c>
      <c r="F876" s="10" t="str">
        <f t="shared" si="166"/>
        <v>B09NNHFSSF</v>
      </c>
      <c r="G876" s="10" t="str">
        <f t="shared" si="166"/>
        <v>USBDomeCameras</v>
      </c>
      <c r="H876" s="23">
        <f t="shared" si="166"/>
        <v>1999</v>
      </c>
      <c r="I876" s="23">
        <f t="shared" si="166"/>
        <v>4700</v>
      </c>
      <c r="J876" s="11">
        <f t="shared" si="166"/>
        <v>0.56999999999999995</v>
      </c>
      <c r="K876" s="23">
        <f t="shared" si="158"/>
        <v>79900</v>
      </c>
      <c r="L876" s="23">
        <f t="shared" si="159"/>
        <v>14612.690000000002</v>
      </c>
      <c r="M876" s="23">
        <f t="shared" si="161"/>
        <v>13</v>
      </c>
      <c r="N876" s="23" t="str">
        <f t="shared" si="160"/>
        <v>Jun</v>
      </c>
      <c r="O876" s="23">
        <f t="shared" si="162"/>
        <v>2021</v>
      </c>
    </row>
    <row r="877" spans="1:15" x14ac:dyDescent="0.55000000000000004">
      <c r="A877" s="33">
        <v>44361</v>
      </c>
      <c r="B877" s="9" t="s">
        <v>7800</v>
      </c>
      <c r="C877" s="9">
        <v>3</v>
      </c>
      <c r="D877" s="9" t="s">
        <v>14119</v>
      </c>
      <c r="E877" s="10" t="s">
        <v>14124</v>
      </c>
      <c r="F877" s="10" t="str">
        <f t="shared" si="166"/>
        <v>B08D9NDZ1Y</v>
      </c>
      <c r="G877" s="10" t="str">
        <f t="shared" si="166"/>
        <v>USB</v>
      </c>
      <c r="H877" s="23">
        <f t="shared" si="166"/>
        <v>3999</v>
      </c>
      <c r="I877" s="23">
        <f t="shared" si="166"/>
        <v>4332.96</v>
      </c>
      <c r="J877" s="11">
        <f t="shared" si="166"/>
        <v>0.08</v>
      </c>
      <c r="K877" s="23">
        <f t="shared" si="158"/>
        <v>12998.880000000001</v>
      </c>
      <c r="L877" s="23">
        <f t="shared" si="159"/>
        <v>11037.24</v>
      </c>
      <c r="M877" s="23">
        <f t="shared" si="161"/>
        <v>14</v>
      </c>
      <c r="N877" s="23" t="str">
        <f t="shared" si="160"/>
        <v>Jun</v>
      </c>
      <c r="O877" s="23">
        <f t="shared" si="162"/>
        <v>2021</v>
      </c>
    </row>
    <row r="878" spans="1:15" x14ac:dyDescent="0.55000000000000004">
      <c r="A878" s="33">
        <v>44362</v>
      </c>
      <c r="B878" s="9" t="s">
        <v>7812</v>
      </c>
      <c r="C878" s="9">
        <v>2</v>
      </c>
      <c r="D878" s="9" t="s">
        <v>14118</v>
      </c>
      <c r="E878" s="10" t="s">
        <v>14121</v>
      </c>
      <c r="F878" s="10" t="str">
        <f t="shared" si="166"/>
        <v>B0085IATT6</v>
      </c>
      <c r="G878" s="10" t="str">
        <f t="shared" si="166"/>
        <v>Routers</v>
      </c>
      <c r="H878" s="23">
        <f t="shared" si="166"/>
        <v>899</v>
      </c>
      <c r="I878" s="23">
        <f t="shared" si="166"/>
        <v>1800</v>
      </c>
      <c r="J878" s="11">
        <f t="shared" si="166"/>
        <v>0.5</v>
      </c>
      <c r="K878" s="23">
        <f t="shared" si="158"/>
        <v>3600</v>
      </c>
      <c r="L878" s="23">
        <f t="shared" si="159"/>
        <v>899</v>
      </c>
      <c r="M878" s="23">
        <f t="shared" si="161"/>
        <v>15</v>
      </c>
      <c r="N878" s="23" t="str">
        <f t="shared" si="160"/>
        <v>Jun</v>
      </c>
      <c r="O878" s="23">
        <f t="shared" si="162"/>
        <v>2021</v>
      </c>
    </row>
    <row r="879" spans="1:15" x14ac:dyDescent="0.55000000000000004">
      <c r="A879" s="33">
        <v>44363</v>
      </c>
      <c r="B879" s="9" t="s">
        <v>7822</v>
      </c>
      <c r="C879" s="9">
        <v>9</v>
      </c>
      <c r="D879" s="9" t="s">
        <v>14119</v>
      </c>
      <c r="E879" s="10" t="s">
        <v>14124</v>
      </c>
      <c r="F879" s="10" t="str">
        <f t="shared" si="166"/>
        <v>B08WJ86PV2</v>
      </c>
      <c r="G879" s="10" t="str">
        <f t="shared" si="166"/>
        <v>MousePads</v>
      </c>
      <c r="H879" s="23">
        <f t="shared" si="166"/>
        <v>299</v>
      </c>
      <c r="I879" s="23">
        <f t="shared" si="166"/>
        <v>990</v>
      </c>
      <c r="J879" s="11">
        <f t="shared" si="166"/>
        <v>0.7</v>
      </c>
      <c r="K879" s="23">
        <f t="shared" si="158"/>
        <v>8910</v>
      </c>
      <c r="L879" s="23">
        <f t="shared" si="159"/>
        <v>807.30000000000007</v>
      </c>
      <c r="M879" s="23">
        <f t="shared" si="161"/>
        <v>16</v>
      </c>
      <c r="N879" s="23" t="str">
        <f t="shared" si="160"/>
        <v>Jun</v>
      </c>
      <c r="O879" s="23">
        <f t="shared" si="162"/>
        <v>2021</v>
      </c>
    </row>
    <row r="880" spans="1:15" x14ac:dyDescent="0.55000000000000004">
      <c r="A880" s="33">
        <v>44364</v>
      </c>
      <c r="B880" s="9" t="s">
        <v>7833</v>
      </c>
      <c r="C880" s="9">
        <v>5</v>
      </c>
      <c r="D880" s="9" t="s">
        <v>14119</v>
      </c>
      <c r="E880" s="10" t="s">
        <v>14124</v>
      </c>
      <c r="F880" s="10" t="str">
        <f t="shared" si="166"/>
        <v>B078HRR1XV</v>
      </c>
      <c r="G880" s="10" t="str">
        <f t="shared" si="166"/>
        <v>USBGraphicTablets</v>
      </c>
      <c r="H880" s="23">
        <f t="shared" si="166"/>
        <v>3303</v>
      </c>
      <c r="I880" s="23">
        <f t="shared" si="166"/>
        <v>4699</v>
      </c>
      <c r="J880" s="11">
        <f t="shared" si="166"/>
        <v>0.3</v>
      </c>
      <c r="K880" s="23">
        <f t="shared" si="158"/>
        <v>23495</v>
      </c>
      <c r="L880" s="23">
        <f t="shared" si="159"/>
        <v>11560.5</v>
      </c>
      <c r="M880" s="23">
        <f t="shared" si="161"/>
        <v>17</v>
      </c>
      <c r="N880" s="23" t="str">
        <f t="shared" si="160"/>
        <v>Jun</v>
      </c>
      <c r="O880" s="23">
        <f t="shared" si="162"/>
        <v>2021</v>
      </c>
    </row>
    <row r="881" spans="1:15" x14ac:dyDescent="0.55000000000000004">
      <c r="A881" s="33">
        <v>44365</v>
      </c>
      <c r="B881" s="9" t="s">
        <v>7844</v>
      </c>
      <c r="C881" s="9">
        <v>6</v>
      </c>
      <c r="D881" s="9" t="s">
        <v>14118</v>
      </c>
      <c r="E881" s="10" t="s">
        <v>14121</v>
      </c>
      <c r="F881" s="10" t="str">
        <f t="shared" si="166"/>
        <v>B09P22HXH6</v>
      </c>
      <c r="G881" s="10" t="str">
        <f t="shared" si="166"/>
        <v>Webcams</v>
      </c>
      <c r="H881" s="23">
        <f t="shared" si="166"/>
        <v>1890</v>
      </c>
      <c r="I881" s="23">
        <f t="shared" si="166"/>
        <v>5490</v>
      </c>
      <c r="J881" s="11">
        <f t="shared" si="166"/>
        <v>0.66</v>
      </c>
      <c r="K881" s="23">
        <f t="shared" si="158"/>
        <v>32940</v>
      </c>
      <c r="L881" s="23">
        <f t="shared" si="159"/>
        <v>3855.5999999999995</v>
      </c>
      <c r="M881" s="23">
        <f t="shared" si="161"/>
        <v>18</v>
      </c>
      <c r="N881" s="23" t="str">
        <f t="shared" si="160"/>
        <v>Jun</v>
      </c>
      <c r="O881" s="23">
        <f t="shared" si="162"/>
        <v>2021</v>
      </c>
    </row>
    <row r="882" spans="1:15" x14ac:dyDescent="0.55000000000000004">
      <c r="A882" s="33">
        <v>44366</v>
      </c>
      <c r="B882" s="9" t="s">
        <v>7856</v>
      </c>
      <c r="C882" s="9">
        <v>8</v>
      </c>
      <c r="D882" s="9" t="s">
        <v>14118</v>
      </c>
      <c r="E882" s="10" t="s">
        <v>14121</v>
      </c>
      <c r="F882" s="10" t="str">
        <f t="shared" si="166"/>
        <v>B00LM4X3XE</v>
      </c>
      <c r="G882" s="10" t="str">
        <f t="shared" si="166"/>
        <v>Pens,Pencils&amp;WritingSupplies</v>
      </c>
      <c r="H882" s="23">
        <f t="shared" si="166"/>
        <v>90</v>
      </c>
      <c r="I882" s="23">
        <f t="shared" si="166"/>
        <v>100</v>
      </c>
      <c r="J882" s="11">
        <f t="shared" si="166"/>
        <v>0.1</v>
      </c>
      <c r="K882" s="23">
        <f t="shared" si="158"/>
        <v>800</v>
      </c>
      <c r="L882" s="23">
        <f t="shared" si="159"/>
        <v>648</v>
      </c>
      <c r="M882" s="23">
        <f t="shared" si="161"/>
        <v>19</v>
      </c>
      <c r="N882" s="23" t="str">
        <f t="shared" si="160"/>
        <v>Jun</v>
      </c>
      <c r="O882" s="23">
        <f t="shared" si="162"/>
        <v>2021</v>
      </c>
    </row>
    <row r="883" spans="1:15" x14ac:dyDescent="0.55000000000000004">
      <c r="A883" s="33">
        <v>44367</v>
      </c>
      <c r="B883" s="9" t="s">
        <v>7866</v>
      </c>
      <c r="C883" s="9">
        <v>10</v>
      </c>
      <c r="D883" s="9" t="s">
        <v>14118</v>
      </c>
      <c r="E883" s="10" t="s">
        <v>14121</v>
      </c>
      <c r="F883" s="10" t="str">
        <f t="shared" si="166"/>
        <v>B09YLFHFDW</v>
      </c>
      <c r="G883" s="10" t="str">
        <f t="shared" si="166"/>
        <v>USBIn-Ear</v>
      </c>
      <c r="H883" s="23">
        <f t="shared" si="166"/>
        <v>1599</v>
      </c>
      <c r="I883" s="23">
        <f t="shared" si="166"/>
        <v>2790</v>
      </c>
      <c r="J883" s="11">
        <f t="shared" si="166"/>
        <v>0.43</v>
      </c>
      <c r="K883" s="23">
        <f t="shared" si="158"/>
        <v>27900</v>
      </c>
      <c r="L883" s="23">
        <f t="shared" si="159"/>
        <v>9114.3000000000011</v>
      </c>
      <c r="M883" s="23">
        <f t="shared" si="161"/>
        <v>20</v>
      </c>
      <c r="N883" s="23" t="str">
        <f t="shared" si="160"/>
        <v>Jun</v>
      </c>
      <c r="O883" s="23">
        <f t="shared" si="162"/>
        <v>2021</v>
      </c>
    </row>
    <row r="884" spans="1:15" x14ac:dyDescent="0.55000000000000004">
      <c r="A884" s="33">
        <v>44368</v>
      </c>
      <c r="B884" s="9" t="s">
        <v>7877</v>
      </c>
      <c r="C884" s="9">
        <v>15</v>
      </c>
      <c r="D884" s="9" t="s">
        <v>14118</v>
      </c>
      <c r="E884" s="10" t="s">
        <v>14121</v>
      </c>
      <c r="F884" s="10" t="str">
        <f t="shared" ref="F884:J893" si="167">VLOOKUP($B884,Cleaned_data,F$2,FALSE)</f>
        <v>B07YWS9SP9</v>
      </c>
      <c r="G884" s="10" t="str">
        <f t="shared" si="167"/>
        <v>USBCoolingPads</v>
      </c>
      <c r="H884" s="23">
        <f t="shared" si="167"/>
        <v>599</v>
      </c>
      <c r="I884" s="23">
        <f t="shared" si="167"/>
        <v>999</v>
      </c>
      <c r="J884" s="11">
        <f t="shared" si="167"/>
        <v>0.4</v>
      </c>
      <c r="K884" s="23">
        <f t="shared" si="158"/>
        <v>14985</v>
      </c>
      <c r="L884" s="23">
        <f t="shared" si="159"/>
        <v>5391</v>
      </c>
      <c r="M884" s="23">
        <f t="shared" si="161"/>
        <v>21</v>
      </c>
      <c r="N884" s="23" t="str">
        <f t="shared" si="160"/>
        <v>Jun</v>
      </c>
      <c r="O884" s="23">
        <f t="shared" si="162"/>
        <v>2021</v>
      </c>
    </row>
    <row r="885" spans="1:15" x14ac:dyDescent="0.55000000000000004">
      <c r="A885" s="33">
        <v>44369</v>
      </c>
      <c r="B885" s="9" t="s">
        <v>504</v>
      </c>
      <c r="C885" s="9">
        <v>17</v>
      </c>
      <c r="D885" s="9" t="s">
        <v>14118</v>
      </c>
      <c r="E885" s="10" t="s">
        <v>14121</v>
      </c>
      <c r="F885" s="10" t="str">
        <f t="shared" si="167"/>
        <v>B002PD61Y4</v>
      </c>
      <c r="G885" s="10" t="str">
        <f t="shared" si="167"/>
        <v>WirelessUSBAdapters</v>
      </c>
      <c r="H885" s="23">
        <f t="shared" si="167"/>
        <v>507</v>
      </c>
      <c r="I885" s="23">
        <f t="shared" si="167"/>
        <v>1208</v>
      </c>
      <c r="J885" s="11">
        <f t="shared" si="167"/>
        <v>0.57999999999999996</v>
      </c>
      <c r="K885" s="23">
        <f t="shared" si="158"/>
        <v>20536</v>
      </c>
      <c r="L885" s="23">
        <f t="shared" si="159"/>
        <v>3619.9800000000005</v>
      </c>
      <c r="M885" s="23">
        <f t="shared" si="161"/>
        <v>22</v>
      </c>
      <c r="N885" s="23" t="str">
        <f t="shared" si="160"/>
        <v>Jun</v>
      </c>
      <c r="O885" s="23">
        <f t="shared" si="162"/>
        <v>2021</v>
      </c>
    </row>
    <row r="886" spans="1:15" x14ac:dyDescent="0.55000000000000004">
      <c r="A886" s="33">
        <v>44370</v>
      </c>
      <c r="B886" s="9" t="s">
        <v>7889</v>
      </c>
      <c r="C886" s="9">
        <v>18</v>
      </c>
      <c r="D886" s="9" t="s">
        <v>14118</v>
      </c>
      <c r="E886" s="10" t="s">
        <v>14121</v>
      </c>
      <c r="F886" s="10" t="str">
        <f t="shared" si="167"/>
        <v>B08WLY8V9S</v>
      </c>
      <c r="G886" s="10" t="str">
        <f t="shared" si="167"/>
        <v>MousePads</v>
      </c>
      <c r="H886" s="23">
        <f t="shared" si="167"/>
        <v>425</v>
      </c>
      <c r="I886" s="23">
        <f t="shared" si="167"/>
        <v>899</v>
      </c>
      <c r="J886" s="11">
        <f t="shared" si="167"/>
        <v>0.53</v>
      </c>
      <c r="K886" s="23">
        <f t="shared" si="158"/>
        <v>16182</v>
      </c>
      <c r="L886" s="23">
        <f t="shared" si="159"/>
        <v>3595.5</v>
      </c>
      <c r="M886" s="23">
        <f t="shared" si="161"/>
        <v>23</v>
      </c>
      <c r="N886" s="23" t="str">
        <f t="shared" si="160"/>
        <v>Jun</v>
      </c>
      <c r="O886" s="23">
        <f t="shared" si="162"/>
        <v>2021</v>
      </c>
    </row>
    <row r="887" spans="1:15" x14ac:dyDescent="0.55000000000000004">
      <c r="A887" s="33">
        <v>44371</v>
      </c>
      <c r="B887" s="9" t="s">
        <v>7899</v>
      </c>
      <c r="C887" s="9">
        <v>6</v>
      </c>
      <c r="D887" s="9" t="s">
        <v>14118</v>
      </c>
      <c r="E887" s="10" t="s">
        <v>14121</v>
      </c>
      <c r="F887" s="10" t="str">
        <f t="shared" si="167"/>
        <v>B0873L7J6X</v>
      </c>
      <c r="G887" s="10" t="str">
        <f t="shared" si="167"/>
        <v>USBOn-Ear</v>
      </c>
      <c r="H887" s="23">
        <f t="shared" si="167"/>
        <v>1499</v>
      </c>
      <c r="I887" s="23">
        <f t="shared" si="167"/>
        <v>3999</v>
      </c>
      <c r="J887" s="11">
        <f t="shared" si="167"/>
        <v>0.63</v>
      </c>
      <c r="K887" s="23">
        <f t="shared" si="158"/>
        <v>23994</v>
      </c>
      <c r="L887" s="23">
        <f t="shared" si="159"/>
        <v>3327.7799999999997</v>
      </c>
      <c r="M887" s="23">
        <f t="shared" si="161"/>
        <v>24</v>
      </c>
      <c r="N887" s="23" t="str">
        <f t="shared" si="160"/>
        <v>Jun</v>
      </c>
      <c r="O887" s="23">
        <f t="shared" si="162"/>
        <v>2021</v>
      </c>
    </row>
    <row r="888" spans="1:15" x14ac:dyDescent="0.55000000000000004">
      <c r="A888" s="33">
        <v>44372</v>
      </c>
      <c r="B888" s="9" t="s">
        <v>7909</v>
      </c>
      <c r="C888" s="9">
        <v>6</v>
      </c>
      <c r="D888" s="9" t="s">
        <v>14118</v>
      </c>
      <c r="E888" s="10" t="s">
        <v>14121</v>
      </c>
      <c r="F888" s="10" t="str">
        <f t="shared" si="167"/>
        <v>B07YNHCW6N</v>
      </c>
      <c r="G888" s="10" t="str">
        <f t="shared" si="167"/>
        <v>Cases</v>
      </c>
      <c r="H888" s="23">
        <f t="shared" si="167"/>
        <v>549</v>
      </c>
      <c r="I888" s="23">
        <f t="shared" si="167"/>
        <v>2499</v>
      </c>
      <c r="J888" s="11">
        <f t="shared" si="167"/>
        <v>0.78</v>
      </c>
      <c r="K888" s="23">
        <f t="shared" si="158"/>
        <v>14994</v>
      </c>
      <c r="L888" s="23">
        <f t="shared" si="159"/>
        <v>724.68</v>
      </c>
      <c r="M888" s="23">
        <f t="shared" si="161"/>
        <v>25</v>
      </c>
      <c r="N888" s="23" t="str">
        <f t="shared" si="160"/>
        <v>Jun</v>
      </c>
      <c r="O888" s="23">
        <f t="shared" si="162"/>
        <v>2021</v>
      </c>
    </row>
    <row r="889" spans="1:15" x14ac:dyDescent="0.55000000000000004">
      <c r="A889" s="33">
        <v>44373</v>
      </c>
      <c r="B889" s="9" t="s">
        <v>534</v>
      </c>
      <c r="C889" s="9">
        <v>6</v>
      </c>
      <c r="D889" s="9" t="s">
        <v>14118</v>
      </c>
      <c r="E889" s="10" t="s">
        <v>14121</v>
      </c>
      <c r="F889" s="10" t="str">
        <f t="shared" si="167"/>
        <v>B07232M876</v>
      </c>
      <c r="G889" s="10" t="str">
        <f t="shared" si="167"/>
        <v>USBCables</v>
      </c>
      <c r="H889" s="23">
        <f t="shared" si="167"/>
        <v>199</v>
      </c>
      <c r="I889" s="23">
        <f t="shared" si="167"/>
        <v>395</v>
      </c>
      <c r="J889" s="11">
        <f t="shared" si="167"/>
        <v>0.5</v>
      </c>
      <c r="K889" s="23">
        <f t="shared" si="158"/>
        <v>2370</v>
      </c>
      <c r="L889" s="23">
        <f t="shared" si="159"/>
        <v>597</v>
      </c>
      <c r="M889" s="23">
        <f t="shared" si="161"/>
        <v>26</v>
      </c>
      <c r="N889" s="23" t="str">
        <f t="shared" si="160"/>
        <v>Jun</v>
      </c>
      <c r="O889" s="23">
        <f t="shared" si="162"/>
        <v>2021</v>
      </c>
    </row>
    <row r="890" spans="1:15" x14ac:dyDescent="0.55000000000000004">
      <c r="A890" s="33">
        <v>44374</v>
      </c>
      <c r="B890" s="9" t="s">
        <v>7920</v>
      </c>
      <c r="C890" s="9">
        <v>7</v>
      </c>
      <c r="D890" s="9" t="s">
        <v>14118</v>
      </c>
      <c r="E890" s="10" t="s">
        <v>14121</v>
      </c>
      <c r="F890" s="10" t="str">
        <f t="shared" si="167"/>
        <v>B01MQ2A86A</v>
      </c>
      <c r="G890" s="10" t="str">
        <f t="shared" si="167"/>
        <v>USBMice</v>
      </c>
      <c r="H890" s="23">
        <f t="shared" si="167"/>
        <v>1295</v>
      </c>
      <c r="I890" s="23">
        <f t="shared" si="167"/>
        <v>1645</v>
      </c>
      <c r="J890" s="11">
        <f t="shared" si="167"/>
        <v>0.21</v>
      </c>
      <c r="K890" s="23">
        <f t="shared" si="158"/>
        <v>11515</v>
      </c>
      <c r="L890" s="23">
        <f t="shared" si="159"/>
        <v>7161.35</v>
      </c>
      <c r="M890" s="23">
        <f t="shared" si="161"/>
        <v>27</v>
      </c>
      <c r="N890" s="23" t="str">
        <f t="shared" si="160"/>
        <v>Jun</v>
      </c>
      <c r="O890" s="23">
        <f t="shared" si="162"/>
        <v>2021</v>
      </c>
    </row>
    <row r="891" spans="1:15" x14ac:dyDescent="0.55000000000000004">
      <c r="A891" s="33">
        <v>44375</v>
      </c>
      <c r="B891" s="9" t="s">
        <v>7931</v>
      </c>
      <c r="C891" s="9">
        <v>7</v>
      </c>
      <c r="D891" s="9" t="s">
        <v>14118</v>
      </c>
      <c r="E891" s="10" t="s">
        <v>14121</v>
      </c>
      <c r="F891" s="10" t="str">
        <f t="shared" si="167"/>
        <v>B00KIE28X0</v>
      </c>
      <c r="G891" s="10" t="str">
        <f t="shared" si="167"/>
        <v>Paints</v>
      </c>
      <c r="H891" s="23">
        <f t="shared" si="167"/>
        <v>310</v>
      </c>
      <c r="I891" s="23">
        <f t="shared" si="167"/>
        <v>310</v>
      </c>
      <c r="J891" s="11">
        <f t="shared" si="167"/>
        <v>0</v>
      </c>
      <c r="K891" s="23">
        <f t="shared" si="158"/>
        <v>2170</v>
      </c>
      <c r="L891" s="23">
        <f t="shared" si="159"/>
        <v>2170</v>
      </c>
      <c r="M891" s="23">
        <f t="shared" si="161"/>
        <v>28</v>
      </c>
      <c r="N891" s="23" t="str">
        <f t="shared" si="160"/>
        <v>Jun</v>
      </c>
      <c r="O891" s="23">
        <f t="shared" si="162"/>
        <v>2021</v>
      </c>
    </row>
    <row r="892" spans="1:15" x14ac:dyDescent="0.55000000000000004">
      <c r="A892" s="33">
        <v>44376</v>
      </c>
      <c r="B892" s="9" t="s">
        <v>4786</v>
      </c>
      <c r="C892" s="9">
        <v>7</v>
      </c>
      <c r="D892" s="9" t="s">
        <v>14118</v>
      </c>
      <c r="E892" s="10" t="s">
        <v>14121</v>
      </c>
      <c r="F892" s="10" t="str">
        <f t="shared" si="167"/>
        <v>B08BQ947H3</v>
      </c>
      <c r="G892" s="10" t="str">
        <f t="shared" si="167"/>
        <v>USBCameraPrivacyCovers</v>
      </c>
      <c r="H892" s="23">
        <f t="shared" si="167"/>
        <v>149</v>
      </c>
      <c r="I892" s="23">
        <f t="shared" si="167"/>
        <v>149</v>
      </c>
      <c r="J892" s="11">
        <f t="shared" si="167"/>
        <v>0</v>
      </c>
      <c r="K892" s="23">
        <f t="shared" si="158"/>
        <v>1043</v>
      </c>
      <c r="L892" s="23">
        <f t="shared" si="159"/>
        <v>1043</v>
      </c>
      <c r="M892" s="23">
        <f t="shared" si="161"/>
        <v>29</v>
      </c>
      <c r="N892" s="23" t="str">
        <f t="shared" si="160"/>
        <v>Jun</v>
      </c>
      <c r="O892" s="23">
        <f t="shared" si="162"/>
        <v>2021</v>
      </c>
    </row>
    <row r="893" spans="1:15" x14ac:dyDescent="0.55000000000000004">
      <c r="A893" s="33">
        <v>44377</v>
      </c>
      <c r="B893" s="9" t="s">
        <v>7944</v>
      </c>
      <c r="C893" s="9">
        <v>7</v>
      </c>
      <c r="D893" s="9" t="s">
        <v>14119</v>
      </c>
      <c r="E893" s="10" t="s">
        <v>14124</v>
      </c>
      <c r="F893" s="10" t="str">
        <f t="shared" si="167"/>
        <v>B0BHYJ8CVF</v>
      </c>
      <c r="G893" s="10" t="str">
        <f t="shared" si="167"/>
        <v>USBKeyboard&amp;MouseSets</v>
      </c>
      <c r="H893" s="23">
        <f t="shared" si="167"/>
        <v>1149</v>
      </c>
      <c r="I893" s="23">
        <f t="shared" si="167"/>
        <v>1499</v>
      </c>
      <c r="J893" s="11">
        <f t="shared" si="167"/>
        <v>0.23</v>
      </c>
      <c r="K893" s="23">
        <f t="shared" si="158"/>
        <v>10493</v>
      </c>
      <c r="L893" s="23">
        <f t="shared" si="159"/>
        <v>6193.1100000000006</v>
      </c>
      <c r="M893" s="23">
        <f t="shared" si="161"/>
        <v>30</v>
      </c>
      <c r="N893" s="23" t="str">
        <f t="shared" si="160"/>
        <v>Jun</v>
      </c>
      <c r="O893" s="23">
        <f t="shared" si="162"/>
        <v>2021</v>
      </c>
    </row>
    <row r="894" spans="1:15" x14ac:dyDescent="0.55000000000000004">
      <c r="A894" s="33">
        <v>44378</v>
      </c>
      <c r="B894" s="9" t="s">
        <v>7954</v>
      </c>
      <c r="C894" s="9">
        <v>7</v>
      </c>
      <c r="D894" s="9" t="s">
        <v>14119</v>
      </c>
      <c r="E894" s="10" t="s">
        <v>14124</v>
      </c>
      <c r="F894" s="10" t="str">
        <f t="shared" ref="F894:J903" si="168">VLOOKUP($B894,Cleaned_data,F$2,FALSE)</f>
        <v>B0BCVJ3PVP</v>
      </c>
      <c r="G894" s="10" t="str">
        <f t="shared" si="168"/>
        <v>USBLapdesks</v>
      </c>
      <c r="H894" s="23">
        <f t="shared" si="168"/>
        <v>499</v>
      </c>
      <c r="I894" s="23">
        <f t="shared" si="168"/>
        <v>1299</v>
      </c>
      <c r="J894" s="11">
        <f t="shared" si="168"/>
        <v>0.62</v>
      </c>
      <c r="K894" s="23">
        <f t="shared" si="158"/>
        <v>9093</v>
      </c>
      <c r="L894" s="23">
        <f t="shared" si="159"/>
        <v>1327.34</v>
      </c>
      <c r="M894" s="23">
        <f t="shared" si="161"/>
        <v>1</v>
      </c>
      <c r="N894" s="23" t="str">
        <f t="shared" si="160"/>
        <v>Jul</v>
      </c>
      <c r="O894" s="23">
        <f t="shared" si="162"/>
        <v>2021</v>
      </c>
    </row>
    <row r="895" spans="1:15" x14ac:dyDescent="0.55000000000000004">
      <c r="A895" s="33">
        <v>44379</v>
      </c>
      <c r="B895" s="9" t="s">
        <v>7964</v>
      </c>
      <c r="C895" s="9">
        <v>7</v>
      </c>
      <c r="D895" s="9" t="s">
        <v>14119</v>
      </c>
      <c r="E895" s="10" t="s">
        <v>14124</v>
      </c>
      <c r="F895" s="10" t="str">
        <f t="shared" si="168"/>
        <v>B0B2931FCV</v>
      </c>
      <c r="G895" s="10" t="str">
        <f t="shared" si="168"/>
        <v>USBIn-Ear</v>
      </c>
      <c r="H895" s="23">
        <f t="shared" si="168"/>
        <v>999</v>
      </c>
      <c r="I895" s="23">
        <f t="shared" si="168"/>
        <v>4199</v>
      </c>
      <c r="J895" s="11">
        <f t="shared" si="168"/>
        <v>0.76</v>
      </c>
      <c r="K895" s="23">
        <f t="shared" si="158"/>
        <v>29393</v>
      </c>
      <c r="L895" s="23">
        <f t="shared" si="159"/>
        <v>1678.32</v>
      </c>
      <c r="M895" s="23">
        <f t="shared" si="161"/>
        <v>2</v>
      </c>
      <c r="N895" s="23" t="str">
        <f t="shared" si="160"/>
        <v>Jul</v>
      </c>
      <c r="O895" s="23">
        <f t="shared" si="162"/>
        <v>2021</v>
      </c>
    </row>
    <row r="896" spans="1:15" x14ac:dyDescent="0.55000000000000004">
      <c r="A896" s="33">
        <v>44380</v>
      </c>
      <c r="B896" s="9" t="s">
        <v>7975</v>
      </c>
      <c r="C896" s="9">
        <v>7</v>
      </c>
      <c r="D896" s="9" t="s">
        <v>14119</v>
      </c>
      <c r="E896" s="10" t="s">
        <v>14124</v>
      </c>
      <c r="F896" s="10" t="str">
        <f t="shared" si="168"/>
        <v>B09TMZ1MF8</v>
      </c>
      <c r="G896" s="10" t="str">
        <f t="shared" si="168"/>
        <v>InternalSolidStateDrives</v>
      </c>
      <c r="H896" s="23">
        <f t="shared" si="168"/>
        <v>1709</v>
      </c>
      <c r="I896" s="23">
        <f t="shared" si="168"/>
        <v>4000</v>
      </c>
      <c r="J896" s="11">
        <f t="shared" si="168"/>
        <v>0.56999999999999995</v>
      </c>
      <c r="K896" s="23">
        <f t="shared" si="158"/>
        <v>28000</v>
      </c>
      <c r="L896" s="23">
        <f t="shared" si="159"/>
        <v>5144.09</v>
      </c>
      <c r="M896" s="23">
        <f t="shared" si="161"/>
        <v>3</v>
      </c>
      <c r="N896" s="23" t="str">
        <f t="shared" si="160"/>
        <v>Jul</v>
      </c>
      <c r="O896" s="23">
        <f t="shared" si="162"/>
        <v>2021</v>
      </c>
    </row>
    <row r="897" spans="1:15" x14ac:dyDescent="0.55000000000000004">
      <c r="A897" s="33">
        <v>44381</v>
      </c>
      <c r="B897" s="9" t="s">
        <v>7987</v>
      </c>
      <c r="C897" s="9">
        <v>11</v>
      </c>
      <c r="D897" s="9" t="s">
        <v>14119</v>
      </c>
      <c r="E897" s="10" t="s">
        <v>14124</v>
      </c>
      <c r="F897" s="10" t="str">
        <f t="shared" si="168"/>
        <v>B07VV37FT4</v>
      </c>
      <c r="G897" s="10" t="str">
        <f t="shared" si="168"/>
        <v>Pens,Pencils&amp;WritingSupplies</v>
      </c>
      <c r="H897" s="23">
        <f t="shared" si="168"/>
        <v>250</v>
      </c>
      <c r="I897" s="23">
        <f t="shared" si="168"/>
        <v>250</v>
      </c>
      <c r="J897" s="11">
        <f t="shared" si="168"/>
        <v>0</v>
      </c>
      <c r="K897" s="23">
        <f t="shared" si="158"/>
        <v>2750</v>
      </c>
      <c r="L897" s="23">
        <f t="shared" si="159"/>
        <v>2750</v>
      </c>
      <c r="M897" s="23">
        <f t="shared" si="161"/>
        <v>4</v>
      </c>
      <c r="N897" s="23" t="str">
        <f t="shared" si="160"/>
        <v>Jul</v>
      </c>
      <c r="O897" s="23">
        <f t="shared" si="162"/>
        <v>2021</v>
      </c>
    </row>
    <row r="898" spans="1:15" x14ac:dyDescent="0.55000000000000004">
      <c r="A898" s="33">
        <v>44382</v>
      </c>
      <c r="B898" s="9" t="s">
        <v>545</v>
      </c>
      <c r="C898" s="9">
        <v>11</v>
      </c>
      <c r="D898" s="9" t="s">
        <v>14119</v>
      </c>
      <c r="E898" s="10" t="s">
        <v>14124</v>
      </c>
      <c r="F898" s="10" t="str">
        <f t="shared" si="168"/>
        <v>B07P681N66</v>
      </c>
      <c r="G898" s="10" t="str">
        <f t="shared" si="168"/>
        <v>WirelessUSBAdapters</v>
      </c>
      <c r="H898" s="23">
        <f t="shared" si="168"/>
        <v>1199</v>
      </c>
      <c r="I898" s="23">
        <f t="shared" si="168"/>
        <v>2199</v>
      </c>
      <c r="J898" s="11">
        <f t="shared" si="168"/>
        <v>0.45</v>
      </c>
      <c r="K898" s="23">
        <f t="shared" si="158"/>
        <v>24189</v>
      </c>
      <c r="L898" s="23">
        <f t="shared" si="159"/>
        <v>7253.9500000000007</v>
      </c>
      <c r="M898" s="23">
        <f t="shared" si="161"/>
        <v>5</v>
      </c>
      <c r="N898" s="23" t="str">
        <f t="shared" si="160"/>
        <v>Jul</v>
      </c>
      <c r="O898" s="23">
        <f t="shared" si="162"/>
        <v>2021</v>
      </c>
    </row>
    <row r="899" spans="1:15" x14ac:dyDescent="0.55000000000000004">
      <c r="A899" s="33">
        <v>44383</v>
      </c>
      <c r="B899" s="9" t="s">
        <v>7998</v>
      </c>
      <c r="C899" s="9">
        <v>11</v>
      </c>
      <c r="D899" s="9" t="s">
        <v>14119</v>
      </c>
      <c r="E899" s="10" t="s">
        <v>14124</v>
      </c>
      <c r="F899" s="10" t="str">
        <f t="shared" si="168"/>
        <v>B07JB2Y4SR</v>
      </c>
      <c r="G899" s="10" t="str">
        <f t="shared" si="168"/>
        <v>Pens</v>
      </c>
      <c r="H899" s="23">
        <f t="shared" si="168"/>
        <v>90</v>
      </c>
      <c r="I899" s="23">
        <f t="shared" si="168"/>
        <v>100</v>
      </c>
      <c r="J899" s="11">
        <f t="shared" si="168"/>
        <v>0.1</v>
      </c>
      <c r="K899" s="23">
        <f t="shared" si="158"/>
        <v>1100</v>
      </c>
      <c r="L899" s="23">
        <f t="shared" si="159"/>
        <v>891</v>
      </c>
      <c r="M899" s="23">
        <f t="shared" si="161"/>
        <v>6</v>
      </c>
      <c r="N899" s="23" t="str">
        <f t="shared" si="160"/>
        <v>Jul</v>
      </c>
      <c r="O899" s="23">
        <f t="shared" si="162"/>
        <v>2021</v>
      </c>
    </row>
    <row r="900" spans="1:15" x14ac:dyDescent="0.55000000000000004">
      <c r="A900" s="33">
        <v>44384</v>
      </c>
      <c r="B900" s="9" t="s">
        <v>8009</v>
      </c>
      <c r="C900" s="23">
        <v>11</v>
      </c>
      <c r="D900" s="9" t="s">
        <v>14119</v>
      </c>
      <c r="E900" s="10" t="s">
        <v>14124</v>
      </c>
      <c r="F900" s="10" t="str">
        <f t="shared" si="168"/>
        <v>B08KRMK9LZ</v>
      </c>
      <c r="G900" s="10" t="str">
        <f t="shared" si="168"/>
        <v>USBStylusPens</v>
      </c>
      <c r="H900" s="23">
        <f t="shared" si="168"/>
        <v>2025</v>
      </c>
      <c r="I900" s="23">
        <f t="shared" si="168"/>
        <v>5999</v>
      </c>
      <c r="J900" s="11">
        <f t="shared" si="168"/>
        <v>0.66</v>
      </c>
      <c r="K900" s="23">
        <f t="shared" ref="K900:K963" si="169">$I900*$C900</f>
        <v>65989</v>
      </c>
      <c r="L900" s="23">
        <f t="shared" ref="L900:L963" si="170">$H900*$C900*(1-$J900)</f>
        <v>7573.4999999999991</v>
      </c>
      <c r="M900" s="23">
        <f t="shared" si="161"/>
        <v>7</v>
      </c>
      <c r="N900" s="23" t="str">
        <f t="shared" ref="N900:N963" si="171">TEXT(A900,"mmm")</f>
        <v>Jul</v>
      </c>
      <c r="O900" s="23">
        <f t="shared" si="162"/>
        <v>2021</v>
      </c>
    </row>
    <row r="901" spans="1:15" x14ac:dyDescent="0.55000000000000004">
      <c r="A901" s="33">
        <v>44385</v>
      </c>
      <c r="B901" s="9" t="s">
        <v>8020</v>
      </c>
      <c r="C901" s="9">
        <v>9</v>
      </c>
      <c r="D901" s="9" t="s">
        <v>14119</v>
      </c>
      <c r="E901" s="10" t="s">
        <v>14124</v>
      </c>
      <c r="F901" s="10" t="str">
        <f t="shared" si="168"/>
        <v>B08LT9BMPP</v>
      </c>
      <c r="G901" s="10" t="str">
        <f t="shared" si="168"/>
        <v>USBGamingMice</v>
      </c>
      <c r="H901" s="23">
        <f t="shared" si="168"/>
        <v>1495</v>
      </c>
      <c r="I901" s="23">
        <f t="shared" si="168"/>
        <v>1995</v>
      </c>
      <c r="J901" s="11">
        <f t="shared" si="168"/>
        <v>0.25</v>
      </c>
      <c r="K901" s="23">
        <f t="shared" si="169"/>
        <v>17955</v>
      </c>
      <c r="L901" s="23">
        <f t="shared" si="170"/>
        <v>10091.25</v>
      </c>
      <c r="M901" s="23">
        <f t="shared" ref="M901:M964" si="172">DAY($A901)</f>
        <v>8</v>
      </c>
      <c r="N901" s="23" t="str">
        <f t="shared" si="171"/>
        <v>Jul</v>
      </c>
      <c r="O901" s="23">
        <f t="shared" ref="O901:O964" si="173">YEAR(A901)</f>
        <v>2021</v>
      </c>
    </row>
    <row r="902" spans="1:15" x14ac:dyDescent="0.55000000000000004">
      <c r="A902" s="33">
        <v>44386</v>
      </c>
      <c r="B902" s="9" t="s">
        <v>563</v>
      </c>
      <c r="C902" s="9">
        <v>5</v>
      </c>
      <c r="D902" s="9" t="s">
        <v>14119</v>
      </c>
      <c r="E902" s="10" t="s">
        <v>14124</v>
      </c>
      <c r="F902" s="10" t="str">
        <f t="shared" si="168"/>
        <v>B082T6V3DT</v>
      </c>
      <c r="G902" s="10" t="str">
        <f t="shared" si="168"/>
        <v>USBCables</v>
      </c>
      <c r="H902" s="23">
        <f t="shared" si="168"/>
        <v>799</v>
      </c>
      <c r="I902" s="23">
        <f t="shared" si="168"/>
        <v>2100</v>
      </c>
      <c r="J902" s="11">
        <f t="shared" si="168"/>
        <v>0.62</v>
      </c>
      <c r="K902" s="23">
        <f t="shared" si="169"/>
        <v>10500</v>
      </c>
      <c r="L902" s="23">
        <f t="shared" si="170"/>
        <v>1518.1</v>
      </c>
      <c r="M902" s="23">
        <f t="shared" si="172"/>
        <v>9</v>
      </c>
      <c r="N902" s="23" t="str">
        <f t="shared" si="171"/>
        <v>Jul</v>
      </c>
      <c r="O902" s="23">
        <f t="shared" si="173"/>
        <v>2021</v>
      </c>
    </row>
    <row r="903" spans="1:15" x14ac:dyDescent="0.55000000000000004">
      <c r="A903" s="33">
        <v>44387</v>
      </c>
      <c r="B903" s="9" t="s">
        <v>8032</v>
      </c>
      <c r="C903" s="9">
        <v>8</v>
      </c>
      <c r="D903" s="9" t="s">
        <v>14119</v>
      </c>
      <c r="E903" s="10" t="s">
        <v>14124</v>
      </c>
      <c r="F903" s="10" t="str">
        <f t="shared" si="168"/>
        <v>B0814ZY6FP</v>
      </c>
      <c r="G903" s="10" t="str">
        <f t="shared" si="168"/>
        <v>BluetoothSpeakers</v>
      </c>
      <c r="H903" s="23">
        <f t="shared" si="168"/>
        <v>899</v>
      </c>
      <c r="I903" s="23">
        <f t="shared" si="168"/>
        <v>1199</v>
      </c>
      <c r="J903" s="11">
        <f t="shared" si="168"/>
        <v>0.25</v>
      </c>
      <c r="K903" s="23">
        <f t="shared" si="169"/>
        <v>9592</v>
      </c>
      <c r="L903" s="23">
        <f t="shared" si="170"/>
        <v>5394</v>
      </c>
      <c r="M903" s="23">
        <f t="shared" si="172"/>
        <v>10</v>
      </c>
      <c r="N903" s="23" t="str">
        <f t="shared" si="171"/>
        <v>Jul</v>
      </c>
      <c r="O903" s="23">
        <f t="shared" si="173"/>
        <v>2021</v>
      </c>
    </row>
    <row r="904" spans="1:15" x14ac:dyDescent="0.55000000000000004">
      <c r="A904" s="33">
        <v>44388</v>
      </c>
      <c r="B904" s="9" t="s">
        <v>8042</v>
      </c>
      <c r="C904" s="9">
        <v>7</v>
      </c>
      <c r="D904" s="9" t="s">
        <v>14119</v>
      </c>
      <c r="E904" s="10" t="s">
        <v>14124</v>
      </c>
      <c r="F904" s="10" t="str">
        <f t="shared" ref="F904:J913" si="174">VLOOKUP($B904,Cleaned_data,F$2,FALSE)</f>
        <v>B09F3PDDRF</v>
      </c>
      <c r="G904" s="10" t="str">
        <f t="shared" si="174"/>
        <v>SATACables</v>
      </c>
      <c r="H904" s="23">
        <f t="shared" si="174"/>
        <v>349</v>
      </c>
      <c r="I904" s="23">
        <f t="shared" si="174"/>
        <v>999</v>
      </c>
      <c r="J904" s="11">
        <f t="shared" si="174"/>
        <v>0.65</v>
      </c>
      <c r="K904" s="23">
        <f t="shared" si="169"/>
        <v>6993</v>
      </c>
      <c r="L904" s="23">
        <f t="shared" si="170"/>
        <v>855.05</v>
      </c>
      <c r="M904" s="23">
        <f t="shared" si="172"/>
        <v>11</v>
      </c>
      <c r="N904" s="23" t="str">
        <f t="shared" si="171"/>
        <v>Jul</v>
      </c>
      <c r="O904" s="23">
        <f t="shared" si="173"/>
        <v>2021</v>
      </c>
    </row>
    <row r="905" spans="1:15" x14ac:dyDescent="0.55000000000000004">
      <c r="A905" s="33">
        <v>44389</v>
      </c>
      <c r="B905" s="9" t="s">
        <v>8053</v>
      </c>
      <c r="C905" s="9">
        <v>6</v>
      </c>
      <c r="D905" s="9" t="s">
        <v>14119</v>
      </c>
      <c r="E905" s="10" t="s">
        <v>14124</v>
      </c>
      <c r="F905" s="10" t="str">
        <f t="shared" si="174"/>
        <v>B07X963JNS</v>
      </c>
      <c r="G905" s="10" t="str">
        <f t="shared" si="174"/>
        <v>PowerBanks</v>
      </c>
      <c r="H905" s="23">
        <f t="shared" si="174"/>
        <v>900</v>
      </c>
      <c r="I905" s="23">
        <f t="shared" si="174"/>
        <v>2499</v>
      </c>
      <c r="J905" s="11">
        <f t="shared" si="174"/>
        <v>0.64</v>
      </c>
      <c r="K905" s="23">
        <f t="shared" si="169"/>
        <v>14994</v>
      </c>
      <c r="L905" s="23">
        <f t="shared" si="170"/>
        <v>1944</v>
      </c>
      <c r="M905" s="23">
        <f t="shared" si="172"/>
        <v>12</v>
      </c>
      <c r="N905" s="23" t="str">
        <f t="shared" si="171"/>
        <v>Jul</v>
      </c>
      <c r="O905" s="23">
        <f t="shared" si="173"/>
        <v>2021</v>
      </c>
    </row>
    <row r="906" spans="1:15" x14ac:dyDescent="0.55000000000000004">
      <c r="A906" s="33">
        <v>44390</v>
      </c>
      <c r="B906" s="9" t="s">
        <v>8058</v>
      </c>
      <c r="C906" s="9">
        <v>15</v>
      </c>
      <c r="D906" s="9" t="s">
        <v>14119</v>
      </c>
      <c r="E906" s="10" t="s">
        <v>14124</v>
      </c>
      <c r="F906" s="10" t="str">
        <f t="shared" si="174"/>
        <v>B09LD3116F</v>
      </c>
      <c r="G906" s="10" t="str">
        <f t="shared" si="174"/>
        <v>USBDomeCameras</v>
      </c>
      <c r="H906" s="23">
        <f t="shared" si="174"/>
        <v>2490</v>
      </c>
      <c r="I906" s="23">
        <f t="shared" si="174"/>
        <v>3990</v>
      </c>
      <c r="J906" s="11">
        <f t="shared" si="174"/>
        <v>0.38</v>
      </c>
      <c r="K906" s="23">
        <f t="shared" si="169"/>
        <v>59850</v>
      </c>
      <c r="L906" s="23">
        <f t="shared" si="170"/>
        <v>23157</v>
      </c>
      <c r="M906" s="23">
        <f t="shared" si="172"/>
        <v>13</v>
      </c>
      <c r="N906" s="23" t="str">
        <f t="shared" si="171"/>
        <v>Jul</v>
      </c>
      <c r="O906" s="23">
        <f t="shared" si="173"/>
        <v>2021</v>
      </c>
    </row>
    <row r="907" spans="1:15" x14ac:dyDescent="0.55000000000000004">
      <c r="A907" s="33">
        <v>44391</v>
      </c>
      <c r="B907" s="9" t="s">
        <v>8068</v>
      </c>
      <c r="C907" s="9">
        <v>23</v>
      </c>
      <c r="D907" s="9" t="s">
        <v>14119</v>
      </c>
      <c r="E907" s="10" t="s">
        <v>14124</v>
      </c>
      <c r="F907" s="10" t="str">
        <f t="shared" si="174"/>
        <v>B08Y5QJTVK</v>
      </c>
      <c r="G907" s="10" t="str">
        <f t="shared" si="174"/>
        <v>USB</v>
      </c>
      <c r="H907" s="23">
        <f t="shared" si="174"/>
        <v>116</v>
      </c>
      <c r="I907" s="23">
        <f t="shared" si="174"/>
        <v>200</v>
      </c>
      <c r="J907" s="11">
        <f t="shared" si="174"/>
        <v>0.42</v>
      </c>
      <c r="K907" s="23">
        <f t="shared" si="169"/>
        <v>4600</v>
      </c>
      <c r="L907" s="23">
        <f t="shared" si="170"/>
        <v>1547.4400000000003</v>
      </c>
      <c r="M907" s="23">
        <f t="shared" si="172"/>
        <v>14</v>
      </c>
      <c r="N907" s="23" t="str">
        <f t="shared" si="171"/>
        <v>Jul</v>
      </c>
      <c r="O907" s="23">
        <f t="shared" si="173"/>
        <v>2021</v>
      </c>
    </row>
    <row r="908" spans="1:15" x14ac:dyDescent="0.55000000000000004">
      <c r="A908" s="33">
        <v>44392</v>
      </c>
      <c r="B908" s="9" t="s">
        <v>8080</v>
      </c>
      <c r="C908" s="9">
        <v>14</v>
      </c>
      <c r="D908" s="9" t="s">
        <v>14119</v>
      </c>
      <c r="E908" s="10" t="s">
        <v>14124</v>
      </c>
      <c r="F908" s="10" t="str">
        <f t="shared" si="174"/>
        <v>B00LY1FN1K</v>
      </c>
      <c r="G908" s="10" t="str">
        <f t="shared" si="174"/>
        <v>Paints</v>
      </c>
      <c r="H908" s="23">
        <f t="shared" si="174"/>
        <v>200</v>
      </c>
      <c r="I908" s="23">
        <f t="shared" si="174"/>
        <v>230</v>
      </c>
      <c r="J908" s="11">
        <f t="shared" si="174"/>
        <v>0.13</v>
      </c>
      <c r="K908" s="23">
        <f t="shared" si="169"/>
        <v>3220</v>
      </c>
      <c r="L908" s="23">
        <f t="shared" si="170"/>
        <v>2436</v>
      </c>
      <c r="M908" s="23">
        <f t="shared" si="172"/>
        <v>15</v>
      </c>
      <c r="N908" s="23" t="str">
        <f t="shared" si="171"/>
        <v>Jul</v>
      </c>
      <c r="O908" s="23">
        <f t="shared" si="173"/>
        <v>2021</v>
      </c>
    </row>
    <row r="909" spans="1:15" x14ac:dyDescent="0.55000000000000004">
      <c r="A909" s="33">
        <v>44393</v>
      </c>
      <c r="B909" s="9" t="s">
        <v>8090</v>
      </c>
      <c r="C909" s="9">
        <v>9</v>
      </c>
      <c r="D909" s="9" t="s">
        <v>14119</v>
      </c>
      <c r="E909" s="10" t="s">
        <v>14124</v>
      </c>
      <c r="F909" s="10" t="str">
        <f t="shared" si="174"/>
        <v>B07DJ5KYDZ</v>
      </c>
      <c r="G909" s="10" t="str">
        <f t="shared" si="174"/>
        <v>USBLaptopChargers&amp;PowerSupplies</v>
      </c>
      <c r="H909" s="23">
        <f t="shared" si="174"/>
        <v>1249</v>
      </c>
      <c r="I909" s="23">
        <f t="shared" si="174"/>
        <v>2796</v>
      </c>
      <c r="J909" s="11">
        <f t="shared" si="174"/>
        <v>0.55000000000000004</v>
      </c>
      <c r="K909" s="23">
        <f t="shared" si="169"/>
        <v>25164</v>
      </c>
      <c r="L909" s="23">
        <f t="shared" si="170"/>
        <v>5058.45</v>
      </c>
      <c r="M909" s="23">
        <f t="shared" si="172"/>
        <v>16</v>
      </c>
      <c r="N909" s="23" t="str">
        <f t="shared" si="171"/>
        <v>Jul</v>
      </c>
      <c r="O909" s="23">
        <f t="shared" si="173"/>
        <v>2021</v>
      </c>
    </row>
    <row r="910" spans="1:15" x14ac:dyDescent="0.55000000000000004">
      <c r="A910" s="33">
        <v>44394</v>
      </c>
      <c r="B910" s="9" t="s">
        <v>8101</v>
      </c>
      <c r="C910" s="9">
        <v>4</v>
      </c>
      <c r="D910" s="9" t="s">
        <v>14119</v>
      </c>
      <c r="E910" s="10" t="s">
        <v>14124</v>
      </c>
      <c r="F910" s="10" t="str">
        <f t="shared" si="174"/>
        <v>B009LJ2BXA</v>
      </c>
      <c r="G910" s="10" t="str">
        <f t="shared" si="174"/>
        <v>USBPCHeadsets</v>
      </c>
      <c r="H910" s="23">
        <f t="shared" si="174"/>
        <v>649</v>
      </c>
      <c r="I910" s="23">
        <f t="shared" si="174"/>
        <v>999</v>
      </c>
      <c r="J910" s="11">
        <f t="shared" si="174"/>
        <v>0.35</v>
      </c>
      <c r="K910" s="23">
        <f t="shared" si="169"/>
        <v>3996</v>
      </c>
      <c r="L910" s="23">
        <f t="shared" si="170"/>
        <v>1687.4</v>
      </c>
      <c r="M910" s="23">
        <f t="shared" si="172"/>
        <v>17</v>
      </c>
      <c r="N910" s="23" t="str">
        <f t="shared" si="171"/>
        <v>Jul</v>
      </c>
      <c r="O910" s="23">
        <f t="shared" si="173"/>
        <v>2021</v>
      </c>
    </row>
    <row r="911" spans="1:15" x14ac:dyDescent="0.55000000000000004">
      <c r="A911" s="33">
        <v>44395</v>
      </c>
      <c r="B911" s="9" t="s">
        <v>8112</v>
      </c>
      <c r="C911" s="9">
        <v>3</v>
      </c>
      <c r="D911" s="9" t="s">
        <v>14119</v>
      </c>
      <c r="E911" s="10" t="s">
        <v>14124</v>
      </c>
      <c r="F911" s="10" t="str">
        <f t="shared" si="174"/>
        <v>B09BVCVTBC</v>
      </c>
      <c r="G911" s="10" t="str">
        <f t="shared" si="174"/>
        <v>USBGamingKeyboards</v>
      </c>
      <c r="H911" s="23">
        <f t="shared" si="174"/>
        <v>2649</v>
      </c>
      <c r="I911" s="23">
        <f t="shared" si="174"/>
        <v>3499</v>
      </c>
      <c r="J911" s="11">
        <f t="shared" si="174"/>
        <v>0.24</v>
      </c>
      <c r="K911" s="23">
        <f t="shared" si="169"/>
        <v>10497</v>
      </c>
      <c r="L911" s="23">
        <f t="shared" si="170"/>
        <v>6039.72</v>
      </c>
      <c r="M911" s="23">
        <f t="shared" si="172"/>
        <v>18</v>
      </c>
      <c r="N911" s="23" t="str">
        <f t="shared" si="171"/>
        <v>Jul</v>
      </c>
      <c r="O911" s="23">
        <f t="shared" si="173"/>
        <v>2021</v>
      </c>
    </row>
    <row r="912" spans="1:15" x14ac:dyDescent="0.55000000000000004">
      <c r="A912" s="33">
        <v>44396</v>
      </c>
      <c r="B912" s="9" t="s">
        <v>587</v>
      </c>
      <c r="C912" s="9">
        <v>8</v>
      </c>
      <c r="D912" s="9" t="s">
        <v>14119</v>
      </c>
      <c r="E912" s="10" t="s">
        <v>14124</v>
      </c>
      <c r="F912" s="10" t="str">
        <f t="shared" si="174"/>
        <v>B0BFWGBX61</v>
      </c>
      <c r="G912" s="10" t="str">
        <f t="shared" si="174"/>
        <v>USBCables</v>
      </c>
      <c r="H912" s="23">
        <f t="shared" si="174"/>
        <v>199</v>
      </c>
      <c r="I912" s="23">
        <f t="shared" si="174"/>
        <v>349</v>
      </c>
      <c r="J912" s="11">
        <f t="shared" si="174"/>
        <v>0.43</v>
      </c>
      <c r="K912" s="23">
        <f t="shared" si="169"/>
        <v>2792</v>
      </c>
      <c r="L912" s="23">
        <f t="shared" si="170"/>
        <v>907.44</v>
      </c>
      <c r="M912" s="23">
        <f t="shared" si="172"/>
        <v>19</v>
      </c>
      <c r="N912" s="23" t="str">
        <f t="shared" si="171"/>
        <v>Jul</v>
      </c>
      <c r="O912" s="23">
        <f t="shared" si="173"/>
        <v>2021</v>
      </c>
    </row>
    <row r="913" spans="1:15" x14ac:dyDescent="0.55000000000000004">
      <c r="A913" s="33">
        <v>44397</v>
      </c>
      <c r="B913" s="9" t="s">
        <v>8126</v>
      </c>
      <c r="C913" s="9">
        <v>12</v>
      </c>
      <c r="D913" s="9" t="s">
        <v>14119</v>
      </c>
      <c r="E913" s="10" t="s">
        <v>14124</v>
      </c>
      <c r="F913" s="10" t="str">
        <f t="shared" si="174"/>
        <v>B07SY4C3TD</v>
      </c>
      <c r="G913" s="10" t="str">
        <f t="shared" si="174"/>
        <v>USBInkjetInkCartridges</v>
      </c>
      <c r="H913" s="23">
        <f t="shared" si="174"/>
        <v>596</v>
      </c>
      <c r="I913" s="23">
        <f t="shared" si="174"/>
        <v>723</v>
      </c>
      <c r="J913" s="11">
        <f t="shared" si="174"/>
        <v>0.18</v>
      </c>
      <c r="K913" s="23">
        <f t="shared" si="169"/>
        <v>8676</v>
      </c>
      <c r="L913" s="23">
        <f t="shared" si="170"/>
        <v>5864.64</v>
      </c>
      <c r="M913" s="23">
        <f t="shared" si="172"/>
        <v>20</v>
      </c>
      <c r="N913" s="23" t="str">
        <f t="shared" si="171"/>
        <v>Jul</v>
      </c>
      <c r="O913" s="23">
        <f t="shared" si="173"/>
        <v>2021</v>
      </c>
    </row>
    <row r="914" spans="1:15" x14ac:dyDescent="0.55000000000000004">
      <c r="A914" s="33">
        <v>44398</v>
      </c>
      <c r="B914" s="9" t="s">
        <v>8138</v>
      </c>
      <c r="C914" s="9">
        <v>15</v>
      </c>
      <c r="D914" s="9" t="s">
        <v>14119</v>
      </c>
      <c r="E914" s="10" t="s">
        <v>14124</v>
      </c>
      <c r="F914" s="10" t="str">
        <f t="shared" ref="F914:J923" si="175">VLOOKUP($B914,Cleaned_data,F$2,FALSE)</f>
        <v>B094JB13XL</v>
      </c>
      <c r="G914" s="10" t="str">
        <f t="shared" si="175"/>
        <v>SmartWatches</v>
      </c>
      <c r="H914" s="23">
        <f t="shared" si="175"/>
        <v>2499</v>
      </c>
      <c r="I914" s="23">
        <f t="shared" si="175"/>
        <v>5999</v>
      </c>
      <c r="J914" s="11">
        <f t="shared" si="175"/>
        <v>0.57999999999999996</v>
      </c>
      <c r="K914" s="23">
        <f t="shared" si="169"/>
        <v>89985</v>
      </c>
      <c r="L914" s="23">
        <f t="shared" si="170"/>
        <v>15743.7</v>
      </c>
      <c r="M914" s="23">
        <f t="shared" si="172"/>
        <v>21</v>
      </c>
      <c r="N914" s="23" t="str">
        <f t="shared" si="171"/>
        <v>Jul</v>
      </c>
      <c r="O914" s="23">
        <f t="shared" si="173"/>
        <v>2021</v>
      </c>
    </row>
    <row r="915" spans="1:15" x14ac:dyDescent="0.55000000000000004">
      <c r="A915" s="33">
        <v>44399</v>
      </c>
      <c r="B915" s="9" t="s">
        <v>8143</v>
      </c>
      <c r="C915" s="9">
        <v>17</v>
      </c>
      <c r="D915" s="9" t="s">
        <v>14119</v>
      </c>
      <c r="E915" s="10" t="s">
        <v>14124</v>
      </c>
      <c r="F915" s="10" t="str">
        <f t="shared" si="175"/>
        <v>B08CRRQK6Z</v>
      </c>
      <c r="G915" s="10" t="str">
        <f t="shared" si="175"/>
        <v>SoundbarSpeakers</v>
      </c>
      <c r="H915" s="23">
        <f t="shared" si="175"/>
        <v>4999</v>
      </c>
      <c r="I915" s="23">
        <f t="shared" si="175"/>
        <v>12499</v>
      </c>
      <c r="J915" s="11">
        <f t="shared" si="175"/>
        <v>0.6</v>
      </c>
      <c r="K915" s="23">
        <f t="shared" si="169"/>
        <v>212483</v>
      </c>
      <c r="L915" s="23">
        <f t="shared" si="170"/>
        <v>33993.200000000004</v>
      </c>
      <c r="M915" s="23">
        <f t="shared" si="172"/>
        <v>22</v>
      </c>
      <c r="N915" s="23" t="str">
        <f t="shared" si="171"/>
        <v>Jul</v>
      </c>
      <c r="O915" s="23">
        <f t="shared" si="173"/>
        <v>2021</v>
      </c>
    </row>
    <row r="916" spans="1:15" x14ac:dyDescent="0.55000000000000004">
      <c r="A916" s="33">
        <v>44400</v>
      </c>
      <c r="B916" s="9" t="s">
        <v>8154</v>
      </c>
      <c r="C916" s="9">
        <v>3</v>
      </c>
      <c r="D916" s="9" t="s">
        <v>14119</v>
      </c>
      <c r="E916" s="10" t="s">
        <v>14124</v>
      </c>
      <c r="F916" s="10" t="str">
        <f t="shared" si="175"/>
        <v>B08MTLLSL8</v>
      </c>
      <c r="G916" s="10" t="str">
        <f t="shared" si="175"/>
        <v>USBIn-Ear</v>
      </c>
      <c r="H916" s="23">
        <f t="shared" si="175"/>
        <v>399</v>
      </c>
      <c r="I916" s="23">
        <f t="shared" si="175"/>
        <v>1290</v>
      </c>
      <c r="J916" s="11">
        <f t="shared" si="175"/>
        <v>0.69</v>
      </c>
      <c r="K916" s="23">
        <f t="shared" si="169"/>
        <v>3870</v>
      </c>
      <c r="L916" s="23">
        <f t="shared" si="170"/>
        <v>371.07000000000005</v>
      </c>
      <c r="M916" s="23">
        <f t="shared" si="172"/>
        <v>23</v>
      </c>
      <c r="N916" s="23" t="str">
        <f t="shared" si="171"/>
        <v>Jul</v>
      </c>
      <c r="O916" s="23">
        <f t="shared" si="173"/>
        <v>2021</v>
      </c>
    </row>
    <row r="917" spans="1:15" x14ac:dyDescent="0.55000000000000004">
      <c r="A917" s="33">
        <v>44401</v>
      </c>
      <c r="B917" s="9" t="s">
        <v>8164</v>
      </c>
      <c r="C917" s="9">
        <v>2</v>
      </c>
      <c r="D917" s="9" t="s">
        <v>14119</v>
      </c>
      <c r="E917" s="10" t="s">
        <v>14124</v>
      </c>
      <c r="F917" s="10" t="str">
        <f t="shared" si="175"/>
        <v>B08Y57TPDM</v>
      </c>
      <c r="G917" s="10" t="str">
        <f t="shared" si="175"/>
        <v>USB</v>
      </c>
      <c r="H917" s="23">
        <f t="shared" si="175"/>
        <v>116</v>
      </c>
      <c r="I917" s="23">
        <f t="shared" si="175"/>
        <v>200</v>
      </c>
      <c r="J917" s="11">
        <f t="shared" si="175"/>
        <v>0.42</v>
      </c>
      <c r="K917" s="23">
        <f t="shared" si="169"/>
        <v>400</v>
      </c>
      <c r="L917" s="23">
        <f t="shared" si="170"/>
        <v>134.56</v>
      </c>
      <c r="M917" s="23">
        <f t="shared" si="172"/>
        <v>24</v>
      </c>
      <c r="N917" s="23" t="str">
        <f t="shared" si="171"/>
        <v>Jul</v>
      </c>
      <c r="O917" s="23">
        <f t="shared" si="173"/>
        <v>2021</v>
      </c>
    </row>
    <row r="918" spans="1:15" x14ac:dyDescent="0.55000000000000004">
      <c r="A918" s="33">
        <v>44402</v>
      </c>
      <c r="B918" s="9" t="s">
        <v>8174</v>
      </c>
      <c r="C918" s="9">
        <v>9</v>
      </c>
      <c r="D918" s="9" t="s">
        <v>14119</v>
      </c>
      <c r="E918" s="10" t="s">
        <v>14124</v>
      </c>
      <c r="F918" s="10" t="str">
        <f t="shared" si="175"/>
        <v>B09CYTJV3N</v>
      </c>
      <c r="G918" s="10" t="str">
        <f t="shared" si="175"/>
        <v>USBDomeCameras</v>
      </c>
      <c r="H918" s="23">
        <f t="shared" si="175"/>
        <v>4499</v>
      </c>
      <c r="I918" s="23">
        <f t="shared" si="175"/>
        <v>5999</v>
      </c>
      <c r="J918" s="11">
        <f t="shared" si="175"/>
        <v>0.25</v>
      </c>
      <c r="K918" s="23">
        <f t="shared" si="169"/>
        <v>53991</v>
      </c>
      <c r="L918" s="23">
        <f t="shared" si="170"/>
        <v>30368.25</v>
      </c>
      <c r="M918" s="23">
        <f t="shared" si="172"/>
        <v>25</v>
      </c>
      <c r="N918" s="23" t="str">
        <f t="shared" si="171"/>
        <v>Jul</v>
      </c>
      <c r="O918" s="23">
        <f t="shared" si="173"/>
        <v>2021</v>
      </c>
    </row>
    <row r="919" spans="1:15" x14ac:dyDescent="0.55000000000000004">
      <c r="A919" s="33">
        <v>44403</v>
      </c>
      <c r="B919" s="9" t="s">
        <v>8184</v>
      </c>
      <c r="C919" s="9">
        <v>5</v>
      </c>
      <c r="D919" s="9" t="s">
        <v>14119</v>
      </c>
      <c r="E919" s="10" t="s">
        <v>14124</v>
      </c>
      <c r="F919" s="10" t="str">
        <f t="shared" si="175"/>
        <v>B07GLNJC25</v>
      </c>
      <c r="G919" s="10" t="str">
        <f t="shared" si="175"/>
        <v>USB</v>
      </c>
      <c r="H919" s="23">
        <f t="shared" si="175"/>
        <v>330</v>
      </c>
      <c r="I919" s="23">
        <f t="shared" si="175"/>
        <v>499</v>
      </c>
      <c r="J919" s="11">
        <f t="shared" si="175"/>
        <v>0.34</v>
      </c>
      <c r="K919" s="23">
        <f t="shared" si="169"/>
        <v>2495</v>
      </c>
      <c r="L919" s="23">
        <f t="shared" si="170"/>
        <v>1088.9999999999998</v>
      </c>
      <c r="M919" s="23">
        <f t="shared" si="172"/>
        <v>26</v>
      </c>
      <c r="N919" s="23" t="str">
        <f t="shared" si="171"/>
        <v>Jul</v>
      </c>
      <c r="O919" s="23">
        <f t="shared" si="173"/>
        <v>2021</v>
      </c>
    </row>
    <row r="920" spans="1:15" x14ac:dyDescent="0.55000000000000004">
      <c r="A920" s="33">
        <v>44404</v>
      </c>
      <c r="B920" s="9" t="s">
        <v>8195</v>
      </c>
      <c r="C920" s="9">
        <v>6</v>
      </c>
      <c r="D920" s="9" t="s">
        <v>14119</v>
      </c>
      <c r="E920" s="10" t="s">
        <v>14124</v>
      </c>
      <c r="F920" s="10" t="str">
        <f t="shared" si="175"/>
        <v>B08FY4FG5X</v>
      </c>
      <c r="G920" s="10" t="str">
        <f t="shared" si="175"/>
        <v>USBOver-Ear</v>
      </c>
      <c r="H920" s="23">
        <f t="shared" si="175"/>
        <v>649</v>
      </c>
      <c r="I920" s="23">
        <f t="shared" si="175"/>
        <v>2499</v>
      </c>
      <c r="J920" s="11">
        <f t="shared" si="175"/>
        <v>0.74</v>
      </c>
      <c r="K920" s="23">
        <f t="shared" si="169"/>
        <v>14994</v>
      </c>
      <c r="L920" s="23">
        <f t="shared" si="170"/>
        <v>1012.44</v>
      </c>
      <c r="M920" s="23">
        <f t="shared" si="172"/>
        <v>27</v>
      </c>
      <c r="N920" s="23" t="str">
        <f t="shared" si="171"/>
        <v>Jul</v>
      </c>
      <c r="O920" s="23">
        <f t="shared" si="173"/>
        <v>2021</v>
      </c>
    </row>
    <row r="921" spans="1:15" x14ac:dyDescent="0.55000000000000004">
      <c r="A921" s="33">
        <v>44405</v>
      </c>
      <c r="B921" s="9" t="s">
        <v>8205</v>
      </c>
      <c r="C921" s="9">
        <v>8</v>
      </c>
      <c r="D921" s="9" t="s">
        <v>14119</v>
      </c>
      <c r="E921" s="10" t="s">
        <v>14124</v>
      </c>
      <c r="F921" s="10" t="str">
        <f t="shared" si="175"/>
        <v>B07TMCXRFV</v>
      </c>
      <c r="G921" s="10" t="str">
        <f t="shared" si="175"/>
        <v>USBScreenProtectors</v>
      </c>
      <c r="H921" s="23">
        <f t="shared" si="175"/>
        <v>1234</v>
      </c>
      <c r="I921" s="23">
        <f t="shared" si="175"/>
        <v>1599</v>
      </c>
      <c r="J921" s="11">
        <f t="shared" si="175"/>
        <v>0.23</v>
      </c>
      <c r="K921" s="23">
        <f t="shared" si="169"/>
        <v>12792</v>
      </c>
      <c r="L921" s="23">
        <f t="shared" si="170"/>
        <v>7601.4400000000005</v>
      </c>
      <c r="M921" s="23">
        <f t="shared" si="172"/>
        <v>28</v>
      </c>
      <c r="N921" s="23" t="str">
        <f t="shared" si="171"/>
        <v>Jul</v>
      </c>
      <c r="O921" s="23">
        <f t="shared" si="173"/>
        <v>2021</v>
      </c>
    </row>
    <row r="922" spans="1:15" x14ac:dyDescent="0.55000000000000004">
      <c r="A922" s="33">
        <v>44406</v>
      </c>
      <c r="B922" s="9" t="s">
        <v>4759</v>
      </c>
      <c r="C922" s="9">
        <v>10</v>
      </c>
      <c r="D922" s="9" t="s">
        <v>14119</v>
      </c>
      <c r="E922" s="10" t="s">
        <v>14124</v>
      </c>
      <c r="F922" s="10" t="str">
        <f t="shared" si="175"/>
        <v>B01FSYQ2A4</v>
      </c>
      <c r="G922" s="10" t="str">
        <f t="shared" si="175"/>
        <v>USBOn-Ear</v>
      </c>
      <c r="H922" s="23">
        <f t="shared" si="175"/>
        <v>1399</v>
      </c>
      <c r="I922" s="23">
        <f t="shared" si="175"/>
        <v>2990</v>
      </c>
      <c r="J922" s="11">
        <f t="shared" si="175"/>
        <v>0.53</v>
      </c>
      <c r="K922" s="23">
        <f t="shared" si="169"/>
        <v>29900</v>
      </c>
      <c r="L922" s="23">
        <f t="shared" si="170"/>
        <v>6575.2999999999993</v>
      </c>
      <c r="M922" s="23">
        <f t="shared" si="172"/>
        <v>29</v>
      </c>
      <c r="N922" s="23" t="str">
        <f t="shared" si="171"/>
        <v>Jul</v>
      </c>
      <c r="O922" s="23">
        <f t="shared" si="173"/>
        <v>2021</v>
      </c>
    </row>
    <row r="923" spans="1:15" x14ac:dyDescent="0.55000000000000004">
      <c r="A923" s="33">
        <v>44407</v>
      </c>
      <c r="B923" s="9" t="s">
        <v>8218</v>
      </c>
      <c r="C923" s="9">
        <v>15</v>
      </c>
      <c r="D923" s="9" t="s">
        <v>14119</v>
      </c>
      <c r="E923" s="10" t="s">
        <v>14124</v>
      </c>
      <c r="F923" s="10" t="str">
        <f t="shared" si="175"/>
        <v>B00LZPQVMK</v>
      </c>
      <c r="G923" s="10" t="str">
        <f t="shared" si="175"/>
        <v>Pens,Pencils&amp;WritingSupplies</v>
      </c>
      <c r="H923" s="23">
        <f t="shared" si="175"/>
        <v>272</v>
      </c>
      <c r="I923" s="23">
        <f t="shared" si="175"/>
        <v>320</v>
      </c>
      <c r="J923" s="11">
        <f t="shared" si="175"/>
        <v>0.15</v>
      </c>
      <c r="K923" s="23">
        <f t="shared" si="169"/>
        <v>4800</v>
      </c>
      <c r="L923" s="23">
        <f t="shared" si="170"/>
        <v>3468</v>
      </c>
      <c r="M923" s="23">
        <f t="shared" si="172"/>
        <v>30</v>
      </c>
      <c r="N923" s="23" t="str">
        <f t="shared" si="171"/>
        <v>Jul</v>
      </c>
      <c r="O923" s="23">
        <f t="shared" si="173"/>
        <v>2021</v>
      </c>
    </row>
    <row r="924" spans="1:15" x14ac:dyDescent="0.55000000000000004">
      <c r="A924" s="33">
        <v>44408</v>
      </c>
      <c r="B924" s="9" t="s">
        <v>8229</v>
      </c>
      <c r="C924" s="9">
        <v>17</v>
      </c>
      <c r="D924" s="9" t="s">
        <v>14119</v>
      </c>
      <c r="E924" s="10" t="s">
        <v>14124</v>
      </c>
      <c r="F924" s="10" t="str">
        <f t="shared" ref="F924:J933" si="176">VLOOKUP($B924,Cleaned_data,F$2,FALSE)</f>
        <v>B08X77LM8C</v>
      </c>
      <c r="G924" s="10" t="str">
        <f t="shared" si="176"/>
        <v>USB</v>
      </c>
      <c r="H924" s="23">
        <f t="shared" si="176"/>
        <v>99</v>
      </c>
      <c r="I924" s="23">
        <f t="shared" si="176"/>
        <v>999</v>
      </c>
      <c r="J924" s="11">
        <f t="shared" si="176"/>
        <v>0.9</v>
      </c>
      <c r="K924" s="23">
        <f t="shared" si="169"/>
        <v>16983</v>
      </c>
      <c r="L924" s="23">
        <f t="shared" si="170"/>
        <v>168.29999999999995</v>
      </c>
      <c r="M924" s="23">
        <f t="shared" si="172"/>
        <v>31</v>
      </c>
      <c r="N924" s="23" t="str">
        <f t="shared" si="171"/>
        <v>Jul</v>
      </c>
      <c r="O924" s="23">
        <f t="shared" si="173"/>
        <v>2021</v>
      </c>
    </row>
    <row r="925" spans="1:15" x14ac:dyDescent="0.55000000000000004">
      <c r="A925" s="33">
        <v>44409</v>
      </c>
      <c r="B925" s="9" t="s">
        <v>8240</v>
      </c>
      <c r="C925" s="9">
        <v>18</v>
      </c>
      <c r="D925" s="9" t="s">
        <v>14119</v>
      </c>
      <c r="E925" s="10" t="s">
        <v>14124</v>
      </c>
      <c r="F925" s="10" t="str">
        <f t="shared" si="176"/>
        <v>B01EJ5MM5M</v>
      </c>
      <c r="G925" s="10" t="str">
        <f t="shared" si="176"/>
        <v>USBInkjetPrinters</v>
      </c>
      <c r="H925" s="23">
        <f t="shared" si="176"/>
        <v>3498</v>
      </c>
      <c r="I925" s="23">
        <f t="shared" si="176"/>
        <v>3875</v>
      </c>
      <c r="J925" s="11">
        <f t="shared" si="176"/>
        <v>0.1</v>
      </c>
      <c r="K925" s="23">
        <f t="shared" si="169"/>
        <v>69750</v>
      </c>
      <c r="L925" s="23">
        <f t="shared" si="170"/>
        <v>56667.6</v>
      </c>
      <c r="M925" s="23">
        <f t="shared" si="172"/>
        <v>1</v>
      </c>
      <c r="N925" s="23" t="str">
        <f t="shared" si="171"/>
        <v>Aug</v>
      </c>
      <c r="O925" s="23">
        <f t="shared" si="173"/>
        <v>2021</v>
      </c>
    </row>
    <row r="926" spans="1:15" x14ac:dyDescent="0.55000000000000004">
      <c r="A926" s="33">
        <v>44410</v>
      </c>
      <c r="B926" s="9" t="s">
        <v>8253</v>
      </c>
      <c r="C926" s="9">
        <v>6</v>
      </c>
      <c r="D926" s="9" t="s">
        <v>14119</v>
      </c>
      <c r="E926" s="10" t="s">
        <v>14124</v>
      </c>
      <c r="F926" s="10" t="str">
        <f t="shared" si="176"/>
        <v>B08J82K4GX</v>
      </c>
      <c r="G926" s="10" t="str">
        <f t="shared" si="176"/>
        <v>Monitors</v>
      </c>
      <c r="H926" s="23">
        <f t="shared" si="176"/>
        <v>10099</v>
      </c>
      <c r="I926" s="23">
        <f t="shared" si="176"/>
        <v>19110</v>
      </c>
      <c r="J926" s="11">
        <f t="shared" si="176"/>
        <v>0.47</v>
      </c>
      <c r="K926" s="23">
        <f t="shared" si="169"/>
        <v>114660</v>
      </c>
      <c r="L926" s="23">
        <f t="shared" si="170"/>
        <v>32114.820000000003</v>
      </c>
      <c r="M926" s="23">
        <f t="shared" si="172"/>
        <v>2</v>
      </c>
      <c r="N926" s="23" t="str">
        <f t="shared" si="171"/>
        <v>Aug</v>
      </c>
      <c r="O926" s="23">
        <f t="shared" si="173"/>
        <v>2021</v>
      </c>
    </row>
    <row r="927" spans="1:15" x14ac:dyDescent="0.55000000000000004">
      <c r="A927" s="33">
        <v>44411</v>
      </c>
      <c r="B927" s="9" t="s">
        <v>8265</v>
      </c>
      <c r="C927" s="9">
        <v>6</v>
      </c>
      <c r="D927" s="9" t="s">
        <v>14119</v>
      </c>
      <c r="E927" s="10" t="s">
        <v>14124</v>
      </c>
      <c r="F927" s="10" t="str">
        <f t="shared" si="176"/>
        <v>B07Z1Z77ZZ</v>
      </c>
      <c r="G927" s="10" t="str">
        <f t="shared" si="176"/>
        <v>LaptopSleeves&amp;Slipcases</v>
      </c>
      <c r="H927" s="23">
        <f t="shared" si="176"/>
        <v>449</v>
      </c>
      <c r="I927" s="23">
        <f t="shared" si="176"/>
        <v>999</v>
      </c>
      <c r="J927" s="11">
        <f t="shared" si="176"/>
        <v>0.55000000000000004</v>
      </c>
      <c r="K927" s="23">
        <f t="shared" si="169"/>
        <v>5994</v>
      </c>
      <c r="L927" s="23">
        <f t="shared" si="170"/>
        <v>1212.3</v>
      </c>
      <c r="M927" s="23">
        <f t="shared" si="172"/>
        <v>3</v>
      </c>
      <c r="N927" s="23" t="str">
        <f t="shared" si="171"/>
        <v>Aug</v>
      </c>
      <c r="O927" s="23">
        <f t="shared" si="173"/>
        <v>2021</v>
      </c>
    </row>
    <row r="928" spans="1:15" x14ac:dyDescent="0.55000000000000004">
      <c r="A928" s="33">
        <v>44412</v>
      </c>
      <c r="B928" s="9" t="s">
        <v>8275</v>
      </c>
      <c r="C928" s="9">
        <v>6</v>
      </c>
      <c r="D928" s="9" t="s">
        <v>14119</v>
      </c>
      <c r="E928" s="10" t="s">
        <v>14124</v>
      </c>
      <c r="F928" s="10" t="str">
        <f t="shared" si="176"/>
        <v>B00DJ5N9VK</v>
      </c>
      <c r="G928" s="10" t="str">
        <f t="shared" si="176"/>
        <v>USBColouringPens&amp;Markers</v>
      </c>
      <c r="H928" s="23">
        <f t="shared" si="176"/>
        <v>150</v>
      </c>
      <c r="I928" s="23">
        <f t="shared" si="176"/>
        <v>150</v>
      </c>
      <c r="J928" s="11">
        <f t="shared" si="176"/>
        <v>0</v>
      </c>
      <c r="K928" s="23">
        <f t="shared" si="169"/>
        <v>900</v>
      </c>
      <c r="L928" s="23">
        <f t="shared" si="170"/>
        <v>900</v>
      </c>
      <c r="M928" s="23">
        <f t="shared" si="172"/>
        <v>4</v>
      </c>
      <c r="N928" s="23" t="str">
        <f t="shared" si="171"/>
        <v>Aug</v>
      </c>
      <c r="O928" s="23">
        <f t="shared" si="173"/>
        <v>2021</v>
      </c>
    </row>
    <row r="929" spans="1:15" x14ac:dyDescent="0.55000000000000004">
      <c r="A929" s="33">
        <v>44413</v>
      </c>
      <c r="B929" s="9" t="s">
        <v>622</v>
      </c>
      <c r="C929" s="9">
        <v>7</v>
      </c>
      <c r="D929" s="9" t="s">
        <v>14119</v>
      </c>
      <c r="E929" s="10" t="s">
        <v>14124</v>
      </c>
      <c r="F929" s="10" t="str">
        <f t="shared" si="176"/>
        <v>B0B4DT8MKT</v>
      </c>
      <c r="G929" s="10" t="str">
        <f t="shared" si="176"/>
        <v>USBCables</v>
      </c>
      <c r="H929" s="23">
        <f t="shared" si="176"/>
        <v>348</v>
      </c>
      <c r="I929" s="23">
        <f t="shared" si="176"/>
        <v>1499</v>
      </c>
      <c r="J929" s="11">
        <f t="shared" si="176"/>
        <v>0.77</v>
      </c>
      <c r="K929" s="23">
        <f t="shared" si="169"/>
        <v>10493</v>
      </c>
      <c r="L929" s="23">
        <f t="shared" si="170"/>
        <v>560.28</v>
      </c>
      <c r="M929" s="23">
        <f t="shared" si="172"/>
        <v>5</v>
      </c>
      <c r="N929" s="23" t="str">
        <f t="shared" si="171"/>
        <v>Aug</v>
      </c>
      <c r="O929" s="23">
        <f t="shared" si="173"/>
        <v>2021</v>
      </c>
    </row>
    <row r="930" spans="1:15" x14ac:dyDescent="0.55000000000000004">
      <c r="A930" s="33">
        <v>44414</v>
      </c>
      <c r="B930" s="9" t="s">
        <v>8287</v>
      </c>
      <c r="C930" s="9">
        <v>7</v>
      </c>
      <c r="D930" s="9" t="s">
        <v>14119</v>
      </c>
      <c r="E930" s="10" t="s">
        <v>14124</v>
      </c>
      <c r="F930" s="10" t="str">
        <f t="shared" si="176"/>
        <v>B08FGNPQ9X</v>
      </c>
      <c r="G930" s="10" t="str">
        <f t="shared" si="176"/>
        <v>Routers</v>
      </c>
      <c r="H930" s="23">
        <f t="shared" si="176"/>
        <v>1199</v>
      </c>
      <c r="I930" s="23">
        <f t="shared" si="176"/>
        <v>2999</v>
      </c>
      <c r="J930" s="11">
        <f t="shared" si="176"/>
        <v>0.6</v>
      </c>
      <c r="K930" s="23">
        <f t="shared" si="169"/>
        <v>20993</v>
      </c>
      <c r="L930" s="23">
        <f t="shared" si="170"/>
        <v>3357.2000000000003</v>
      </c>
      <c r="M930" s="23">
        <f t="shared" si="172"/>
        <v>6</v>
      </c>
      <c r="N930" s="23" t="str">
        <f t="shared" si="171"/>
        <v>Aug</v>
      </c>
      <c r="O930" s="23">
        <f t="shared" si="173"/>
        <v>2021</v>
      </c>
    </row>
    <row r="931" spans="1:15" x14ac:dyDescent="0.55000000000000004">
      <c r="A931" s="33">
        <v>44415</v>
      </c>
      <c r="B931" s="9" t="s">
        <v>8297</v>
      </c>
      <c r="C931" s="23">
        <v>7</v>
      </c>
      <c r="D931" s="9" t="s">
        <v>14119</v>
      </c>
      <c r="E931" s="10" t="s">
        <v>14124</v>
      </c>
      <c r="F931" s="10" t="str">
        <f t="shared" si="176"/>
        <v>B07NTKGW45</v>
      </c>
      <c r="G931" s="10" t="str">
        <f t="shared" si="176"/>
        <v>USB</v>
      </c>
      <c r="H931" s="23">
        <f t="shared" si="176"/>
        <v>397</v>
      </c>
      <c r="I931" s="23">
        <f t="shared" si="176"/>
        <v>899</v>
      </c>
      <c r="J931" s="11">
        <f t="shared" si="176"/>
        <v>0.56000000000000005</v>
      </c>
      <c r="K931" s="23">
        <f t="shared" si="169"/>
        <v>6293</v>
      </c>
      <c r="L931" s="23">
        <f t="shared" si="170"/>
        <v>1222.7599999999998</v>
      </c>
      <c r="M931" s="23">
        <f t="shared" si="172"/>
        <v>7</v>
      </c>
      <c r="N931" s="23" t="str">
        <f t="shared" si="171"/>
        <v>Aug</v>
      </c>
      <c r="O931" s="23">
        <f t="shared" si="173"/>
        <v>2021</v>
      </c>
    </row>
    <row r="932" spans="1:15" x14ac:dyDescent="0.55000000000000004">
      <c r="A932" s="33">
        <v>44416</v>
      </c>
      <c r="B932" s="9" t="s">
        <v>634</v>
      </c>
      <c r="C932" s="9">
        <v>7</v>
      </c>
      <c r="D932" s="9" t="s">
        <v>14119</v>
      </c>
      <c r="E932" s="10" t="s">
        <v>14124</v>
      </c>
      <c r="F932" s="10" t="str">
        <f t="shared" si="176"/>
        <v>B08CDKQ8T6</v>
      </c>
      <c r="G932" s="10" t="str">
        <f t="shared" si="176"/>
        <v>USBCables</v>
      </c>
      <c r="H932" s="23">
        <f t="shared" si="176"/>
        <v>154</v>
      </c>
      <c r="I932" s="23">
        <f t="shared" si="176"/>
        <v>349</v>
      </c>
      <c r="J932" s="11">
        <f t="shared" si="176"/>
        <v>0.56000000000000005</v>
      </c>
      <c r="K932" s="23">
        <f t="shared" si="169"/>
        <v>2443</v>
      </c>
      <c r="L932" s="23">
        <f t="shared" si="170"/>
        <v>474.31999999999994</v>
      </c>
      <c r="M932" s="23">
        <f t="shared" si="172"/>
        <v>8</v>
      </c>
      <c r="N932" s="23" t="str">
        <f t="shared" si="171"/>
        <v>Aug</v>
      </c>
      <c r="O932" s="23">
        <f t="shared" si="173"/>
        <v>2021</v>
      </c>
    </row>
    <row r="933" spans="1:15" x14ac:dyDescent="0.55000000000000004">
      <c r="A933" s="33">
        <v>44417</v>
      </c>
      <c r="B933" s="9" t="s">
        <v>8310</v>
      </c>
      <c r="C933" s="9">
        <v>7</v>
      </c>
      <c r="D933" s="9" t="s">
        <v>14119</v>
      </c>
      <c r="E933" s="10" t="s">
        <v>14124</v>
      </c>
      <c r="F933" s="10" t="str">
        <f t="shared" si="176"/>
        <v>B08J4PL1Z3</v>
      </c>
      <c r="G933" s="10" t="str">
        <f t="shared" si="176"/>
        <v>USBGamepads</v>
      </c>
      <c r="H933" s="23">
        <f t="shared" si="176"/>
        <v>699</v>
      </c>
      <c r="I933" s="23">
        <f t="shared" si="176"/>
        <v>1490</v>
      </c>
      <c r="J933" s="11">
        <f t="shared" si="176"/>
        <v>0.53</v>
      </c>
      <c r="K933" s="23">
        <f t="shared" si="169"/>
        <v>10430</v>
      </c>
      <c r="L933" s="23">
        <f t="shared" si="170"/>
        <v>2299.71</v>
      </c>
      <c r="M933" s="23">
        <f t="shared" si="172"/>
        <v>9</v>
      </c>
      <c r="N933" s="23" t="str">
        <f t="shared" si="171"/>
        <v>Aug</v>
      </c>
      <c r="O933" s="23">
        <f t="shared" si="173"/>
        <v>2021</v>
      </c>
    </row>
    <row r="934" spans="1:15" x14ac:dyDescent="0.55000000000000004">
      <c r="A934" s="33">
        <v>44418</v>
      </c>
      <c r="B934" s="9" t="s">
        <v>8320</v>
      </c>
      <c r="C934" s="9">
        <v>7</v>
      </c>
      <c r="D934" s="9" t="s">
        <v>14119</v>
      </c>
      <c r="E934" s="10" t="s">
        <v>14124</v>
      </c>
      <c r="F934" s="10" t="str">
        <f t="shared" ref="F934:J943" si="177">VLOOKUP($B934,Cleaned_data,F$2,FALSE)</f>
        <v>B07XJWTYM2</v>
      </c>
      <c r="G934" s="10" t="str">
        <f t="shared" si="177"/>
        <v>USBIn-Ear</v>
      </c>
      <c r="H934" s="23">
        <f t="shared" si="177"/>
        <v>1679</v>
      </c>
      <c r="I934" s="23">
        <f t="shared" si="177"/>
        <v>1999</v>
      </c>
      <c r="J934" s="11">
        <f t="shared" si="177"/>
        <v>0.16</v>
      </c>
      <c r="K934" s="23">
        <f t="shared" si="169"/>
        <v>13993</v>
      </c>
      <c r="L934" s="23">
        <f t="shared" si="170"/>
        <v>9872.52</v>
      </c>
      <c r="M934" s="23">
        <f t="shared" si="172"/>
        <v>10</v>
      </c>
      <c r="N934" s="23" t="str">
        <f t="shared" si="171"/>
        <v>Aug</v>
      </c>
      <c r="O934" s="23">
        <f t="shared" si="173"/>
        <v>2021</v>
      </c>
    </row>
    <row r="935" spans="1:15" x14ac:dyDescent="0.55000000000000004">
      <c r="A935" s="33">
        <v>44419</v>
      </c>
      <c r="B935" s="9" t="s">
        <v>8331</v>
      </c>
      <c r="C935" s="9">
        <v>7</v>
      </c>
      <c r="D935" s="9" t="s">
        <v>14119</v>
      </c>
      <c r="E935" s="10" t="s">
        <v>14124</v>
      </c>
      <c r="F935" s="10" t="str">
        <f t="shared" si="177"/>
        <v>B09939XJX8</v>
      </c>
      <c r="G935" s="10" t="str">
        <f t="shared" si="177"/>
        <v>USBGraphicTablets</v>
      </c>
      <c r="H935" s="23">
        <f t="shared" si="177"/>
        <v>354</v>
      </c>
      <c r="I935" s="23">
        <f t="shared" si="177"/>
        <v>1500</v>
      </c>
      <c r="J935" s="11">
        <f t="shared" si="177"/>
        <v>0.76</v>
      </c>
      <c r="K935" s="23">
        <f t="shared" si="169"/>
        <v>10500</v>
      </c>
      <c r="L935" s="23">
        <f t="shared" si="170"/>
        <v>594.72</v>
      </c>
      <c r="M935" s="23">
        <f t="shared" si="172"/>
        <v>11</v>
      </c>
      <c r="N935" s="23" t="str">
        <f t="shared" si="171"/>
        <v>Aug</v>
      </c>
      <c r="O935" s="23">
        <f t="shared" si="173"/>
        <v>2021</v>
      </c>
    </row>
    <row r="936" spans="1:15" x14ac:dyDescent="0.55000000000000004">
      <c r="A936" s="33">
        <v>44420</v>
      </c>
      <c r="B936" s="9" t="s">
        <v>8342</v>
      </c>
      <c r="C936" s="9">
        <v>11</v>
      </c>
      <c r="D936" s="9" t="s">
        <v>14119</v>
      </c>
      <c r="E936" s="10" t="s">
        <v>14124</v>
      </c>
      <c r="F936" s="10" t="str">
        <f t="shared" si="177"/>
        <v>B09MDCZJXS</v>
      </c>
      <c r="G936" s="10" t="str">
        <f t="shared" si="177"/>
        <v>USBHeadsets</v>
      </c>
      <c r="H936" s="23">
        <f t="shared" si="177"/>
        <v>1199</v>
      </c>
      <c r="I936" s="23">
        <f t="shared" si="177"/>
        <v>5499</v>
      </c>
      <c r="J936" s="11">
        <f t="shared" si="177"/>
        <v>0.78</v>
      </c>
      <c r="K936" s="23">
        <f t="shared" si="169"/>
        <v>60489</v>
      </c>
      <c r="L936" s="23">
        <f t="shared" si="170"/>
        <v>2901.5799999999995</v>
      </c>
      <c r="M936" s="23">
        <f t="shared" si="172"/>
        <v>12</v>
      </c>
      <c r="N936" s="23" t="str">
        <f t="shared" si="171"/>
        <v>Aug</v>
      </c>
      <c r="O936" s="23">
        <f t="shared" si="173"/>
        <v>2021</v>
      </c>
    </row>
    <row r="937" spans="1:15" x14ac:dyDescent="0.55000000000000004">
      <c r="A937" s="33">
        <v>44421</v>
      </c>
      <c r="B937" s="9" t="s">
        <v>8353</v>
      </c>
      <c r="C937" s="9">
        <v>11</v>
      </c>
      <c r="D937" s="9" t="s">
        <v>14119</v>
      </c>
      <c r="E937" s="10" t="s">
        <v>14124</v>
      </c>
      <c r="F937" s="10" t="str">
        <f t="shared" si="177"/>
        <v>B08CTQP51L</v>
      </c>
      <c r="G937" s="10" t="str">
        <f t="shared" si="177"/>
        <v>USBScreenProtectors</v>
      </c>
      <c r="H937" s="23">
        <f t="shared" si="177"/>
        <v>379</v>
      </c>
      <c r="I937" s="23">
        <f t="shared" si="177"/>
        <v>1499</v>
      </c>
      <c r="J937" s="11">
        <f t="shared" si="177"/>
        <v>0.75</v>
      </c>
      <c r="K937" s="23">
        <f t="shared" si="169"/>
        <v>16489</v>
      </c>
      <c r="L937" s="23">
        <f t="shared" si="170"/>
        <v>1042.25</v>
      </c>
      <c r="M937" s="23">
        <f t="shared" si="172"/>
        <v>13</v>
      </c>
      <c r="N937" s="23" t="str">
        <f t="shared" si="171"/>
        <v>Aug</v>
      </c>
      <c r="O937" s="23">
        <f t="shared" si="173"/>
        <v>2021</v>
      </c>
    </row>
    <row r="938" spans="1:15" x14ac:dyDescent="0.55000000000000004">
      <c r="A938" s="33">
        <v>44422</v>
      </c>
      <c r="B938" s="9" t="s">
        <v>8363</v>
      </c>
      <c r="C938" s="9">
        <v>11</v>
      </c>
      <c r="D938" s="9" t="s">
        <v>14119</v>
      </c>
      <c r="E938" s="10" t="s">
        <v>14124</v>
      </c>
      <c r="F938" s="10" t="str">
        <f t="shared" si="177"/>
        <v>B0BG62HMDJ</v>
      </c>
      <c r="G938" s="10" t="str">
        <f t="shared" si="177"/>
        <v>USB</v>
      </c>
      <c r="H938" s="23">
        <f t="shared" si="177"/>
        <v>499</v>
      </c>
      <c r="I938" s="23">
        <f t="shared" si="177"/>
        <v>775</v>
      </c>
      <c r="J938" s="11">
        <f t="shared" si="177"/>
        <v>0.36</v>
      </c>
      <c r="K938" s="23">
        <f t="shared" si="169"/>
        <v>8525</v>
      </c>
      <c r="L938" s="23">
        <f t="shared" si="170"/>
        <v>3512.96</v>
      </c>
      <c r="M938" s="23">
        <f t="shared" si="172"/>
        <v>14</v>
      </c>
      <c r="N938" s="23" t="str">
        <f t="shared" si="171"/>
        <v>Aug</v>
      </c>
      <c r="O938" s="23">
        <f t="shared" si="173"/>
        <v>2021</v>
      </c>
    </row>
    <row r="939" spans="1:15" x14ac:dyDescent="0.55000000000000004">
      <c r="A939" s="33">
        <v>44423</v>
      </c>
      <c r="B939" s="9" t="s">
        <v>8374</v>
      </c>
      <c r="C939" s="9">
        <v>11</v>
      </c>
      <c r="D939" s="9" t="s">
        <v>14119</v>
      </c>
      <c r="E939" s="10" t="s">
        <v>14124</v>
      </c>
      <c r="F939" s="10" t="str">
        <f t="shared" si="177"/>
        <v>B08GTYFC37</v>
      </c>
      <c r="G939" s="10" t="str">
        <f t="shared" si="177"/>
        <v>USB</v>
      </c>
      <c r="H939" s="23">
        <f t="shared" si="177"/>
        <v>10389</v>
      </c>
      <c r="I939" s="23">
        <f t="shared" si="177"/>
        <v>32000</v>
      </c>
      <c r="J939" s="11">
        <f t="shared" si="177"/>
        <v>0.68</v>
      </c>
      <c r="K939" s="23">
        <f t="shared" si="169"/>
        <v>352000</v>
      </c>
      <c r="L939" s="23">
        <f t="shared" si="170"/>
        <v>36569.279999999992</v>
      </c>
      <c r="M939" s="23">
        <f t="shared" si="172"/>
        <v>15</v>
      </c>
      <c r="N939" s="23" t="str">
        <f t="shared" si="171"/>
        <v>Aug</v>
      </c>
      <c r="O939" s="23">
        <f t="shared" si="173"/>
        <v>2021</v>
      </c>
    </row>
    <row r="940" spans="1:15" x14ac:dyDescent="0.55000000000000004">
      <c r="A940" s="33">
        <v>44424</v>
      </c>
      <c r="B940" s="9" t="s">
        <v>8387</v>
      </c>
      <c r="C940" s="9">
        <v>9</v>
      </c>
      <c r="D940" s="9" t="s">
        <v>14119</v>
      </c>
      <c r="E940" s="10" t="s">
        <v>14124</v>
      </c>
      <c r="F940" s="10" t="str">
        <f t="shared" si="177"/>
        <v>B08SBH499M</v>
      </c>
      <c r="G940" s="10" t="str">
        <f t="shared" si="177"/>
        <v>USBPCSpeakers</v>
      </c>
      <c r="H940" s="23">
        <f t="shared" si="177"/>
        <v>649</v>
      </c>
      <c r="I940" s="23">
        <f t="shared" si="177"/>
        <v>1300</v>
      </c>
      <c r="J940" s="11">
        <f t="shared" si="177"/>
        <v>0.5</v>
      </c>
      <c r="K940" s="23">
        <f t="shared" si="169"/>
        <v>11700</v>
      </c>
      <c r="L940" s="23">
        <f t="shared" si="170"/>
        <v>2920.5</v>
      </c>
      <c r="M940" s="23">
        <f t="shared" si="172"/>
        <v>16</v>
      </c>
      <c r="N940" s="23" t="str">
        <f t="shared" si="171"/>
        <v>Aug</v>
      </c>
      <c r="O940" s="23">
        <f t="shared" si="173"/>
        <v>2021</v>
      </c>
    </row>
    <row r="941" spans="1:15" x14ac:dyDescent="0.55000000000000004">
      <c r="A941" s="33">
        <v>44425</v>
      </c>
      <c r="B941" s="9" t="s">
        <v>8398</v>
      </c>
      <c r="C941" s="9">
        <v>5</v>
      </c>
      <c r="D941" s="9" t="s">
        <v>14119</v>
      </c>
      <c r="E941" s="10" t="s">
        <v>14124</v>
      </c>
      <c r="F941" s="10" t="str">
        <f t="shared" si="177"/>
        <v>B08FYB5HHK</v>
      </c>
      <c r="G941" s="10" t="str">
        <f t="shared" si="177"/>
        <v>PowerLANAdapters</v>
      </c>
      <c r="H941" s="23">
        <f t="shared" si="177"/>
        <v>1199</v>
      </c>
      <c r="I941" s="23">
        <f t="shared" si="177"/>
        <v>1999</v>
      </c>
      <c r="J941" s="11">
        <f t="shared" si="177"/>
        <v>0.4</v>
      </c>
      <c r="K941" s="23">
        <f t="shared" si="169"/>
        <v>9995</v>
      </c>
      <c r="L941" s="23">
        <f t="shared" si="170"/>
        <v>3597</v>
      </c>
      <c r="M941" s="23">
        <f t="shared" si="172"/>
        <v>17</v>
      </c>
      <c r="N941" s="23" t="str">
        <f t="shared" si="171"/>
        <v>Aug</v>
      </c>
      <c r="O941" s="23">
        <f t="shared" si="173"/>
        <v>2021</v>
      </c>
    </row>
    <row r="942" spans="1:15" x14ac:dyDescent="0.55000000000000004">
      <c r="A942" s="33">
        <v>44426</v>
      </c>
      <c r="B942" s="9" t="s">
        <v>666</v>
      </c>
      <c r="C942" s="9">
        <v>8</v>
      </c>
      <c r="D942" s="9" t="s">
        <v>14119</v>
      </c>
      <c r="E942" s="10" t="s">
        <v>14124</v>
      </c>
      <c r="F942" s="10" t="str">
        <f t="shared" si="177"/>
        <v>B0994GFWBH</v>
      </c>
      <c r="G942" s="10" t="str">
        <f t="shared" si="177"/>
        <v>USBCables</v>
      </c>
      <c r="H942" s="23">
        <f t="shared" si="177"/>
        <v>139</v>
      </c>
      <c r="I942" s="23">
        <f t="shared" si="177"/>
        <v>999</v>
      </c>
      <c r="J942" s="11">
        <f t="shared" si="177"/>
        <v>0.86</v>
      </c>
      <c r="K942" s="23">
        <f t="shared" si="169"/>
        <v>7992</v>
      </c>
      <c r="L942" s="23">
        <f t="shared" si="170"/>
        <v>155.68</v>
      </c>
      <c r="M942" s="23">
        <f t="shared" si="172"/>
        <v>18</v>
      </c>
      <c r="N942" s="23" t="str">
        <f t="shared" si="171"/>
        <v>Aug</v>
      </c>
      <c r="O942" s="23">
        <f t="shared" si="173"/>
        <v>2021</v>
      </c>
    </row>
    <row r="943" spans="1:15" x14ac:dyDescent="0.55000000000000004">
      <c r="A943" s="33">
        <v>44427</v>
      </c>
      <c r="B943" s="9" t="s">
        <v>8405</v>
      </c>
      <c r="C943" s="9">
        <v>7</v>
      </c>
      <c r="D943" s="9" t="s">
        <v>14119</v>
      </c>
      <c r="E943" s="10" t="s">
        <v>14124</v>
      </c>
      <c r="F943" s="10" t="str">
        <f t="shared" si="177"/>
        <v>B0B5GJRTHB</v>
      </c>
      <c r="G943" s="10" t="str">
        <f t="shared" si="177"/>
        <v>USBIn-Ear</v>
      </c>
      <c r="H943" s="23">
        <f t="shared" si="177"/>
        <v>889</v>
      </c>
      <c r="I943" s="23">
        <f t="shared" si="177"/>
        <v>1999</v>
      </c>
      <c r="J943" s="11">
        <f t="shared" si="177"/>
        <v>0.56000000000000005</v>
      </c>
      <c r="K943" s="23">
        <f t="shared" si="169"/>
        <v>13993</v>
      </c>
      <c r="L943" s="23">
        <f t="shared" si="170"/>
        <v>2738.12</v>
      </c>
      <c r="M943" s="23">
        <f t="shared" si="172"/>
        <v>19</v>
      </c>
      <c r="N943" s="23" t="str">
        <f t="shared" si="171"/>
        <v>Aug</v>
      </c>
      <c r="O943" s="23">
        <f t="shared" si="173"/>
        <v>2021</v>
      </c>
    </row>
    <row r="944" spans="1:15" x14ac:dyDescent="0.55000000000000004">
      <c r="A944" s="33">
        <v>44428</v>
      </c>
      <c r="B944" s="9" t="s">
        <v>8415</v>
      </c>
      <c r="C944" s="9">
        <v>6</v>
      </c>
      <c r="D944" s="9" t="s">
        <v>14119</v>
      </c>
      <c r="E944" s="10" t="s">
        <v>14124</v>
      </c>
      <c r="F944" s="10" t="str">
        <f t="shared" ref="F944:J953" si="178">VLOOKUP($B944,Cleaned_data,F$2,FALSE)</f>
        <v>B09GBBJV72</v>
      </c>
      <c r="G944" s="10" t="str">
        <f t="shared" si="178"/>
        <v>USBKeyboard&amp;MouseSets</v>
      </c>
      <c r="H944" s="23">
        <f t="shared" si="178"/>
        <v>1409</v>
      </c>
      <c r="I944" s="23">
        <f t="shared" si="178"/>
        <v>2199</v>
      </c>
      <c r="J944" s="11">
        <f t="shared" si="178"/>
        <v>0.36</v>
      </c>
      <c r="K944" s="23">
        <f t="shared" si="169"/>
        <v>13194</v>
      </c>
      <c r="L944" s="23">
        <f t="shared" si="170"/>
        <v>5410.56</v>
      </c>
      <c r="M944" s="23">
        <f t="shared" si="172"/>
        <v>20</v>
      </c>
      <c r="N944" s="23" t="str">
        <f t="shared" si="171"/>
        <v>Aug</v>
      </c>
      <c r="O944" s="23">
        <f t="shared" si="173"/>
        <v>2021</v>
      </c>
    </row>
    <row r="945" spans="1:15" x14ac:dyDescent="0.55000000000000004">
      <c r="A945" s="33">
        <v>44429</v>
      </c>
      <c r="B945" s="9" t="s">
        <v>8426</v>
      </c>
      <c r="C945" s="9">
        <v>15</v>
      </c>
      <c r="D945" s="9" t="s">
        <v>14119</v>
      </c>
      <c r="E945" s="10" t="s">
        <v>14124</v>
      </c>
      <c r="F945" s="10" t="str">
        <f t="shared" si="178"/>
        <v>B07P434WJY</v>
      </c>
      <c r="G945" s="10" t="str">
        <f t="shared" si="178"/>
        <v>USBInkjetInkRefills&amp;Kits</v>
      </c>
      <c r="H945" s="23">
        <f t="shared" si="178"/>
        <v>549</v>
      </c>
      <c r="I945" s="23">
        <f t="shared" si="178"/>
        <v>1999</v>
      </c>
      <c r="J945" s="11">
        <f t="shared" si="178"/>
        <v>0.73</v>
      </c>
      <c r="K945" s="23">
        <f t="shared" si="169"/>
        <v>29985</v>
      </c>
      <c r="L945" s="23">
        <f t="shared" si="170"/>
        <v>2223.4500000000003</v>
      </c>
      <c r="M945" s="23">
        <f t="shared" si="172"/>
        <v>21</v>
      </c>
      <c r="N945" s="23" t="str">
        <f t="shared" si="171"/>
        <v>Aug</v>
      </c>
      <c r="O945" s="23">
        <f t="shared" si="173"/>
        <v>2021</v>
      </c>
    </row>
    <row r="946" spans="1:15" x14ac:dyDescent="0.55000000000000004">
      <c r="A946" s="33">
        <v>44430</v>
      </c>
      <c r="B946" s="9" t="s">
        <v>8437</v>
      </c>
      <c r="C946" s="9">
        <v>23</v>
      </c>
      <c r="D946" s="9" t="s">
        <v>14119</v>
      </c>
      <c r="E946" s="10" t="s">
        <v>14124</v>
      </c>
      <c r="F946" s="10" t="str">
        <f t="shared" si="178"/>
        <v>B07T9FV9YP</v>
      </c>
      <c r="G946" s="10" t="str">
        <f t="shared" si="178"/>
        <v>USBHeadsets</v>
      </c>
      <c r="H946" s="23">
        <f t="shared" si="178"/>
        <v>749</v>
      </c>
      <c r="I946" s="23">
        <f t="shared" si="178"/>
        <v>1799</v>
      </c>
      <c r="J946" s="11">
        <f t="shared" si="178"/>
        <v>0.57999999999999996</v>
      </c>
      <c r="K946" s="23">
        <f t="shared" si="169"/>
        <v>41377</v>
      </c>
      <c r="L946" s="23">
        <f t="shared" si="170"/>
        <v>7235.3400000000011</v>
      </c>
      <c r="M946" s="23">
        <f t="shared" si="172"/>
        <v>22</v>
      </c>
      <c r="N946" s="23" t="str">
        <f t="shared" si="171"/>
        <v>Aug</v>
      </c>
      <c r="O946" s="23">
        <f t="shared" si="173"/>
        <v>2021</v>
      </c>
    </row>
    <row r="947" spans="1:15" x14ac:dyDescent="0.55000000000000004">
      <c r="A947" s="33">
        <v>44431</v>
      </c>
      <c r="B947" s="9" t="s">
        <v>677</v>
      </c>
      <c r="C947" s="9">
        <v>14</v>
      </c>
      <c r="D947" s="9" t="s">
        <v>14119</v>
      </c>
      <c r="E947" s="10" t="s">
        <v>14124</v>
      </c>
      <c r="F947" s="10" t="str">
        <f t="shared" si="178"/>
        <v>B01GGKZ0V6</v>
      </c>
      <c r="G947" s="10" t="str">
        <f t="shared" si="178"/>
        <v>USBCables</v>
      </c>
      <c r="H947" s="23">
        <f t="shared" si="178"/>
        <v>329</v>
      </c>
      <c r="I947" s="23">
        <f t="shared" si="178"/>
        <v>845</v>
      </c>
      <c r="J947" s="11">
        <f t="shared" si="178"/>
        <v>0.61</v>
      </c>
      <c r="K947" s="23">
        <f t="shared" si="169"/>
        <v>11830</v>
      </c>
      <c r="L947" s="23">
        <f t="shared" si="170"/>
        <v>1796.3400000000001</v>
      </c>
      <c r="M947" s="23">
        <f t="shared" si="172"/>
        <v>23</v>
      </c>
      <c r="N947" s="23" t="str">
        <f t="shared" si="171"/>
        <v>Aug</v>
      </c>
      <c r="O947" s="23">
        <f t="shared" si="173"/>
        <v>2021</v>
      </c>
    </row>
    <row r="948" spans="1:15" x14ac:dyDescent="0.55000000000000004">
      <c r="A948" s="33">
        <v>44432</v>
      </c>
      <c r="B948" s="9" t="s">
        <v>8449</v>
      </c>
      <c r="C948" s="9">
        <v>9</v>
      </c>
      <c r="D948" s="9" t="s">
        <v>14119</v>
      </c>
      <c r="E948" s="10" t="s">
        <v>14124</v>
      </c>
      <c r="F948" s="10" t="str">
        <f t="shared" si="178"/>
        <v>B08WKFSN84</v>
      </c>
      <c r="G948" s="10" t="str">
        <f t="shared" si="178"/>
        <v>USBCables</v>
      </c>
      <c r="H948" s="23">
        <f t="shared" si="178"/>
        <v>379</v>
      </c>
      <c r="I948" s="23">
        <f t="shared" si="178"/>
        <v>1099</v>
      </c>
      <c r="J948" s="11">
        <f t="shared" si="178"/>
        <v>0.66</v>
      </c>
      <c r="K948" s="23">
        <f t="shared" si="169"/>
        <v>9891</v>
      </c>
      <c r="L948" s="23">
        <f t="shared" si="170"/>
        <v>1159.7399999999998</v>
      </c>
      <c r="M948" s="23">
        <f t="shared" si="172"/>
        <v>24</v>
      </c>
      <c r="N948" s="23" t="str">
        <f t="shared" si="171"/>
        <v>Aug</v>
      </c>
      <c r="O948" s="23">
        <f t="shared" si="173"/>
        <v>2021</v>
      </c>
    </row>
    <row r="949" spans="1:15" x14ac:dyDescent="0.55000000000000004">
      <c r="A949" s="33">
        <v>44433</v>
      </c>
      <c r="B949" s="9" t="s">
        <v>8454</v>
      </c>
      <c r="C949" s="9">
        <v>4</v>
      </c>
      <c r="D949" s="9" t="s">
        <v>14119</v>
      </c>
      <c r="E949" s="10" t="s">
        <v>14124</v>
      </c>
      <c r="F949" s="10" t="str">
        <f t="shared" si="178"/>
        <v>B09TBCVJS3</v>
      </c>
      <c r="G949" s="10" t="str">
        <f t="shared" si="178"/>
        <v>SmartWatches</v>
      </c>
      <c r="H949" s="23">
        <f t="shared" si="178"/>
        <v>5998</v>
      </c>
      <c r="I949" s="23">
        <f t="shared" si="178"/>
        <v>7999</v>
      </c>
      <c r="J949" s="11">
        <f t="shared" si="178"/>
        <v>0.25</v>
      </c>
      <c r="K949" s="23">
        <f t="shared" si="169"/>
        <v>31996</v>
      </c>
      <c r="L949" s="23">
        <f t="shared" si="170"/>
        <v>17994</v>
      </c>
      <c r="M949" s="23">
        <f t="shared" si="172"/>
        <v>25</v>
      </c>
      <c r="N949" s="23" t="str">
        <f t="shared" si="171"/>
        <v>Aug</v>
      </c>
      <c r="O949" s="23">
        <f t="shared" si="173"/>
        <v>2021</v>
      </c>
    </row>
    <row r="950" spans="1:15" x14ac:dyDescent="0.55000000000000004">
      <c r="A950" s="33">
        <v>44434</v>
      </c>
      <c r="B950" s="9" t="s">
        <v>8465</v>
      </c>
      <c r="C950" s="9">
        <v>3</v>
      </c>
      <c r="D950" s="9" t="s">
        <v>14119</v>
      </c>
      <c r="E950" s="10" t="s">
        <v>14124</v>
      </c>
      <c r="F950" s="10" t="str">
        <f t="shared" si="178"/>
        <v>B08TR61BVK</v>
      </c>
      <c r="G950" s="10" t="str">
        <f t="shared" si="178"/>
        <v>LaptopSleeves&amp;Slipcases</v>
      </c>
      <c r="H950" s="23">
        <f t="shared" si="178"/>
        <v>299</v>
      </c>
      <c r="I950" s="23">
        <f t="shared" si="178"/>
        <v>1499</v>
      </c>
      <c r="J950" s="11">
        <f t="shared" si="178"/>
        <v>0.8</v>
      </c>
      <c r="K950" s="23">
        <f t="shared" si="169"/>
        <v>4497</v>
      </c>
      <c r="L950" s="23">
        <f t="shared" si="170"/>
        <v>179.39999999999995</v>
      </c>
      <c r="M950" s="23">
        <f t="shared" si="172"/>
        <v>26</v>
      </c>
      <c r="N950" s="23" t="str">
        <f t="shared" si="171"/>
        <v>Aug</v>
      </c>
      <c r="O950" s="23">
        <f t="shared" si="173"/>
        <v>2021</v>
      </c>
    </row>
    <row r="951" spans="1:15" x14ac:dyDescent="0.55000000000000004">
      <c r="A951" s="33">
        <v>44435</v>
      </c>
      <c r="B951" s="9" t="s">
        <v>8475</v>
      </c>
      <c r="C951" s="9">
        <v>8</v>
      </c>
      <c r="D951" s="9" t="s">
        <v>14119</v>
      </c>
      <c r="E951" s="10" t="s">
        <v>14124</v>
      </c>
      <c r="F951" s="10" t="str">
        <f t="shared" si="178"/>
        <v>B0B2CPVXHX</v>
      </c>
      <c r="G951" s="10" t="str">
        <f t="shared" si="178"/>
        <v>USBScreenProtectors</v>
      </c>
      <c r="H951" s="23">
        <f t="shared" si="178"/>
        <v>379</v>
      </c>
      <c r="I951" s="23">
        <f t="shared" si="178"/>
        <v>1499</v>
      </c>
      <c r="J951" s="11">
        <f t="shared" si="178"/>
        <v>0.75</v>
      </c>
      <c r="K951" s="23">
        <f t="shared" si="169"/>
        <v>11992</v>
      </c>
      <c r="L951" s="23">
        <f t="shared" si="170"/>
        <v>758</v>
      </c>
      <c r="M951" s="23">
        <f t="shared" si="172"/>
        <v>27</v>
      </c>
      <c r="N951" s="23" t="str">
        <f t="shared" si="171"/>
        <v>Aug</v>
      </c>
      <c r="O951" s="23">
        <f t="shared" si="173"/>
        <v>2021</v>
      </c>
    </row>
    <row r="952" spans="1:15" x14ac:dyDescent="0.55000000000000004">
      <c r="A952" s="33">
        <v>44436</v>
      </c>
      <c r="B952" s="9" t="s">
        <v>8485</v>
      </c>
      <c r="C952" s="9">
        <v>12</v>
      </c>
      <c r="D952" s="9" t="s">
        <v>14119</v>
      </c>
      <c r="E952" s="10" t="s">
        <v>14124</v>
      </c>
      <c r="F952" s="10" t="str">
        <f t="shared" si="178"/>
        <v>B08XNL93PL</v>
      </c>
      <c r="G952" s="10" t="str">
        <f t="shared" si="178"/>
        <v>Notebooks,WritingPads&amp;Diaries</v>
      </c>
      <c r="H952" s="23">
        <f t="shared" si="178"/>
        <v>1399</v>
      </c>
      <c r="I952" s="23">
        <f t="shared" si="178"/>
        <v>2999</v>
      </c>
      <c r="J952" s="11">
        <f t="shared" si="178"/>
        <v>0.53</v>
      </c>
      <c r="K952" s="23">
        <f t="shared" si="169"/>
        <v>35988</v>
      </c>
      <c r="L952" s="23">
        <f t="shared" si="170"/>
        <v>7890.36</v>
      </c>
      <c r="M952" s="23">
        <f t="shared" si="172"/>
        <v>28</v>
      </c>
      <c r="N952" s="23" t="str">
        <f t="shared" si="171"/>
        <v>Aug</v>
      </c>
      <c r="O952" s="23">
        <f t="shared" si="173"/>
        <v>2021</v>
      </c>
    </row>
    <row r="953" spans="1:15" x14ac:dyDescent="0.55000000000000004">
      <c r="A953" s="33">
        <v>44437</v>
      </c>
      <c r="B953" s="9" t="s">
        <v>8496</v>
      </c>
      <c r="C953" s="9">
        <v>15</v>
      </c>
      <c r="D953" s="9" t="s">
        <v>14119</v>
      </c>
      <c r="E953" s="10" t="s">
        <v>14124</v>
      </c>
      <c r="F953" s="10" t="str">
        <f t="shared" si="178"/>
        <v>B088GXTJM3</v>
      </c>
      <c r="G953" s="10" t="str">
        <f t="shared" si="178"/>
        <v>PhotoBackgroundAccessories</v>
      </c>
      <c r="H953" s="23">
        <f t="shared" si="178"/>
        <v>699</v>
      </c>
      <c r="I953" s="23">
        <f t="shared" si="178"/>
        <v>1299</v>
      </c>
      <c r="J953" s="11">
        <f t="shared" si="178"/>
        <v>0.46</v>
      </c>
      <c r="K953" s="23">
        <f t="shared" si="169"/>
        <v>19485</v>
      </c>
      <c r="L953" s="23">
        <f t="shared" si="170"/>
        <v>5661.9000000000005</v>
      </c>
      <c r="M953" s="23">
        <f t="shared" si="172"/>
        <v>29</v>
      </c>
      <c r="N953" s="23" t="str">
        <f t="shared" si="171"/>
        <v>Aug</v>
      </c>
      <c r="O953" s="23">
        <f t="shared" si="173"/>
        <v>2021</v>
      </c>
    </row>
    <row r="954" spans="1:15" x14ac:dyDescent="0.55000000000000004">
      <c r="A954" s="33">
        <v>44438</v>
      </c>
      <c r="B954" s="9" t="s">
        <v>8507</v>
      </c>
      <c r="C954" s="9">
        <v>17</v>
      </c>
      <c r="D954" s="9" t="s">
        <v>14119</v>
      </c>
      <c r="E954" s="10" t="s">
        <v>14124</v>
      </c>
      <c r="F954" s="10" t="str">
        <f t="shared" ref="F954:J963" si="179">VLOOKUP($B954,Cleaned_data,F$2,FALSE)</f>
        <v>B099S26HWG</v>
      </c>
      <c r="G954" s="10" t="str">
        <f t="shared" si="179"/>
        <v>Notebooks,WritingPads&amp;Diaries</v>
      </c>
      <c r="H954" s="23">
        <f t="shared" si="179"/>
        <v>300</v>
      </c>
      <c r="I954" s="23">
        <f t="shared" si="179"/>
        <v>300</v>
      </c>
      <c r="J954" s="11">
        <f t="shared" si="179"/>
        <v>0</v>
      </c>
      <c r="K954" s="23">
        <f t="shared" si="169"/>
        <v>5100</v>
      </c>
      <c r="L954" s="23">
        <f t="shared" si="170"/>
        <v>5100</v>
      </c>
      <c r="M954" s="23">
        <f t="shared" si="172"/>
        <v>30</v>
      </c>
      <c r="N954" s="23" t="str">
        <f t="shared" si="171"/>
        <v>Aug</v>
      </c>
      <c r="O954" s="23">
        <f t="shared" si="173"/>
        <v>2021</v>
      </c>
    </row>
    <row r="955" spans="1:15" x14ac:dyDescent="0.55000000000000004">
      <c r="A955" s="33">
        <v>44439</v>
      </c>
      <c r="B955" s="9" t="s">
        <v>8518</v>
      </c>
      <c r="C955" s="9">
        <v>3</v>
      </c>
      <c r="D955" s="9" t="s">
        <v>14119</v>
      </c>
      <c r="E955" s="10" t="s">
        <v>14124</v>
      </c>
      <c r="F955" s="10" t="str">
        <f t="shared" si="179"/>
        <v>B08461VC1Z</v>
      </c>
      <c r="G955" s="10" t="str">
        <f t="shared" si="179"/>
        <v>MousePads</v>
      </c>
      <c r="H955" s="23">
        <f t="shared" si="179"/>
        <v>999</v>
      </c>
      <c r="I955" s="23">
        <f t="shared" si="179"/>
        <v>1995</v>
      </c>
      <c r="J955" s="11">
        <f t="shared" si="179"/>
        <v>0.5</v>
      </c>
      <c r="K955" s="23">
        <f t="shared" si="169"/>
        <v>5985</v>
      </c>
      <c r="L955" s="23">
        <f t="shared" si="170"/>
        <v>1498.5</v>
      </c>
      <c r="M955" s="23">
        <f t="shared" si="172"/>
        <v>31</v>
      </c>
      <c r="N955" s="23" t="str">
        <f t="shared" si="171"/>
        <v>Aug</v>
      </c>
      <c r="O955" s="23">
        <f t="shared" si="173"/>
        <v>2021</v>
      </c>
    </row>
    <row r="956" spans="1:15" x14ac:dyDescent="0.55000000000000004">
      <c r="A956" s="33">
        <v>44440</v>
      </c>
      <c r="B956" s="9" t="s">
        <v>8528</v>
      </c>
      <c r="C956" s="9">
        <v>2</v>
      </c>
      <c r="D956" s="9" t="s">
        <v>14119</v>
      </c>
      <c r="E956" s="10" t="s">
        <v>14124</v>
      </c>
      <c r="F956" s="10" t="str">
        <f t="shared" si="179"/>
        <v>B00K32PEW4</v>
      </c>
      <c r="G956" s="10" t="str">
        <f t="shared" si="179"/>
        <v>Financial&amp;Business</v>
      </c>
      <c r="H956" s="23">
        <f t="shared" si="179"/>
        <v>535</v>
      </c>
      <c r="I956" s="23">
        <f t="shared" si="179"/>
        <v>535</v>
      </c>
      <c r="J956" s="11">
        <f t="shared" si="179"/>
        <v>0</v>
      </c>
      <c r="K956" s="23">
        <f t="shared" si="169"/>
        <v>1070</v>
      </c>
      <c r="L956" s="23">
        <f t="shared" si="170"/>
        <v>1070</v>
      </c>
      <c r="M956" s="23">
        <f t="shared" si="172"/>
        <v>1</v>
      </c>
      <c r="N956" s="23" t="str">
        <f t="shared" si="171"/>
        <v>Sep</v>
      </c>
      <c r="O956" s="23">
        <f t="shared" si="173"/>
        <v>2021</v>
      </c>
    </row>
    <row r="957" spans="1:15" x14ac:dyDescent="0.55000000000000004">
      <c r="A957" s="33">
        <v>44441</v>
      </c>
      <c r="B957" s="9" t="s">
        <v>688</v>
      </c>
      <c r="C957" s="9">
        <v>9</v>
      </c>
      <c r="D957" s="9" t="s">
        <v>14119</v>
      </c>
      <c r="E957" s="10" t="s">
        <v>14124</v>
      </c>
      <c r="F957" s="10" t="str">
        <f t="shared" si="179"/>
        <v>B09F9YQQ7B</v>
      </c>
      <c r="G957" s="10" t="str">
        <f t="shared" si="179"/>
        <v>USBSmartTelevisions</v>
      </c>
      <c r="H957" s="23">
        <f t="shared" si="179"/>
        <v>13999</v>
      </c>
      <c r="I957" s="23">
        <f t="shared" si="179"/>
        <v>24999</v>
      </c>
      <c r="J957" s="11">
        <f t="shared" si="179"/>
        <v>0.44</v>
      </c>
      <c r="K957" s="23">
        <f t="shared" si="169"/>
        <v>224991</v>
      </c>
      <c r="L957" s="23">
        <f t="shared" si="170"/>
        <v>70554.960000000006</v>
      </c>
      <c r="M957" s="23">
        <f t="shared" si="172"/>
        <v>2</v>
      </c>
      <c r="N957" s="23" t="str">
        <f t="shared" si="171"/>
        <v>Sep</v>
      </c>
      <c r="O957" s="23">
        <f t="shared" si="173"/>
        <v>2021</v>
      </c>
    </row>
    <row r="958" spans="1:15" x14ac:dyDescent="0.55000000000000004">
      <c r="A958" s="33">
        <v>44442</v>
      </c>
      <c r="B958" s="9" t="s">
        <v>8542</v>
      </c>
      <c r="C958" s="9">
        <v>5</v>
      </c>
      <c r="D958" s="9" t="s">
        <v>14119</v>
      </c>
      <c r="E958" s="10" t="s">
        <v>14124</v>
      </c>
      <c r="F958" s="10" t="str">
        <f t="shared" si="179"/>
        <v>B07LFWP97N</v>
      </c>
      <c r="G958" s="10" t="str">
        <f t="shared" si="179"/>
        <v>LaptopSleeves&amp;Slipcases</v>
      </c>
      <c r="H958" s="23">
        <f t="shared" si="179"/>
        <v>269</v>
      </c>
      <c r="I958" s="23">
        <f t="shared" si="179"/>
        <v>1099</v>
      </c>
      <c r="J958" s="11">
        <f t="shared" si="179"/>
        <v>0.76</v>
      </c>
      <c r="K958" s="23">
        <f t="shared" si="169"/>
        <v>5495</v>
      </c>
      <c r="L958" s="23">
        <f t="shared" si="170"/>
        <v>322.8</v>
      </c>
      <c r="M958" s="23">
        <f t="shared" si="172"/>
        <v>3</v>
      </c>
      <c r="N958" s="23" t="str">
        <f t="shared" si="171"/>
        <v>Sep</v>
      </c>
      <c r="O958" s="23">
        <f t="shared" si="173"/>
        <v>2021</v>
      </c>
    </row>
    <row r="959" spans="1:15" x14ac:dyDescent="0.55000000000000004">
      <c r="A959" s="33">
        <v>44443</v>
      </c>
      <c r="B959" s="9" t="s">
        <v>8552</v>
      </c>
      <c r="C959" s="9">
        <v>6</v>
      </c>
      <c r="D959" s="9" t="s">
        <v>14119</v>
      </c>
      <c r="E959" s="10" t="s">
        <v>14124</v>
      </c>
      <c r="F959" s="10" t="str">
        <f t="shared" si="179"/>
        <v>B0746N6WML</v>
      </c>
      <c r="G959" s="10" t="str">
        <f t="shared" si="179"/>
        <v>Pens,Pencils&amp;WritingSupplies</v>
      </c>
      <c r="H959" s="23">
        <f t="shared" si="179"/>
        <v>341</v>
      </c>
      <c r="I959" s="23">
        <f t="shared" si="179"/>
        <v>450</v>
      </c>
      <c r="J959" s="11">
        <f t="shared" si="179"/>
        <v>0.24</v>
      </c>
      <c r="K959" s="23">
        <f t="shared" si="169"/>
        <v>2700</v>
      </c>
      <c r="L959" s="23">
        <f t="shared" si="170"/>
        <v>1554.96</v>
      </c>
      <c r="M959" s="23">
        <f t="shared" si="172"/>
        <v>4</v>
      </c>
      <c r="N959" s="23" t="str">
        <f t="shared" si="171"/>
        <v>Sep</v>
      </c>
      <c r="O959" s="23">
        <f t="shared" si="173"/>
        <v>2021</v>
      </c>
    </row>
    <row r="960" spans="1:15" x14ac:dyDescent="0.55000000000000004">
      <c r="A960" s="33">
        <v>44444</v>
      </c>
      <c r="B960" s="9" t="s">
        <v>8563</v>
      </c>
      <c r="C960" s="9">
        <v>8</v>
      </c>
      <c r="D960" s="9" t="s">
        <v>14119</v>
      </c>
      <c r="E960" s="10" t="s">
        <v>14124</v>
      </c>
      <c r="F960" s="10" t="str">
        <f t="shared" si="179"/>
        <v>B07W9KYT62</v>
      </c>
      <c r="G960" s="10" t="str">
        <f t="shared" si="179"/>
        <v>Routers</v>
      </c>
      <c r="H960" s="23">
        <f t="shared" si="179"/>
        <v>2499</v>
      </c>
      <c r="I960" s="23">
        <f t="shared" si="179"/>
        <v>3999</v>
      </c>
      <c r="J960" s="11">
        <f t="shared" si="179"/>
        <v>0.38</v>
      </c>
      <c r="K960" s="23">
        <f t="shared" si="169"/>
        <v>31992</v>
      </c>
      <c r="L960" s="23">
        <f t="shared" si="170"/>
        <v>12395.039999999999</v>
      </c>
      <c r="M960" s="23">
        <f t="shared" si="172"/>
        <v>5</v>
      </c>
      <c r="N960" s="23" t="str">
        <f t="shared" si="171"/>
        <v>Sep</v>
      </c>
      <c r="O960" s="23">
        <f t="shared" si="173"/>
        <v>2021</v>
      </c>
    </row>
    <row r="961" spans="1:15" x14ac:dyDescent="0.55000000000000004">
      <c r="A961" s="33">
        <v>44445</v>
      </c>
      <c r="B961" s="9" t="s">
        <v>759</v>
      </c>
      <c r="C961" s="9">
        <v>10</v>
      </c>
      <c r="D961" s="9" t="s">
        <v>14119</v>
      </c>
      <c r="E961" s="10" t="s">
        <v>14124</v>
      </c>
      <c r="F961" s="10" t="str">
        <f t="shared" si="179"/>
        <v>B0B5ZF3NRK</v>
      </c>
      <c r="G961" s="10" t="str">
        <f t="shared" si="179"/>
        <v>USBCables</v>
      </c>
      <c r="H961" s="23">
        <f t="shared" si="179"/>
        <v>349</v>
      </c>
      <c r="I961" s="23">
        <f t="shared" si="179"/>
        <v>599</v>
      </c>
      <c r="J961" s="11">
        <f t="shared" si="179"/>
        <v>0.42</v>
      </c>
      <c r="K961" s="23">
        <f t="shared" si="169"/>
        <v>5990</v>
      </c>
      <c r="L961" s="23">
        <f t="shared" si="170"/>
        <v>2024.2000000000003</v>
      </c>
      <c r="M961" s="23">
        <f t="shared" si="172"/>
        <v>6</v>
      </c>
      <c r="N961" s="23" t="str">
        <f t="shared" si="171"/>
        <v>Sep</v>
      </c>
      <c r="O961" s="23">
        <f t="shared" si="173"/>
        <v>2021</v>
      </c>
    </row>
    <row r="962" spans="1:15" x14ac:dyDescent="0.55000000000000004">
      <c r="A962" s="33">
        <v>44446</v>
      </c>
      <c r="B962" s="9" t="s">
        <v>8574</v>
      </c>
      <c r="C962" s="23">
        <v>15</v>
      </c>
      <c r="D962" s="9" t="s">
        <v>14119</v>
      </c>
      <c r="E962" s="10" t="s">
        <v>14124</v>
      </c>
      <c r="F962" s="10" t="str">
        <f t="shared" si="179"/>
        <v>B08D9MNH4B</v>
      </c>
      <c r="G962" s="10" t="str">
        <f t="shared" si="179"/>
        <v>USB</v>
      </c>
      <c r="H962" s="23">
        <f t="shared" si="179"/>
        <v>5899</v>
      </c>
      <c r="I962" s="23">
        <f t="shared" si="179"/>
        <v>7005</v>
      </c>
      <c r="J962" s="11">
        <f t="shared" si="179"/>
        <v>0.16</v>
      </c>
      <c r="K962" s="23">
        <f t="shared" si="169"/>
        <v>105075</v>
      </c>
      <c r="L962" s="23">
        <f t="shared" si="170"/>
        <v>74327.399999999994</v>
      </c>
      <c r="M962" s="23">
        <f t="shared" si="172"/>
        <v>7</v>
      </c>
      <c r="N962" s="23" t="str">
        <f t="shared" si="171"/>
        <v>Sep</v>
      </c>
      <c r="O962" s="23">
        <f t="shared" si="173"/>
        <v>2021</v>
      </c>
    </row>
    <row r="963" spans="1:15" x14ac:dyDescent="0.55000000000000004">
      <c r="A963" s="33">
        <v>44447</v>
      </c>
      <c r="B963" s="9" t="s">
        <v>4949</v>
      </c>
      <c r="C963" s="9">
        <v>17</v>
      </c>
      <c r="D963" s="9" t="s">
        <v>14119</v>
      </c>
      <c r="E963" s="10" t="s">
        <v>14124</v>
      </c>
      <c r="F963" s="10" t="str">
        <f t="shared" si="179"/>
        <v>B078G6ZF5Z</v>
      </c>
      <c r="G963" s="10" t="str">
        <f t="shared" si="179"/>
        <v>WallChargers</v>
      </c>
      <c r="H963" s="23">
        <f t="shared" si="179"/>
        <v>699</v>
      </c>
      <c r="I963" s="23">
        <f t="shared" si="179"/>
        <v>1199</v>
      </c>
      <c r="J963" s="11">
        <f t="shared" si="179"/>
        <v>0.42</v>
      </c>
      <c r="K963" s="23">
        <f t="shared" si="169"/>
        <v>20383</v>
      </c>
      <c r="L963" s="23">
        <f t="shared" si="170"/>
        <v>6892.1400000000012</v>
      </c>
      <c r="M963" s="23">
        <f t="shared" si="172"/>
        <v>8</v>
      </c>
      <c r="N963" s="23" t="str">
        <f t="shared" si="171"/>
        <v>Sep</v>
      </c>
      <c r="O963" s="23">
        <f t="shared" si="173"/>
        <v>2021</v>
      </c>
    </row>
    <row r="964" spans="1:15" x14ac:dyDescent="0.55000000000000004">
      <c r="A964" s="33">
        <v>44448</v>
      </c>
      <c r="B964" s="9" t="s">
        <v>8588</v>
      </c>
      <c r="C964" s="9">
        <v>18</v>
      </c>
      <c r="D964" s="9" t="s">
        <v>14119</v>
      </c>
      <c r="E964" s="10" t="s">
        <v>14124</v>
      </c>
      <c r="F964" s="10" t="str">
        <f t="shared" ref="F964:J973" si="180">VLOOKUP($B964,Cleaned_data,F$2,FALSE)</f>
        <v>B09MKG4ZCM</v>
      </c>
      <c r="G964" s="10" t="str">
        <f t="shared" si="180"/>
        <v>Routers</v>
      </c>
      <c r="H964" s="23">
        <f t="shared" si="180"/>
        <v>1565</v>
      </c>
      <c r="I964" s="23">
        <f t="shared" si="180"/>
        <v>2999</v>
      </c>
      <c r="J964" s="11">
        <f t="shared" si="180"/>
        <v>0.48</v>
      </c>
      <c r="K964" s="23">
        <f t="shared" ref="K964:K1027" si="181">$I964*$C964</f>
        <v>53982</v>
      </c>
      <c r="L964" s="23">
        <f t="shared" ref="L964:L1027" si="182">$H964*$C964*(1-$J964)</f>
        <v>14648.4</v>
      </c>
      <c r="M964" s="23">
        <f t="shared" si="172"/>
        <v>9</v>
      </c>
      <c r="N964" s="23" t="str">
        <f t="shared" ref="N964:N1027" si="183">TEXT(A964,"mmm")</f>
        <v>Sep</v>
      </c>
      <c r="O964" s="23">
        <f t="shared" si="173"/>
        <v>2021</v>
      </c>
    </row>
    <row r="965" spans="1:15" x14ac:dyDescent="0.55000000000000004">
      <c r="A965" s="33">
        <v>44449</v>
      </c>
      <c r="B965" s="9" t="s">
        <v>8599</v>
      </c>
      <c r="C965" s="9">
        <v>6</v>
      </c>
      <c r="D965" s="9" t="s">
        <v>14119</v>
      </c>
      <c r="E965" s="10" t="s">
        <v>14124</v>
      </c>
      <c r="F965" s="10" t="str">
        <f t="shared" si="180"/>
        <v>B07RZZ1QSW</v>
      </c>
      <c r="G965" s="10" t="str">
        <f t="shared" si="180"/>
        <v>Tabletop&amp;TravelTripods</v>
      </c>
      <c r="H965" s="23">
        <f t="shared" si="180"/>
        <v>326</v>
      </c>
      <c r="I965" s="23">
        <f t="shared" si="180"/>
        <v>799</v>
      </c>
      <c r="J965" s="11">
        <f t="shared" si="180"/>
        <v>0.59</v>
      </c>
      <c r="K965" s="23">
        <f t="shared" si="181"/>
        <v>4794</v>
      </c>
      <c r="L965" s="23">
        <f t="shared" si="182"/>
        <v>801.96</v>
      </c>
      <c r="M965" s="23">
        <f t="shared" ref="M965:M1028" si="184">DAY($A965)</f>
        <v>10</v>
      </c>
      <c r="N965" s="23" t="str">
        <f t="shared" si="183"/>
        <v>Sep</v>
      </c>
      <c r="O965" s="23">
        <f t="shared" ref="O965:O1028" si="185">YEAR(A965)</f>
        <v>2021</v>
      </c>
    </row>
    <row r="966" spans="1:15" x14ac:dyDescent="0.55000000000000004">
      <c r="A966" s="33">
        <v>44450</v>
      </c>
      <c r="B966" s="9" t="s">
        <v>4915</v>
      </c>
      <c r="C966" s="9">
        <v>6</v>
      </c>
      <c r="D966" s="9" t="s">
        <v>14119</v>
      </c>
      <c r="E966" s="10" t="s">
        <v>14124</v>
      </c>
      <c r="F966" s="10" t="str">
        <f t="shared" si="180"/>
        <v>B08BCKN299</v>
      </c>
      <c r="G966" s="10" t="str">
        <f t="shared" si="180"/>
        <v>USB</v>
      </c>
      <c r="H966" s="23">
        <f t="shared" si="180"/>
        <v>120</v>
      </c>
      <c r="I966" s="23">
        <f t="shared" si="180"/>
        <v>999</v>
      </c>
      <c r="J966" s="11">
        <f t="shared" si="180"/>
        <v>0.88</v>
      </c>
      <c r="K966" s="23">
        <f t="shared" si="181"/>
        <v>5994</v>
      </c>
      <c r="L966" s="23">
        <f t="shared" si="182"/>
        <v>86.399999999999991</v>
      </c>
      <c r="M966" s="23">
        <f t="shared" si="184"/>
        <v>11</v>
      </c>
      <c r="N966" s="23" t="str">
        <f t="shared" si="183"/>
        <v>Sep</v>
      </c>
      <c r="O966" s="23">
        <f t="shared" si="185"/>
        <v>2021</v>
      </c>
    </row>
    <row r="967" spans="1:15" x14ac:dyDescent="0.55000000000000004">
      <c r="A967" s="33">
        <v>44451</v>
      </c>
      <c r="B967" s="9" t="s">
        <v>8613</v>
      </c>
      <c r="C967" s="9">
        <v>6</v>
      </c>
      <c r="D967" s="9" t="s">
        <v>14119</v>
      </c>
      <c r="E967" s="10" t="s">
        <v>14124</v>
      </c>
      <c r="F967" s="10" t="str">
        <f t="shared" si="180"/>
        <v>B07222HQKP</v>
      </c>
      <c r="G967" s="10" t="str">
        <f t="shared" si="180"/>
        <v>USB</v>
      </c>
      <c r="H967" s="23">
        <f t="shared" si="180"/>
        <v>657</v>
      </c>
      <c r="I967" s="23">
        <f t="shared" si="180"/>
        <v>999</v>
      </c>
      <c r="J967" s="11">
        <f t="shared" si="180"/>
        <v>0.34</v>
      </c>
      <c r="K967" s="23">
        <f t="shared" si="181"/>
        <v>5994</v>
      </c>
      <c r="L967" s="23">
        <f t="shared" si="182"/>
        <v>2601.7199999999998</v>
      </c>
      <c r="M967" s="23">
        <f t="shared" si="184"/>
        <v>12</v>
      </c>
      <c r="N967" s="23" t="str">
        <f t="shared" si="183"/>
        <v>Sep</v>
      </c>
      <c r="O967" s="23">
        <f t="shared" si="185"/>
        <v>2021</v>
      </c>
    </row>
    <row r="968" spans="1:15" x14ac:dyDescent="0.55000000000000004">
      <c r="A968" s="33">
        <v>44452</v>
      </c>
      <c r="B968" s="9" t="s">
        <v>8624</v>
      </c>
      <c r="C968" s="9">
        <v>7</v>
      </c>
      <c r="D968" s="9" t="s">
        <v>14119</v>
      </c>
      <c r="E968" s="10" t="s">
        <v>14124</v>
      </c>
      <c r="F968" s="10" t="str">
        <f t="shared" si="180"/>
        <v>B00NFD0ETQ</v>
      </c>
      <c r="G968" s="10" t="str">
        <f t="shared" si="180"/>
        <v>USBGamingMice</v>
      </c>
      <c r="H968" s="23">
        <f t="shared" si="180"/>
        <v>1995</v>
      </c>
      <c r="I968" s="23">
        <f t="shared" si="180"/>
        <v>2895</v>
      </c>
      <c r="J968" s="11">
        <f t="shared" si="180"/>
        <v>0.31</v>
      </c>
      <c r="K968" s="23">
        <f t="shared" si="181"/>
        <v>20265</v>
      </c>
      <c r="L968" s="23">
        <f t="shared" si="182"/>
        <v>9635.8499999999985</v>
      </c>
      <c r="M968" s="23">
        <f t="shared" si="184"/>
        <v>13</v>
      </c>
      <c r="N968" s="23" t="str">
        <f t="shared" si="183"/>
        <v>Sep</v>
      </c>
      <c r="O968" s="23">
        <f t="shared" si="185"/>
        <v>2021</v>
      </c>
    </row>
    <row r="969" spans="1:15" x14ac:dyDescent="0.55000000000000004">
      <c r="A969" s="33">
        <v>44453</v>
      </c>
      <c r="B969" s="9" t="s">
        <v>8635</v>
      </c>
      <c r="C969" s="9">
        <v>7</v>
      </c>
      <c r="D969" s="9" t="s">
        <v>14119</v>
      </c>
      <c r="E969" s="10" t="s">
        <v>14124</v>
      </c>
      <c r="F969" s="10" t="str">
        <f t="shared" si="180"/>
        <v>B075DB1F13</v>
      </c>
      <c r="G969" s="10" t="str">
        <f t="shared" si="180"/>
        <v>USB</v>
      </c>
      <c r="H969" s="23">
        <f t="shared" si="180"/>
        <v>1500</v>
      </c>
      <c r="I969" s="23">
        <f t="shared" si="180"/>
        <v>1500</v>
      </c>
      <c r="J969" s="11">
        <f t="shared" si="180"/>
        <v>0</v>
      </c>
      <c r="K969" s="23">
        <f t="shared" si="181"/>
        <v>10500</v>
      </c>
      <c r="L969" s="23">
        <f t="shared" si="182"/>
        <v>10500</v>
      </c>
      <c r="M969" s="23">
        <f t="shared" si="184"/>
        <v>14</v>
      </c>
      <c r="N969" s="23" t="str">
        <f t="shared" si="183"/>
        <v>Sep</v>
      </c>
      <c r="O969" s="23">
        <f t="shared" si="185"/>
        <v>2021</v>
      </c>
    </row>
    <row r="970" spans="1:15" x14ac:dyDescent="0.55000000000000004">
      <c r="A970" s="33">
        <v>44454</v>
      </c>
      <c r="B970" s="9" t="s">
        <v>8645</v>
      </c>
      <c r="C970" s="9">
        <v>7</v>
      </c>
      <c r="D970" s="9" t="s">
        <v>14119</v>
      </c>
      <c r="E970" s="10" t="s">
        <v>14124</v>
      </c>
      <c r="F970" s="10" t="str">
        <f t="shared" si="180"/>
        <v>B0148NPH9I</v>
      </c>
      <c r="G970" s="10" t="str">
        <f t="shared" si="180"/>
        <v>USBKeyboards</v>
      </c>
      <c r="H970" s="23">
        <f t="shared" si="180"/>
        <v>2640</v>
      </c>
      <c r="I970" s="23">
        <f t="shared" si="180"/>
        <v>3195</v>
      </c>
      <c r="J970" s="11">
        <f t="shared" si="180"/>
        <v>0.17</v>
      </c>
      <c r="K970" s="23">
        <f t="shared" si="181"/>
        <v>22365</v>
      </c>
      <c r="L970" s="23">
        <f t="shared" si="182"/>
        <v>15338.4</v>
      </c>
      <c r="M970" s="23">
        <f t="shared" si="184"/>
        <v>15</v>
      </c>
      <c r="N970" s="23" t="str">
        <f t="shared" si="183"/>
        <v>Sep</v>
      </c>
      <c r="O970" s="23">
        <f t="shared" si="185"/>
        <v>2021</v>
      </c>
    </row>
    <row r="971" spans="1:15" x14ac:dyDescent="0.55000000000000004">
      <c r="A971" s="33">
        <v>44455</v>
      </c>
      <c r="B971" s="9" t="s">
        <v>8657</v>
      </c>
      <c r="C971" s="9">
        <v>7</v>
      </c>
      <c r="D971" s="9" t="s">
        <v>14119</v>
      </c>
      <c r="E971" s="10" t="s">
        <v>14124</v>
      </c>
      <c r="F971" s="10" t="str">
        <f t="shared" si="180"/>
        <v>B01JOFKL0A</v>
      </c>
      <c r="G971" s="10" t="str">
        <f t="shared" si="180"/>
        <v>USB</v>
      </c>
      <c r="H971" s="23">
        <f t="shared" si="180"/>
        <v>5299</v>
      </c>
      <c r="I971" s="23">
        <f t="shared" si="180"/>
        <v>6355</v>
      </c>
      <c r="J971" s="11">
        <f t="shared" si="180"/>
        <v>0.17</v>
      </c>
      <c r="K971" s="23">
        <f t="shared" si="181"/>
        <v>44485</v>
      </c>
      <c r="L971" s="23">
        <f t="shared" si="182"/>
        <v>30787.19</v>
      </c>
      <c r="M971" s="23">
        <f t="shared" si="184"/>
        <v>16</v>
      </c>
      <c r="N971" s="23" t="str">
        <f t="shared" si="183"/>
        <v>Sep</v>
      </c>
      <c r="O971" s="23">
        <f t="shared" si="185"/>
        <v>2021</v>
      </c>
    </row>
    <row r="972" spans="1:15" x14ac:dyDescent="0.55000000000000004">
      <c r="A972" s="33">
        <v>44456</v>
      </c>
      <c r="B972" s="9" t="s">
        <v>704</v>
      </c>
      <c r="C972" s="9">
        <v>7</v>
      </c>
      <c r="D972" s="9" t="s">
        <v>14119</v>
      </c>
      <c r="E972" s="10" t="s">
        <v>14124</v>
      </c>
      <c r="F972" s="10" t="str">
        <f t="shared" si="180"/>
        <v>B09Q8HMKZX</v>
      </c>
      <c r="G972" s="10" t="str">
        <f t="shared" si="180"/>
        <v>USBCables</v>
      </c>
      <c r="H972" s="23">
        <f t="shared" si="180"/>
        <v>263</v>
      </c>
      <c r="I972" s="23">
        <f t="shared" si="180"/>
        <v>699</v>
      </c>
      <c r="J972" s="11">
        <f t="shared" si="180"/>
        <v>0.62</v>
      </c>
      <c r="K972" s="23">
        <f t="shared" si="181"/>
        <v>4893</v>
      </c>
      <c r="L972" s="23">
        <f t="shared" si="182"/>
        <v>699.58</v>
      </c>
      <c r="M972" s="23">
        <f t="shared" si="184"/>
        <v>17</v>
      </c>
      <c r="N972" s="23" t="str">
        <f t="shared" si="183"/>
        <v>Sep</v>
      </c>
      <c r="O972" s="23">
        <f t="shared" si="185"/>
        <v>2021</v>
      </c>
    </row>
    <row r="973" spans="1:15" x14ac:dyDescent="0.55000000000000004">
      <c r="A973" s="33">
        <v>44457</v>
      </c>
      <c r="B973" s="9" t="s">
        <v>8669</v>
      </c>
      <c r="C973" s="9">
        <v>7</v>
      </c>
      <c r="D973" s="9" t="s">
        <v>14119</v>
      </c>
      <c r="E973" s="10" t="s">
        <v>14124</v>
      </c>
      <c r="F973" s="10" t="str">
        <f t="shared" si="180"/>
        <v>B079S811J3</v>
      </c>
      <c r="G973" s="10" t="str">
        <f t="shared" si="180"/>
        <v>USBHeadsets</v>
      </c>
      <c r="H973" s="23">
        <f t="shared" si="180"/>
        <v>1990</v>
      </c>
      <c r="I973" s="23">
        <f t="shared" si="180"/>
        <v>2999</v>
      </c>
      <c r="J973" s="11">
        <f t="shared" si="180"/>
        <v>0.34</v>
      </c>
      <c r="K973" s="23">
        <f t="shared" si="181"/>
        <v>20993</v>
      </c>
      <c r="L973" s="23">
        <f t="shared" si="182"/>
        <v>9193.7999999999993</v>
      </c>
      <c r="M973" s="23">
        <f t="shared" si="184"/>
        <v>18</v>
      </c>
      <c r="N973" s="23" t="str">
        <f t="shared" si="183"/>
        <v>Sep</v>
      </c>
      <c r="O973" s="23">
        <f t="shared" si="185"/>
        <v>2021</v>
      </c>
    </row>
    <row r="974" spans="1:15" x14ac:dyDescent="0.55000000000000004">
      <c r="A974" s="33">
        <v>44458</v>
      </c>
      <c r="B974" s="9" t="s">
        <v>8679</v>
      </c>
      <c r="C974" s="9">
        <v>7</v>
      </c>
      <c r="D974" s="9" t="s">
        <v>14119</v>
      </c>
      <c r="E974" s="10" t="s">
        <v>14124</v>
      </c>
      <c r="F974" s="10" t="str">
        <f t="shared" ref="F974:J983" si="186">VLOOKUP($B974,Cleaned_data,F$2,FALSE)</f>
        <v>B0083T231O</v>
      </c>
      <c r="G974" s="10" t="str">
        <f t="shared" si="186"/>
        <v>SurgeProtectors</v>
      </c>
      <c r="H974" s="23">
        <f t="shared" si="186"/>
        <v>1289</v>
      </c>
      <c r="I974" s="23">
        <f t="shared" si="186"/>
        <v>1499</v>
      </c>
      <c r="J974" s="11">
        <f t="shared" si="186"/>
        <v>0.14000000000000001</v>
      </c>
      <c r="K974" s="23">
        <f t="shared" si="181"/>
        <v>10493</v>
      </c>
      <c r="L974" s="23">
        <f t="shared" si="182"/>
        <v>7759.78</v>
      </c>
      <c r="M974" s="23">
        <f t="shared" si="184"/>
        <v>19</v>
      </c>
      <c r="N974" s="23" t="str">
        <f t="shared" si="183"/>
        <v>Sep</v>
      </c>
      <c r="O974" s="23">
        <f t="shared" si="185"/>
        <v>2021</v>
      </c>
    </row>
    <row r="975" spans="1:15" x14ac:dyDescent="0.55000000000000004">
      <c r="A975" s="33">
        <v>44459</v>
      </c>
      <c r="B975" s="9" t="s">
        <v>8690</v>
      </c>
      <c r="C975" s="9">
        <v>11</v>
      </c>
      <c r="D975" s="9" t="s">
        <v>14119</v>
      </c>
      <c r="E975" s="10" t="s">
        <v>14124</v>
      </c>
      <c r="F975" s="10" t="str">
        <f t="shared" si="186"/>
        <v>B086PXQ2R4</v>
      </c>
      <c r="G975" s="10" t="str">
        <f t="shared" si="186"/>
        <v>Notebooks,WritingPads&amp;Diaries</v>
      </c>
      <c r="H975" s="23">
        <f t="shared" si="186"/>
        <v>165</v>
      </c>
      <c r="I975" s="23">
        <f t="shared" si="186"/>
        <v>165</v>
      </c>
      <c r="J975" s="11">
        <f t="shared" si="186"/>
        <v>0</v>
      </c>
      <c r="K975" s="23">
        <f t="shared" si="181"/>
        <v>1815</v>
      </c>
      <c r="L975" s="23">
        <f t="shared" si="182"/>
        <v>1815</v>
      </c>
      <c r="M975" s="23">
        <f t="shared" si="184"/>
        <v>20</v>
      </c>
      <c r="N975" s="23" t="str">
        <f t="shared" si="183"/>
        <v>Sep</v>
      </c>
      <c r="O975" s="23">
        <f t="shared" si="185"/>
        <v>2021</v>
      </c>
    </row>
    <row r="976" spans="1:15" x14ac:dyDescent="0.55000000000000004">
      <c r="A976" s="33">
        <v>44460</v>
      </c>
      <c r="B976" s="9" t="s">
        <v>8700</v>
      </c>
      <c r="C976" s="9">
        <v>11</v>
      </c>
      <c r="D976" s="9" t="s">
        <v>14119</v>
      </c>
      <c r="E976" s="10" t="s">
        <v>14124</v>
      </c>
      <c r="F976" s="10" t="str">
        <f t="shared" si="186"/>
        <v>B07L1N3TJX</v>
      </c>
      <c r="G976" s="10" t="str">
        <f t="shared" si="186"/>
        <v>USBLaptopChargers&amp;PowerSupplies</v>
      </c>
      <c r="H976" s="23">
        <f t="shared" si="186"/>
        <v>1699</v>
      </c>
      <c r="I976" s="23">
        <f t="shared" si="186"/>
        <v>3499</v>
      </c>
      <c r="J976" s="11">
        <f t="shared" si="186"/>
        <v>0.51</v>
      </c>
      <c r="K976" s="23">
        <f t="shared" si="181"/>
        <v>38489</v>
      </c>
      <c r="L976" s="23">
        <f t="shared" si="182"/>
        <v>9157.61</v>
      </c>
      <c r="M976" s="23">
        <f t="shared" si="184"/>
        <v>21</v>
      </c>
      <c r="N976" s="23" t="str">
        <f t="shared" si="183"/>
        <v>Sep</v>
      </c>
      <c r="O976" s="23">
        <f t="shared" si="185"/>
        <v>2021</v>
      </c>
    </row>
    <row r="977" spans="1:15" x14ac:dyDescent="0.55000000000000004">
      <c r="A977" s="33">
        <v>44461</v>
      </c>
      <c r="B977" s="9" t="s">
        <v>8710</v>
      </c>
      <c r="C977" s="9">
        <v>11</v>
      </c>
      <c r="D977" s="9" t="s">
        <v>14119</v>
      </c>
      <c r="E977" s="10" t="s">
        <v>14124</v>
      </c>
      <c r="F977" s="10" t="str">
        <f t="shared" si="186"/>
        <v>B07YFWVRCM</v>
      </c>
      <c r="G977" s="10" t="str">
        <f t="shared" si="186"/>
        <v>USBDomeCameras</v>
      </c>
      <c r="H977" s="23">
        <f t="shared" si="186"/>
        <v>2299</v>
      </c>
      <c r="I977" s="23">
        <f t="shared" si="186"/>
        <v>7500</v>
      </c>
      <c r="J977" s="11">
        <f t="shared" si="186"/>
        <v>0.69</v>
      </c>
      <c r="K977" s="23">
        <f t="shared" si="181"/>
        <v>82500</v>
      </c>
      <c r="L977" s="23">
        <f t="shared" si="182"/>
        <v>7839.5900000000011</v>
      </c>
      <c r="M977" s="23">
        <f t="shared" si="184"/>
        <v>22</v>
      </c>
      <c r="N977" s="23" t="str">
        <f t="shared" si="183"/>
        <v>Sep</v>
      </c>
      <c r="O977" s="23">
        <f t="shared" si="185"/>
        <v>2021</v>
      </c>
    </row>
    <row r="978" spans="1:15" x14ac:dyDescent="0.55000000000000004">
      <c r="A978" s="33">
        <v>44462</v>
      </c>
      <c r="B978" s="9" t="s">
        <v>739</v>
      </c>
      <c r="C978" s="9">
        <v>11</v>
      </c>
      <c r="D978" s="9" t="s">
        <v>14119</v>
      </c>
      <c r="E978" s="10" t="s">
        <v>14124</v>
      </c>
      <c r="F978" s="10" t="str">
        <f t="shared" si="186"/>
        <v>B01GGKYKQM</v>
      </c>
      <c r="G978" s="10" t="str">
        <f t="shared" si="186"/>
        <v>USBCables</v>
      </c>
      <c r="H978" s="23">
        <f t="shared" si="186"/>
        <v>219</v>
      </c>
      <c r="I978" s="23">
        <f t="shared" si="186"/>
        <v>700</v>
      </c>
      <c r="J978" s="11">
        <f t="shared" si="186"/>
        <v>0.69</v>
      </c>
      <c r="K978" s="23">
        <f t="shared" si="181"/>
        <v>7700</v>
      </c>
      <c r="L978" s="23">
        <f t="shared" si="182"/>
        <v>746.79000000000008</v>
      </c>
      <c r="M978" s="23">
        <f t="shared" si="184"/>
        <v>23</v>
      </c>
      <c r="N978" s="23" t="str">
        <f t="shared" si="183"/>
        <v>Sep</v>
      </c>
      <c r="O978" s="23">
        <f t="shared" si="185"/>
        <v>2021</v>
      </c>
    </row>
    <row r="979" spans="1:15" x14ac:dyDescent="0.55000000000000004">
      <c r="A979" s="33">
        <v>44463</v>
      </c>
      <c r="B979" s="9" t="s">
        <v>8722</v>
      </c>
      <c r="C979" s="9">
        <v>9</v>
      </c>
      <c r="D979" s="9" t="s">
        <v>14119</v>
      </c>
      <c r="E979" s="10" t="s">
        <v>14124</v>
      </c>
      <c r="F979" s="10" t="str">
        <f t="shared" si="186"/>
        <v>B08TDJ5BVF</v>
      </c>
      <c r="G979" s="10" t="str">
        <f t="shared" si="186"/>
        <v>USBLamps</v>
      </c>
      <c r="H979" s="23">
        <f t="shared" si="186"/>
        <v>39</v>
      </c>
      <c r="I979" s="23">
        <f t="shared" si="186"/>
        <v>39</v>
      </c>
      <c r="J979" s="11">
        <f t="shared" si="186"/>
        <v>0</v>
      </c>
      <c r="K979" s="23">
        <f t="shared" si="181"/>
        <v>351</v>
      </c>
      <c r="L979" s="23">
        <f t="shared" si="182"/>
        <v>351</v>
      </c>
      <c r="M979" s="23">
        <f t="shared" si="184"/>
        <v>24</v>
      </c>
      <c r="N979" s="23" t="str">
        <f t="shared" si="183"/>
        <v>Sep</v>
      </c>
      <c r="O979" s="23">
        <f t="shared" si="185"/>
        <v>2021</v>
      </c>
    </row>
    <row r="980" spans="1:15" x14ac:dyDescent="0.55000000000000004">
      <c r="A980" s="33">
        <v>44464</v>
      </c>
      <c r="B980" s="9" t="s">
        <v>8732</v>
      </c>
      <c r="C980" s="9">
        <v>5</v>
      </c>
      <c r="D980" s="9" t="s">
        <v>14119</v>
      </c>
      <c r="E980" s="10" t="s">
        <v>14124</v>
      </c>
      <c r="F980" s="10" t="str">
        <f t="shared" si="186"/>
        <v>B09XXZXQC1</v>
      </c>
      <c r="G980" s="10" t="str">
        <f t="shared" si="186"/>
        <v>Tablets</v>
      </c>
      <c r="H980" s="23">
        <f t="shared" si="186"/>
        <v>26999</v>
      </c>
      <c r="I980" s="23">
        <f t="shared" si="186"/>
        <v>37999</v>
      </c>
      <c r="J980" s="11">
        <f t="shared" si="186"/>
        <v>0.28999999999999998</v>
      </c>
      <c r="K980" s="23">
        <f t="shared" si="181"/>
        <v>189995</v>
      </c>
      <c r="L980" s="23">
        <f t="shared" si="182"/>
        <v>95846.45</v>
      </c>
      <c r="M980" s="23">
        <f t="shared" si="184"/>
        <v>25</v>
      </c>
      <c r="N980" s="23" t="str">
        <f t="shared" si="183"/>
        <v>Sep</v>
      </c>
      <c r="O980" s="23">
        <f t="shared" si="185"/>
        <v>2021</v>
      </c>
    </row>
    <row r="981" spans="1:15" x14ac:dyDescent="0.55000000000000004">
      <c r="A981" s="33">
        <v>44465</v>
      </c>
      <c r="B981" s="9" t="s">
        <v>8743</v>
      </c>
      <c r="C981" s="9">
        <v>8</v>
      </c>
      <c r="D981" s="9" t="s">
        <v>14119</v>
      </c>
      <c r="E981" s="10" t="s">
        <v>14124</v>
      </c>
      <c r="F981" s="10" t="str">
        <f t="shared" si="186"/>
        <v>B083T5G5PM</v>
      </c>
      <c r="G981" s="10" t="str">
        <f t="shared" si="186"/>
        <v>USBIn-Ear</v>
      </c>
      <c r="H981" s="23">
        <f t="shared" si="186"/>
        <v>1490</v>
      </c>
      <c r="I981" s="23">
        <f t="shared" si="186"/>
        <v>1990</v>
      </c>
      <c r="J981" s="11">
        <f t="shared" si="186"/>
        <v>0.25</v>
      </c>
      <c r="K981" s="23">
        <f t="shared" si="181"/>
        <v>15920</v>
      </c>
      <c r="L981" s="23">
        <f t="shared" si="182"/>
        <v>8940</v>
      </c>
      <c r="M981" s="23">
        <f t="shared" si="184"/>
        <v>26</v>
      </c>
      <c r="N981" s="23" t="str">
        <f t="shared" si="183"/>
        <v>Sep</v>
      </c>
      <c r="O981" s="23">
        <f t="shared" si="185"/>
        <v>2021</v>
      </c>
    </row>
    <row r="982" spans="1:15" x14ac:dyDescent="0.55000000000000004">
      <c r="A982" s="33">
        <v>44466</v>
      </c>
      <c r="B982" s="9" t="s">
        <v>8753</v>
      </c>
      <c r="C982" s="9">
        <v>7</v>
      </c>
      <c r="D982" s="9" t="s">
        <v>14119</v>
      </c>
      <c r="E982" s="10" t="s">
        <v>14124</v>
      </c>
      <c r="F982" s="10" t="str">
        <f t="shared" si="186"/>
        <v>B0BHVPTM2C</v>
      </c>
      <c r="G982" s="10" t="str">
        <f t="shared" si="186"/>
        <v>USBLapdesks</v>
      </c>
      <c r="H982" s="23">
        <f t="shared" si="186"/>
        <v>398</v>
      </c>
      <c r="I982" s="23">
        <f t="shared" si="186"/>
        <v>1949</v>
      </c>
      <c r="J982" s="11">
        <f t="shared" si="186"/>
        <v>0.8</v>
      </c>
      <c r="K982" s="23">
        <f t="shared" si="181"/>
        <v>13643</v>
      </c>
      <c r="L982" s="23">
        <f t="shared" si="182"/>
        <v>557.19999999999993</v>
      </c>
      <c r="M982" s="23">
        <f t="shared" si="184"/>
        <v>27</v>
      </c>
      <c r="N982" s="23" t="str">
        <f t="shared" si="183"/>
        <v>Sep</v>
      </c>
      <c r="O982" s="23">
        <f t="shared" si="185"/>
        <v>2021</v>
      </c>
    </row>
    <row r="983" spans="1:15" x14ac:dyDescent="0.55000000000000004">
      <c r="A983" s="33">
        <v>44467</v>
      </c>
      <c r="B983" s="9" t="s">
        <v>749</v>
      </c>
      <c r="C983" s="9">
        <v>6</v>
      </c>
      <c r="D983" s="9" t="s">
        <v>14119</v>
      </c>
      <c r="E983" s="10" t="s">
        <v>14124</v>
      </c>
      <c r="F983" s="10" t="str">
        <f t="shared" si="186"/>
        <v>B0B86CDHL1</v>
      </c>
      <c r="G983" s="10" t="str">
        <f t="shared" si="186"/>
        <v>USBCables</v>
      </c>
      <c r="H983" s="23">
        <f t="shared" si="186"/>
        <v>349</v>
      </c>
      <c r="I983" s="23">
        <f t="shared" si="186"/>
        <v>899</v>
      </c>
      <c r="J983" s="11">
        <f t="shared" si="186"/>
        <v>0.61</v>
      </c>
      <c r="K983" s="23">
        <f t="shared" si="181"/>
        <v>5394</v>
      </c>
      <c r="L983" s="23">
        <f t="shared" si="182"/>
        <v>816.66000000000008</v>
      </c>
      <c r="M983" s="23">
        <f t="shared" si="184"/>
        <v>28</v>
      </c>
      <c r="N983" s="23" t="str">
        <f t="shared" si="183"/>
        <v>Sep</v>
      </c>
      <c r="O983" s="23">
        <f t="shared" si="185"/>
        <v>2021</v>
      </c>
    </row>
    <row r="984" spans="1:15" x14ac:dyDescent="0.55000000000000004">
      <c r="A984" s="33">
        <v>44468</v>
      </c>
      <c r="B984" s="9" t="s">
        <v>8768</v>
      </c>
      <c r="C984" s="9">
        <v>15</v>
      </c>
      <c r="D984" s="9" t="s">
        <v>14119</v>
      </c>
      <c r="E984" s="10" t="s">
        <v>14124</v>
      </c>
      <c r="F984" s="10" t="str">
        <f t="shared" ref="F984:J993" si="187">VLOOKUP($B984,Cleaned_data,F$2,FALSE)</f>
        <v>B01NBX5RSB</v>
      </c>
      <c r="G984" s="10" t="str">
        <f t="shared" si="187"/>
        <v>USBLaptopChargers&amp;PowerSupplies</v>
      </c>
      <c r="H984" s="23">
        <f t="shared" si="187"/>
        <v>770</v>
      </c>
      <c r="I984" s="23">
        <f t="shared" si="187"/>
        <v>1547</v>
      </c>
      <c r="J984" s="11">
        <f t="shared" si="187"/>
        <v>0.5</v>
      </c>
      <c r="K984" s="23">
        <f t="shared" si="181"/>
        <v>23205</v>
      </c>
      <c r="L984" s="23">
        <f t="shared" si="182"/>
        <v>5775</v>
      </c>
      <c r="M984" s="23">
        <f t="shared" si="184"/>
        <v>29</v>
      </c>
      <c r="N984" s="23" t="str">
        <f t="shared" si="183"/>
        <v>Sep</v>
      </c>
      <c r="O984" s="23">
        <f t="shared" si="185"/>
        <v>2021</v>
      </c>
    </row>
    <row r="985" spans="1:15" x14ac:dyDescent="0.55000000000000004">
      <c r="A985" s="33">
        <v>44469</v>
      </c>
      <c r="B985" s="9" t="s">
        <v>8780</v>
      </c>
      <c r="C985" s="9">
        <v>23</v>
      </c>
      <c r="D985" s="9" t="s">
        <v>14119</v>
      </c>
      <c r="E985" s="10" t="s">
        <v>14124</v>
      </c>
      <c r="F985" s="10" t="str">
        <f t="shared" si="187"/>
        <v>B08MWJTST6</v>
      </c>
      <c r="G985" s="10" t="str">
        <f t="shared" si="187"/>
        <v>USBStands</v>
      </c>
      <c r="H985" s="23">
        <f t="shared" si="187"/>
        <v>279</v>
      </c>
      <c r="I985" s="23">
        <f t="shared" si="187"/>
        <v>1299</v>
      </c>
      <c r="J985" s="11">
        <f t="shared" si="187"/>
        <v>0.79</v>
      </c>
      <c r="K985" s="23">
        <f t="shared" si="181"/>
        <v>29877</v>
      </c>
      <c r="L985" s="23">
        <f t="shared" si="182"/>
        <v>1347.5699999999997</v>
      </c>
      <c r="M985" s="23">
        <f t="shared" si="184"/>
        <v>30</v>
      </c>
      <c r="N985" s="23" t="str">
        <f t="shared" si="183"/>
        <v>Sep</v>
      </c>
      <c r="O985" s="23">
        <f t="shared" si="185"/>
        <v>2021</v>
      </c>
    </row>
    <row r="986" spans="1:15" x14ac:dyDescent="0.55000000000000004">
      <c r="A986" s="33">
        <v>44470</v>
      </c>
      <c r="B986" s="9" t="s">
        <v>8790</v>
      </c>
      <c r="C986" s="9">
        <v>14</v>
      </c>
      <c r="D986" s="9" t="s">
        <v>14119</v>
      </c>
      <c r="E986" s="10" t="s">
        <v>14124</v>
      </c>
      <c r="F986" s="10" t="str">
        <f t="shared" si="187"/>
        <v>B07R99NBVB</v>
      </c>
      <c r="G986" s="10" t="str">
        <f t="shared" si="187"/>
        <v>CordManagement</v>
      </c>
      <c r="H986" s="23">
        <f t="shared" si="187"/>
        <v>249</v>
      </c>
      <c r="I986" s="23">
        <f t="shared" si="187"/>
        <v>599</v>
      </c>
      <c r="J986" s="11">
        <f t="shared" si="187"/>
        <v>0.57999999999999996</v>
      </c>
      <c r="K986" s="23">
        <f t="shared" si="181"/>
        <v>8386</v>
      </c>
      <c r="L986" s="23">
        <f t="shared" si="182"/>
        <v>1464.1200000000001</v>
      </c>
      <c r="M986" s="23">
        <f t="shared" si="184"/>
        <v>1</v>
      </c>
      <c r="N986" s="23" t="str">
        <f t="shared" si="183"/>
        <v>Oct</v>
      </c>
      <c r="O986" s="23">
        <f t="shared" si="185"/>
        <v>2021</v>
      </c>
    </row>
    <row r="987" spans="1:15" x14ac:dyDescent="0.55000000000000004">
      <c r="A987" s="33">
        <v>44471</v>
      </c>
      <c r="B987" s="9" t="s">
        <v>776</v>
      </c>
      <c r="C987" s="9">
        <v>9</v>
      </c>
      <c r="D987" s="9" t="s">
        <v>14119</v>
      </c>
      <c r="E987" s="10" t="s">
        <v>14124</v>
      </c>
      <c r="F987" s="10" t="str">
        <f t="shared" si="187"/>
        <v>B08R69VDHT</v>
      </c>
      <c r="G987" s="10" t="str">
        <f t="shared" si="187"/>
        <v>USBCables</v>
      </c>
      <c r="H987" s="23">
        <f t="shared" si="187"/>
        <v>115</v>
      </c>
      <c r="I987" s="23">
        <f t="shared" si="187"/>
        <v>499</v>
      </c>
      <c r="J987" s="11">
        <f t="shared" si="187"/>
        <v>0.77</v>
      </c>
      <c r="K987" s="23">
        <f t="shared" si="181"/>
        <v>4491</v>
      </c>
      <c r="L987" s="23">
        <f t="shared" si="182"/>
        <v>238.04999999999998</v>
      </c>
      <c r="M987" s="23">
        <f t="shared" si="184"/>
        <v>2</v>
      </c>
      <c r="N987" s="23" t="str">
        <f t="shared" si="183"/>
        <v>Oct</v>
      </c>
      <c r="O987" s="23">
        <f t="shared" si="185"/>
        <v>2021</v>
      </c>
    </row>
    <row r="988" spans="1:15" x14ac:dyDescent="0.55000000000000004">
      <c r="A988" s="33">
        <v>44472</v>
      </c>
      <c r="B988" s="9" t="s">
        <v>8802</v>
      </c>
      <c r="C988" s="9">
        <v>4</v>
      </c>
      <c r="D988" s="9" t="s">
        <v>14119</v>
      </c>
      <c r="E988" s="10" t="s">
        <v>14124</v>
      </c>
      <c r="F988" s="10" t="str">
        <f t="shared" si="187"/>
        <v>B00LY12TH6</v>
      </c>
      <c r="G988" s="10" t="str">
        <f t="shared" si="187"/>
        <v>PaintingMaterials</v>
      </c>
      <c r="H988" s="23">
        <f t="shared" si="187"/>
        <v>230</v>
      </c>
      <c r="I988" s="23">
        <f t="shared" si="187"/>
        <v>230</v>
      </c>
      <c r="J988" s="11">
        <f t="shared" si="187"/>
        <v>0</v>
      </c>
      <c r="K988" s="23">
        <f t="shared" si="181"/>
        <v>920</v>
      </c>
      <c r="L988" s="23">
        <f t="shared" si="182"/>
        <v>920</v>
      </c>
      <c r="M988" s="23">
        <f t="shared" si="184"/>
        <v>3</v>
      </c>
      <c r="N988" s="23" t="str">
        <f t="shared" si="183"/>
        <v>Oct</v>
      </c>
      <c r="O988" s="23">
        <f t="shared" si="185"/>
        <v>2021</v>
      </c>
    </row>
    <row r="989" spans="1:15" x14ac:dyDescent="0.55000000000000004">
      <c r="A989" s="33">
        <v>44473</v>
      </c>
      <c r="B989" s="9" t="s">
        <v>787</v>
      </c>
      <c r="C989" s="9">
        <v>3</v>
      </c>
      <c r="D989" s="9" t="s">
        <v>14119</v>
      </c>
      <c r="E989" s="10" t="s">
        <v>14124</v>
      </c>
      <c r="F989" s="10" t="str">
        <f t="shared" si="187"/>
        <v>B09RWZRCP1</v>
      </c>
      <c r="G989" s="10" t="str">
        <f t="shared" si="187"/>
        <v>USBCables</v>
      </c>
      <c r="H989" s="23">
        <f t="shared" si="187"/>
        <v>399</v>
      </c>
      <c r="I989" s="23">
        <f t="shared" si="187"/>
        <v>999</v>
      </c>
      <c r="J989" s="11">
        <f t="shared" si="187"/>
        <v>0.6</v>
      </c>
      <c r="K989" s="23">
        <f t="shared" si="181"/>
        <v>2997</v>
      </c>
      <c r="L989" s="23">
        <f t="shared" si="182"/>
        <v>478.8</v>
      </c>
      <c r="M989" s="23">
        <f t="shared" si="184"/>
        <v>4</v>
      </c>
      <c r="N989" s="23" t="str">
        <f t="shared" si="183"/>
        <v>Oct</v>
      </c>
      <c r="O989" s="23">
        <f t="shared" si="185"/>
        <v>2021</v>
      </c>
    </row>
    <row r="990" spans="1:15" x14ac:dyDescent="0.55000000000000004">
      <c r="A990" s="33">
        <v>44474</v>
      </c>
      <c r="B990" s="9" t="s">
        <v>8814</v>
      </c>
      <c r="C990" s="9">
        <v>8</v>
      </c>
      <c r="D990" s="9" t="s">
        <v>14119</v>
      </c>
      <c r="E990" s="10" t="s">
        <v>14124</v>
      </c>
      <c r="F990" s="10" t="str">
        <f t="shared" si="187"/>
        <v>B08497Z1MQ</v>
      </c>
      <c r="G990" s="10" t="str">
        <f t="shared" si="187"/>
        <v>USBGamingMice</v>
      </c>
      <c r="H990" s="23">
        <f t="shared" si="187"/>
        <v>599</v>
      </c>
      <c r="I990" s="23">
        <f t="shared" si="187"/>
        <v>700</v>
      </c>
      <c r="J990" s="11">
        <f t="shared" si="187"/>
        <v>0.14000000000000001</v>
      </c>
      <c r="K990" s="23">
        <f t="shared" si="181"/>
        <v>5600</v>
      </c>
      <c r="L990" s="23">
        <f t="shared" si="182"/>
        <v>4121.12</v>
      </c>
      <c r="M990" s="23">
        <f t="shared" si="184"/>
        <v>5</v>
      </c>
      <c r="N990" s="23" t="str">
        <f t="shared" si="183"/>
        <v>Oct</v>
      </c>
      <c r="O990" s="23">
        <f t="shared" si="185"/>
        <v>2021</v>
      </c>
    </row>
    <row r="991" spans="1:15" x14ac:dyDescent="0.55000000000000004">
      <c r="A991" s="33">
        <v>44475</v>
      </c>
      <c r="B991" s="9" t="s">
        <v>8824</v>
      </c>
      <c r="C991" s="9">
        <v>12</v>
      </c>
      <c r="D991" s="9" t="s">
        <v>14119</v>
      </c>
      <c r="E991" s="10" t="s">
        <v>14124</v>
      </c>
      <c r="F991" s="10" t="str">
        <f t="shared" si="187"/>
        <v>B07KNM95JK</v>
      </c>
      <c r="G991" s="10" t="str">
        <f t="shared" si="187"/>
        <v>USBTonerCartridges</v>
      </c>
      <c r="H991" s="23">
        <f t="shared" si="187"/>
        <v>598</v>
      </c>
      <c r="I991" s="23">
        <f t="shared" si="187"/>
        <v>1150</v>
      </c>
      <c r="J991" s="11">
        <f t="shared" si="187"/>
        <v>0.48</v>
      </c>
      <c r="K991" s="23">
        <f t="shared" si="181"/>
        <v>13800</v>
      </c>
      <c r="L991" s="23">
        <f t="shared" si="182"/>
        <v>3731.52</v>
      </c>
      <c r="M991" s="23">
        <f t="shared" si="184"/>
        <v>6</v>
      </c>
      <c r="N991" s="23" t="str">
        <f t="shared" si="183"/>
        <v>Oct</v>
      </c>
      <c r="O991" s="23">
        <f t="shared" si="185"/>
        <v>2021</v>
      </c>
    </row>
    <row r="992" spans="1:15" x14ac:dyDescent="0.55000000000000004">
      <c r="A992" s="33">
        <v>44476</v>
      </c>
      <c r="B992" s="9" t="s">
        <v>8836</v>
      </c>
      <c r="C992" s="23">
        <v>15</v>
      </c>
      <c r="D992" s="9" t="s">
        <v>14119</v>
      </c>
      <c r="E992" s="10" t="s">
        <v>14124</v>
      </c>
      <c r="F992" s="10" t="str">
        <f t="shared" si="187"/>
        <v>B09Q3M3WLJ</v>
      </c>
      <c r="G992" s="10" t="str">
        <f t="shared" si="187"/>
        <v>USBScreenProtectors</v>
      </c>
      <c r="H992" s="23">
        <f t="shared" si="187"/>
        <v>399</v>
      </c>
      <c r="I992" s="23">
        <f t="shared" si="187"/>
        <v>1499</v>
      </c>
      <c r="J992" s="11">
        <f t="shared" si="187"/>
        <v>0.73</v>
      </c>
      <c r="K992" s="23">
        <f t="shared" si="181"/>
        <v>22485</v>
      </c>
      <c r="L992" s="23">
        <f t="shared" si="182"/>
        <v>1615.95</v>
      </c>
      <c r="M992" s="23">
        <f t="shared" si="184"/>
        <v>7</v>
      </c>
      <c r="N992" s="23" t="str">
        <f t="shared" si="183"/>
        <v>Oct</v>
      </c>
      <c r="O992" s="23">
        <f t="shared" si="185"/>
        <v>2021</v>
      </c>
    </row>
    <row r="993" spans="1:15" x14ac:dyDescent="0.55000000000000004">
      <c r="A993" s="33">
        <v>44477</v>
      </c>
      <c r="B993" s="9" t="s">
        <v>8846</v>
      </c>
      <c r="C993" s="9">
        <v>17</v>
      </c>
      <c r="D993" s="9" t="s">
        <v>14119</v>
      </c>
      <c r="E993" s="10" t="s">
        <v>14124</v>
      </c>
      <c r="F993" s="10" t="str">
        <f t="shared" si="187"/>
        <v>B09B9SPC7F</v>
      </c>
      <c r="G993" s="10" t="str">
        <f t="shared" si="187"/>
        <v>USBLapdesks</v>
      </c>
      <c r="H993" s="23">
        <f t="shared" si="187"/>
        <v>499</v>
      </c>
      <c r="I993" s="23">
        <f t="shared" si="187"/>
        <v>1299</v>
      </c>
      <c r="J993" s="11">
        <f t="shared" si="187"/>
        <v>0.62</v>
      </c>
      <c r="K993" s="23">
        <f t="shared" si="181"/>
        <v>22083</v>
      </c>
      <c r="L993" s="23">
        <f t="shared" si="182"/>
        <v>3223.54</v>
      </c>
      <c r="M993" s="23">
        <f t="shared" si="184"/>
        <v>8</v>
      </c>
      <c r="N993" s="23" t="str">
        <f t="shared" si="183"/>
        <v>Oct</v>
      </c>
      <c r="O993" s="23">
        <f t="shared" si="185"/>
        <v>2021</v>
      </c>
    </row>
    <row r="994" spans="1:15" x14ac:dyDescent="0.55000000000000004">
      <c r="A994" s="33">
        <v>44478</v>
      </c>
      <c r="B994" s="9" t="s">
        <v>797</v>
      </c>
      <c r="C994" s="9">
        <v>3</v>
      </c>
      <c r="D994" s="9" t="s">
        <v>14119</v>
      </c>
      <c r="E994" s="10" t="s">
        <v>14124</v>
      </c>
      <c r="F994" s="10" t="str">
        <f t="shared" ref="F994:J1003" si="188">VLOOKUP($B994,Cleaned_data,F$2,FALSE)</f>
        <v>B09CMP1SC8</v>
      </c>
      <c r="G994" s="10" t="str">
        <f t="shared" si="188"/>
        <v>USBCables</v>
      </c>
      <c r="H994" s="23">
        <f t="shared" si="188"/>
        <v>199</v>
      </c>
      <c r="I994" s="23">
        <f t="shared" si="188"/>
        <v>499</v>
      </c>
      <c r="J994" s="11">
        <f t="shared" si="188"/>
        <v>0.6</v>
      </c>
      <c r="K994" s="23">
        <f t="shared" si="181"/>
        <v>1497</v>
      </c>
      <c r="L994" s="23">
        <f t="shared" si="182"/>
        <v>238.8</v>
      </c>
      <c r="M994" s="23">
        <f t="shared" si="184"/>
        <v>9</v>
      </c>
      <c r="N994" s="23" t="str">
        <f t="shared" si="183"/>
        <v>Oct</v>
      </c>
      <c r="O994" s="23">
        <f t="shared" si="185"/>
        <v>2021</v>
      </c>
    </row>
    <row r="995" spans="1:15" x14ac:dyDescent="0.55000000000000004">
      <c r="A995" s="33">
        <v>44479</v>
      </c>
      <c r="B995" s="9" t="s">
        <v>8858</v>
      </c>
      <c r="C995" s="9">
        <v>2</v>
      </c>
      <c r="D995" s="9" t="s">
        <v>14119</v>
      </c>
      <c r="E995" s="10" t="s">
        <v>14124</v>
      </c>
      <c r="F995" s="10" t="str">
        <f t="shared" si="188"/>
        <v>B099SD8PRP</v>
      </c>
      <c r="G995" s="10" t="str">
        <f t="shared" si="188"/>
        <v>USBMice</v>
      </c>
      <c r="H995" s="23">
        <f t="shared" si="188"/>
        <v>579</v>
      </c>
      <c r="I995" s="23">
        <f t="shared" si="188"/>
        <v>1090</v>
      </c>
      <c r="J995" s="11">
        <f t="shared" si="188"/>
        <v>0.47</v>
      </c>
      <c r="K995" s="23">
        <f t="shared" si="181"/>
        <v>2180</v>
      </c>
      <c r="L995" s="23">
        <f t="shared" si="182"/>
        <v>613.74</v>
      </c>
      <c r="M995" s="23">
        <f t="shared" si="184"/>
        <v>10</v>
      </c>
      <c r="N995" s="23" t="str">
        <f t="shared" si="183"/>
        <v>Oct</v>
      </c>
      <c r="O995" s="23">
        <f t="shared" si="185"/>
        <v>2021</v>
      </c>
    </row>
    <row r="996" spans="1:15" x14ac:dyDescent="0.55000000000000004">
      <c r="A996" s="33">
        <v>44480</v>
      </c>
      <c r="B996" s="9" t="s">
        <v>807</v>
      </c>
      <c r="C996" s="9">
        <v>9</v>
      </c>
      <c r="D996" s="9" t="s">
        <v>14119</v>
      </c>
      <c r="E996" s="10" t="s">
        <v>14124</v>
      </c>
      <c r="F996" s="10" t="str">
        <f t="shared" si="188"/>
        <v>B09YLXYP7Y</v>
      </c>
      <c r="G996" s="10" t="str">
        <f t="shared" si="188"/>
        <v>USBCables</v>
      </c>
      <c r="H996" s="23">
        <f t="shared" si="188"/>
        <v>179</v>
      </c>
      <c r="I996" s="23">
        <f t="shared" si="188"/>
        <v>399</v>
      </c>
      <c r="J996" s="11">
        <f t="shared" si="188"/>
        <v>0.55000000000000004</v>
      </c>
      <c r="K996" s="23">
        <f t="shared" si="181"/>
        <v>3591</v>
      </c>
      <c r="L996" s="23">
        <f t="shared" si="182"/>
        <v>724.94999999999993</v>
      </c>
      <c r="M996" s="23">
        <f t="shared" si="184"/>
        <v>11</v>
      </c>
      <c r="N996" s="23" t="str">
        <f t="shared" si="183"/>
        <v>Oct</v>
      </c>
      <c r="O996" s="23">
        <f t="shared" si="185"/>
        <v>2021</v>
      </c>
    </row>
    <row r="997" spans="1:15" x14ac:dyDescent="0.55000000000000004">
      <c r="A997" s="33">
        <v>44481</v>
      </c>
      <c r="B997" s="9" t="s">
        <v>8871</v>
      </c>
      <c r="C997" s="9">
        <v>5</v>
      </c>
      <c r="D997" s="9" t="s">
        <v>14119</v>
      </c>
      <c r="E997" s="10" t="s">
        <v>14124</v>
      </c>
      <c r="F997" s="10" t="str">
        <f t="shared" si="188"/>
        <v>B00S2SEV7K</v>
      </c>
      <c r="G997" s="10" t="str">
        <f t="shared" si="188"/>
        <v>Pens,Pencils&amp;WritingSupplies</v>
      </c>
      <c r="H997" s="23">
        <f t="shared" si="188"/>
        <v>90</v>
      </c>
      <c r="I997" s="23">
        <f t="shared" si="188"/>
        <v>100</v>
      </c>
      <c r="J997" s="11">
        <f t="shared" si="188"/>
        <v>0.1</v>
      </c>
      <c r="K997" s="23">
        <f t="shared" si="181"/>
        <v>500</v>
      </c>
      <c r="L997" s="23">
        <f t="shared" si="182"/>
        <v>405</v>
      </c>
      <c r="M997" s="23">
        <f t="shared" si="184"/>
        <v>12</v>
      </c>
      <c r="N997" s="23" t="str">
        <f t="shared" si="183"/>
        <v>Oct</v>
      </c>
      <c r="O997" s="23">
        <f t="shared" si="185"/>
        <v>2021</v>
      </c>
    </row>
    <row r="998" spans="1:15" x14ac:dyDescent="0.55000000000000004">
      <c r="A998" s="33">
        <v>44482</v>
      </c>
      <c r="B998" s="9" t="s">
        <v>8882</v>
      </c>
      <c r="C998" s="9">
        <v>6</v>
      </c>
      <c r="D998" s="9" t="s">
        <v>14119</v>
      </c>
      <c r="E998" s="10" t="s">
        <v>14124</v>
      </c>
      <c r="F998" s="10" t="str">
        <f t="shared" si="188"/>
        <v>B08WKCTFF3</v>
      </c>
      <c r="G998" s="10" t="str">
        <f t="shared" si="188"/>
        <v>USBLapdesks</v>
      </c>
      <c r="H998" s="23">
        <f t="shared" si="188"/>
        <v>899</v>
      </c>
      <c r="I998" s="23">
        <f t="shared" si="188"/>
        <v>1999</v>
      </c>
      <c r="J998" s="11">
        <f t="shared" si="188"/>
        <v>0.55000000000000004</v>
      </c>
      <c r="K998" s="23">
        <f t="shared" si="181"/>
        <v>11994</v>
      </c>
      <c r="L998" s="23">
        <f t="shared" si="182"/>
        <v>2427.2999999999997</v>
      </c>
      <c r="M998" s="23">
        <f t="shared" si="184"/>
        <v>13</v>
      </c>
      <c r="N998" s="23" t="str">
        <f t="shared" si="183"/>
        <v>Oct</v>
      </c>
      <c r="O998" s="23">
        <f t="shared" si="185"/>
        <v>2021</v>
      </c>
    </row>
    <row r="999" spans="1:15" x14ac:dyDescent="0.55000000000000004">
      <c r="A999" s="33">
        <v>44483</v>
      </c>
      <c r="B999" s="9" t="s">
        <v>8892</v>
      </c>
      <c r="C999" s="9">
        <v>8</v>
      </c>
      <c r="D999" s="9" t="s">
        <v>14119</v>
      </c>
      <c r="E999" s="10" t="s">
        <v>14124</v>
      </c>
      <c r="F999" s="10" t="str">
        <f t="shared" si="188"/>
        <v>B08498D67S</v>
      </c>
      <c r="G999" s="10" t="str">
        <f t="shared" si="188"/>
        <v>USBGamingKeyboards</v>
      </c>
      <c r="H999" s="23">
        <f t="shared" si="188"/>
        <v>1149</v>
      </c>
      <c r="I999" s="23">
        <f t="shared" si="188"/>
        <v>1800</v>
      </c>
      <c r="J999" s="11">
        <f t="shared" si="188"/>
        <v>0.36</v>
      </c>
      <c r="K999" s="23">
        <f t="shared" si="181"/>
        <v>14400</v>
      </c>
      <c r="L999" s="23">
        <f t="shared" si="182"/>
        <v>5882.88</v>
      </c>
      <c r="M999" s="23">
        <f t="shared" si="184"/>
        <v>14</v>
      </c>
      <c r="N999" s="23" t="str">
        <f t="shared" si="183"/>
        <v>Oct</v>
      </c>
      <c r="O999" s="23">
        <f t="shared" si="185"/>
        <v>2021</v>
      </c>
    </row>
    <row r="1000" spans="1:15" x14ac:dyDescent="0.55000000000000004">
      <c r="A1000" s="33">
        <v>44484</v>
      </c>
      <c r="B1000" s="9" t="s">
        <v>8902</v>
      </c>
      <c r="C1000" s="9">
        <v>10</v>
      </c>
      <c r="D1000" s="9" t="s">
        <v>14119</v>
      </c>
      <c r="E1000" s="10" t="s">
        <v>14124</v>
      </c>
      <c r="F1000" s="10" t="str">
        <f t="shared" si="188"/>
        <v>B00C3GBCIS</v>
      </c>
      <c r="G1000" s="10" t="str">
        <f t="shared" si="188"/>
        <v>LaptopSleeves&amp;Slipcases</v>
      </c>
      <c r="H1000" s="23">
        <f t="shared" si="188"/>
        <v>249</v>
      </c>
      <c r="I1000" s="23">
        <f t="shared" si="188"/>
        <v>499</v>
      </c>
      <c r="J1000" s="11">
        <f t="shared" si="188"/>
        <v>0.5</v>
      </c>
      <c r="K1000" s="23">
        <f t="shared" si="181"/>
        <v>4990</v>
      </c>
      <c r="L1000" s="23">
        <f t="shared" si="182"/>
        <v>1245</v>
      </c>
      <c r="M1000" s="23">
        <f t="shared" si="184"/>
        <v>15</v>
      </c>
      <c r="N1000" s="23" t="str">
        <f t="shared" si="183"/>
        <v>Oct</v>
      </c>
      <c r="O1000" s="23">
        <f t="shared" si="185"/>
        <v>2021</v>
      </c>
    </row>
    <row r="1001" spans="1:15" x14ac:dyDescent="0.55000000000000004">
      <c r="A1001" s="33">
        <v>44485</v>
      </c>
      <c r="B1001" s="9" t="s">
        <v>8912</v>
      </c>
      <c r="C1001" s="9">
        <v>15</v>
      </c>
      <c r="D1001" s="9" t="s">
        <v>14119</v>
      </c>
      <c r="E1001" s="10" t="s">
        <v>14124</v>
      </c>
      <c r="F1001" s="10" t="str">
        <f t="shared" si="188"/>
        <v>B00URH5E34</v>
      </c>
      <c r="G1001" s="10" t="str">
        <f t="shared" si="188"/>
        <v>USBLamps</v>
      </c>
      <c r="H1001" s="23">
        <f t="shared" si="188"/>
        <v>39</v>
      </c>
      <c r="I1001" s="23">
        <f t="shared" si="188"/>
        <v>39</v>
      </c>
      <c r="J1001" s="11">
        <f t="shared" si="188"/>
        <v>0</v>
      </c>
      <c r="K1001" s="23">
        <f t="shared" si="181"/>
        <v>585</v>
      </c>
      <c r="L1001" s="23">
        <f t="shared" si="182"/>
        <v>585</v>
      </c>
      <c r="M1001" s="23">
        <f t="shared" si="184"/>
        <v>16</v>
      </c>
      <c r="N1001" s="23" t="str">
        <f t="shared" si="183"/>
        <v>Oct</v>
      </c>
      <c r="O1001" s="23">
        <f t="shared" si="185"/>
        <v>2021</v>
      </c>
    </row>
    <row r="1002" spans="1:15" x14ac:dyDescent="0.55000000000000004">
      <c r="A1002" s="33">
        <v>44486</v>
      </c>
      <c r="B1002" s="9" t="s">
        <v>8921</v>
      </c>
      <c r="C1002" s="9">
        <v>17</v>
      </c>
      <c r="D1002" s="9" t="s">
        <v>14119</v>
      </c>
      <c r="E1002" s="10" t="s">
        <v>14124</v>
      </c>
      <c r="F1002" s="10" t="str">
        <f t="shared" si="188"/>
        <v>B00EYW1U68</v>
      </c>
      <c r="G1002" s="10" t="str">
        <f t="shared" si="188"/>
        <v>Repeaters&amp;Extenders</v>
      </c>
      <c r="H1002" s="23">
        <f t="shared" si="188"/>
        <v>1599</v>
      </c>
      <c r="I1002" s="23">
        <f t="shared" si="188"/>
        <v>3599</v>
      </c>
      <c r="J1002" s="11">
        <f t="shared" si="188"/>
        <v>0.56000000000000005</v>
      </c>
      <c r="K1002" s="23">
        <f t="shared" si="181"/>
        <v>61183</v>
      </c>
      <c r="L1002" s="23">
        <f t="shared" si="182"/>
        <v>11960.519999999999</v>
      </c>
      <c r="M1002" s="23">
        <f t="shared" si="184"/>
        <v>17</v>
      </c>
      <c r="N1002" s="23" t="str">
        <f t="shared" si="183"/>
        <v>Oct</v>
      </c>
      <c r="O1002" s="23">
        <f t="shared" si="185"/>
        <v>2021</v>
      </c>
    </row>
    <row r="1003" spans="1:15" x14ac:dyDescent="0.55000000000000004">
      <c r="A1003" s="33">
        <v>44487</v>
      </c>
      <c r="B1003" s="9" t="s">
        <v>8932</v>
      </c>
      <c r="C1003" s="9">
        <v>18</v>
      </c>
      <c r="D1003" s="9" t="s">
        <v>14119</v>
      </c>
      <c r="E1003" s="10" t="s">
        <v>14124</v>
      </c>
      <c r="F1003" s="10" t="str">
        <f t="shared" si="188"/>
        <v>B08SMJT55F</v>
      </c>
      <c r="G1003" s="10" t="str">
        <f t="shared" si="188"/>
        <v>BluetoothSpeakers</v>
      </c>
      <c r="H1003" s="23">
        <f t="shared" si="188"/>
        <v>1199</v>
      </c>
      <c r="I1003" s="23">
        <f t="shared" si="188"/>
        <v>3990</v>
      </c>
      <c r="J1003" s="11">
        <f t="shared" si="188"/>
        <v>0.7</v>
      </c>
      <c r="K1003" s="23">
        <f t="shared" si="181"/>
        <v>71820</v>
      </c>
      <c r="L1003" s="23">
        <f t="shared" si="182"/>
        <v>6474.6000000000013</v>
      </c>
      <c r="M1003" s="23">
        <f t="shared" si="184"/>
        <v>18</v>
      </c>
      <c r="N1003" s="23" t="str">
        <f t="shared" si="183"/>
        <v>Oct</v>
      </c>
      <c r="O1003" s="23">
        <f t="shared" si="185"/>
        <v>2021</v>
      </c>
    </row>
    <row r="1004" spans="1:15" x14ac:dyDescent="0.55000000000000004">
      <c r="A1004" s="33">
        <v>44488</v>
      </c>
      <c r="B1004" s="9" t="s">
        <v>829</v>
      </c>
      <c r="C1004" s="9">
        <v>6</v>
      </c>
      <c r="D1004" s="9" t="s">
        <v>14119</v>
      </c>
      <c r="E1004" s="10" t="s">
        <v>14124</v>
      </c>
      <c r="F1004" s="10" t="str">
        <f t="shared" ref="F1004:J1013" si="189">VLOOKUP($B1004,Cleaned_data,F$2,FALSE)</f>
        <v>B0B2DJDCPX</v>
      </c>
      <c r="G1004" s="10" t="str">
        <f t="shared" si="189"/>
        <v>USBCables</v>
      </c>
      <c r="H1004" s="23">
        <f t="shared" si="189"/>
        <v>209</v>
      </c>
      <c r="I1004" s="23">
        <f t="shared" si="189"/>
        <v>499</v>
      </c>
      <c r="J1004" s="11">
        <f t="shared" si="189"/>
        <v>0.57999999999999996</v>
      </c>
      <c r="K1004" s="23">
        <f t="shared" si="181"/>
        <v>2994</v>
      </c>
      <c r="L1004" s="23">
        <f t="shared" si="182"/>
        <v>526.68000000000006</v>
      </c>
      <c r="M1004" s="23">
        <f t="shared" si="184"/>
        <v>19</v>
      </c>
      <c r="N1004" s="23" t="str">
        <f t="shared" si="183"/>
        <v>Oct</v>
      </c>
      <c r="O1004" s="23">
        <f t="shared" si="185"/>
        <v>2021</v>
      </c>
    </row>
    <row r="1005" spans="1:15" x14ac:dyDescent="0.55000000000000004">
      <c r="A1005" s="33">
        <v>44489</v>
      </c>
      <c r="B1005" s="9" t="s">
        <v>8943</v>
      </c>
      <c r="C1005" s="9">
        <v>6</v>
      </c>
      <c r="D1005" s="9" t="s">
        <v>14119</v>
      </c>
      <c r="E1005" s="10" t="s">
        <v>14124</v>
      </c>
      <c r="F1005" s="10" t="str">
        <f t="shared" si="189"/>
        <v>B08Y7MXFMK</v>
      </c>
      <c r="G1005" s="10" t="str">
        <f t="shared" si="189"/>
        <v>USBMice</v>
      </c>
      <c r="H1005" s="23">
        <f t="shared" si="189"/>
        <v>1099</v>
      </c>
      <c r="I1005" s="23">
        <f t="shared" si="189"/>
        <v>1499</v>
      </c>
      <c r="J1005" s="11">
        <f t="shared" si="189"/>
        <v>0.27</v>
      </c>
      <c r="K1005" s="23">
        <f t="shared" si="181"/>
        <v>8994</v>
      </c>
      <c r="L1005" s="23">
        <f t="shared" si="182"/>
        <v>4813.62</v>
      </c>
      <c r="M1005" s="23">
        <f t="shared" si="184"/>
        <v>20</v>
      </c>
      <c r="N1005" s="23" t="str">
        <f t="shared" si="183"/>
        <v>Oct</v>
      </c>
      <c r="O1005" s="23">
        <f t="shared" si="185"/>
        <v>2021</v>
      </c>
    </row>
    <row r="1006" spans="1:15" x14ac:dyDescent="0.55000000000000004">
      <c r="A1006" s="33">
        <v>44490</v>
      </c>
      <c r="B1006" s="9" t="s">
        <v>8953</v>
      </c>
      <c r="C1006" s="9">
        <v>6</v>
      </c>
      <c r="D1006" s="9" t="s">
        <v>14119</v>
      </c>
      <c r="E1006" s="10" t="s">
        <v>14124</v>
      </c>
      <c r="F1006" s="10" t="str">
        <f t="shared" si="189"/>
        <v>B086Q3QMFS</v>
      </c>
      <c r="G1006" s="10" t="str">
        <f t="shared" si="189"/>
        <v>Notebooks,WritingPads&amp;Diaries</v>
      </c>
      <c r="H1006" s="23">
        <f t="shared" si="189"/>
        <v>120</v>
      </c>
      <c r="I1006" s="23">
        <f t="shared" si="189"/>
        <v>120</v>
      </c>
      <c r="J1006" s="11">
        <f t="shared" si="189"/>
        <v>0</v>
      </c>
      <c r="K1006" s="23">
        <f t="shared" si="181"/>
        <v>720</v>
      </c>
      <c r="L1006" s="23">
        <f t="shared" si="182"/>
        <v>720</v>
      </c>
      <c r="M1006" s="23">
        <f t="shared" si="184"/>
        <v>21</v>
      </c>
      <c r="N1006" s="23" t="str">
        <f t="shared" si="183"/>
        <v>Oct</v>
      </c>
      <c r="O1006" s="23">
        <f t="shared" si="185"/>
        <v>2021</v>
      </c>
    </row>
    <row r="1007" spans="1:15" x14ac:dyDescent="0.55000000000000004">
      <c r="A1007" s="33">
        <v>44491</v>
      </c>
      <c r="B1007" s="9" t="s">
        <v>8963</v>
      </c>
      <c r="C1007" s="9">
        <v>7</v>
      </c>
      <c r="D1007" s="9" t="s">
        <v>14119</v>
      </c>
      <c r="E1007" s="10" t="s">
        <v>14124</v>
      </c>
      <c r="F1007" s="10" t="str">
        <f t="shared" si="189"/>
        <v>B08498H13H</v>
      </c>
      <c r="G1007" s="10" t="str">
        <f t="shared" si="189"/>
        <v>USBGamingKeyboards</v>
      </c>
      <c r="H1007" s="23">
        <f t="shared" si="189"/>
        <v>1519</v>
      </c>
      <c r="I1007" s="23">
        <f t="shared" si="189"/>
        <v>3499</v>
      </c>
      <c r="J1007" s="11">
        <f t="shared" si="189"/>
        <v>0.56999999999999995</v>
      </c>
      <c r="K1007" s="23">
        <f t="shared" si="181"/>
        <v>24493</v>
      </c>
      <c r="L1007" s="23">
        <f t="shared" si="182"/>
        <v>4572.1900000000005</v>
      </c>
      <c r="M1007" s="23">
        <f t="shared" si="184"/>
        <v>22</v>
      </c>
      <c r="N1007" s="23" t="str">
        <f t="shared" si="183"/>
        <v>Oct</v>
      </c>
      <c r="O1007" s="23">
        <f t="shared" si="185"/>
        <v>2021</v>
      </c>
    </row>
    <row r="1008" spans="1:15" x14ac:dyDescent="0.55000000000000004">
      <c r="A1008" s="33">
        <v>44492</v>
      </c>
      <c r="B1008" s="9" t="s">
        <v>8973</v>
      </c>
      <c r="C1008" s="9">
        <v>7</v>
      </c>
      <c r="D1008" s="9" t="s">
        <v>14119</v>
      </c>
      <c r="E1008" s="10" t="s">
        <v>14124</v>
      </c>
      <c r="F1008" s="10" t="str">
        <f t="shared" si="189"/>
        <v>B07LFQLKFZ</v>
      </c>
      <c r="G1008" s="10" t="str">
        <f t="shared" si="189"/>
        <v>Pens,Pencils&amp;WritingSupplies</v>
      </c>
      <c r="H1008" s="23">
        <f t="shared" si="189"/>
        <v>420</v>
      </c>
      <c r="I1008" s="23">
        <f t="shared" si="189"/>
        <v>420</v>
      </c>
      <c r="J1008" s="11">
        <f t="shared" si="189"/>
        <v>0</v>
      </c>
      <c r="K1008" s="23">
        <f t="shared" si="181"/>
        <v>2940</v>
      </c>
      <c r="L1008" s="23">
        <f t="shared" si="182"/>
        <v>2940</v>
      </c>
      <c r="M1008" s="23">
        <f t="shared" si="184"/>
        <v>23</v>
      </c>
      <c r="N1008" s="23" t="str">
        <f t="shared" si="183"/>
        <v>Oct</v>
      </c>
      <c r="O1008" s="23">
        <f t="shared" si="185"/>
        <v>2021</v>
      </c>
    </row>
    <row r="1009" spans="1:15" x14ac:dyDescent="0.55000000000000004">
      <c r="A1009" s="33">
        <v>44493</v>
      </c>
      <c r="B1009" s="9" t="s">
        <v>8984</v>
      </c>
      <c r="C1009" s="9">
        <v>7</v>
      </c>
      <c r="D1009" s="9" t="s">
        <v>14119</v>
      </c>
      <c r="E1009" s="10" t="s">
        <v>14124</v>
      </c>
      <c r="F1009" s="10" t="str">
        <f t="shared" si="189"/>
        <v>B00LY17RHI</v>
      </c>
      <c r="G1009" s="10" t="str">
        <f t="shared" si="189"/>
        <v>Pens,Pencils&amp;WritingSupplies</v>
      </c>
      <c r="H1009" s="23">
        <f t="shared" si="189"/>
        <v>225</v>
      </c>
      <c r="I1009" s="23">
        <f t="shared" si="189"/>
        <v>225</v>
      </c>
      <c r="J1009" s="11">
        <f t="shared" si="189"/>
        <v>0</v>
      </c>
      <c r="K1009" s="23">
        <f t="shared" si="181"/>
        <v>1575</v>
      </c>
      <c r="L1009" s="23">
        <f t="shared" si="182"/>
        <v>1575</v>
      </c>
      <c r="M1009" s="23">
        <f t="shared" si="184"/>
        <v>24</v>
      </c>
      <c r="N1009" s="23" t="str">
        <f t="shared" si="183"/>
        <v>Oct</v>
      </c>
      <c r="O1009" s="23">
        <f t="shared" si="185"/>
        <v>2021</v>
      </c>
    </row>
    <row r="1010" spans="1:15" x14ac:dyDescent="0.55000000000000004">
      <c r="A1010" s="33">
        <v>44494</v>
      </c>
      <c r="B1010" s="9" t="s">
        <v>8995</v>
      </c>
      <c r="C1010" s="9">
        <v>7</v>
      </c>
      <c r="D1010" s="9" t="s">
        <v>14119</v>
      </c>
      <c r="E1010" s="10" t="s">
        <v>14124</v>
      </c>
      <c r="F1010" s="10" t="str">
        <f t="shared" si="189"/>
        <v>B07W14CHV8</v>
      </c>
      <c r="G1010" s="10" t="str">
        <f t="shared" si="189"/>
        <v>USBCaddies</v>
      </c>
      <c r="H1010" s="23">
        <f t="shared" si="189"/>
        <v>199</v>
      </c>
      <c r="I1010" s="23">
        <f t="shared" si="189"/>
        <v>799</v>
      </c>
      <c r="J1010" s="11">
        <f t="shared" si="189"/>
        <v>0.75</v>
      </c>
      <c r="K1010" s="23">
        <f t="shared" si="181"/>
        <v>5593</v>
      </c>
      <c r="L1010" s="23">
        <f t="shared" si="182"/>
        <v>348.25</v>
      </c>
      <c r="M1010" s="23">
        <f t="shared" si="184"/>
        <v>25</v>
      </c>
      <c r="N1010" s="23" t="str">
        <f t="shared" si="183"/>
        <v>Oct</v>
      </c>
      <c r="O1010" s="23">
        <f t="shared" si="185"/>
        <v>2021</v>
      </c>
    </row>
    <row r="1011" spans="1:15" x14ac:dyDescent="0.55000000000000004">
      <c r="A1011" s="33">
        <v>44495</v>
      </c>
      <c r="B1011" s="9" t="s">
        <v>5054</v>
      </c>
      <c r="C1011" s="9">
        <v>7</v>
      </c>
      <c r="D1011" s="9" t="s">
        <v>14119</v>
      </c>
      <c r="E1011" s="10" t="s">
        <v>14124</v>
      </c>
      <c r="F1011" s="10" t="str">
        <f t="shared" si="189"/>
        <v>B0B9BXKBC7</v>
      </c>
      <c r="G1011" s="10" t="str">
        <f t="shared" si="189"/>
        <v>SelfieSticks</v>
      </c>
      <c r="H1011" s="23">
        <f t="shared" si="189"/>
        <v>1799</v>
      </c>
      <c r="I1011" s="23">
        <f t="shared" si="189"/>
        <v>3999</v>
      </c>
      <c r="J1011" s="11">
        <f t="shared" si="189"/>
        <v>0.55000000000000004</v>
      </c>
      <c r="K1011" s="23">
        <f t="shared" si="181"/>
        <v>27993</v>
      </c>
      <c r="L1011" s="23">
        <f t="shared" si="182"/>
        <v>5666.8499999999995</v>
      </c>
      <c r="M1011" s="23">
        <f t="shared" si="184"/>
        <v>26</v>
      </c>
      <c r="N1011" s="23" t="str">
        <f t="shared" si="183"/>
        <v>Oct</v>
      </c>
      <c r="O1011" s="23">
        <f t="shared" si="185"/>
        <v>2021</v>
      </c>
    </row>
    <row r="1012" spans="1:15" x14ac:dyDescent="0.55000000000000004">
      <c r="A1012" s="33">
        <v>44496</v>
      </c>
      <c r="B1012" s="9" t="s">
        <v>9008</v>
      </c>
      <c r="C1012" s="9">
        <v>7</v>
      </c>
      <c r="D1012" s="9" t="s">
        <v>14119</v>
      </c>
      <c r="E1012" s="10" t="s">
        <v>14124</v>
      </c>
      <c r="F1012" s="10" t="str">
        <f t="shared" si="189"/>
        <v>B09F5Z694W</v>
      </c>
      <c r="G1012" s="10" t="str">
        <f t="shared" si="189"/>
        <v>USBInkjetPrinters</v>
      </c>
      <c r="H1012" s="23">
        <f t="shared" si="189"/>
        <v>8349</v>
      </c>
      <c r="I1012" s="23">
        <f t="shared" si="189"/>
        <v>9625</v>
      </c>
      <c r="J1012" s="11">
        <f t="shared" si="189"/>
        <v>0.13</v>
      </c>
      <c r="K1012" s="23">
        <f t="shared" si="181"/>
        <v>67375</v>
      </c>
      <c r="L1012" s="23">
        <f t="shared" si="182"/>
        <v>50845.409999999996</v>
      </c>
      <c r="M1012" s="23">
        <f t="shared" si="184"/>
        <v>27</v>
      </c>
      <c r="N1012" s="23" t="str">
        <f t="shared" si="183"/>
        <v>Oct</v>
      </c>
      <c r="O1012" s="23">
        <f t="shared" si="185"/>
        <v>2021</v>
      </c>
    </row>
    <row r="1013" spans="1:15" x14ac:dyDescent="0.55000000000000004">
      <c r="A1013" s="33">
        <v>44497</v>
      </c>
      <c r="B1013" s="9" t="s">
        <v>9020</v>
      </c>
      <c r="C1013" s="9">
        <v>7</v>
      </c>
      <c r="D1013" s="9" t="s">
        <v>14119</v>
      </c>
      <c r="E1013" s="10" t="s">
        <v>14124</v>
      </c>
      <c r="F1013" s="10" t="str">
        <f t="shared" si="189"/>
        <v>B0B25LQQPC</v>
      </c>
      <c r="G1013" s="10" t="str">
        <f t="shared" si="189"/>
        <v>SolidStateDrivers</v>
      </c>
      <c r="H1013" s="23">
        <f t="shared" si="189"/>
        <v>3307</v>
      </c>
      <c r="I1013" s="23">
        <f t="shared" si="189"/>
        <v>6100</v>
      </c>
      <c r="J1013" s="11">
        <f t="shared" si="189"/>
        <v>0.46</v>
      </c>
      <c r="K1013" s="23">
        <f t="shared" si="181"/>
        <v>42700</v>
      </c>
      <c r="L1013" s="23">
        <f t="shared" si="182"/>
        <v>12500.460000000001</v>
      </c>
      <c r="M1013" s="23">
        <f t="shared" si="184"/>
        <v>28</v>
      </c>
      <c r="N1013" s="23" t="str">
        <f t="shared" si="183"/>
        <v>Oct</v>
      </c>
      <c r="O1013" s="23">
        <f t="shared" si="185"/>
        <v>2021</v>
      </c>
    </row>
    <row r="1014" spans="1:15" x14ac:dyDescent="0.55000000000000004">
      <c r="A1014" s="33">
        <v>44498</v>
      </c>
      <c r="B1014" s="9" t="s">
        <v>885</v>
      </c>
      <c r="C1014" s="9">
        <v>11</v>
      </c>
      <c r="D1014" s="9" t="s">
        <v>14119</v>
      </c>
      <c r="E1014" s="10" t="s">
        <v>14124</v>
      </c>
      <c r="F1014" s="10" t="str">
        <f t="shared" ref="F1014:J1023" si="190">VLOOKUP($B1014,Cleaned_data,F$2,FALSE)</f>
        <v>B07GVGTSLN</v>
      </c>
      <c r="G1014" s="10" t="str">
        <f t="shared" si="190"/>
        <v>USBCables</v>
      </c>
      <c r="H1014" s="23">
        <f t="shared" si="190"/>
        <v>325</v>
      </c>
      <c r="I1014" s="23">
        <f t="shared" si="190"/>
        <v>1299</v>
      </c>
      <c r="J1014" s="11">
        <f t="shared" si="190"/>
        <v>0.75</v>
      </c>
      <c r="K1014" s="23">
        <f t="shared" si="181"/>
        <v>14289</v>
      </c>
      <c r="L1014" s="23">
        <f t="shared" si="182"/>
        <v>893.75</v>
      </c>
      <c r="M1014" s="23">
        <f t="shared" si="184"/>
        <v>29</v>
      </c>
      <c r="N1014" s="23" t="str">
        <f t="shared" si="183"/>
        <v>Oct</v>
      </c>
      <c r="O1014" s="23">
        <f t="shared" si="185"/>
        <v>2021</v>
      </c>
    </row>
    <row r="1015" spans="1:15" x14ac:dyDescent="0.55000000000000004">
      <c r="A1015" s="33">
        <v>44499</v>
      </c>
      <c r="B1015" s="9" t="s">
        <v>9034</v>
      </c>
      <c r="C1015" s="9">
        <v>11</v>
      </c>
      <c r="D1015" s="9" t="s">
        <v>14119</v>
      </c>
      <c r="E1015" s="10" t="s">
        <v>14124</v>
      </c>
      <c r="F1015" s="10" t="str">
        <f t="shared" si="190"/>
        <v>B01LYLJ99X</v>
      </c>
      <c r="G1015" s="10" t="str">
        <f t="shared" si="190"/>
        <v>USB</v>
      </c>
      <c r="H1015" s="23">
        <f t="shared" si="190"/>
        <v>449</v>
      </c>
      <c r="I1015" s="23">
        <f t="shared" si="190"/>
        <v>1300</v>
      </c>
      <c r="J1015" s="11">
        <f t="shared" si="190"/>
        <v>0.65</v>
      </c>
      <c r="K1015" s="23">
        <f t="shared" si="181"/>
        <v>14300</v>
      </c>
      <c r="L1015" s="23">
        <f t="shared" si="182"/>
        <v>1728.6499999999999</v>
      </c>
      <c r="M1015" s="23">
        <f t="shared" si="184"/>
        <v>30</v>
      </c>
      <c r="N1015" s="23" t="str">
        <f t="shared" si="183"/>
        <v>Oct</v>
      </c>
      <c r="O1015" s="23">
        <f t="shared" si="185"/>
        <v>2021</v>
      </c>
    </row>
    <row r="1016" spans="1:15" x14ac:dyDescent="0.55000000000000004">
      <c r="A1016" s="33">
        <v>44500</v>
      </c>
      <c r="B1016" s="9" t="s">
        <v>9044</v>
      </c>
      <c r="C1016" s="9">
        <v>11</v>
      </c>
      <c r="D1016" s="9" t="s">
        <v>14119</v>
      </c>
      <c r="E1016" s="10" t="s">
        <v>14124</v>
      </c>
      <c r="F1016" s="10" t="str">
        <f t="shared" si="190"/>
        <v>B014SZPBM4</v>
      </c>
      <c r="G1016" s="10" t="str">
        <f t="shared" si="190"/>
        <v>USB</v>
      </c>
      <c r="H1016" s="23">
        <f t="shared" si="190"/>
        <v>380</v>
      </c>
      <c r="I1016" s="23">
        <f t="shared" si="190"/>
        <v>400</v>
      </c>
      <c r="J1016" s="11">
        <f t="shared" si="190"/>
        <v>0.05</v>
      </c>
      <c r="K1016" s="23">
        <f t="shared" si="181"/>
        <v>4400</v>
      </c>
      <c r="L1016" s="23">
        <f t="shared" si="182"/>
        <v>3971</v>
      </c>
      <c r="M1016" s="23">
        <f t="shared" si="184"/>
        <v>31</v>
      </c>
      <c r="N1016" s="23" t="str">
        <f t="shared" si="183"/>
        <v>Oct</v>
      </c>
      <c r="O1016" s="23">
        <f t="shared" si="185"/>
        <v>2021</v>
      </c>
    </row>
    <row r="1017" spans="1:15" x14ac:dyDescent="0.55000000000000004">
      <c r="A1017" s="33">
        <v>44501</v>
      </c>
      <c r="B1017" s="9" t="s">
        <v>9055</v>
      </c>
      <c r="C1017" s="9">
        <v>11</v>
      </c>
      <c r="D1017" s="9" t="s">
        <v>14119</v>
      </c>
      <c r="E1017" s="10" t="s">
        <v>14124</v>
      </c>
      <c r="F1017" s="10" t="str">
        <f t="shared" si="190"/>
        <v>B08CZHGHKH</v>
      </c>
      <c r="G1017" s="10" t="str">
        <f t="shared" si="190"/>
        <v>USBGraphicTablets</v>
      </c>
      <c r="H1017" s="23">
        <f t="shared" si="190"/>
        <v>499</v>
      </c>
      <c r="I1017" s="23">
        <f t="shared" si="190"/>
        <v>1399</v>
      </c>
      <c r="J1017" s="11">
        <f t="shared" si="190"/>
        <v>0.64</v>
      </c>
      <c r="K1017" s="23">
        <f t="shared" si="181"/>
        <v>15389</v>
      </c>
      <c r="L1017" s="23">
        <f t="shared" si="182"/>
        <v>1976.04</v>
      </c>
      <c r="M1017" s="23">
        <f t="shared" si="184"/>
        <v>1</v>
      </c>
      <c r="N1017" s="23" t="str">
        <f t="shared" si="183"/>
        <v>Nov</v>
      </c>
      <c r="O1017" s="23">
        <f t="shared" si="185"/>
        <v>2021</v>
      </c>
    </row>
    <row r="1018" spans="1:15" x14ac:dyDescent="0.55000000000000004">
      <c r="A1018" s="33">
        <v>44502</v>
      </c>
      <c r="B1018" s="9" t="s">
        <v>9065</v>
      </c>
      <c r="C1018" s="9">
        <v>9</v>
      </c>
      <c r="D1018" s="9" t="s">
        <v>14119</v>
      </c>
      <c r="E1018" s="10" t="s">
        <v>14124</v>
      </c>
      <c r="F1018" s="10" t="str">
        <f t="shared" si="190"/>
        <v>B0B2RBP83P</v>
      </c>
      <c r="G1018" s="10" t="str">
        <f t="shared" si="190"/>
        <v>Traditional Laptops</v>
      </c>
      <c r="H1018" s="23">
        <f t="shared" si="190"/>
        <v>37247</v>
      </c>
      <c r="I1018" s="23">
        <f t="shared" si="190"/>
        <v>59890</v>
      </c>
      <c r="J1018" s="11">
        <f t="shared" si="190"/>
        <v>0.38</v>
      </c>
      <c r="K1018" s="23">
        <f t="shared" si="181"/>
        <v>539010</v>
      </c>
      <c r="L1018" s="23">
        <f t="shared" si="182"/>
        <v>207838.26</v>
      </c>
      <c r="M1018" s="23">
        <f t="shared" si="184"/>
        <v>2</v>
      </c>
      <c r="N1018" s="23" t="str">
        <f t="shared" si="183"/>
        <v>Nov</v>
      </c>
      <c r="O1018" s="23">
        <f t="shared" si="185"/>
        <v>2021</v>
      </c>
    </row>
    <row r="1019" spans="1:15" x14ac:dyDescent="0.55000000000000004">
      <c r="A1019" s="33">
        <v>44503</v>
      </c>
      <c r="B1019" s="9" t="s">
        <v>9078</v>
      </c>
      <c r="C1019" s="9">
        <v>5</v>
      </c>
      <c r="D1019" s="9" t="s">
        <v>14119</v>
      </c>
      <c r="E1019" s="10" t="s">
        <v>14124</v>
      </c>
      <c r="F1019" s="10" t="str">
        <f t="shared" si="190"/>
        <v>B078W65FJ7</v>
      </c>
      <c r="G1019" s="10" t="str">
        <f t="shared" si="190"/>
        <v>USBOn-Ear</v>
      </c>
      <c r="H1019" s="23">
        <f t="shared" si="190"/>
        <v>849</v>
      </c>
      <c r="I1019" s="23">
        <f t="shared" si="190"/>
        <v>2490</v>
      </c>
      <c r="J1019" s="11">
        <f t="shared" si="190"/>
        <v>0.66</v>
      </c>
      <c r="K1019" s="23">
        <f t="shared" si="181"/>
        <v>12450</v>
      </c>
      <c r="L1019" s="23">
        <f t="shared" si="182"/>
        <v>1443.3</v>
      </c>
      <c r="M1019" s="23">
        <f t="shared" si="184"/>
        <v>3</v>
      </c>
      <c r="N1019" s="23" t="str">
        <f t="shared" si="183"/>
        <v>Nov</v>
      </c>
      <c r="O1019" s="23">
        <f t="shared" si="185"/>
        <v>2021</v>
      </c>
    </row>
    <row r="1020" spans="1:15" x14ac:dyDescent="0.55000000000000004">
      <c r="A1020" s="33">
        <v>44504</v>
      </c>
      <c r="B1020" s="9" t="s">
        <v>9088</v>
      </c>
      <c r="C1020" s="9">
        <v>8</v>
      </c>
      <c r="D1020" s="9" t="s">
        <v>14119</v>
      </c>
      <c r="E1020" s="10" t="s">
        <v>14124</v>
      </c>
      <c r="F1020" s="10" t="str">
        <f t="shared" si="190"/>
        <v>B08S74GTBT</v>
      </c>
      <c r="G1020" s="10" t="str">
        <f t="shared" si="190"/>
        <v>OutdoorSpeakers</v>
      </c>
      <c r="H1020" s="23">
        <f t="shared" si="190"/>
        <v>799</v>
      </c>
      <c r="I1020" s="23">
        <f t="shared" si="190"/>
        <v>1999</v>
      </c>
      <c r="J1020" s="11">
        <f t="shared" si="190"/>
        <v>0.6</v>
      </c>
      <c r="K1020" s="23">
        <f t="shared" si="181"/>
        <v>15992</v>
      </c>
      <c r="L1020" s="23">
        <f t="shared" si="182"/>
        <v>2556.8000000000002</v>
      </c>
      <c r="M1020" s="23">
        <f t="shared" si="184"/>
        <v>4</v>
      </c>
      <c r="N1020" s="23" t="str">
        <f t="shared" si="183"/>
        <v>Nov</v>
      </c>
      <c r="O1020" s="23">
        <f t="shared" si="185"/>
        <v>2021</v>
      </c>
    </row>
    <row r="1021" spans="1:15" x14ac:dyDescent="0.55000000000000004">
      <c r="A1021" s="33">
        <v>44505</v>
      </c>
      <c r="B1021" s="9" t="s">
        <v>5159</v>
      </c>
      <c r="C1021" s="9">
        <v>7</v>
      </c>
      <c r="D1021" s="9" t="s">
        <v>14119</v>
      </c>
      <c r="E1021" s="10" t="s">
        <v>14124</v>
      </c>
      <c r="F1021" s="10" t="str">
        <f t="shared" si="190"/>
        <v>B0B9BD2YL4</v>
      </c>
      <c r="G1021" s="10" t="str">
        <f t="shared" si="190"/>
        <v>USBStylusPens</v>
      </c>
      <c r="H1021" s="23">
        <f t="shared" si="190"/>
        <v>2599</v>
      </c>
      <c r="I1021" s="23">
        <f t="shared" si="190"/>
        <v>6999</v>
      </c>
      <c r="J1021" s="11">
        <f t="shared" si="190"/>
        <v>0.63</v>
      </c>
      <c r="K1021" s="23">
        <f t="shared" si="181"/>
        <v>48993</v>
      </c>
      <c r="L1021" s="23">
        <f t="shared" si="182"/>
        <v>6731.41</v>
      </c>
      <c r="M1021" s="23">
        <f t="shared" si="184"/>
        <v>5</v>
      </c>
      <c r="N1021" s="23" t="str">
        <f t="shared" si="183"/>
        <v>Nov</v>
      </c>
      <c r="O1021" s="23">
        <f t="shared" si="185"/>
        <v>2021</v>
      </c>
    </row>
    <row r="1022" spans="1:15" x14ac:dyDescent="0.55000000000000004">
      <c r="A1022" s="33">
        <v>44506</v>
      </c>
      <c r="B1022" s="9" t="s">
        <v>917</v>
      </c>
      <c r="C1022" s="9">
        <v>6</v>
      </c>
      <c r="D1022" s="9" t="s">
        <v>14119</v>
      </c>
      <c r="E1022" s="10" t="s">
        <v>14124</v>
      </c>
      <c r="F1022" s="10" t="str">
        <f t="shared" si="190"/>
        <v>B0BMXMLSMM</v>
      </c>
      <c r="G1022" s="10" t="str">
        <f t="shared" si="190"/>
        <v>USBCables</v>
      </c>
      <c r="H1022" s="23">
        <f t="shared" si="190"/>
        <v>199</v>
      </c>
      <c r="I1022" s="23">
        <f t="shared" si="190"/>
        <v>999</v>
      </c>
      <c r="J1022" s="11">
        <f t="shared" si="190"/>
        <v>0.8</v>
      </c>
      <c r="K1022" s="23">
        <f t="shared" si="181"/>
        <v>5994</v>
      </c>
      <c r="L1022" s="23">
        <f t="shared" si="182"/>
        <v>238.79999999999995</v>
      </c>
      <c r="M1022" s="23">
        <f t="shared" si="184"/>
        <v>6</v>
      </c>
      <c r="N1022" s="23" t="str">
        <f t="shared" si="183"/>
        <v>Nov</v>
      </c>
      <c r="O1022" s="23">
        <f t="shared" si="185"/>
        <v>2021</v>
      </c>
    </row>
    <row r="1023" spans="1:15" x14ac:dyDescent="0.55000000000000004">
      <c r="A1023" s="33">
        <v>44507</v>
      </c>
      <c r="B1023" s="9" t="s">
        <v>932</v>
      </c>
      <c r="C1023" s="23">
        <v>15</v>
      </c>
      <c r="D1023" s="9" t="s">
        <v>14119</v>
      </c>
      <c r="E1023" s="10" t="s">
        <v>14124</v>
      </c>
      <c r="F1023" s="10" t="str">
        <f t="shared" si="190"/>
        <v>B0141EZMAI</v>
      </c>
      <c r="G1023" s="10" t="str">
        <f t="shared" si="190"/>
        <v>WirelessUSBAdapters</v>
      </c>
      <c r="H1023" s="23">
        <f t="shared" si="190"/>
        <v>269</v>
      </c>
      <c r="I1023" s="23">
        <f t="shared" si="190"/>
        <v>800</v>
      </c>
      <c r="J1023" s="11">
        <f t="shared" si="190"/>
        <v>0.66</v>
      </c>
      <c r="K1023" s="23">
        <f t="shared" si="181"/>
        <v>12000</v>
      </c>
      <c r="L1023" s="23">
        <f t="shared" si="182"/>
        <v>1371.8999999999999</v>
      </c>
      <c r="M1023" s="23">
        <f t="shared" si="184"/>
        <v>7</v>
      </c>
      <c r="N1023" s="23" t="str">
        <f t="shared" si="183"/>
        <v>Nov</v>
      </c>
      <c r="O1023" s="23">
        <f t="shared" si="185"/>
        <v>2021</v>
      </c>
    </row>
    <row r="1024" spans="1:15" x14ac:dyDescent="0.55000000000000004">
      <c r="A1024" s="33">
        <v>44508</v>
      </c>
      <c r="B1024" s="9" t="s">
        <v>9103</v>
      </c>
      <c r="C1024" s="9">
        <v>23</v>
      </c>
      <c r="D1024" s="9" t="s">
        <v>14119</v>
      </c>
      <c r="E1024" s="10" t="s">
        <v>14124</v>
      </c>
      <c r="F1024" s="10" t="str">
        <f t="shared" ref="F1024:J1033" si="191">VLOOKUP($B1024,Cleaned_data,F$2,FALSE)</f>
        <v>B07QMRHWJD</v>
      </c>
      <c r="G1024" s="10" t="str">
        <f t="shared" si="191"/>
        <v>USBLamps</v>
      </c>
      <c r="H1024" s="23">
        <f t="shared" si="191"/>
        <v>298</v>
      </c>
      <c r="I1024" s="23">
        <f t="shared" si="191"/>
        <v>999</v>
      </c>
      <c r="J1024" s="11">
        <f t="shared" si="191"/>
        <v>0.7</v>
      </c>
      <c r="K1024" s="23">
        <f t="shared" si="181"/>
        <v>22977</v>
      </c>
      <c r="L1024" s="23">
        <f t="shared" si="182"/>
        <v>2056.2000000000003</v>
      </c>
      <c r="M1024" s="23">
        <f t="shared" si="184"/>
        <v>8</v>
      </c>
      <c r="N1024" s="23" t="str">
        <f t="shared" si="183"/>
        <v>Nov</v>
      </c>
      <c r="O1024" s="23">
        <f t="shared" si="185"/>
        <v>2021</v>
      </c>
    </row>
    <row r="1025" spans="1:15" x14ac:dyDescent="0.55000000000000004">
      <c r="A1025" s="33">
        <v>44509</v>
      </c>
      <c r="B1025" s="9" t="s">
        <v>9114</v>
      </c>
      <c r="C1025" s="9">
        <v>14</v>
      </c>
      <c r="D1025" s="9" t="s">
        <v>14118</v>
      </c>
      <c r="E1025" s="10" t="s">
        <v>14121</v>
      </c>
      <c r="F1025" s="10" t="str">
        <f t="shared" si="191"/>
        <v>B07W7Z6DVL</v>
      </c>
      <c r="G1025" s="10" t="str">
        <f t="shared" si="191"/>
        <v>OutdoorSpeakers</v>
      </c>
      <c r="H1025" s="23">
        <f t="shared" si="191"/>
        <v>1499</v>
      </c>
      <c r="I1025" s="23">
        <f t="shared" si="191"/>
        <v>2999</v>
      </c>
      <c r="J1025" s="11">
        <f t="shared" si="191"/>
        <v>0.5</v>
      </c>
      <c r="K1025" s="23">
        <f t="shared" si="181"/>
        <v>41986</v>
      </c>
      <c r="L1025" s="23">
        <f t="shared" si="182"/>
        <v>10493</v>
      </c>
      <c r="M1025" s="23">
        <f t="shared" si="184"/>
        <v>9</v>
      </c>
      <c r="N1025" s="23" t="str">
        <f t="shared" si="183"/>
        <v>Nov</v>
      </c>
      <c r="O1025" s="23">
        <f t="shared" si="185"/>
        <v>2021</v>
      </c>
    </row>
    <row r="1026" spans="1:15" x14ac:dyDescent="0.55000000000000004">
      <c r="A1026" s="33">
        <v>44510</v>
      </c>
      <c r="B1026" s="9" t="s">
        <v>9124</v>
      </c>
      <c r="C1026" s="9">
        <v>9</v>
      </c>
      <c r="D1026" s="9" t="s">
        <v>14119</v>
      </c>
      <c r="E1026" s="10" t="s">
        <v>14124</v>
      </c>
      <c r="F1026" s="10" t="str">
        <f t="shared" si="191"/>
        <v>B07WMS7TWB</v>
      </c>
      <c r="G1026" s="10" t="str">
        <f t="shared" si="191"/>
        <v>ElectricKettles</v>
      </c>
      <c r="H1026" s="23">
        <f t="shared" si="191"/>
        <v>649</v>
      </c>
      <c r="I1026" s="23">
        <f t="shared" si="191"/>
        <v>1245</v>
      </c>
      <c r="J1026" s="11">
        <f t="shared" si="191"/>
        <v>0.48</v>
      </c>
      <c r="K1026" s="23">
        <f t="shared" si="181"/>
        <v>11205</v>
      </c>
      <c r="L1026" s="23">
        <f t="shared" si="182"/>
        <v>3037.32</v>
      </c>
      <c r="M1026" s="23">
        <f t="shared" si="184"/>
        <v>10</v>
      </c>
      <c r="N1026" s="23" t="str">
        <f t="shared" si="183"/>
        <v>Nov</v>
      </c>
      <c r="O1026" s="23">
        <f t="shared" si="185"/>
        <v>2021</v>
      </c>
    </row>
    <row r="1027" spans="1:15" x14ac:dyDescent="0.55000000000000004">
      <c r="A1027" s="33">
        <v>44511</v>
      </c>
      <c r="B1027" s="9" t="s">
        <v>9137</v>
      </c>
      <c r="C1027" s="9">
        <v>4</v>
      </c>
      <c r="D1027" s="9" t="s">
        <v>14118</v>
      </c>
      <c r="E1027" s="10" t="s">
        <v>14121</v>
      </c>
      <c r="F1027" s="10" t="str">
        <f t="shared" si="191"/>
        <v>B00H47GVGY</v>
      </c>
      <c r="G1027" s="10" t="str">
        <f t="shared" si="191"/>
        <v>USBElectricHeaters</v>
      </c>
      <c r="H1027" s="23">
        <f t="shared" si="191"/>
        <v>1199</v>
      </c>
      <c r="I1027" s="23">
        <f t="shared" si="191"/>
        <v>1695</v>
      </c>
      <c r="J1027" s="11">
        <f t="shared" si="191"/>
        <v>0.28999999999999998</v>
      </c>
      <c r="K1027" s="23">
        <f t="shared" si="181"/>
        <v>6780</v>
      </c>
      <c r="L1027" s="23">
        <f t="shared" si="182"/>
        <v>3405.16</v>
      </c>
      <c r="M1027" s="23">
        <f t="shared" si="184"/>
        <v>11</v>
      </c>
      <c r="N1027" s="23" t="str">
        <f t="shared" si="183"/>
        <v>Nov</v>
      </c>
      <c r="O1027" s="23">
        <f t="shared" si="185"/>
        <v>2021</v>
      </c>
    </row>
    <row r="1028" spans="1:15" x14ac:dyDescent="0.55000000000000004">
      <c r="A1028" s="33">
        <v>44512</v>
      </c>
      <c r="B1028" s="9" t="s">
        <v>9149</v>
      </c>
      <c r="C1028" s="9">
        <v>3</v>
      </c>
      <c r="D1028" s="9" t="s">
        <v>14119</v>
      </c>
      <c r="E1028" s="10" t="s">
        <v>14124</v>
      </c>
      <c r="F1028" s="10" t="str">
        <f t="shared" si="191"/>
        <v>B07VX71FZP</v>
      </c>
      <c r="G1028" s="10" t="str">
        <f t="shared" si="191"/>
        <v>USBFanHeaters</v>
      </c>
      <c r="H1028" s="23">
        <f t="shared" si="191"/>
        <v>1199</v>
      </c>
      <c r="I1028" s="23">
        <f t="shared" si="191"/>
        <v>2000</v>
      </c>
      <c r="J1028" s="11">
        <f t="shared" si="191"/>
        <v>0.4</v>
      </c>
      <c r="K1028" s="23">
        <f t="shared" ref="K1028:K1091" si="192">$I1028*$C1028</f>
        <v>6000</v>
      </c>
      <c r="L1028" s="23">
        <f t="shared" ref="L1028:L1091" si="193">$H1028*$C1028*(1-$J1028)</f>
        <v>2158.1999999999998</v>
      </c>
      <c r="M1028" s="23">
        <f t="shared" si="184"/>
        <v>12</v>
      </c>
      <c r="N1028" s="23" t="str">
        <f t="shared" ref="N1028:N1077" si="194">TEXT(A1028,"mmm")</f>
        <v>Nov</v>
      </c>
      <c r="O1028" s="23">
        <f t="shared" si="185"/>
        <v>2021</v>
      </c>
    </row>
    <row r="1029" spans="1:15" x14ac:dyDescent="0.55000000000000004">
      <c r="A1029" s="33">
        <v>44513</v>
      </c>
      <c r="B1029" s="9" t="s">
        <v>9160</v>
      </c>
      <c r="C1029" s="9">
        <v>8</v>
      </c>
      <c r="D1029" s="9" t="s">
        <v>14118</v>
      </c>
      <c r="E1029" s="10" t="s">
        <v>14121</v>
      </c>
      <c r="F1029" s="10" t="str">
        <f t="shared" si="191"/>
        <v>B07NCKMXVZ</v>
      </c>
      <c r="G1029" s="10" t="str">
        <f t="shared" si="191"/>
        <v>LintShavers</v>
      </c>
      <c r="H1029" s="23">
        <f t="shared" si="191"/>
        <v>455</v>
      </c>
      <c r="I1029" s="23">
        <f t="shared" si="191"/>
        <v>999</v>
      </c>
      <c r="J1029" s="11">
        <f t="shared" si="191"/>
        <v>0.54</v>
      </c>
      <c r="K1029" s="23">
        <f t="shared" si="192"/>
        <v>7992</v>
      </c>
      <c r="L1029" s="23">
        <f t="shared" si="193"/>
        <v>1674.3999999999999</v>
      </c>
      <c r="M1029" s="23">
        <f t="shared" ref="M1029:M1092" si="195">DAY($A1029)</f>
        <v>13</v>
      </c>
      <c r="N1029" s="23" t="str">
        <f t="shared" si="194"/>
        <v>Nov</v>
      </c>
      <c r="O1029" s="23">
        <f t="shared" ref="O1029:O1092" si="196">YEAR(A1029)</f>
        <v>2021</v>
      </c>
    </row>
    <row r="1030" spans="1:15" x14ac:dyDescent="0.55000000000000004">
      <c r="A1030" s="33">
        <v>44514</v>
      </c>
      <c r="B1030" s="9" t="s">
        <v>9171</v>
      </c>
      <c r="C1030" s="9">
        <v>12</v>
      </c>
      <c r="D1030" s="9" t="s">
        <v>14119</v>
      </c>
      <c r="E1030" s="10" t="s">
        <v>14124</v>
      </c>
      <c r="F1030" s="10" t="str">
        <f t="shared" si="191"/>
        <v>B0B61DSF17</v>
      </c>
      <c r="G1030" s="10" t="str">
        <f t="shared" si="191"/>
        <v>USBDigitalKitchenScales</v>
      </c>
      <c r="H1030" s="23">
        <f t="shared" si="191"/>
        <v>199</v>
      </c>
      <c r="I1030" s="23">
        <f t="shared" si="191"/>
        <v>1999</v>
      </c>
      <c r="J1030" s="11">
        <f t="shared" si="191"/>
        <v>0.9</v>
      </c>
      <c r="K1030" s="23">
        <f t="shared" si="192"/>
        <v>23988</v>
      </c>
      <c r="L1030" s="23">
        <f t="shared" si="193"/>
        <v>238.79999999999995</v>
      </c>
      <c r="M1030" s="23">
        <f t="shared" si="195"/>
        <v>14</v>
      </c>
      <c r="N1030" s="23" t="str">
        <f t="shared" si="194"/>
        <v>Nov</v>
      </c>
      <c r="O1030" s="23">
        <f t="shared" si="196"/>
        <v>2021</v>
      </c>
    </row>
    <row r="1031" spans="1:15" x14ac:dyDescent="0.55000000000000004">
      <c r="A1031" s="33">
        <v>44515</v>
      </c>
      <c r="B1031" s="9" t="s">
        <v>9182</v>
      </c>
      <c r="C1031" s="9">
        <v>15</v>
      </c>
      <c r="D1031" s="9" t="s">
        <v>14118</v>
      </c>
      <c r="E1031" s="10" t="s">
        <v>14121</v>
      </c>
      <c r="F1031" s="10" t="str">
        <f t="shared" si="191"/>
        <v>B07VQGVL68</v>
      </c>
      <c r="G1031" s="10" t="str">
        <f t="shared" si="191"/>
        <v>USBDigitalKitchenScales</v>
      </c>
      <c r="H1031" s="23">
        <f t="shared" si="191"/>
        <v>293</v>
      </c>
      <c r="I1031" s="23">
        <f t="shared" si="191"/>
        <v>499</v>
      </c>
      <c r="J1031" s="11">
        <f t="shared" si="191"/>
        <v>0.41</v>
      </c>
      <c r="K1031" s="23">
        <f t="shared" si="192"/>
        <v>7485</v>
      </c>
      <c r="L1031" s="23">
        <f t="shared" si="193"/>
        <v>2593.0500000000002</v>
      </c>
      <c r="M1031" s="23">
        <f t="shared" si="195"/>
        <v>15</v>
      </c>
      <c r="N1031" s="23" t="str">
        <f t="shared" si="194"/>
        <v>Nov</v>
      </c>
      <c r="O1031" s="23">
        <f t="shared" si="196"/>
        <v>2021</v>
      </c>
    </row>
    <row r="1032" spans="1:15" x14ac:dyDescent="0.55000000000000004">
      <c r="A1032" s="33">
        <v>44516</v>
      </c>
      <c r="B1032" s="9" t="s">
        <v>9193</v>
      </c>
      <c r="C1032" s="9">
        <v>17</v>
      </c>
      <c r="D1032" s="9" t="s">
        <v>14119</v>
      </c>
      <c r="E1032" s="10" t="s">
        <v>14124</v>
      </c>
      <c r="F1032" s="10" t="str">
        <f t="shared" si="191"/>
        <v>B01LWYDEQ7</v>
      </c>
      <c r="G1032" s="10" t="str">
        <f t="shared" si="191"/>
        <v>Choppers</v>
      </c>
      <c r="H1032" s="23">
        <f t="shared" si="191"/>
        <v>199</v>
      </c>
      <c r="I1032" s="23">
        <f t="shared" si="191"/>
        <v>495</v>
      </c>
      <c r="J1032" s="11">
        <f t="shared" si="191"/>
        <v>0.6</v>
      </c>
      <c r="K1032" s="23">
        <f t="shared" si="192"/>
        <v>8415</v>
      </c>
      <c r="L1032" s="23">
        <f t="shared" si="193"/>
        <v>1353.2</v>
      </c>
      <c r="M1032" s="23">
        <f t="shared" si="195"/>
        <v>16</v>
      </c>
      <c r="N1032" s="23" t="str">
        <f t="shared" si="194"/>
        <v>Nov</v>
      </c>
      <c r="O1032" s="23">
        <f t="shared" si="196"/>
        <v>2021</v>
      </c>
    </row>
    <row r="1033" spans="1:15" x14ac:dyDescent="0.55000000000000004">
      <c r="A1033" s="33">
        <v>44517</v>
      </c>
      <c r="B1033" s="9" t="s">
        <v>9205</v>
      </c>
      <c r="C1033" s="9">
        <v>3</v>
      </c>
      <c r="D1033" s="9" t="s">
        <v>14118</v>
      </c>
      <c r="E1033" s="10" t="s">
        <v>14121</v>
      </c>
      <c r="F1033" s="10" t="str">
        <f t="shared" si="191"/>
        <v>B07VNFP3C2</v>
      </c>
      <c r="G1033" s="10" t="str">
        <f t="shared" si="191"/>
        <v>ElectricKettles</v>
      </c>
      <c r="H1033" s="23">
        <f t="shared" si="191"/>
        <v>749</v>
      </c>
      <c r="I1033" s="23">
        <f t="shared" si="191"/>
        <v>1245</v>
      </c>
      <c r="J1033" s="11">
        <f t="shared" si="191"/>
        <v>0.4</v>
      </c>
      <c r="K1033" s="23">
        <f t="shared" si="192"/>
        <v>3735</v>
      </c>
      <c r="L1033" s="23">
        <f t="shared" si="193"/>
        <v>1348.2</v>
      </c>
      <c r="M1033" s="23">
        <f t="shared" si="195"/>
        <v>17</v>
      </c>
      <c r="N1033" s="23" t="str">
        <f t="shared" si="194"/>
        <v>Nov</v>
      </c>
      <c r="O1033" s="23">
        <f t="shared" si="196"/>
        <v>2021</v>
      </c>
    </row>
    <row r="1034" spans="1:15" x14ac:dyDescent="0.55000000000000004">
      <c r="A1034" s="33">
        <v>44518</v>
      </c>
      <c r="B1034" s="9" t="s">
        <v>9215</v>
      </c>
      <c r="C1034" s="9">
        <v>2</v>
      </c>
      <c r="D1034" s="9" t="s">
        <v>14119</v>
      </c>
      <c r="E1034" s="10" t="s">
        <v>14124</v>
      </c>
      <c r="F1034" s="10" t="str">
        <f t="shared" ref="F1034:J1043" si="197">VLOOKUP($B1034,Cleaned_data,F$2,FALSE)</f>
        <v>B00LUGTJGO</v>
      </c>
      <c r="G1034" s="10" t="str">
        <f t="shared" si="197"/>
        <v>USBElectricHeaters</v>
      </c>
      <c r="H1034" s="23">
        <f t="shared" si="197"/>
        <v>1399</v>
      </c>
      <c r="I1034" s="23">
        <f t="shared" si="197"/>
        <v>1549</v>
      </c>
      <c r="J1034" s="11">
        <f t="shared" si="197"/>
        <v>0.1</v>
      </c>
      <c r="K1034" s="23">
        <f t="shared" si="192"/>
        <v>3098</v>
      </c>
      <c r="L1034" s="23">
        <f t="shared" si="193"/>
        <v>2518.2000000000003</v>
      </c>
      <c r="M1034" s="23">
        <f t="shared" si="195"/>
        <v>18</v>
      </c>
      <c r="N1034" s="23" t="str">
        <f t="shared" si="194"/>
        <v>Nov</v>
      </c>
      <c r="O1034" s="23">
        <f t="shared" si="196"/>
        <v>2021</v>
      </c>
    </row>
    <row r="1035" spans="1:15" x14ac:dyDescent="0.55000000000000004">
      <c r="A1035" s="33">
        <v>44519</v>
      </c>
      <c r="B1035" s="9" t="s">
        <v>9225</v>
      </c>
      <c r="C1035" s="9">
        <v>9</v>
      </c>
      <c r="D1035" s="9" t="s">
        <v>14118</v>
      </c>
      <c r="E1035" s="10" t="s">
        <v>14121</v>
      </c>
      <c r="F1035" s="10" t="str">
        <f t="shared" si="197"/>
        <v>B01MQZ7J8K</v>
      </c>
      <c r="G1035" s="10" t="str">
        <f t="shared" si="197"/>
        <v>ElectricKettles</v>
      </c>
      <c r="H1035" s="23">
        <f t="shared" si="197"/>
        <v>749</v>
      </c>
      <c r="I1035" s="23">
        <f t="shared" si="197"/>
        <v>1445</v>
      </c>
      <c r="J1035" s="11">
        <f t="shared" si="197"/>
        <v>0.48</v>
      </c>
      <c r="K1035" s="23">
        <f t="shared" si="192"/>
        <v>13005</v>
      </c>
      <c r="L1035" s="23">
        <f t="shared" si="193"/>
        <v>3505.32</v>
      </c>
      <c r="M1035" s="23">
        <f t="shared" si="195"/>
        <v>19</v>
      </c>
      <c r="N1035" s="23" t="str">
        <f t="shared" si="194"/>
        <v>Nov</v>
      </c>
      <c r="O1035" s="23">
        <f t="shared" si="196"/>
        <v>2021</v>
      </c>
    </row>
    <row r="1036" spans="1:15" x14ac:dyDescent="0.55000000000000004">
      <c r="A1036" s="33">
        <v>44520</v>
      </c>
      <c r="B1036" s="9" t="s">
        <v>9236</v>
      </c>
      <c r="C1036" s="9">
        <v>5</v>
      </c>
      <c r="D1036" s="9" t="s">
        <v>14119</v>
      </c>
      <c r="E1036" s="10" t="s">
        <v>14124</v>
      </c>
      <c r="F1036" s="10" t="str">
        <f t="shared" si="197"/>
        <v>B01GFTEV5Y</v>
      </c>
      <c r="G1036" s="10" t="str">
        <f t="shared" si="197"/>
        <v>USBInductionCooktop</v>
      </c>
      <c r="H1036" s="23">
        <f t="shared" si="197"/>
        <v>1699</v>
      </c>
      <c r="I1036" s="23">
        <f t="shared" si="197"/>
        <v>3193</v>
      </c>
      <c r="J1036" s="11">
        <f t="shared" si="197"/>
        <v>0.47</v>
      </c>
      <c r="K1036" s="23">
        <f t="shared" si="192"/>
        <v>15965</v>
      </c>
      <c r="L1036" s="23">
        <f t="shared" si="193"/>
        <v>4502.3500000000004</v>
      </c>
      <c r="M1036" s="23">
        <f t="shared" si="195"/>
        <v>20</v>
      </c>
      <c r="N1036" s="23" t="str">
        <f t="shared" si="194"/>
        <v>Nov</v>
      </c>
      <c r="O1036" s="23">
        <f t="shared" si="196"/>
        <v>2021</v>
      </c>
    </row>
    <row r="1037" spans="1:15" x14ac:dyDescent="0.55000000000000004">
      <c r="A1037" s="33">
        <v>44521</v>
      </c>
      <c r="B1037" s="9" t="s">
        <v>9248</v>
      </c>
      <c r="C1037" s="9">
        <v>6</v>
      </c>
      <c r="D1037" s="9" t="s">
        <v>14118</v>
      </c>
      <c r="E1037" s="10" t="s">
        <v>14121</v>
      </c>
      <c r="F1037" s="10" t="str">
        <f t="shared" si="197"/>
        <v>B00NW4UWN6</v>
      </c>
      <c r="G1037" s="10" t="str">
        <f t="shared" si="197"/>
        <v>ElectricKettles</v>
      </c>
      <c r="H1037" s="23">
        <f t="shared" si="197"/>
        <v>1043</v>
      </c>
      <c r="I1037" s="23">
        <f t="shared" si="197"/>
        <v>1345</v>
      </c>
      <c r="J1037" s="11">
        <f t="shared" si="197"/>
        <v>0.22</v>
      </c>
      <c r="K1037" s="23">
        <f t="shared" si="192"/>
        <v>8070</v>
      </c>
      <c r="L1037" s="23">
        <f t="shared" si="193"/>
        <v>4881.24</v>
      </c>
      <c r="M1037" s="23">
        <f t="shared" si="195"/>
        <v>21</v>
      </c>
      <c r="N1037" s="23" t="str">
        <f t="shared" si="194"/>
        <v>Nov</v>
      </c>
      <c r="O1037" s="23">
        <f t="shared" si="196"/>
        <v>2021</v>
      </c>
    </row>
    <row r="1038" spans="1:15" x14ac:dyDescent="0.55000000000000004">
      <c r="A1038" s="33">
        <v>44522</v>
      </c>
      <c r="B1038" s="9" t="s">
        <v>9259</v>
      </c>
      <c r="C1038" s="9">
        <v>8</v>
      </c>
      <c r="D1038" s="9" t="s">
        <v>14119</v>
      </c>
      <c r="E1038" s="10" t="s">
        <v>14124</v>
      </c>
      <c r="F1038" s="10" t="str">
        <f t="shared" si="197"/>
        <v>B01NCVJMKX</v>
      </c>
      <c r="G1038" s="10" t="str">
        <f t="shared" si="197"/>
        <v>LintShavers</v>
      </c>
      <c r="H1038" s="23">
        <f t="shared" si="197"/>
        <v>499</v>
      </c>
      <c r="I1038" s="23">
        <f t="shared" si="197"/>
        <v>999</v>
      </c>
      <c r="J1038" s="11">
        <f t="shared" si="197"/>
        <v>0.5</v>
      </c>
      <c r="K1038" s="23">
        <f t="shared" si="192"/>
        <v>7992</v>
      </c>
      <c r="L1038" s="23">
        <f t="shared" si="193"/>
        <v>1996</v>
      </c>
      <c r="M1038" s="23">
        <f t="shared" si="195"/>
        <v>22</v>
      </c>
      <c r="N1038" s="23" t="str">
        <f t="shared" si="194"/>
        <v>Nov</v>
      </c>
      <c r="O1038" s="23">
        <f t="shared" si="196"/>
        <v>2021</v>
      </c>
    </row>
    <row r="1039" spans="1:15" x14ac:dyDescent="0.55000000000000004">
      <c r="A1039" s="33">
        <v>44523</v>
      </c>
      <c r="B1039" s="9" t="s">
        <v>9269</v>
      </c>
      <c r="C1039" s="9">
        <v>10</v>
      </c>
      <c r="D1039" s="9" t="s">
        <v>14118</v>
      </c>
      <c r="E1039" s="10" t="s">
        <v>14121</v>
      </c>
      <c r="F1039" s="10" t="str">
        <f t="shared" si="197"/>
        <v>B00O24PUO6</v>
      </c>
      <c r="G1039" s="10" t="str">
        <f t="shared" si="197"/>
        <v>USBFanHeaters</v>
      </c>
      <c r="H1039" s="23">
        <f t="shared" si="197"/>
        <v>1464</v>
      </c>
      <c r="I1039" s="23">
        <f t="shared" si="197"/>
        <v>1650</v>
      </c>
      <c r="J1039" s="11">
        <f t="shared" si="197"/>
        <v>0.11</v>
      </c>
      <c r="K1039" s="23">
        <f t="shared" si="192"/>
        <v>16500</v>
      </c>
      <c r="L1039" s="23">
        <f t="shared" si="193"/>
        <v>13029.6</v>
      </c>
      <c r="M1039" s="23">
        <f t="shared" si="195"/>
        <v>23</v>
      </c>
      <c r="N1039" s="23" t="str">
        <f t="shared" si="194"/>
        <v>Nov</v>
      </c>
      <c r="O1039" s="23">
        <f t="shared" si="196"/>
        <v>2021</v>
      </c>
    </row>
    <row r="1040" spans="1:15" x14ac:dyDescent="0.55000000000000004">
      <c r="A1040" s="33">
        <v>44524</v>
      </c>
      <c r="B1040" s="9" t="s">
        <v>9280</v>
      </c>
      <c r="C1040" s="9">
        <v>15</v>
      </c>
      <c r="D1040" s="9" t="s">
        <v>14119</v>
      </c>
      <c r="E1040" s="10" t="s">
        <v>14124</v>
      </c>
      <c r="F1040" s="10" t="str">
        <f t="shared" si="197"/>
        <v>B07GXPDLYQ</v>
      </c>
      <c r="G1040" s="10" t="str">
        <f t="shared" si="197"/>
        <v>USBHandBlenders</v>
      </c>
      <c r="H1040" s="23">
        <f t="shared" si="197"/>
        <v>249</v>
      </c>
      <c r="I1040" s="23">
        <f t="shared" si="197"/>
        <v>499</v>
      </c>
      <c r="J1040" s="11">
        <f t="shared" si="197"/>
        <v>0.5</v>
      </c>
      <c r="K1040" s="23">
        <f t="shared" si="192"/>
        <v>7485</v>
      </c>
      <c r="L1040" s="23">
        <f t="shared" si="193"/>
        <v>1867.5</v>
      </c>
      <c r="M1040" s="23">
        <f t="shared" si="195"/>
        <v>24</v>
      </c>
      <c r="N1040" s="23" t="str">
        <f t="shared" si="194"/>
        <v>Nov</v>
      </c>
      <c r="O1040" s="23">
        <f t="shared" si="196"/>
        <v>2021</v>
      </c>
    </row>
    <row r="1041" spans="1:15" x14ac:dyDescent="0.55000000000000004">
      <c r="A1041" s="33">
        <v>44525</v>
      </c>
      <c r="B1041" s="9" t="s">
        <v>9291</v>
      </c>
      <c r="C1041" s="9">
        <v>17</v>
      </c>
      <c r="D1041" s="9" t="s">
        <v>14118</v>
      </c>
      <c r="E1041" s="10" t="s">
        <v>14121</v>
      </c>
      <c r="F1041" s="10" t="str">
        <f t="shared" si="197"/>
        <v>B01C8P29N0</v>
      </c>
      <c r="G1041" s="10" t="str">
        <f t="shared" si="197"/>
        <v>Irons</v>
      </c>
      <c r="H1041" s="23">
        <f t="shared" si="197"/>
        <v>625</v>
      </c>
      <c r="I1041" s="23">
        <f t="shared" si="197"/>
        <v>1400</v>
      </c>
      <c r="J1041" s="11">
        <f t="shared" si="197"/>
        <v>0.55000000000000004</v>
      </c>
      <c r="K1041" s="23">
        <f t="shared" si="192"/>
        <v>23800</v>
      </c>
      <c r="L1041" s="23">
        <f t="shared" si="193"/>
        <v>4781.2499999999991</v>
      </c>
      <c r="M1041" s="23">
        <f t="shared" si="195"/>
        <v>25</v>
      </c>
      <c r="N1041" s="23" t="str">
        <f t="shared" si="194"/>
        <v>Nov</v>
      </c>
      <c r="O1041" s="23">
        <f t="shared" si="196"/>
        <v>2021</v>
      </c>
    </row>
    <row r="1042" spans="1:15" x14ac:dyDescent="0.55000000000000004">
      <c r="A1042" s="33">
        <v>44526</v>
      </c>
      <c r="B1042" s="9" t="s">
        <v>9303</v>
      </c>
      <c r="C1042" s="9">
        <v>18</v>
      </c>
      <c r="D1042" s="9" t="s">
        <v>14119</v>
      </c>
      <c r="E1042" s="10" t="s">
        <v>14124</v>
      </c>
      <c r="F1042" s="10" t="str">
        <f t="shared" si="197"/>
        <v>B08KDBLMQP</v>
      </c>
      <c r="G1042" s="10" t="str">
        <f t="shared" si="197"/>
        <v>USBMixerGrinders</v>
      </c>
      <c r="H1042" s="23">
        <f t="shared" si="197"/>
        <v>1290</v>
      </c>
      <c r="I1042" s="23">
        <f t="shared" si="197"/>
        <v>2500</v>
      </c>
      <c r="J1042" s="11">
        <f t="shared" si="197"/>
        <v>0.48</v>
      </c>
      <c r="K1042" s="23">
        <f t="shared" si="192"/>
        <v>45000</v>
      </c>
      <c r="L1042" s="23">
        <f t="shared" si="193"/>
        <v>12074.4</v>
      </c>
      <c r="M1042" s="23">
        <f t="shared" si="195"/>
        <v>26</v>
      </c>
      <c r="N1042" s="23" t="str">
        <f t="shared" si="194"/>
        <v>Nov</v>
      </c>
      <c r="O1042" s="23">
        <f t="shared" si="196"/>
        <v>2021</v>
      </c>
    </row>
    <row r="1043" spans="1:15" x14ac:dyDescent="0.55000000000000004">
      <c r="A1043" s="33">
        <v>44527</v>
      </c>
      <c r="B1043" s="9" t="s">
        <v>9314</v>
      </c>
      <c r="C1043" s="9">
        <v>6</v>
      </c>
      <c r="D1043" s="9" t="s">
        <v>14118</v>
      </c>
      <c r="E1043" s="10" t="s">
        <v>14121</v>
      </c>
      <c r="F1043" s="10" t="str">
        <f t="shared" si="197"/>
        <v>B078JDNZJ8</v>
      </c>
      <c r="G1043" s="10" t="str">
        <f t="shared" si="197"/>
        <v>USBInstantWaterHeaters</v>
      </c>
      <c r="H1043" s="23">
        <f t="shared" si="197"/>
        <v>3600</v>
      </c>
      <c r="I1043" s="23">
        <f t="shared" si="197"/>
        <v>6190</v>
      </c>
      <c r="J1043" s="11">
        <f t="shared" si="197"/>
        <v>0.42</v>
      </c>
      <c r="K1043" s="23">
        <f t="shared" si="192"/>
        <v>37140</v>
      </c>
      <c r="L1043" s="23">
        <f t="shared" si="193"/>
        <v>12528.000000000002</v>
      </c>
      <c r="M1043" s="23">
        <f t="shared" si="195"/>
        <v>27</v>
      </c>
      <c r="N1043" s="23" t="str">
        <f t="shared" si="194"/>
        <v>Nov</v>
      </c>
      <c r="O1043" s="23">
        <f t="shared" si="196"/>
        <v>2021</v>
      </c>
    </row>
    <row r="1044" spans="1:15" x14ac:dyDescent="0.55000000000000004">
      <c r="A1044" s="33">
        <v>44528</v>
      </c>
      <c r="B1044" s="9" t="s">
        <v>9327</v>
      </c>
      <c r="C1044" s="9">
        <v>6</v>
      </c>
      <c r="D1044" s="9" t="s">
        <v>14119</v>
      </c>
      <c r="E1044" s="10" t="s">
        <v>14124</v>
      </c>
      <c r="F1044" s="10" t="str">
        <f t="shared" ref="F1044:J1053" si="198">VLOOKUP($B1044,Cleaned_data,F$2,FALSE)</f>
        <v>B01M5F614J</v>
      </c>
      <c r="G1044" s="10" t="str">
        <f t="shared" si="198"/>
        <v>USB</v>
      </c>
      <c r="H1044" s="23">
        <f t="shared" si="198"/>
        <v>6549</v>
      </c>
      <c r="I1044" s="23">
        <f t="shared" si="198"/>
        <v>13999</v>
      </c>
      <c r="J1044" s="11">
        <f t="shared" si="198"/>
        <v>0.53</v>
      </c>
      <c r="K1044" s="23">
        <f t="shared" si="192"/>
        <v>83994</v>
      </c>
      <c r="L1044" s="23">
        <f t="shared" si="193"/>
        <v>18468.18</v>
      </c>
      <c r="M1044" s="23">
        <f t="shared" si="195"/>
        <v>28</v>
      </c>
      <c r="N1044" s="23" t="str">
        <f t="shared" si="194"/>
        <v>Nov</v>
      </c>
      <c r="O1044" s="23">
        <f t="shared" si="196"/>
        <v>2021</v>
      </c>
    </row>
    <row r="1045" spans="1:15" x14ac:dyDescent="0.55000000000000004">
      <c r="A1045" s="33">
        <v>44529</v>
      </c>
      <c r="B1045" s="9" t="s">
        <v>9339</v>
      </c>
      <c r="C1045" s="9">
        <v>6</v>
      </c>
      <c r="D1045" s="9" t="s">
        <v>14118</v>
      </c>
      <c r="E1045" s="10" t="s">
        <v>14121</v>
      </c>
      <c r="F1045" s="10" t="str">
        <f t="shared" si="198"/>
        <v>B083GKDRKR</v>
      </c>
      <c r="G1045" s="10" t="str">
        <f t="shared" si="198"/>
        <v>ElectricKettles</v>
      </c>
      <c r="H1045" s="23">
        <f t="shared" si="198"/>
        <v>1625</v>
      </c>
      <c r="I1045" s="23">
        <f t="shared" si="198"/>
        <v>2995</v>
      </c>
      <c r="J1045" s="11">
        <f t="shared" si="198"/>
        <v>0.46</v>
      </c>
      <c r="K1045" s="23">
        <f t="shared" si="192"/>
        <v>17970</v>
      </c>
      <c r="L1045" s="23">
        <f t="shared" si="193"/>
        <v>5265</v>
      </c>
      <c r="M1045" s="23">
        <f t="shared" si="195"/>
        <v>29</v>
      </c>
      <c r="N1045" s="23" t="str">
        <f t="shared" si="194"/>
        <v>Nov</v>
      </c>
      <c r="O1045" s="23">
        <f t="shared" si="196"/>
        <v>2021</v>
      </c>
    </row>
    <row r="1046" spans="1:15" x14ac:dyDescent="0.55000000000000004">
      <c r="A1046" s="33">
        <v>44530</v>
      </c>
      <c r="B1046" s="9" t="s">
        <v>9351</v>
      </c>
      <c r="C1046" s="9">
        <v>7</v>
      </c>
      <c r="D1046" s="9" t="s">
        <v>14119</v>
      </c>
      <c r="E1046" s="10" t="s">
        <v>14124</v>
      </c>
      <c r="F1046" s="10" t="str">
        <f t="shared" si="198"/>
        <v>B097R2V1W8</v>
      </c>
      <c r="G1046" s="10" t="str">
        <f t="shared" si="198"/>
        <v>USBInstantWaterHeaters</v>
      </c>
      <c r="H1046" s="23">
        <f t="shared" si="198"/>
        <v>2599</v>
      </c>
      <c r="I1046" s="23">
        <f t="shared" si="198"/>
        <v>5890</v>
      </c>
      <c r="J1046" s="11">
        <f t="shared" si="198"/>
        <v>0.56000000000000005</v>
      </c>
      <c r="K1046" s="23">
        <f t="shared" si="192"/>
        <v>41230</v>
      </c>
      <c r="L1046" s="23">
        <f t="shared" si="193"/>
        <v>8004.9199999999992</v>
      </c>
      <c r="M1046" s="23">
        <f t="shared" si="195"/>
        <v>30</v>
      </c>
      <c r="N1046" s="23" t="str">
        <f t="shared" si="194"/>
        <v>Nov</v>
      </c>
      <c r="O1046" s="23">
        <f t="shared" si="196"/>
        <v>2021</v>
      </c>
    </row>
    <row r="1047" spans="1:15" x14ac:dyDescent="0.55000000000000004">
      <c r="A1047" s="33">
        <v>44531</v>
      </c>
      <c r="B1047" s="9" t="s">
        <v>9362</v>
      </c>
      <c r="C1047" s="9">
        <v>7</v>
      </c>
      <c r="D1047" s="9" t="s">
        <v>14118</v>
      </c>
      <c r="E1047" s="10" t="s">
        <v>14121</v>
      </c>
      <c r="F1047" s="10" t="str">
        <f t="shared" si="198"/>
        <v>B07YR26BJ3</v>
      </c>
      <c r="G1047" s="10" t="str">
        <f t="shared" si="198"/>
        <v>Kettle&amp;ToasterSets</v>
      </c>
      <c r="H1047" s="23">
        <f t="shared" si="198"/>
        <v>1199</v>
      </c>
      <c r="I1047" s="23">
        <f t="shared" si="198"/>
        <v>2000</v>
      </c>
      <c r="J1047" s="11">
        <f t="shared" si="198"/>
        <v>0.4</v>
      </c>
      <c r="K1047" s="23">
        <f t="shared" si="192"/>
        <v>14000</v>
      </c>
      <c r="L1047" s="23">
        <f t="shared" si="193"/>
        <v>5035.8</v>
      </c>
      <c r="M1047" s="23">
        <f t="shared" si="195"/>
        <v>1</v>
      </c>
      <c r="N1047" s="23" t="str">
        <f t="shared" si="194"/>
        <v>Dec</v>
      </c>
      <c r="O1047" s="23">
        <f t="shared" si="196"/>
        <v>2021</v>
      </c>
    </row>
    <row r="1048" spans="1:15" x14ac:dyDescent="0.55000000000000004">
      <c r="A1048" s="33">
        <v>44532</v>
      </c>
      <c r="B1048" s="9" t="s">
        <v>9373</v>
      </c>
      <c r="C1048" s="9">
        <v>7</v>
      </c>
      <c r="D1048" s="9" t="s">
        <v>14119</v>
      </c>
      <c r="E1048" s="10" t="s">
        <v>14124</v>
      </c>
      <c r="F1048" s="10" t="str">
        <f t="shared" si="198"/>
        <v>B097R45BH8</v>
      </c>
      <c r="G1048" s="10" t="str">
        <f t="shared" si="198"/>
        <v>USBStorageWaterHeaters</v>
      </c>
      <c r="H1048" s="23">
        <f t="shared" si="198"/>
        <v>5499</v>
      </c>
      <c r="I1048" s="23">
        <f t="shared" si="198"/>
        <v>13150</v>
      </c>
      <c r="J1048" s="11">
        <f t="shared" si="198"/>
        <v>0.57999999999999996</v>
      </c>
      <c r="K1048" s="23">
        <f t="shared" si="192"/>
        <v>92050</v>
      </c>
      <c r="L1048" s="23">
        <f t="shared" si="193"/>
        <v>16167.060000000001</v>
      </c>
      <c r="M1048" s="23">
        <f t="shared" si="195"/>
        <v>2</v>
      </c>
      <c r="N1048" s="23" t="str">
        <f t="shared" si="194"/>
        <v>Dec</v>
      </c>
      <c r="O1048" s="23">
        <f t="shared" si="196"/>
        <v>2021</v>
      </c>
    </row>
    <row r="1049" spans="1:15" x14ac:dyDescent="0.55000000000000004">
      <c r="A1049" s="33">
        <v>44533</v>
      </c>
      <c r="B1049" s="9" t="s">
        <v>9385</v>
      </c>
      <c r="C1049" s="9">
        <v>7</v>
      </c>
      <c r="D1049" s="9" t="s">
        <v>14118</v>
      </c>
      <c r="E1049" s="10" t="s">
        <v>14121</v>
      </c>
      <c r="F1049" s="10" t="str">
        <f t="shared" si="198"/>
        <v>B09X5C9VLK</v>
      </c>
      <c r="G1049" s="10" t="str">
        <f t="shared" si="198"/>
        <v>USBMixerGrinders</v>
      </c>
      <c r="H1049" s="23">
        <f t="shared" si="198"/>
        <v>1299</v>
      </c>
      <c r="I1049" s="23">
        <f t="shared" si="198"/>
        <v>3500</v>
      </c>
      <c r="J1049" s="11">
        <f t="shared" si="198"/>
        <v>0.63</v>
      </c>
      <c r="K1049" s="23">
        <f t="shared" si="192"/>
        <v>24500</v>
      </c>
      <c r="L1049" s="23">
        <f t="shared" si="193"/>
        <v>3364.41</v>
      </c>
      <c r="M1049" s="23">
        <f t="shared" si="195"/>
        <v>3</v>
      </c>
      <c r="N1049" s="23" t="str">
        <f t="shared" si="194"/>
        <v>Dec</v>
      </c>
      <c r="O1049" s="23">
        <f t="shared" si="196"/>
        <v>2021</v>
      </c>
    </row>
    <row r="1050" spans="1:15" x14ac:dyDescent="0.55000000000000004">
      <c r="A1050" s="33">
        <v>44534</v>
      </c>
      <c r="B1050" s="9" t="s">
        <v>9395</v>
      </c>
      <c r="C1050" s="9">
        <v>7</v>
      </c>
      <c r="D1050" s="9" t="s">
        <v>14119</v>
      </c>
      <c r="E1050" s="10" t="s">
        <v>14124</v>
      </c>
      <c r="F1050" s="10" t="str">
        <f t="shared" si="198"/>
        <v>B01C8P29T4</v>
      </c>
      <c r="G1050" s="10" t="str">
        <f t="shared" si="198"/>
        <v>Irons</v>
      </c>
      <c r="H1050" s="23">
        <f t="shared" si="198"/>
        <v>599</v>
      </c>
      <c r="I1050" s="23">
        <f t="shared" si="198"/>
        <v>785</v>
      </c>
      <c r="J1050" s="11">
        <f t="shared" si="198"/>
        <v>0.24</v>
      </c>
      <c r="K1050" s="23">
        <f t="shared" si="192"/>
        <v>5495</v>
      </c>
      <c r="L1050" s="23">
        <f t="shared" si="193"/>
        <v>3186.68</v>
      </c>
      <c r="M1050" s="23">
        <f t="shared" si="195"/>
        <v>4</v>
      </c>
      <c r="N1050" s="23" t="str">
        <f t="shared" si="194"/>
        <v>Dec</v>
      </c>
      <c r="O1050" s="23">
        <f t="shared" si="196"/>
        <v>2021</v>
      </c>
    </row>
    <row r="1051" spans="1:15" x14ac:dyDescent="0.55000000000000004">
      <c r="A1051" s="33">
        <v>44535</v>
      </c>
      <c r="B1051" s="9" t="s">
        <v>9406</v>
      </c>
      <c r="C1051" s="9">
        <v>7</v>
      </c>
      <c r="D1051" s="9" t="s">
        <v>14118</v>
      </c>
      <c r="E1051" s="10" t="s">
        <v>14121</v>
      </c>
      <c r="F1051" s="10" t="str">
        <f t="shared" si="198"/>
        <v>B00HVXS7WC</v>
      </c>
      <c r="G1051" s="10" t="str">
        <f t="shared" si="198"/>
        <v>USBMixerGrinders</v>
      </c>
      <c r="H1051" s="23">
        <f t="shared" si="198"/>
        <v>1999</v>
      </c>
      <c r="I1051" s="23">
        <f t="shared" si="198"/>
        <v>3210</v>
      </c>
      <c r="J1051" s="11">
        <f t="shared" si="198"/>
        <v>0.38</v>
      </c>
      <c r="K1051" s="23">
        <f t="shared" si="192"/>
        <v>22470</v>
      </c>
      <c r="L1051" s="23">
        <f t="shared" si="193"/>
        <v>8675.66</v>
      </c>
      <c r="M1051" s="23">
        <f t="shared" si="195"/>
        <v>5</v>
      </c>
      <c r="N1051" s="23" t="str">
        <f t="shared" si="194"/>
        <v>Dec</v>
      </c>
      <c r="O1051" s="23">
        <f t="shared" si="196"/>
        <v>2021</v>
      </c>
    </row>
    <row r="1052" spans="1:15" x14ac:dyDescent="0.55000000000000004">
      <c r="A1052" s="33">
        <v>44536</v>
      </c>
      <c r="B1052" s="9" t="s">
        <v>9417</v>
      </c>
      <c r="C1052" s="9">
        <v>7</v>
      </c>
      <c r="D1052" s="9" t="s">
        <v>14119</v>
      </c>
      <c r="E1052" s="10" t="s">
        <v>14124</v>
      </c>
      <c r="F1052" s="10" t="str">
        <f t="shared" si="198"/>
        <v>B096YCN3SD</v>
      </c>
      <c r="G1052" s="10" t="str">
        <f t="shared" si="198"/>
        <v>Kettle&amp;ToasterSets</v>
      </c>
      <c r="H1052" s="23">
        <f t="shared" si="198"/>
        <v>549</v>
      </c>
      <c r="I1052" s="23">
        <f t="shared" si="198"/>
        <v>1000</v>
      </c>
      <c r="J1052" s="11">
        <f t="shared" si="198"/>
        <v>0.45</v>
      </c>
      <c r="K1052" s="23">
        <f t="shared" si="192"/>
        <v>7000</v>
      </c>
      <c r="L1052" s="23">
        <f t="shared" si="193"/>
        <v>2113.65</v>
      </c>
      <c r="M1052" s="23">
        <f t="shared" si="195"/>
        <v>6</v>
      </c>
      <c r="N1052" s="23" t="str">
        <f t="shared" si="194"/>
        <v>Dec</v>
      </c>
      <c r="O1052" s="23">
        <f t="shared" si="196"/>
        <v>2021</v>
      </c>
    </row>
    <row r="1053" spans="1:15" x14ac:dyDescent="0.55000000000000004">
      <c r="A1053" s="33">
        <v>44537</v>
      </c>
      <c r="B1053" s="9" t="s">
        <v>9427</v>
      </c>
      <c r="C1053" s="23">
        <v>11</v>
      </c>
      <c r="D1053" s="9" t="s">
        <v>14118</v>
      </c>
      <c r="E1053" s="10" t="s">
        <v>14121</v>
      </c>
      <c r="F1053" s="10" t="str">
        <f t="shared" si="198"/>
        <v>B09LQH3SD9</v>
      </c>
      <c r="G1053" s="10" t="str">
        <f t="shared" si="198"/>
        <v>USBElectricHeaters</v>
      </c>
      <c r="H1053" s="23">
        <f t="shared" si="198"/>
        <v>999</v>
      </c>
      <c r="I1053" s="23">
        <f t="shared" si="198"/>
        <v>2000</v>
      </c>
      <c r="J1053" s="11">
        <f t="shared" si="198"/>
        <v>0.5</v>
      </c>
      <c r="K1053" s="23">
        <f t="shared" si="192"/>
        <v>22000</v>
      </c>
      <c r="L1053" s="23">
        <f t="shared" si="193"/>
        <v>5494.5</v>
      </c>
      <c r="M1053" s="23">
        <f t="shared" si="195"/>
        <v>7</v>
      </c>
      <c r="N1053" s="23" t="str">
        <f t="shared" si="194"/>
        <v>Dec</v>
      </c>
      <c r="O1053" s="23">
        <f t="shared" si="196"/>
        <v>2021</v>
      </c>
    </row>
    <row r="1054" spans="1:15" x14ac:dyDescent="0.55000000000000004">
      <c r="A1054" s="33">
        <v>44538</v>
      </c>
      <c r="B1054" s="9" t="s">
        <v>9437</v>
      </c>
      <c r="C1054" s="9">
        <v>11</v>
      </c>
      <c r="D1054" s="9" t="s">
        <v>14119</v>
      </c>
      <c r="E1054" s="10" t="s">
        <v>14124</v>
      </c>
      <c r="F1054" s="10" t="str">
        <f t="shared" ref="F1054:J1063" si="199">VLOOKUP($B1054,Cleaned_data,F$2,FALSE)</f>
        <v>B09KNMLH4Y</v>
      </c>
      <c r="G1054" s="10" t="str">
        <f t="shared" si="199"/>
        <v>LintShavers</v>
      </c>
      <c r="H1054" s="23">
        <f t="shared" si="199"/>
        <v>398</v>
      </c>
      <c r="I1054" s="23">
        <f t="shared" si="199"/>
        <v>1999</v>
      </c>
      <c r="J1054" s="11">
        <f t="shared" si="199"/>
        <v>0.8</v>
      </c>
      <c r="K1054" s="23">
        <f t="shared" si="192"/>
        <v>21989</v>
      </c>
      <c r="L1054" s="23">
        <f t="shared" si="193"/>
        <v>875.5999999999998</v>
      </c>
      <c r="M1054" s="23">
        <f t="shared" si="195"/>
        <v>8</v>
      </c>
      <c r="N1054" s="23" t="str">
        <f t="shared" si="194"/>
        <v>Dec</v>
      </c>
      <c r="O1054" s="23">
        <f t="shared" si="196"/>
        <v>2021</v>
      </c>
    </row>
    <row r="1055" spans="1:15" x14ac:dyDescent="0.55000000000000004">
      <c r="A1055" s="33">
        <v>44539</v>
      </c>
      <c r="B1055" s="9" t="s">
        <v>9447</v>
      </c>
      <c r="C1055" s="9">
        <v>11</v>
      </c>
      <c r="D1055" s="9" t="s">
        <v>14118</v>
      </c>
      <c r="E1055" s="10" t="s">
        <v>14121</v>
      </c>
      <c r="F1055" s="10" t="str">
        <f t="shared" si="199"/>
        <v>B00ABMASXG</v>
      </c>
      <c r="G1055" s="10" t="str">
        <f t="shared" si="199"/>
        <v>USBImmersionRods</v>
      </c>
      <c r="H1055" s="23">
        <f t="shared" si="199"/>
        <v>539</v>
      </c>
      <c r="I1055" s="23">
        <f t="shared" si="199"/>
        <v>720</v>
      </c>
      <c r="J1055" s="11">
        <f t="shared" si="199"/>
        <v>0.25</v>
      </c>
      <c r="K1055" s="23">
        <f t="shared" si="192"/>
        <v>7920</v>
      </c>
      <c r="L1055" s="23">
        <f t="shared" si="193"/>
        <v>4446.75</v>
      </c>
      <c r="M1055" s="23">
        <f t="shared" si="195"/>
        <v>9</v>
      </c>
      <c r="N1055" s="23" t="str">
        <f t="shared" si="194"/>
        <v>Dec</v>
      </c>
      <c r="O1055" s="23">
        <f t="shared" si="196"/>
        <v>2021</v>
      </c>
    </row>
    <row r="1056" spans="1:15" x14ac:dyDescent="0.55000000000000004">
      <c r="A1056" s="33">
        <v>44540</v>
      </c>
      <c r="B1056" s="9" t="s">
        <v>9458</v>
      </c>
      <c r="C1056" s="9">
        <v>11</v>
      </c>
      <c r="D1056" s="9" t="s">
        <v>14119</v>
      </c>
      <c r="E1056" s="10" t="s">
        <v>14124</v>
      </c>
      <c r="F1056" s="10" t="str">
        <f t="shared" si="199"/>
        <v>B07QDSN9V6</v>
      </c>
      <c r="G1056" s="10" t="str">
        <f t="shared" si="199"/>
        <v>ElectricKettles</v>
      </c>
      <c r="H1056" s="23">
        <f t="shared" si="199"/>
        <v>699</v>
      </c>
      <c r="I1056" s="23">
        <f t="shared" si="199"/>
        <v>1595</v>
      </c>
      <c r="J1056" s="11">
        <f t="shared" si="199"/>
        <v>0.56000000000000005</v>
      </c>
      <c r="K1056" s="23">
        <f t="shared" si="192"/>
        <v>17545</v>
      </c>
      <c r="L1056" s="23">
        <f t="shared" si="193"/>
        <v>3383.1599999999994</v>
      </c>
      <c r="M1056" s="23">
        <f t="shared" si="195"/>
        <v>10</v>
      </c>
      <c r="N1056" s="23" t="str">
        <f t="shared" si="194"/>
        <v>Dec</v>
      </c>
      <c r="O1056" s="23">
        <f t="shared" si="196"/>
        <v>2021</v>
      </c>
    </row>
    <row r="1057" spans="1:15" x14ac:dyDescent="0.55000000000000004">
      <c r="A1057" s="33">
        <v>44541</v>
      </c>
      <c r="B1057" s="9" t="s">
        <v>9469</v>
      </c>
      <c r="C1057" s="9">
        <v>9</v>
      </c>
      <c r="D1057" s="9" t="s">
        <v>14118</v>
      </c>
      <c r="E1057" s="10" t="s">
        <v>14121</v>
      </c>
      <c r="F1057" s="10" t="str">
        <f t="shared" si="199"/>
        <v>B00YMJ0OI8</v>
      </c>
      <c r="G1057" s="10" t="str">
        <f t="shared" si="199"/>
        <v>USBInductionCooktop</v>
      </c>
      <c r="H1057" s="23">
        <f t="shared" si="199"/>
        <v>2148</v>
      </c>
      <c r="I1057" s="23">
        <f t="shared" si="199"/>
        <v>3645</v>
      </c>
      <c r="J1057" s="11">
        <f t="shared" si="199"/>
        <v>0.41</v>
      </c>
      <c r="K1057" s="23">
        <f t="shared" si="192"/>
        <v>32805</v>
      </c>
      <c r="L1057" s="23">
        <f t="shared" si="193"/>
        <v>11405.880000000001</v>
      </c>
      <c r="M1057" s="23">
        <f t="shared" si="195"/>
        <v>11</v>
      </c>
      <c r="N1057" s="23" t="str">
        <f t="shared" si="194"/>
        <v>Dec</v>
      </c>
      <c r="O1057" s="23">
        <f t="shared" si="196"/>
        <v>2021</v>
      </c>
    </row>
    <row r="1058" spans="1:15" x14ac:dyDescent="0.55000000000000004">
      <c r="A1058" s="33">
        <v>44542</v>
      </c>
      <c r="B1058" s="9" t="s">
        <v>9481</v>
      </c>
      <c r="C1058" s="9">
        <v>5</v>
      </c>
      <c r="D1058" s="9" t="s">
        <v>14119</v>
      </c>
      <c r="E1058" s="10" t="s">
        <v>14124</v>
      </c>
      <c r="F1058" s="10" t="str">
        <f t="shared" si="199"/>
        <v>B0B8XNPQPN</v>
      </c>
      <c r="G1058" s="10" t="str">
        <f t="shared" si="199"/>
        <v>AirFryers</v>
      </c>
      <c r="H1058" s="23">
        <f t="shared" si="199"/>
        <v>3599</v>
      </c>
      <c r="I1058" s="23">
        <f t="shared" si="199"/>
        <v>7950</v>
      </c>
      <c r="J1058" s="11">
        <f t="shared" si="199"/>
        <v>0.55000000000000004</v>
      </c>
      <c r="K1058" s="23">
        <f t="shared" si="192"/>
        <v>39750</v>
      </c>
      <c r="L1058" s="23">
        <f t="shared" si="193"/>
        <v>8097.7499999999991</v>
      </c>
      <c r="M1058" s="23">
        <f t="shared" si="195"/>
        <v>12</v>
      </c>
      <c r="N1058" s="23" t="str">
        <f t="shared" si="194"/>
        <v>Dec</v>
      </c>
      <c r="O1058" s="23">
        <f t="shared" si="196"/>
        <v>2021</v>
      </c>
    </row>
    <row r="1059" spans="1:15" x14ac:dyDescent="0.55000000000000004">
      <c r="A1059" s="33">
        <v>44543</v>
      </c>
      <c r="B1059" s="9" t="s">
        <v>9493</v>
      </c>
      <c r="C1059" s="9">
        <v>8</v>
      </c>
      <c r="D1059" s="9" t="s">
        <v>14118</v>
      </c>
      <c r="E1059" s="10" t="s">
        <v>14121</v>
      </c>
      <c r="F1059" s="10" t="str">
        <f t="shared" si="199"/>
        <v>B0814P4L98</v>
      </c>
      <c r="G1059" s="10" t="str">
        <f t="shared" si="199"/>
        <v>USBLaundryBaskets</v>
      </c>
      <c r="H1059" s="23">
        <f t="shared" si="199"/>
        <v>351</v>
      </c>
      <c r="I1059" s="23">
        <f t="shared" si="199"/>
        <v>999</v>
      </c>
      <c r="J1059" s="11">
        <f t="shared" si="199"/>
        <v>0.65</v>
      </c>
      <c r="K1059" s="23">
        <f t="shared" si="192"/>
        <v>7992</v>
      </c>
      <c r="L1059" s="23">
        <f t="shared" si="193"/>
        <v>982.8</v>
      </c>
      <c r="M1059" s="23">
        <f t="shared" si="195"/>
        <v>13</v>
      </c>
      <c r="N1059" s="23" t="str">
        <f t="shared" si="194"/>
        <v>Dec</v>
      </c>
      <c r="O1059" s="23">
        <f t="shared" si="196"/>
        <v>2021</v>
      </c>
    </row>
    <row r="1060" spans="1:15" x14ac:dyDescent="0.55000000000000004">
      <c r="A1060" s="33">
        <v>44544</v>
      </c>
      <c r="B1060" s="9" t="s">
        <v>9505</v>
      </c>
      <c r="C1060" s="9">
        <v>7</v>
      </c>
      <c r="D1060" s="9" t="s">
        <v>14119</v>
      </c>
      <c r="E1060" s="10" t="s">
        <v>14124</v>
      </c>
      <c r="F1060" s="10" t="str">
        <f t="shared" si="199"/>
        <v>B008QTK47Q</v>
      </c>
      <c r="G1060" s="10" t="str">
        <f t="shared" si="199"/>
        <v>Irons</v>
      </c>
      <c r="H1060" s="23">
        <f t="shared" si="199"/>
        <v>1614</v>
      </c>
      <c r="I1060" s="23">
        <f t="shared" si="199"/>
        <v>1745</v>
      </c>
      <c r="J1060" s="11">
        <f t="shared" si="199"/>
        <v>0.08</v>
      </c>
      <c r="K1060" s="23">
        <f t="shared" si="192"/>
        <v>12215</v>
      </c>
      <c r="L1060" s="23">
        <f t="shared" si="193"/>
        <v>10394.16</v>
      </c>
      <c r="M1060" s="23">
        <f t="shared" si="195"/>
        <v>14</v>
      </c>
      <c r="N1060" s="23" t="str">
        <f t="shared" si="194"/>
        <v>Dec</v>
      </c>
      <c r="O1060" s="23">
        <f t="shared" si="196"/>
        <v>2021</v>
      </c>
    </row>
    <row r="1061" spans="1:15" x14ac:dyDescent="0.55000000000000004">
      <c r="A1061" s="33">
        <v>44545</v>
      </c>
      <c r="B1061" s="9" t="s">
        <v>9518</v>
      </c>
      <c r="C1061" s="9">
        <v>6</v>
      </c>
      <c r="D1061" s="9" t="s">
        <v>14118</v>
      </c>
      <c r="E1061" s="10" t="s">
        <v>14121</v>
      </c>
      <c r="F1061" s="10" t="str">
        <f t="shared" si="199"/>
        <v>B088ZTJT2R</v>
      </c>
      <c r="G1061" s="10" t="str">
        <f t="shared" si="199"/>
        <v>USBImmersionRods</v>
      </c>
      <c r="H1061" s="23">
        <f t="shared" si="199"/>
        <v>719</v>
      </c>
      <c r="I1061" s="23">
        <f t="shared" si="199"/>
        <v>1295</v>
      </c>
      <c r="J1061" s="11">
        <f t="shared" si="199"/>
        <v>0.44</v>
      </c>
      <c r="K1061" s="23">
        <f t="shared" si="192"/>
        <v>7770</v>
      </c>
      <c r="L1061" s="23">
        <f t="shared" si="193"/>
        <v>2415.84</v>
      </c>
      <c r="M1061" s="23">
        <f t="shared" si="195"/>
        <v>15</v>
      </c>
      <c r="N1061" s="23" t="str">
        <f t="shared" si="194"/>
        <v>Dec</v>
      </c>
      <c r="O1061" s="23">
        <f t="shared" si="196"/>
        <v>2021</v>
      </c>
    </row>
    <row r="1062" spans="1:15" x14ac:dyDescent="0.55000000000000004">
      <c r="A1062" s="33">
        <v>44546</v>
      </c>
      <c r="B1062" s="9" t="s">
        <v>9528</v>
      </c>
      <c r="C1062" s="9">
        <v>15</v>
      </c>
      <c r="D1062" s="9" t="s">
        <v>14119</v>
      </c>
      <c r="E1062" s="10" t="s">
        <v>14124</v>
      </c>
      <c r="F1062" s="10" t="str">
        <f t="shared" si="199"/>
        <v>B0BK1K598K</v>
      </c>
      <c r="G1062" s="10" t="str">
        <f t="shared" si="199"/>
        <v>LintShavers</v>
      </c>
      <c r="H1062" s="23">
        <f t="shared" si="199"/>
        <v>678</v>
      </c>
      <c r="I1062" s="23">
        <f t="shared" si="199"/>
        <v>1499</v>
      </c>
      <c r="J1062" s="11">
        <f t="shared" si="199"/>
        <v>0.55000000000000004</v>
      </c>
      <c r="K1062" s="23">
        <f t="shared" si="192"/>
        <v>22485</v>
      </c>
      <c r="L1062" s="23">
        <f t="shared" si="193"/>
        <v>4576.5</v>
      </c>
      <c r="M1062" s="23">
        <f t="shared" si="195"/>
        <v>16</v>
      </c>
      <c r="N1062" s="23" t="str">
        <f t="shared" si="194"/>
        <v>Dec</v>
      </c>
      <c r="O1062" s="23">
        <f t="shared" si="196"/>
        <v>2021</v>
      </c>
    </row>
    <row r="1063" spans="1:15" x14ac:dyDescent="0.55000000000000004">
      <c r="A1063" s="33">
        <v>44547</v>
      </c>
      <c r="B1063" s="9" t="s">
        <v>9539</v>
      </c>
      <c r="C1063" s="9">
        <v>23</v>
      </c>
      <c r="D1063" s="9" t="s">
        <v>14118</v>
      </c>
      <c r="E1063" s="10" t="s">
        <v>14121</v>
      </c>
      <c r="F1063" s="10" t="str">
        <f t="shared" si="199"/>
        <v>B09Y5FZK9N</v>
      </c>
      <c r="G1063" s="10" t="str">
        <f t="shared" si="199"/>
        <v>Kettle&amp;ToasterSets</v>
      </c>
      <c r="H1063" s="23">
        <f t="shared" si="199"/>
        <v>809</v>
      </c>
      <c r="I1063" s="23">
        <f t="shared" si="199"/>
        <v>1545</v>
      </c>
      <c r="J1063" s="11">
        <f t="shared" si="199"/>
        <v>0.48</v>
      </c>
      <c r="K1063" s="23">
        <f t="shared" si="192"/>
        <v>35535</v>
      </c>
      <c r="L1063" s="23">
        <f t="shared" si="193"/>
        <v>9675.6400000000012</v>
      </c>
      <c r="M1063" s="23">
        <f t="shared" si="195"/>
        <v>17</v>
      </c>
      <c r="N1063" s="23" t="str">
        <f t="shared" si="194"/>
        <v>Dec</v>
      </c>
      <c r="O1063" s="23">
        <f t="shared" si="196"/>
        <v>2021</v>
      </c>
    </row>
    <row r="1064" spans="1:15" x14ac:dyDescent="0.55000000000000004">
      <c r="A1064" s="33">
        <v>44548</v>
      </c>
      <c r="B1064" s="9" t="s">
        <v>9551</v>
      </c>
      <c r="C1064" s="9">
        <v>14</v>
      </c>
      <c r="D1064" s="9" t="s">
        <v>14119</v>
      </c>
      <c r="E1064" s="10" t="s">
        <v>14124</v>
      </c>
      <c r="F1064" s="10" t="str">
        <f t="shared" ref="F1064:J1073" si="200">VLOOKUP($B1064,Cleaned_data,F$2,FALSE)</f>
        <v>B09J2SCVQT</v>
      </c>
      <c r="G1064" s="10" t="str">
        <f t="shared" si="200"/>
        <v>USBJuicerMixerGrinders</v>
      </c>
      <c r="H1064" s="23">
        <f t="shared" si="200"/>
        <v>1969</v>
      </c>
      <c r="I1064" s="23">
        <f t="shared" si="200"/>
        <v>5000</v>
      </c>
      <c r="J1064" s="11">
        <f t="shared" si="200"/>
        <v>0.61</v>
      </c>
      <c r="K1064" s="23">
        <f t="shared" si="192"/>
        <v>70000</v>
      </c>
      <c r="L1064" s="23">
        <f t="shared" si="193"/>
        <v>10750.74</v>
      </c>
      <c r="M1064" s="23">
        <f t="shared" si="195"/>
        <v>18</v>
      </c>
      <c r="N1064" s="23" t="str">
        <f t="shared" si="194"/>
        <v>Dec</v>
      </c>
      <c r="O1064" s="23">
        <f t="shared" si="196"/>
        <v>2021</v>
      </c>
    </row>
    <row r="1065" spans="1:15" x14ac:dyDescent="0.55000000000000004">
      <c r="A1065" s="33">
        <v>44549</v>
      </c>
      <c r="B1065" s="9" t="s">
        <v>9564</v>
      </c>
      <c r="C1065" s="9">
        <v>9</v>
      </c>
      <c r="D1065" s="9" t="s">
        <v>14118</v>
      </c>
      <c r="E1065" s="10" t="s">
        <v>14121</v>
      </c>
      <c r="F1065" s="10" t="str">
        <f t="shared" si="200"/>
        <v>B00TDD0YM4</v>
      </c>
      <c r="G1065" s="10" t="str">
        <f t="shared" si="200"/>
        <v>LintShavers</v>
      </c>
      <c r="H1065" s="23">
        <f t="shared" si="200"/>
        <v>1490</v>
      </c>
      <c r="I1065" s="23">
        <f t="shared" si="200"/>
        <v>1695</v>
      </c>
      <c r="J1065" s="11">
        <f t="shared" si="200"/>
        <v>0.12</v>
      </c>
      <c r="K1065" s="23">
        <f t="shared" si="192"/>
        <v>15255</v>
      </c>
      <c r="L1065" s="23">
        <f t="shared" si="193"/>
        <v>11800.8</v>
      </c>
      <c r="M1065" s="23">
        <f t="shared" si="195"/>
        <v>19</v>
      </c>
      <c r="N1065" s="23" t="str">
        <f t="shared" si="194"/>
        <v>Dec</v>
      </c>
      <c r="O1065" s="23">
        <f t="shared" si="196"/>
        <v>2021</v>
      </c>
    </row>
    <row r="1066" spans="1:15" x14ac:dyDescent="0.55000000000000004">
      <c r="A1066" s="33">
        <v>44550</v>
      </c>
      <c r="B1066" s="9" t="s">
        <v>9574</v>
      </c>
      <c r="C1066" s="9">
        <v>4</v>
      </c>
      <c r="D1066" s="9" t="s">
        <v>14119</v>
      </c>
      <c r="E1066" s="10" t="s">
        <v>14124</v>
      </c>
      <c r="F1066" s="10" t="str">
        <f t="shared" si="200"/>
        <v>B078KRFWQB</v>
      </c>
      <c r="G1066" s="10" t="str">
        <f t="shared" si="200"/>
        <v>USBElectricHeaters</v>
      </c>
      <c r="H1066" s="23">
        <f t="shared" si="200"/>
        <v>2499</v>
      </c>
      <c r="I1066" s="23">
        <f t="shared" si="200"/>
        <v>3945</v>
      </c>
      <c r="J1066" s="11">
        <f t="shared" si="200"/>
        <v>0.37</v>
      </c>
      <c r="K1066" s="23">
        <f t="shared" si="192"/>
        <v>15780</v>
      </c>
      <c r="L1066" s="23">
        <f t="shared" si="193"/>
        <v>6297.4800000000005</v>
      </c>
      <c r="M1066" s="23">
        <f t="shared" si="195"/>
        <v>20</v>
      </c>
      <c r="N1066" s="23" t="str">
        <f t="shared" si="194"/>
        <v>Dec</v>
      </c>
      <c r="O1066" s="23">
        <f t="shared" si="196"/>
        <v>2021</v>
      </c>
    </row>
    <row r="1067" spans="1:15" x14ac:dyDescent="0.55000000000000004">
      <c r="A1067" s="33">
        <v>44551</v>
      </c>
      <c r="B1067" s="9" t="s">
        <v>9585</v>
      </c>
      <c r="C1067" s="9">
        <v>3</v>
      </c>
      <c r="D1067" s="9" t="s">
        <v>14118</v>
      </c>
      <c r="E1067" s="10" t="s">
        <v>14121</v>
      </c>
      <c r="F1067" s="10" t="str">
        <f t="shared" si="200"/>
        <v>B07SRM58TP</v>
      </c>
      <c r="G1067" s="10" t="str">
        <f t="shared" si="200"/>
        <v>Vacuums</v>
      </c>
      <c r="H1067" s="23">
        <f t="shared" si="200"/>
        <v>1665</v>
      </c>
      <c r="I1067" s="23">
        <f t="shared" si="200"/>
        <v>2099</v>
      </c>
      <c r="J1067" s="11">
        <f t="shared" si="200"/>
        <v>0.21</v>
      </c>
      <c r="K1067" s="23">
        <f t="shared" si="192"/>
        <v>6297</v>
      </c>
      <c r="L1067" s="23">
        <f t="shared" si="193"/>
        <v>3946.05</v>
      </c>
      <c r="M1067" s="23">
        <f t="shared" si="195"/>
        <v>21</v>
      </c>
      <c r="N1067" s="23" t="str">
        <f t="shared" si="194"/>
        <v>Dec</v>
      </c>
      <c r="O1067" s="23">
        <f t="shared" si="196"/>
        <v>2021</v>
      </c>
    </row>
    <row r="1068" spans="1:15" x14ac:dyDescent="0.55000000000000004">
      <c r="A1068" s="33">
        <v>44552</v>
      </c>
      <c r="B1068" s="9" t="s">
        <v>9597</v>
      </c>
      <c r="C1068" s="9">
        <v>8</v>
      </c>
      <c r="D1068" s="9" t="s">
        <v>14119</v>
      </c>
      <c r="E1068" s="10" t="s">
        <v>14124</v>
      </c>
      <c r="F1068" s="10" t="str">
        <f t="shared" si="200"/>
        <v>B00EDJJ7FS</v>
      </c>
      <c r="G1068" s="10" t="str">
        <f t="shared" si="200"/>
        <v>USBInductionCooktop</v>
      </c>
      <c r="H1068" s="23">
        <f t="shared" si="200"/>
        <v>3229</v>
      </c>
      <c r="I1068" s="23">
        <f t="shared" si="200"/>
        <v>5295</v>
      </c>
      <c r="J1068" s="11">
        <f t="shared" si="200"/>
        <v>0.39</v>
      </c>
      <c r="K1068" s="23">
        <f t="shared" si="192"/>
        <v>42360</v>
      </c>
      <c r="L1068" s="23">
        <f t="shared" si="193"/>
        <v>15757.52</v>
      </c>
      <c r="M1068" s="23">
        <f t="shared" si="195"/>
        <v>22</v>
      </c>
      <c r="N1068" s="23" t="str">
        <f t="shared" si="194"/>
        <v>Dec</v>
      </c>
      <c r="O1068" s="23">
        <f t="shared" si="196"/>
        <v>2021</v>
      </c>
    </row>
    <row r="1069" spans="1:15" x14ac:dyDescent="0.55000000000000004">
      <c r="A1069" s="33">
        <v>44553</v>
      </c>
      <c r="B1069" s="9" t="s">
        <v>9609</v>
      </c>
      <c r="C1069" s="9">
        <v>12</v>
      </c>
      <c r="D1069" s="9" t="s">
        <v>14118</v>
      </c>
      <c r="E1069" s="10" t="s">
        <v>14121</v>
      </c>
      <c r="F1069" s="10" t="str">
        <f t="shared" si="200"/>
        <v>B0832W3B7Q</v>
      </c>
      <c r="G1069" s="10" t="str">
        <f t="shared" si="200"/>
        <v>USBInductionCooktop</v>
      </c>
      <c r="H1069" s="23">
        <f t="shared" si="200"/>
        <v>1799</v>
      </c>
      <c r="I1069" s="23">
        <f t="shared" si="200"/>
        <v>3595</v>
      </c>
      <c r="J1069" s="11">
        <f t="shared" si="200"/>
        <v>0.5</v>
      </c>
      <c r="K1069" s="23">
        <f t="shared" si="192"/>
        <v>43140</v>
      </c>
      <c r="L1069" s="23">
        <f t="shared" si="193"/>
        <v>10794</v>
      </c>
      <c r="M1069" s="23">
        <f t="shared" si="195"/>
        <v>23</v>
      </c>
      <c r="N1069" s="23" t="str">
        <f t="shared" si="194"/>
        <v>Dec</v>
      </c>
      <c r="O1069" s="23">
        <f t="shared" si="196"/>
        <v>2021</v>
      </c>
    </row>
    <row r="1070" spans="1:15" x14ac:dyDescent="0.55000000000000004">
      <c r="A1070" s="33">
        <v>44554</v>
      </c>
      <c r="B1070" s="9" t="s">
        <v>9620</v>
      </c>
      <c r="C1070" s="9">
        <v>15</v>
      </c>
      <c r="D1070" s="9" t="s">
        <v>14119</v>
      </c>
      <c r="E1070" s="10" t="s">
        <v>14124</v>
      </c>
      <c r="F1070" s="10" t="str">
        <f t="shared" si="200"/>
        <v>B07WNK1FFN</v>
      </c>
      <c r="G1070" s="10" t="str">
        <f t="shared" si="200"/>
        <v>ElectricKettles</v>
      </c>
      <c r="H1070" s="23">
        <f t="shared" si="200"/>
        <v>1260</v>
      </c>
      <c r="I1070" s="23">
        <f t="shared" si="200"/>
        <v>1699</v>
      </c>
      <c r="J1070" s="11">
        <f t="shared" si="200"/>
        <v>0.26</v>
      </c>
      <c r="K1070" s="23">
        <f t="shared" si="192"/>
        <v>25485</v>
      </c>
      <c r="L1070" s="23">
        <f t="shared" si="193"/>
        <v>13986</v>
      </c>
      <c r="M1070" s="23">
        <f t="shared" si="195"/>
        <v>24</v>
      </c>
      <c r="N1070" s="23" t="str">
        <f t="shared" si="194"/>
        <v>Dec</v>
      </c>
      <c r="O1070" s="23">
        <f t="shared" si="196"/>
        <v>2021</v>
      </c>
    </row>
    <row r="1071" spans="1:15" x14ac:dyDescent="0.55000000000000004">
      <c r="A1071" s="33">
        <v>44555</v>
      </c>
      <c r="B1071" s="9" t="s">
        <v>9631</v>
      </c>
      <c r="C1071" s="9">
        <v>17</v>
      </c>
      <c r="D1071" s="9" t="s">
        <v>14118</v>
      </c>
      <c r="E1071" s="10" t="s">
        <v>14121</v>
      </c>
      <c r="F1071" s="10" t="str">
        <f t="shared" si="200"/>
        <v>B009P2LK08</v>
      </c>
      <c r="G1071" s="10" t="str">
        <f t="shared" si="200"/>
        <v>USBElectricHeaters</v>
      </c>
      <c r="H1071" s="23">
        <f t="shared" si="200"/>
        <v>749</v>
      </c>
      <c r="I1071" s="23">
        <f t="shared" si="200"/>
        <v>1129</v>
      </c>
      <c r="J1071" s="11">
        <f t="shared" si="200"/>
        <v>0.34</v>
      </c>
      <c r="K1071" s="23">
        <f t="shared" si="192"/>
        <v>19193</v>
      </c>
      <c r="L1071" s="23">
        <f t="shared" si="193"/>
        <v>8403.7799999999988</v>
      </c>
      <c r="M1071" s="23">
        <f t="shared" si="195"/>
        <v>25</v>
      </c>
      <c r="N1071" s="23" t="str">
        <f t="shared" si="194"/>
        <v>Dec</v>
      </c>
      <c r="O1071" s="23">
        <f t="shared" si="196"/>
        <v>2021</v>
      </c>
    </row>
    <row r="1072" spans="1:15" x14ac:dyDescent="0.55000000000000004">
      <c r="A1072" s="33">
        <v>44556</v>
      </c>
      <c r="B1072" s="9" t="s">
        <v>9642</v>
      </c>
      <c r="C1072" s="9">
        <v>3</v>
      </c>
      <c r="D1072" s="9" t="s">
        <v>14119</v>
      </c>
      <c r="E1072" s="10" t="s">
        <v>14124</v>
      </c>
      <c r="F1072" s="10" t="str">
        <f t="shared" si="200"/>
        <v>B07DGD4Z4C</v>
      </c>
      <c r="G1072" s="10" t="str">
        <f t="shared" si="200"/>
        <v>USBMixerGrinders</v>
      </c>
      <c r="H1072" s="23">
        <f t="shared" si="200"/>
        <v>3499</v>
      </c>
      <c r="I1072" s="23">
        <f t="shared" si="200"/>
        <v>5795</v>
      </c>
      <c r="J1072" s="11">
        <f t="shared" si="200"/>
        <v>0.4</v>
      </c>
      <c r="K1072" s="23">
        <f t="shared" si="192"/>
        <v>17385</v>
      </c>
      <c r="L1072" s="23">
        <f t="shared" si="193"/>
        <v>6298.2</v>
      </c>
      <c r="M1072" s="23">
        <f t="shared" si="195"/>
        <v>26</v>
      </c>
      <c r="N1072" s="23" t="str">
        <f t="shared" si="194"/>
        <v>Dec</v>
      </c>
      <c r="O1072" s="23">
        <f t="shared" si="196"/>
        <v>2021</v>
      </c>
    </row>
    <row r="1073" spans="1:15" x14ac:dyDescent="0.55000000000000004">
      <c r="A1073" s="33">
        <v>44557</v>
      </c>
      <c r="B1073" s="9" t="s">
        <v>9653</v>
      </c>
      <c r="C1073" s="9">
        <v>2</v>
      </c>
      <c r="D1073" s="9" t="s">
        <v>14118</v>
      </c>
      <c r="E1073" s="10" t="s">
        <v>14121</v>
      </c>
      <c r="F1073" s="10" t="str">
        <f t="shared" si="200"/>
        <v>B07GMFY9QM</v>
      </c>
      <c r="G1073" s="10" t="str">
        <f t="shared" si="200"/>
        <v>USBEggBoilers</v>
      </c>
      <c r="H1073" s="23">
        <f t="shared" si="200"/>
        <v>379</v>
      </c>
      <c r="I1073" s="23">
        <f t="shared" si="200"/>
        <v>999</v>
      </c>
      <c r="J1073" s="11">
        <f t="shared" si="200"/>
        <v>0.62</v>
      </c>
      <c r="K1073" s="23">
        <f t="shared" si="192"/>
        <v>1998</v>
      </c>
      <c r="L1073" s="23">
        <f t="shared" si="193"/>
        <v>288.04000000000002</v>
      </c>
      <c r="M1073" s="23">
        <f t="shared" si="195"/>
        <v>27</v>
      </c>
      <c r="N1073" s="23" t="str">
        <f t="shared" si="194"/>
        <v>Dec</v>
      </c>
      <c r="O1073" s="23">
        <f t="shared" si="196"/>
        <v>2021</v>
      </c>
    </row>
    <row r="1074" spans="1:15" x14ac:dyDescent="0.55000000000000004">
      <c r="A1074" s="33">
        <v>44558</v>
      </c>
      <c r="B1074" s="9" t="s">
        <v>9664</v>
      </c>
      <c r="C1074" s="9">
        <v>9</v>
      </c>
      <c r="D1074" s="9" t="s">
        <v>14119</v>
      </c>
      <c r="E1074" s="10" t="s">
        <v>14124</v>
      </c>
      <c r="F1074" s="10" t="str">
        <f t="shared" ref="F1074:J1083" si="201">VLOOKUP($B1074,Cleaned_data,F$2,FALSE)</f>
        <v>B0BGPN4GGH</v>
      </c>
      <c r="G1074" s="10" t="str">
        <f t="shared" si="201"/>
        <v>USBElectricHeaters</v>
      </c>
      <c r="H1074" s="23">
        <f t="shared" si="201"/>
        <v>1099</v>
      </c>
      <c r="I1074" s="23">
        <f t="shared" si="201"/>
        <v>2400</v>
      </c>
      <c r="J1074" s="11">
        <f t="shared" si="201"/>
        <v>0.54</v>
      </c>
      <c r="K1074" s="23">
        <f t="shared" si="192"/>
        <v>21600</v>
      </c>
      <c r="L1074" s="23">
        <f t="shared" si="193"/>
        <v>4549.8599999999997</v>
      </c>
      <c r="M1074" s="23">
        <f t="shared" si="195"/>
        <v>28</v>
      </c>
      <c r="N1074" s="23" t="str">
        <f t="shared" si="194"/>
        <v>Dec</v>
      </c>
      <c r="O1074" s="23">
        <f t="shared" si="196"/>
        <v>2021</v>
      </c>
    </row>
    <row r="1075" spans="1:15" x14ac:dyDescent="0.55000000000000004">
      <c r="A1075" s="33">
        <v>44559</v>
      </c>
      <c r="B1075" s="9" t="s">
        <v>9674</v>
      </c>
      <c r="C1075" s="9">
        <v>5</v>
      </c>
      <c r="D1075" s="9" t="s">
        <v>14118</v>
      </c>
      <c r="E1075" s="10" t="s">
        <v>14121</v>
      </c>
      <c r="F1075" s="10" t="str">
        <f t="shared" si="201"/>
        <v>B0B2DZ5S6R</v>
      </c>
      <c r="G1075" s="10" t="str">
        <f t="shared" si="201"/>
        <v>Kettle&amp;ToasterSets</v>
      </c>
      <c r="H1075" s="23">
        <f t="shared" si="201"/>
        <v>749</v>
      </c>
      <c r="I1075" s="23">
        <f t="shared" si="201"/>
        <v>1299</v>
      </c>
      <c r="J1075" s="11">
        <f t="shared" si="201"/>
        <v>0.42</v>
      </c>
      <c r="K1075" s="23">
        <f t="shared" si="192"/>
        <v>6495</v>
      </c>
      <c r="L1075" s="23">
        <f t="shared" si="193"/>
        <v>2172.1000000000004</v>
      </c>
      <c r="M1075" s="23">
        <f t="shared" si="195"/>
        <v>29</v>
      </c>
      <c r="N1075" s="23" t="str">
        <f t="shared" si="194"/>
        <v>Dec</v>
      </c>
      <c r="O1075" s="23">
        <f t="shared" si="196"/>
        <v>2021</v>
      </c>
    </row>
    <row r="1076" spans="1:15" x14ac:dyDescent="0.55000000000000004">
      <c r="A1076" s="33">
        <v>44560</v>
      </c>
      <c r="B1076" s="9" t="s">
        <v>9684</v>
      </c>
      <c r="C1076" s="9">
        <v>6</v>
      </c>
      <c r="D1076" s="9" t="s">
        <v>14119</v>
      </c>
      <c r="E1076" s="10" t="s">
        <v>14124</v>
      </c>
      <c r="F1076" s="10" t="str">
        <f t="shared" si="201"/>
        <v>B07S851WX5</v>
      </c>
      <c r="G1076" s="10" t="str">
        <f t="shared" si="201"/>
        <v>USBSandwichMakers</v>
      </c>
      <c r="H1076" s="23">
        <f t="shared" si="201"/>
        <v>1299</v>
      </c>
      <c r="I1076" s="23">
        <f t="shared" si="201"/>
        <v>1299</v>
      </c>
      <c r="J1076" s="11">
        <f t="shared" si="201"/>
        <v>0</v>
      </c>
      <c r="K1076" s="23">
        <f t="shared" si="192"/>
        <v>7794</v>
      </c>
      <c r="L1076" s="23">
        <f t="shared" si="193"/>
        <v>7794</v>
      </c>
      <c r="M1076" s="23">
        <f t="shared" si="195"/>
        <v>30</v>
      </c>
      <c r="N1076" s="23" t="str">
        <f t="shared" si="194"/>
        <v>Dec</v>
      </c>
      <c r="O1076" s="23">
        <f t="shared" si="196"/>
        <v>2021</v>
      </c>
    </row>
    <row r="1077" spans="1:15" x14ac:dyDescent="0.55000000000000004">
      <c r="A1077" s="33">
        <v>44561</v>
      </c>
      <c r="B1077" s="9" t="s">
        <v>9695</v>
      </c>
      <c r="C1077" s="9">
        <v>8</v>
      </c>
      <c r="D1077" s="9" t="s">
        <v>14118</v>
      </c>
      <c r="E1077" s="10" t="s">
        <v>14121</v>
      </c>
      <c r="F1077" s="10" t="str">
        <f t="shared" si="201"/>
        <v>B01MY839VW</v>
      </c>
      <c r="G1077" s="10" t="str">
        <f t="shared" si="201"/>
        <v>Irons</v>
      </c>
      <c r="H1077" s="23">
        <f t="shared" si="201"/>
        <v>549</v>
      </c>
      <c r="I1077" s="23">
        <f t="shared" si="201"/>
        <v>1090</v>
      </c>
      <c r="J1077" s="11">
        <f t="shared" si="201"/>
        <v>0.5</v>
      </c>
      <c r="K1077" s="23">
        <f t="shared" si="192"/>
        <v>8720</v>
      </c>
      <c r="L1077" s="23">
        <f t="shared" si="193"/>
        <v>2196</v>
      </c>
      <c r="M1077" s="23">
        <f t="shared" si="195"/>
        <v>31</v>
      </c>
      <c r="N1077" s="23" t="str">
        <f t="shared" si="194"/>
        <v>Dec</v>
      </c>
      <c r="O1077" s="23">
        <f t="shared" si="196"/>
        <v>2021</v>
      </c>
    </row>
    <row r="1078" spans="1:15" x14ac:dyDescent="0.55000000000000004">
      <c r="A1078" s="33">
        <v>44562</v>
      </c>
      <c r="B1078" s="9" t="s">
        <v>9705</v>
      </c>
      <c r="C1078" s="9">
        <v>10</v>
      </c>
      <c r="D1078" s="9" t="s">
        <v>14119</v>
      </c>
      <c r="E1078" s="10" t="s">
        <v>14124</v>
      </c>
      <c r="F1078" s="10" t="str">
        <f t="shared" si="201"/>
        <v>B09LV1CMGH</v>
      </c>
      <c r="G1078" s="10" t="str">
        <f t="shared" si="201"/>
        <v>USBFanHeaters</v>
      </c>
      <c r="H1078" s="23">
        <f t="shared" si="201"/>
        <v>899</v>
      </c>
      <c r="I1078" s="23">
        <f t="shared" si="201"/>
        <v>2000</v>
      </c>
      <c r="J1078" s="11">
        <f t="shared" si="201"/>
        <v>0.55000000000000004</v>
      </c>
      <c r="K1078" s="23">
        <f t="shared" si="192"/>
        <v>20000</v>
      </c>
      <c r="L1078" s="23">
        <f t="shared" si="193"/>
        <v>4045.4999999999995</v>
      </c>
      <c r="M1078" s="23">
        <f t="shared" si="195"/>
        <v>1</v>
      </c>
      <c r="N1078" s="23" t="str">
        <f t="shared" ref="N1078:N1108" si="202">TEXT(A1078,"mmm")</f>
        <v>Jan</v>
      </c>
      <c r="O1078" s="23">
        <f t="shared" si="196"/>
        <v>2022</v>
      </c>
    </row>
    <row r="1079" spans="1:15" x14ac:dyDescent="0.55000000000000004">
      <c r="A1079" s="33">
        <v>44563</v>
      </c>
      <c r="B1079" s="9" t="s">
        <v>9715</v>
      </c>
      <c r="C1079" s="9">
        <v>15</v>
      </c>
      <c r="D1079" s="9" t="s">
        <v>14118</v>
      </c>
      <c r="E1079" s="10" t="s">
        <v>14121</v>
      </c>
      <c r="F1079" s="10" t="str">
        <f t="shared" si="201"/>
        <v>B01EY310UM</v>
      </c>
      <c r="G1079" s="10" t="str">
        <f t="shared" si="201"/>
        <v>Irons</v>
      </c>
      <c r="H1079" s="23">
        <f t="shared" si="201"/>
        <v>1321</v>
      </c>
      <c r="I1079" s="23">
        <f t="shared" si="201"/>
        <v>1545</v>
      </c>
      <c r="J1079" s="11">
        <f t="shared" si="201"/>
        <v>0.14000000000000001</v>
      </c>
      <c r="K1079" s="23">
        <f t="shared" si="192"/>
        <v>23175</v>
      </c>
      <c r="L1079" s="23">
        <f t="shared" si="193"/>
        <v>17040.900000000001</v>
      </c>
      <c r="M1079" s="23">
        <f t="shared" si="195"/>
        <v>2</v>
      </c>
      <c r="N1079" s="23" t="str">
        <f t="shared" si="202"/>
        <v>Jan</v>
      </c>
      <c r="O1079" s="23">
        <f t="shared" si="196"/>
        <v>2022</v>
      </c>
    </row>
    <row r="1080" spans="1:15" x14ac:dyDescent="0.55000000000000004">
      <c r="A1080" s="33">
        <v>44564</v>
      </c>
      <c r="B1080" s="9" t="s">
        <v>9726</v>
      </c>
      <c r="C1080" s="9">
        <v>17</v>
      </c>
      <c r="D1080" s="9" t="s">
        <v>14119</v>
      </c>
      <c r="E1080" s="10" t="s">
        <v>14124</v>
      </c>
      <c r="F1080" s="10" t="str">
        <f t="shared" si="201"/>
        <v>B09NL7LBWT</v>
      </c>
      <c r="G1080" s="10" t="str">
        <f t="shared" si="201"/>
        <v>LintShavers</v>
      </c>
      <c r="H1080" s="23">
        <f t="shared" si="201"/>
        <v>1099</v>
      </c>
      <c r="I1080" s="23">
        <f t="shared" si="201"/>
        <v>1999</v>
      </c>
      <c r="J1080" s="11">
        <f t="shared" si="201"/>
        <v>0.45</v>
      </c>
      <c r="K1080" s="23">
        <f t="shared" si="192"/>
        <v>33983</v>
      </c>
      <c r="L1080" s="23">
        <f t="shared" si="193"/>
        <v>10275.650000000001</v>
      </c>
      <c r="M1080" s="23">
        <f t="shared" si="195"/>
        <v>3</v>
      </c>
      <c r="N1080" s="23" t="str">
        <f t="shared" si="202"/>
        <v>Jan</v>
      </c>
      <c r="O1080" s="23">
        <f t="shared" si="196"/>
        <v>2022</v>
      </c>
    </row>
    <row r="1081" spans="1:15" x14ac:dyDescent="0.55000000000000004">
      <c r="A1081" s="33">
        <v>44565</v>
      </c>
      <c r="B1081" s="9" t="s">
        <v>9736</v>
      </c>
      <c r="C1081" s="9">
        <v>18</v>
      </c>
      <c r="D1081" s="9" t="s">
        <v>14118</v>
      </c>
      <c r="E1081" s="10" t="s">
        <v>14121</v>
      </c>
      <c r="F1081" s="10" t="str">
        <f t="shared" si="201"/>
        <v>B008YW8M0G</v>
      </c>
      <c r="G1081" s="10" t="str">
        <f t="shared" si="201"/>
        <v>Irons</v>
      </c>
      <c r="H1081" s="23">
        <f t="shared" si="201"/>
        <v>775</v>
      </c>
      <c r="I1081" s="23">
        <f t="shared" si="201"/>
        <v>875</v>
      </c>
      <c r="J1081" s="11">
        <f t="shared" si="201"/>
        <v>0.11</v>
      </c>
      <c r="K1081" s="23">
        <f t="shared" si="192"/>
        <v>15750</v>
      </c>
      <c r="L1081" s="23">
        <f t="shared" si="193"/>
        <v>12415.5</v>
      </c>
      <c r="M1081" s="23">
        <f t="shared" si="195"/>
        <v>4</v>
      </c>
      <c r="N1081" s="23" t="str">
        <f t="shared" si="202"/>
        <v>Jan</v>
      </c>
      <c r="O1081" s="23">
        <f t="shared" si="196"/>
        <v>2022</v>
      </c>
    </row>
    <row r="1082" spans="1:15" x14ac:dyDescent="0.55000000000000004">
      <c r="A1082" s="33">
        <v>44566</v>
      </c>
      <c r="B1082" s="9" t="s">
        <v>9747</v>
      </c>
      <c r="C1082" s="9">
        <v>6</v>
      </c>
      <c r="D1082" s="9" t="s">
        <v>14119</v>
      </c>
      <c r="E1082" s="10" t="s">
        <v>14124</v>
      </c>
      <c r="F1082" s="10" t="str">
        <f t="shared" si="201"/>
        <v>B097R3XH9R</v>
      </c>
      <c r="G1082" s="10" t="str">
        <f t="shared" si="201"/>
        <v>USBStorageWaterHeaters</v>
      </c>
      <c r="H1082" s="23">
        <f t="shared" si="201"/>
        <v>6299</v>
      </c>
      <c r="I1082" s="23">
        <f t="shared" si="201"/>
        <v>15270</v>
      </c>
      <c r="J1082" s="11">
        <f t="shared" si="201"/>
        <v>0.59</v>
      </c>
      <c r="K1082" s="23">
        <f t="shared" si="192"/>
        <v>91620</v>
      </c>
      <c r="L1082" s="23">
        <f t="shared" si="193"/>
        <v>15495.54</v>
      </c>
      <c r="M1082" s="23">
        <f t="shared" si="195"/>
        <v>5</v>
      </c>
      <c r="N1082" s="23" t="str">
        <f t="shared" si="202"/>
        <v>Jan</v>
      </c>
      <c r="O1082" s="23">
        <f t="shared" si="196"/>
        <v>2022</v>
      </c>
    </row>
    <row r="1083" spans="1:15" x14ac:dyDescent="0.55000000000000004">
      <c r="A1083" s="33">
        <v>44567</v>
      </c>
      <c r="B1083" s="9" t="s">
        <v>9758</v>
      </c>
      <c r="C1083" s="9">
        <v>6</v>
      </c>
      <c r="D1083" s="9" t="s">
        <v>14118</v>
      </c>
      <c r="E1083" s="10" t="s">
        <v>14121</v>
      </c>
      <c r="F1083" s="10" t="str">
        <f t="shared" si="201"/>
        <v>B08TM71L54</v>
      </c>
      <c r="G1083" s="10" t="str">
        <f t="shared" si="201"/>
        <v>Irons</v>
      </c>
      <c r="H1083" s="23">
        <f t="shared" si="201"/>
        <v>3190</v>
      </c>
      <c r="I1083" s="23">
        <f t="shared" si="201"/>
        <v>4195</v>
      </c>
      <c r="J1083" s="11">
        <f t="shared" si="201"/>
        <v>0.24</v>
      </c>
      <c r="K1083" s="23">
        <f t="shared" si="192"/>
        <v>25170</v>
      </c>
      <c r="L1083" s="23">
        <f t="shared" si="193"/>
        <v>14546.4</v>
      </c>
      <c r="M1083" s="23">
        <f t="shared" si="195"/>
        <v>6</v>
      </c>
      <c r="N1083" s="23" t="str">
        <f t="shared" si="202"/>
        <v>Jan</v>
      </c>
      <c r="O1083" s="23">
        <f t="shared" si="196"/>
        <v>2022</v>
      </c>
    </row>
    <row r="1084" spans="1:15" x14ac:dyDescent="0.55000000000000004">
      <c r="A1084" s="33">
        <v>44568</v>
      </c>
      <c r="B1084" s="9" t="s">
        <v>9770</v>
      </c>
      <c r="C1084" s="23">
        <v>6</v>
      </c>
      <c r="D1084" s="9" t="s">
        <v>14119</v>
      </c>
      <c r="E1084" s="10" t="s">
        <v>14124</v>
      </c>
      <c r="F1084" s="10" t="str">
        <f t="shared" ref="F1084:J1093" si="203">VLOOKUP($B1084,Cleaned_data,F$2,FALSE)</f>
        <v>B0BPBXNQQT</v>
      </c>
      <c r="G1084" s="10" t="str">
        <f t="shared" si="203"/>
        <v>USBElectricHeaters</v>
      </c>
      <c r="H1084" s="23">
        <f t="shared" si="203"/>
        <v>799</v>
      </c>
      <c r="I1084" s="23">
        <f t="shared" si="203"/>
        <v>1989</v>
      </c>
      <c r="J1084" s="11">
        <f t="shared" si="203"/>
        <v>0.6</v>
      </c>
      <c r="K1084" s="23">
        <f t="shared" si="192"/>
        <v>11934</v>
      </c>
      <c r="L1084" s="23">
        <f t="shared" si="193"/>
        <v>1917.6000000000001</v>
      </c>
      <c r="M1084" s="23">
        <f t="shared" si="195"/>
        <v>7</v>
      </c>
      <c r="N1084" s="23" t="str">
        <f t="shared" si="202"/>
        <v>Jan</v>
      </c>
      <c r="O1084" s="23">
        <f t="shared" si="196"/>
        <v>2022</v>
      </c>
    </row>
    <row r="1085" spans="1:15" x14ac:dyDescent="0.55000000000000004">
      <c r="A1085" s="33">
        <v>44569</v>
      </c>
      <c r="B1085" s="9" t="s">
        <v>9780</v>
      </c>
      <c r="C1085" s="9">
        <v>7</v>
      </c>
      <c r="D1085" s="9" t="s">
        <v>14118</v>
      </c>
      <c r="E1085" s="10" t="s">
        <v>14121</v>
      </c>
      <c r="F1085" s="10" t="str">
        <f t="shared" si="203"/>
        <v>B00W56GLOQ</v>
      </c>
      <c r="G1085" s="10" t="str">
        <f t="shared" si="203"/>
        <v>USBJuicerMixerGrinders</v>
      </c>
      <c r="H1085" s="23">
        <f t="shared" si="203"/>
        <v>2699</v>
      </c>
      <c r="I1085" s="23">
        <f t="shared" si="203"/>
        <v>5000</v>
      </c>
      <c r="J1085" s="11">
        <f t="shared" si="203"/>
        <v>0.46</v>
      </c>
      <c r="K1085" s="23">
        <f t="shared" si="192"/>
        <v>35000</v>
      </c>
      <c r="L1085" s="23">
        <f t="shared" si="193"/>
        <v>10202.220000000001</v>
      </c>
      <c r="M1085" s="23">
        <f t="shared" si="195"/>
        <v>8</v>
      </c>
      <c r="N1085" s="23" t="str">
        <f t="shared" si="202"/>
        <v>Jan</v>
      </c>
      <c r="O1085" s="23">
        <f t="shared" si="196"/>
        <v>2022</v>
      </c>
    </row>
    <row r="1086" spans="1:15" x14ac:dyDescent="0.55000000000000004">
      <c r="A1086" s="33">
        <v>44570</v>
      </c>
      <c r="B1086" s="9" t="s">
        <v>9790</v>
      </c>
      <c r="C1086" s="9">
        <v>7</v>
      </c>
      <c r="D1086" s="9" t="s">
        <v>14119</v>
      </c>
      <c r="E1086" s="10" t="s">
        <v>14124</v>
      </c>
      <c r="F1086" s="10" t="str">
        <f t="shared" si="203"/>
        <v>B0883KDSXC</v>
      </c>
      <c r="G1086" s="10" t="str">
        <f t="shared" si="203"/>
        <v>Irons</v>
      </c>
      <c r="H1086" s="23">
        <f t="shared" si="203"/>
        <v>599</v>
      </c>
      <c r="I1086" s="23">
        <f t="shared" si="203"/>
        <v>990</v>
      </c>
      <c r="J1086" s="11">
        <f t="shared" si="203"/>
        <v>0.39</v>
      </c>
      <c r="K1086" s="23">
        <f t="shared" si="192"/>
        <v>6930</v>
      </c>
      <c r="L1086" s="23">
        <f t="shared" si="193"/>
        <v>2557.73</v>
      </c>
      <c r="M1086" s="23">
        <f t="shared" si="195"/>
        <v>9</v>
      </c>
      <c r="N1086" s="23" t="str">
        <f t="shared" si="202"/>
        <v>Jan</v>
      </c>
      <c r="O1086" s="23">
        <f t="shared" si="196"/>
        <v>2022</v>
      </c>
    </row>
    <row r="1087" spans="1:15" x14ac:dyDescent="0.55000000000000004">
      <c r="A1087" s="33">
        <v>44571</v>
      </c>
      <c r="B1087" s="9" t="s">
        <v>9800</v>
      </c>
      <c r="C1087" s="9">
        <v>7</v>
      </c>
      <c r="D1087" s="9" t="s">
        <v>14118</v>
      </c>
      <c r="E1087" s="10" t="s">
        <v>14121</v>
      </c>
      <c r="F1087" s="10" t="str">
        <f t="shared" si="203"/>
        <v>B078V8R9BS</v>
      </c>
      <c r="G1087" s="10" t="str">
        <f t="shared" si="203"/>
        <v>Kettle&amp;ToasterSets</v>
      </c>
      <c r="H1087" s="23">
        <f t="shared" si="203"/>
        <v>749</v>
      </c>
      <c r="I1087" s="23">
        <f t="shared" si="203"/>
        <v>1111</v>
      </c>
      <c r="J1087" s="11">
        <f t="shared" si="203"/>
        <v>0.33</v>
      </c>
      <c r="K1087" s="23">
        <f t="shared" si="192"/>
        <v>7777</v>
      </c>
      <c r="L1087" s="23">
        <f t="shared" si="193"/>
        <v>3512.8099999999995</v>
      </c>
      <c r="M1087" s="23">
        <f t="shared" si="195"/>
        <v>10</v>
      </c>
      <c r="N1087" s="23" t="str">
        <f t="shared" si="202"/>
        <v>Jan</v>
      </c>
      <c r="O1087" s="23">
        <f t="shared" si="196"/>
        <v>2022</v>
      </c>
    </row>
    <row r="1088" spans="1:15" x14ac:dyDescent="0.55000000000000004">
      <c r="A1088" s="33">
        <v>44572</v>
      </c>
      <c r="B1088" s="9" t="s">
        <v>9811</v>
      </c>
      <c r="C1088" s="9">
        <v>7</v>
      </c>
      <c r="D1088" s="9" t="s">
        <v>14119</v>
      </c>
      <c r="E1088" s="10" t="s">
        <v>14124</v>
      </c>
      <c r="F1088" s="10" t="str">
        <f t="shared" si="203"/>
        <v>B08GSQXLJ2</v>
      </c>
      <c r="G1088" s="10" t="str">
        <f t="shared" si="203"/>
        <v>USBStorageWaterHeaters</v>
      </c>
      <c r="H1088" s="23">
        <f t="shared" si="203"/>
        <v>6199</v>
      </c>
      <c r="I1088" s="23">
        <f t="shared" si="203"/>
        <v>10400</v>
      </c>
      <c r="J1088" s="11">
        <f t="shared" si="203"/>
        <v>0.4</v>
      </c>
      <c r="K1088" s="23">
        <f t="shared" si="192"/>
        <v>72800</v>
      </c>
      <c r="L1088" s="23">
        <f t="shared" si="193"/>
        <v>26035.8</v>
      </c>
      <c r="M1088" s="23">
        <f t="shared" si="195"/>
        <v>11</v>
      </c>
      <c r="N1088" s="23" t="str">
        <f t="shared" si="202"/>
        <v>Jan</v>
      </c>
      <c r="O1088" s="23">
        <f t="shared" si="196"/>
        <v>2022</v>
      </c>
    </row>
    <row r="1089" spans="1:15" x14ac:dyDescent="0.55000000000000004">
      <c r="A1089" s="33">
        <v>44573</v>
      </c>
      <c r="B1089" s="9" t="s">
        <v>9823</v>
      </c>
      <c r="C1089" s="9">
        <v>7</v>
      </c>
      <c r="D1089" s="9" t="s">
        <v>14118</v>
      </c>
      <c r="E1089" s="10" t="s">
        <v>14121</v>
      </c>
      <c r="F1089" s="10" t="str">
        <f t="shared" si="203"/>
        <v>B01M5B0TPW</v>
      </c>
      <c r="G1089" s="10" t="str">
        <f t="shared" si="203"/>
        <v>USBMiniFoodProcessors&amp;Choppers</v>
      </c>
      <c r="H1089" s="23">
        <f t="shared" si="203"/>
        <v>1819</v>
      </c>
      <c r="I1089" s="23">
        <f t="shared" si="203"/>
        <v>2490</v>
      </c>
      <c r="J1089" s="11">
        <f t="shared" si="203"/>
        <v>0.27</v>
      </c>
      <c r="K1089" s="23">
        <f t="shared" si="192"/>
        <v>17430</v>
      </c>
      <c r="L1089" s="23">
        <f t="shared" si="193"/>
        <v>9295.09</v>
      </c>
      <c r="M1089" s="23">
        <f t="shared" si="195"/>
        <v>12</v>
      </c>
      <c r="N1089" s="23" t="str">
        <f t="shared" si="202"/>
        <v>Jan</v>
      </c>
      <c r="O1089" s="23">
        <f t="shared" si="196"/>
        <v>2022</v>
      </c>
    </row>
    <row r="1090" spans="1:15" x14ac:dyDescent="0.55000000000000004">
      <c r="A1090" s="33">
        <v>44574</v>
      </c>
      <c r="B1090" s="9" t="s">
        <v>9835</v>
      </c>
      <c r="C1090" s="9">
        <v>7</v>
      </c>
      <c r="D1090" s="9" t="s">
        <v>14119</v>
      </c>
      <c r="E1090" s="10" t="s">
        <v>14124</v>
      </c>
      <c r="F1090" s="10" t="str">
        <f t="shared" si="203"/>
        <v>B082KVTRW8</v>
      </c>
      <c r="G1090" s="10" t="str">
        <f t="shared" si="203"/>
        <v>Kettle&amp;ToasterSets</v>
      </c>
      <c r="H1090" s="23">
        <f t="shared" si="203"/>
        <v>1199</v>
      </c>
      <c r="I1090" s="23">
        <f t="shared" si="203"/>
        <v>1900</v>
      </c>
      <c r="J1090" s="11">
        <f t="shared" si="203"/>
        <v>0.37</v>
      </c>
      <c r="K1090" s="23">
        <f t="shared" si="192"/>
        <v>13300</v>
      </c>
      <c r="L1090" s="23">
        <f t="shared" si="193"/>
        <v>5287.59</v>
      </c>
      <c r="M1090" s="23">
        <f t="shared" si="195"/>
        <v>13</v>
      </c>
      <c r="N1090" s="23" t="str">
        <f t="shared" si="202"/>
        <v>Jan</v>
      </c>
      <c r="O1090" s="23">
        <f t="shared" si="196"/>
        <v>2022</v>
      </c>
    </row>
    <row r="1091" spans="1:15" x14ac:dyDescent="0.55000000000000004">
      <c r="A1091" s="33">
        <v>44575</v>
      </c>
      <c r="B1091" s="9" t="s">
        <v>9845</v>
      </c>
      <c r="C1091" s="9">
        <v>7</v>
      </c>
      <c r="D1091" s="9" t="s">
        <v>14118</v>
      </c>
      <c r="E1091" s="10" t="s">
        <v>14121</v>
      </c>
      <c r="F1091" s="10" t="str">
        <f t="shared" si="203"/>
        <v>B08CFJBZRK</v>
      </c>
      <c r="G1091" s="10" t="str">
        <f t="shared" si="203"/>
        <v>USBMixerGrinders</v>
      </c>
      <c r="H1091" s="23">
        <f t="shared" si="203"/>
        <v>3249</v>
      </c>
      <c r="I1091" s="23">
        <f t="shared" si="203"/>
        <v>6295</v>
      </c>
      <c r="J1091" s="11">
        <f t="shared" si="203"/>
        <v>0.48</v>
      </c>
      <c r="K1091" s="23">
        <f t="shared" si="192"/>
        <v>44065</v>
      </c>
      <c r="L1091" s="23">
        <f t="shared" si="193"/>
        <v>11826.36</v>
      </c>
      <c r="M1091" s="23">
        <f t="shared" si="195"/>
        <v>14</v>
      </c>
      <c r="N1091" s="23" t="str">
        <f t="shared" si="202"/>
        <v>Jan</v>
      </c>
      <c r="O1091" s="23">
        <f t="shared" si="196"/>
        <v>2022</v>
      </c>
    </row>
    <row r="1092" spans="1:15" x14ac:dyDescent="0.55000000000000004">
      <c r="A1092" s="33">
        <v>44576</v>
      </c>
      <c r="B1092" s="9" t="s">
        <v>9857</v>
      </c>
      <c r="C1092" s="9">
        <v>11</v>
      </c>
      <c r="D1092" s="9" t="s">
        <v>14119</v>
      </c>
      <c r="E1092" s="10" t="s">
        <v>14124</v>
      </c>
      <c r="F1092" s="10" t="str">
        <f t="shared" si="203"/>
        <v>B07H3WDC4X</v>
      </c>
      <c r="G1092" s="10" t="str">
        <f t="shared" si="203"/>
        <v>USBEggBoilers</v>
      </c>
      <c r="H1092" s="23">
        <f t="shared" si="203"/>
        <v>349</v>
      </c>
      <c r="I1092" s="23">
        <f t="shared" si="203"/>
        <v>999</v>
      </c>
      <c r="J1092" s="11">
        <f t="shared" si="203"/>
        <v>0.65</v>
      </c>
      <c r="K1092" s="23">
        <f t="shared" ref="K1092:K1155" si="204">$I1092*$C1092</f>
        <v>10989</v>
      </c>
      <c r="L1092" s="23">
        <f t="shared" ref="L1092:L1155" si="205">$H1092*$C1092*(1-$J1092)</f>
        <v>1343.6499999999999</v>
      </c>
      <c r="M1092" s="23">
        <f t="shared" si="195"/>
        <v>15</v>
      </c>
      <c r="N1092" s="23" t="str">
        <f t="shared" si="202"/>
        <v>Jan</v>
      </c>
      <c r="O1092" s="23">
        <f t="shared" si="196"/>
        <v>2022</v>
      </c>
    </row>
    <row r="1093" spans="1:15" x14ac:dyDescent="0.55000000000000004">
      <c r="A1093" s="33">
        <v>44577</v>
      </c>
      <c r="B1093" s="9" t="s">
        <v>9867</v>
      </c>
      <c r="C1093" s="9">
        <v>11</v>
      </c>
      <c r="D1093" s="9" t="s">
        <v>14118</v>
      </c>
      <c r="E1093" s="10" t="s">
        <v>14121</v>
      </c>
      <c r="F1093" s="10" t="str">
        <f t="shared" si="203"/>
        <v>B09ZTZ9N3Q</v>
      </c>
      <c r="G1093" s="10" t="str">
        <f t="shared" si="203"/>
        <v>USBFanHeaters</v>
      </c>
      <c r="H1093" s="23">
        <f t="shared" si="203"/>
        <v>1049</v>
      </c>
      <c r="I1093" s="23">
        <f t="shared" si="203"/>
        <v>1699</v>
      </c>
      <c r="J1093" s="11">
        <f t="shared" si="203"/>
        <v>0.38</v>
      </c>
      <c r="K1093" s="23">
        <f t="shared" si="204"/>
        <v>18689</v>
      </c>
      <c r="L1093" s="23">
        <f t="shared" si="205"/>
        <v>7154.18</v>
      </c>
      <c r="M1093" s="23">
        <f t="shared" ref="M1093:M1156" si="206">DAY($A1093)</f>
        <v>16</v>
      </c>
      <c r="N1093" s="23" t="str">
        <f t="shared" si="202"/>
        <v>Jan</v>
      </c>
      <c r="O1093" s="23">
        <f t="shared" ref="O1093:O1156" si="207">YEAR(A1093)</f>
        <v>2022</v>
      </c>
    </row>
    <row r="1094" spans="1:15" x14ac:dyDescent="0.55000000000000004">
      <c r="A1094" s="33">
        <v>44578</v>
      </c>
      <c r="B1094" s="9" t="s">
        <v>9877</v>
      </c>
      <c r="C1094" s="9">
        <v>11</v>
      </c>
      <c r="D1094" s="9" t="s">
        <v>14119</v>
      </c>
      <c r="E1094" s="10" t="s">
        <v>14124</v>
      </c>
      <c r="F1094" s="10" t="str">
        <f t="shared" ref="F1094:J1103" si="208">VLOOKUP($B1094,Cleaned_data,F$2,FALSE)</f>
        <v>B083P71WKK</v>
      </c>
      <c r="G1094" s="10" t="str">
        <f t="shared" si="208"/>
        <v>DigitalScales</v>
      </c>
      <c r="H1094" s="23">
        <f t="shared" si="208"/>
        <v>799</v>
      </c>
      <c r="I1094" s="23">
        <f t="shared" si="208"/>
        <v>1500</v>
      </c>
      <c r="J1094" s="11">
        <f t="shared" si="208"/>
        <v>0.47</v>
      </c>
      <c r="K1094" s="23">
        <f t="shared" si="204"/>
        <v>16500</v>
      </c>
      <c r="L1094" s="23">
        <f t="shared" si="205"/>
        <v>4658.17</v>
      </c>
      <c r="M1094" s="23">
        <f t="shared" si="206"/>
        <v>17</v>
      </c>
      <c r="N1094" s="23" t="str">
        <f t="shared" si="202"/>
        <v>Jan</v>
      </c>
      <c r="O1094" s="23">
        <f t="shared" si="207"/>
        <v>2022</v>
      </c>
    </row>
    <row r="1095" spans="1:15" x14ac:dyDescent="0.55000000000000004">
      <c r="A1095" s="33">
        <v>44579</v>
      </c>
      <c r="B1095" s="9" t="s">
        <v>9888</v>
      </c>
      <c r="C1095" s="9">
        <v>11</v>
      </c>
      <c r="D1095" s="9" t="s">
        <v>14118</v>
      </c>
      <c r="E1095" s="10" t="s">
        <v>14121</v>
      </c>
      <c r="F1095" s="10" t="str">
        <f t="shared" si="208"/>
        <v>B097R4D42G</v>
      </c>
      <c r="G1095" s="10" t="str">
        <f t="shared" si="208"/>
        <v>USBStorageWaterHeaters</v>
      </c>
      <c r="H1095" s="23">
        <f t="shared" si="208"/>
        <v>4999</v>
      </c>
      <c r="I1095" s="23">
        <f t="shared" si="208"/>
        <v>9650</v>
      </c>
      <c r="J1095" s="11">
        <f t="shared" si="208"/>
        <v>0.48</v>
      </c>
      <c r="K1095" s="23">
        <f t="shared" si="204"/>
        <v>106150</v>
      </c>
      <c r="L1095" s="23">
        <f t="shared" si="205"/>
        <v>28594.280000000002</v>
      </c>
      <c r="M1095" s="23">
        <f t="shared" si="206"/>
        <v>18</v>
      </c>
      <c r="N1095" s="23" t="str">
        <f t="shared" si="202"/>
        <v>Jan</v>
      </c>
      <c r="O1095" s="23">
        <f t="shared" si="207"/>
        <v>2022</v>
      </c>
    </row>
    <row r="1096" spans="1:15" x14ac:dyDescent="0.55000000000000004">
      <c r="A1096" s="33">
        <v>44580</v>
      </c>
      <c r="B1096" s="9" t="s">
        <v>9899</v>
      </c>
      <c r="C1096" s="9">
        <v>9</v>
      </c>
      <c r="D1096" s="9" t="s">
        <v>14119</v>
      </c>
      <c r="E1096" s="10" t="s">
        <v>14124</v>
      </c>
      <c r="F1096" s="10" t="str">
        <f t="shared" si="208"/>
        <v>B07MKMFKPG</v>
      </c>
      <c r="G1096" s="10" t="str">
        <f t="shared" si="208"/>
        <v>USBMixerGrinders</v>
      </c>
      <c r="H1096" s="23">
        <f t="shared" si="208"/>
        <v>6999</v>
      </c>
      <c r="I1096" s="23">
        <f t="shared" si="208"/>
        <v>10590</v>
      </c>
      <c r="J1096" s="11">
        <f t="shared" si="208"/>
        <v>0.34</v>
      </c>
      <c r="K1096" s="23">
        <f t="shared" si="204"/>
        <v>95310</v>
      </c>
      <c r="L1096" s="23">
        <f t="shared" si="205"/>
        <v>41574.06</v>
      </c>
      <c r="M1096" s="23">
        <f t="shared" si="206"/>
        <v>19</v>
      </c>
      <c r="N1096" s="23" t="str">
        <f t="shared" si="202"/>
        <v>Jan</v>
      </c>
      <c r="O1096" s="23">
        <f t="shared" si="207"/>
        <v>2022</v>
      </c>
    </row>
    <row r="1097" spans="1:15" x14ac:dyDescent="0.55000000000000004">
      <c r="A1097" s="33">
        <v>44581</v>
      </c>
      <c r="B1097" s="9" t="s">
        <v>9910</v>
      </c>
      <c r="C1097" s="9">
        <v>5</v>
      </c>
      <c r="D1097" s="9" t="s">
        <v>14118</v>
      </c>
      <c r="E1097" s="10" t="s">
        <v>14121</v>
      </c>
      <c r="F1097" s="10" t="str">
        <f t="shared" si="208"/>
        <v>B0949FPSFY</v>
      </c>
      <c r="G1097" s="10" t="str">
        <f t="shared" si="208"/>
        <v>USBDigitalKitchenScales</v>
      </c>
      <c r="H1097" s="23">
        <f t="shared" si="208"/>
        <v>799</v>
      </c>
      <c r="I1097" s="23">
        <f t="shared" si="208"/>
        <v>1999</v>
      </c>
      <c r="J1097" s="11">
        <f t="shared" si="208"/>
        <v>0.6</v>
      </c>
      <c r="K1097" s="23">
        <f t="shared" si="204"/>
        <v>9995</v>
      </c>
      <c r="L1097" s="23">
        <f t="shared" si="205"/>
        <v>1598</v>
      </c>
      <c r="M1097" s="23">
        <f t="shared" si="206"/>
        <v>20</v>
      </c>
      <c r="N1097" s="23" t="str">
        <f t="shared" si="202"/>
        <v>Jan</v>
      </c>
      <c r="O1097" s="23">
        <f t="shared" si="207"/>
        <v>2022</v>
      </c>
    </row>
    <row r="1098" spans="1:15" x14ac:dyDescent="0.55000000000000004">
      <c r="A1098" s="33">
        <v>44582</v>
      </c>
      <c r="B1098" s="9" t="s">
        <v>9920</v>
      </c>
      <c r="C1098" s="9">
        <v>8</v>
      </c>
      <c r="D1098" s="9" t="s">
        <v>14119</v>
      </c>
      <c r="E1098" s="10" t="s">
        <v>14124</v>
      </c>
      <c r="F1098" s="10" t="str">
        <f t="shared" si="208"/>
        <v>B08F47T4X5</v>
      </c>
      <c r="G1098" s="10" t="str">
        <f t="shared" si="208"/>
        <v>USBVacuumSealers</v>
      </c>
      <c r="H1098" s="23">
        <f t="shared" si="208"/>
        <v>89</v>
      </c>
      <c r="I1098" s="23">
        <f t="shared" si="208"/>
        <v>89</v>
      </c>
      <c r="J1098" s="11">
        <f t="shared" si="208"/>
        <v>0</v>
      </c>
      <c r="K1098" s="23">
        <f t="shared" si="204"/>
        <v>712</v>
      </c>
      <c r="L1098" s="23">
        <f t="shared" si="205"/>
        <v>712</v>
      </c>
      <c r="M1098" s="23">
        <f t="shared" si="206"/>
        <v>21</v>
      </c>
      <c r="N1098" s="23" t="str">
        <f t="shared" si="202"/>
        <v>Jan</v>
      </c>
      <c r="O1098" s="23">
        <f t="shared" si="207"/>
        <v>2022</v>
      </c>
    </row>
    <row r="1099" spans="1:15" x14ac:dyDescent="0.55000000000000004">
      <c r="A1099" s="33">
        <v>44583</v>
      </c>
      <c r="B1099" s="9" t="s">
        <v>9931</v>
      </c>
      <c r="C1099" s="9">
        <v>7</v>
      </c>
      <c r="D1099" s="9" t="s">
        <v>14118</v>
      </c>
      <c r="E1099" s="10" t="s">
        <v>14121</v>
      </c>
      <c r="F1099" s="10" t="str">
        <f t="shared" si="208"/>
        <v>B01M0505SJ</v>
      </c>
      <c r="G1099" s="10" t="str">
        <f t="shared" si="208"/>
        <v>USBCeilingFans</v>
      </c>
      <c r="H1099" s="23">
        <f t="shared" si="208"/>
        <v>1400</v>
      </c>
      <c r="I1099" s="23">
        <f t="shared" si="208"/>
        <v>2485</v>
      </c>
      <c r="J1099" s="11">
        <f t="shared" si="208"/>
        <v>0.44</v>
      </c>
      <c r="K1099" s="23">
        <f t="shared" si="204"/>
        <v>17395</v>
      </c>
      <c r="L1099" s="23">
        <f t="shared" si="205"/>
        <v>5488.0000000000009</v>
      </c>
      <c r="M1099" s="23">
        <f t="shared" si="206"/>
        <v>22</v>
      </c>
      <c r="N1099" s="23" t="str">
        <f t="shared" si="202"/>
        <v>Jan</v>
      </c>
      <c r="O1099" s="23">
        <f t="shared" si="207"/>
        <v>2022</v>
      </c>
    </row>
    <row r="1100" spans="1:15" x14ac:dyDescent="0.55000000000000004">
      <c r="A1100" s="33">
        <v>44584</v>
      </c>
      <c r="B1100" s="9" t="s">
        <v>9943</v>
      </c>
      <c r="C1100" s="9">
        <v>6</v>
      </c>
      <c r="D1100" s="9" t="s">
        <v>14119</v>
      </c>
      <c r="E1100" s="10" t="s">
        <v>14124</v>
      </c>
      <c r="F1100" s="10" t="str">
        <f t="shared" si="208"/>
        <v>B08D6RCM3Q</v>
      </c>
      <c r="G1100" s="10" t="str">
        <f t="shared" si="208"/>
        <v>USBLaundryBaskets</v>
      </c>
      <c r="H1100" s="23">
        <f t="shared" si="208"/>
        <v>355</v>
      </c>
      <c r="I1100" s="23">
        <f t="shared" si="208"/>
        <v>899</v>
      </c>
      <c r="J1100" s="11">
        <f t="shared" si="208"/>
        <v>0.61</v>
      </c>
      <c r="K1100" s="23">
        <f t="shared" si="204"/>
        <v>5394</v>
      </c>
      <c r="L1100" s="23">
        <f t="shared" si="205"/>
        <v>830.7</v>
      </c>
      <c r="M1100" s="23">
        <f t="shared" si="206"/>
        <v>23</v>
      </c>
      <c r="N1100" s="23" t="str">
        <f t="shared" si="202"/>
        <v>Jan</v>
      </c>
      <c r="O1100" s="23">
        <f t="shared" si="207"/>
        <v>2022</v>
      </c>
    </row>
    <row r="1101" spans="1:15" x14ac:dyDescent="0.55000000000000004">
      <c r="A1101" s="33">
        <v>44585</v>
      </c>
      <c r="B1101" s="9" t="s">
        <v>9954</v>
      </c>
      <c r="C1101" s="9">
        <v>15</v>
      </c>
      <c r="D1101" s="9" t="s">
        <v>14118</v>
      </c>
      <c r="E1101" s="10" t="s">
        <v>14121</v>
      </c>
      <c r="F1101" s="10" t="str">
        <f t="shared" si="208"/>
        <v>B009P2LITG</v>
      </c>
      <c r="G1101" s="10" t="str">
        <f t="shared" si="208"/>
        <v>USBElectricHeaters</v>
      </c>
      <c r="H1101" s="23">
        <f t="shared" si="208"/>
        <v>2169</v>
      </c>
      <c r="I1101" s="23">
        <f t="shared" si="208"/>
        <v>3279</v>
      </c>
      <c r="J1101" s="11">
        <f t="shared" si="208"/>
        <v>0.34</v>
      </c>
      <c r="K1101" s="23">
        <f t="shared" si="204"/>
        <v>49185</v>
      </c>
      <c r="L1101" s="23">
        <f t="shared" si="205"/>
        <v>21473.1</v>
      </c>
      <c r="M1101" s="23">
        <f t="shared" si="206"/>
        <v>24</v>
      </c>
      <c r="N1101" s="23" t="str">
        <f t="shared" si="202"/>
        <v>Jan</v>
      </c>
      <c r="O1101" s="23">
        <f t="shared" si="207"/>
        <v>2022</v>
      </c>
    </row>
    <row r="1102" spans="1:15" x14ac:dyDescent="0.55000000000000004">
      <c r="A1102" s="33">
        <v>44586</v>
      </c>
      <c r="B1102" s="9" t="s">
        <v>9966</v>
      </c>
      <c r="C1102" s="9">
        <v>23</v>
      </c>
      <c r="D1102" s="9" t="s">
        <v>14119</v>
      </c>
      <c r="E1102" s="10" t="s">
        <v>14124</v>
      </c>
      <c r="F1102" s="10" t="str">
        <f t="shared" si="208"/>
        <v>B00V9NHDI4</v>
      </c>
      <c r="G1102" s="10" t="str">
        <f t="shared" si="208"/>
        <v>Vacuums</v>
      </c>
      <c r="H1102" s="23">
        <f t="shared" si="208"/>
        <v>2799</v>
      </c>
      <c r="I1102" s="23">
        <f t="shared" si="208"/>
        <v>3799</v>
      </c>
      <c r="J1102" s="11">
        <f t="shared" si="208"/>
        <v>0.26</v>
      </c>
      <c r="K1102" s="23">
        <f t="shared" si="204"/>
        <v>87377</v>
      </c>
      <c r="L1102" s="23">
        <f t="shared" si="205"/>
        <v>47638.979999999996</v>
      </c>
      <c r="M1102" s="23">
        <f t="shared" si="206"/>
        <v>25</v>
      </c>
      <c r="N1102" s="23" t="str">
        <f t="shared" si="202"/>
        <v>Jan</v>
      </c>
      <c r="O1102" s="23">
        <f t="shared" si="207"/>
        <v>2022</v>
      </c>
    </row>
    <row r="1103" spans="1:15" x14ac:dyDescent="0.55000000000000004">
      <c r="A1103" s="33">
        <v>44587</v>
      </c>
      <c r="B1103" s="9" t="s">
        <v>9977</v>
      </c>
      <c r="C1103" s="9">
        <v>14</v>
      </c>
      <c r="D1103" s="9" t="s">
        <v>14118</v>
      </c>
      <c r="E1103" s="10" t="s">
        <v>14121</v>
      </c>
      <c r="F1103" s="10" t="str">
        <f t="shared" si="208"/>
        <v>B07WGPBXY9</v>
      </c>
      <c r="G1103" s="10" t="str">
        <f t="shared" si="208"/>
        <v>ElectricKettles</v>
      </c>
      <c r="H1103" s="23">
        <f t="shared" si="208"/>
        <v>899</v>
      </c>
      <c r="I1103" s="23">
        <f t="shared" si="208"/>
        <v>1249</v>
      </c>
      <c r="J1103" s="11">
        <f t="shared" si="208"/>
        <v>0.28000000000000003</v>
      </c>
      <c r="K1103" s="23">
        <f t="shared" si="204"/>
        <v>17486</v>
      </c>
      <c r="L1103" s="23">
        <f t="shared" si="205"/>
        <v>9061.92</v>
      </c>
      <c r="M1103" s="23">
        <f t="shared" si="206"/>
        <v>26</v>
      </c>
      <c r="N1103" s="23" t="str">
        <f t="shared" si="202"/>
        <v>Jan</v>
      </c>
      <c r="O1103" s="23">
        <f t="shared" si="207"/>
        <v>2022</v>
      </c>
    </row>
    <row r="1104" spans="1:15" x14ac:dyDescent="0.55000000000000004">
      <c r="A1104" s="33">
        <v>44588</v>
      </c>
      <c r="B1104" s="9" t="s">
        <v>9987</v>
      </c>
      <c r="C1104" s="9">
        <v>9</v>
      </c>
      <c r="D1104" s="9" t="s">
        <v>14119</v>
      </c>
      <c r="E1104" s="10" t="s">
        <v>14124</v>
      </c>
      <c r="F1104" s="10" t="str">
        <f t="shared" ref="F1104:J1113" si="209">VLOOKUP($B1104,Cleaned_data,F$2,FALSE)</f>
        <v>B00KRCBA6E</v>
      </c>
      <c r="G1104" s="10" t="str">
        <f t="shared" si="209"/>
        <v>USB</v>
      </c>
      <c r="H1104" s="23">
        <f t="shared" si="209"/>
        <v>2499</v>
      </c>
      <c r="I1104" s="23">
        <f t="shared" si="209"/>
        <v>5000</v>
      </c>
      <c r="J1104" s="11">
        <f t="shared" si="209"/>
        <v>0.5</v>
      </c>
      <c r="K1104" s="23">
        <f t="shared" si="204"/>
        <v>45000</v>
      </c>
      <c r="L1104" s="23">
        <f t="shared" si="205"/>
        <v>11245.5</v>
      </c>
      <c r="M1104" s="23">
        <f t="shared" si="206"/>
        <v>27</v>
      </c>
      <c r="N1104" s="23" t="str">
        <f t="shared" si="202"/>
        <v>Jan</v>
      </c>
      <c r="O1104" s="23">
        <f t="shared" si="207"/>
        <v>2022</v>
      </c>
    </row>
    <row r="1105" spans="1:15" x14ac:dyDescent="0.55000000000000004">
      <c r="A1105" s="33">
        <v>44589</v>
      </c>
      <c r="B1105" s="9" t="s">
        <v>9997</v>
      </c>
      <c r="C1105" s="9">
        <v>4</v>
      </c>
      <c r="D1105" s="9" t="s">
        <v>14118</v>
      </c>
      <c r="E1105" s="10" t="s">
        <v>14121</v>
      </c>
      <c r="F1105" s="10" t="str">
        <f t="shared" si="209"/>
        <v>B0B3X2BY3M</v>
      </c>
      <c r="G1105" s="10" t="str">
        <f t="shared" si="209"/>
        <v>USBInstantWaterHeaters</v>
      </c>
      <c r="H1105" s="23">
        <f t="shared" si="209"/>
        <v>3599</v>
      </c>
      <c r="I1105" s="23">
        <f t="shared" si="209"/>
        <v>7299</v>
      </c>
      <c r="J1105" s="11">
        <f t="shared" si="209"/>
        <v>0.51</v>
      </c>
      <c r="K1105" s="23">
        <f t="shared" si="204"/>
        <v>29196</v>
      </c>
      <c r="L1105" s="23">
        <f t="shared" si="205"/>
        <v>7054.04</v>
      </c>
      <c r="M1105" s="23">
        <f t="shared" si="206"/>
        <v>28</v>
      </c>
      <c r="N1105" s="23" t="str">
        <f t="shared" si="202"/>
        <v>Jan</v>
      </c>
      <c r="O1105" s="23">
        <f t="shared" si="207"/>
        <v>2022</v>
      </c>
    </row>
    <row r="1106" spans="1:15" x14ac:dyDescent="0.55000000000000004">
      <c r="A1106" s="33">
        <v>44590</v>
      </c>
      <c r="B1106" s="9" t="s">
        <v>10007</v>
      </c>
      <c r="C1106" s="9">
        <v>3</v>
      </c>
      <c r="D1106" s="9" t="s">
        <v>14119</v>
      </c>
      <c r="E1106" s="10" t="s">
        <v>14124</v>
      </c>
      <c r="F1106" s="10" t="str">
        <f t="shared" si="209"/>
        <v>B00F159RIK</v>
      </c>
      <c r="G1106" s="10" t="str">
        <f t="shared" si="209"/>
        <v>Irons</v>
      </c>
      <c r="H1106" s="23">
        <f t="shared" si="209"/>
        <v>499</v>
      </c>
      <c r="I1106" s="23">
        <f t="shared" si="209"/>
        <v>625</v>
      </c>
      <c r="J1106" s="11">
        <f t="shared" si="209"/>
        <v>0.2</v>
      </c>
      <c r="K1106" s="23">
        <f t="shared" si="204"/>
        <v>1875</v>
      </c>
      <c r="L1106" s="23">
        <f t="shared" si="205"/>
        <v>1197.6000000000001</v>
      </c>
      <c r="M1106" s="23">
        <f t="shared" si="206"/>
        <v>29</v>
      </c>
      <c r="N1106" s="23" t="str">
        <f t="shared" si="202"/>
        <v>Jan</v>
      </c>
      <c r="O1106" s="23">
        <f t="shared" si="207"/>
        <v>2022</v>
      </c>
    </row>
    <row r="1107" spans="1:15" x14ac:dyDescent="0.55000000000000004">
      <c r="A1107" s="33">
        <v>44591</v>
      </c>
      <c r="B1107" s="9" t="s">
        <v>10017</v>
      </c>
      <c r="C1107" s="9">
        <v>8</v>
      </c>
      <c r="D1107" s="9" t="s">
        <v>14118</v>
      </c>
      <c r="E1107" s="10" t="s">
        <v>14121</v>
      </c>
      <c r="F1107" s="10" t="str">
        <f t="shared" si="209"/>
        <v>B08MV82R99</v>
      </c>
      <c r="G1107" s="10" t="str">
        <f t="shared" si="209"/>
        <v>USBImmersionRods</v>
      </c>
      <c r="H1107" s="23">
        <f t="shared" si="209"/>
        <v>653</v>
      </c>
      <c r="I1107" s="23">
        <f t="shared" si="209"/>
        <v>1020</v>
      </c>
      <c r="J1107" s="11">
        <f t="shared" si="209"/>
        <v>0.36</v>
      </c>
      <c r="K1107" s="23">
        <f t="shared" si="204"/>
        <v>8160</v>
      </c>
      <c r="L1107" s="23">
        <f t="shared" si="205"/>
        <v>3343.36</v>
      </c>
      <c r="M1107" s="23">
        <f t="shared" si="206"/>
        <v>30</v>
      </c>
      <c r="N1107" s="23" t="str">
        <f t="shared" si="202"/>
        <v>Jan</v>
      </c>
      <c r="O1107" s="23">
        <f t="shared" si="207"/>
        <v>2022</v>
      </c>
    </row>
    <row r="1108" spans="1:15" x14ac:dyDescent="0.55000000000000004">
      <c r="A1108" s="33">
        <v>44592</v>
      </c>
      <c r="B1108" s="9" t="s">
        <v>10029</v>
      </c>
      <c r="C1108" s="9">
        <v>12</v>
      </c>
      <c r="D1108" s="9" t="s">
        <v>14119</v>
      </c>
      <c r="E1108" s="10" t="s">
        <v>14124</v>
      </c>
      <c r="F1108" s="10" t="str">
        <f t="shared" si="209"/>
        <v>B09VKWGZD7</v>
      </c>
      <c r="G1108" s="10" t="str">
        <f t="shared" si="209"/>
        <v>USBPressureWashers,Steam&amp;WindowCleaners</v>
      </c>
      <c r="H1108" s="23">
        <f t="shared" si="209"/>
        <v>4789</v>
      </c>
      <c r="I1108" s="23">
        <f t="shared" si="209"/>
        <v>8990</v>
      </c>
      <c r="J1108" s="11">
        <f t="shared" si="209"/>
        <v>0.47</v>
      </c>
      <c r="K1108" s="23">
        <f t="shared" si="204"/>
        <v>107880</v>
      </c>
      <c r="L1108" s="23">
        <f t="shared" si="205"/>
        <v>30458.04</v>
      </c>
      <c r="M1108" s="23">
        <f t="shared" si="206"/>
        <v>31</v>
      </c>
      <c r="N1108" s="23" t="str">
        <f t="shared" si="202"/>
        <v>Jan</v>
      </c>
      <c r="O1108" s="23">
        <f t="shared" si="207"/>
        <v>2022</v>
      </c>
    </row>
    <row r="1109" spans="1:15" x14ac:dyDescent="0.55000000000000004">
      <c r="A1109" s="33">
        <v>44593</v>
      </c>
      <c r="B1109" s="9" t="s">
        <v>10041</v>
      </c>
      <c r="C1109" s="9">
        <v>15</v>
      </c>
      <c r="D1109" s="9" t="s">
        <v>14118</v>
      </c>
      <c r="E1109" s="10" t="s">
        <v>14121</v>
      </c>
      <c r="F1109" s="10" t="str">
        <f t="shared" si="209"/>
        <v>B009P2LK80</v>
      </c>
      <c r="G1109" s="10" t="str">
        <f t="shared" si="209"/>
        <v>USBHalogenHeaters</v>
      </c>
      <c r="H1109" s="23">
        <f t="shared" si="209"/>
        <v>1409</v>
      </c>
      <c r="I1109" s="23">
        <f t="shared" si="209"/>
        <v>1639</v>
      </c>
      <c r="J1109" s="11">
        <f t="shared" si="209"/>
        <v>0.14000000000000001</v>
      </c>
      <c r="K1109" s="23">
        <f t="shared" si="204"/>
        <v>24585</v>
      </c>
      <c r="L1109" s="23">
        <f t="shared" si="205"/>
        <v>18176.099999999999</v>
      </c>
      <c r="M1109" s="23">
        <f t="shared" si="206"/>
        <v>1</v>
      </c>
      <c r="N1109" s="23" t="str">
        <f t="shared" ref="N1109:N1136" si="210">TEXT(A$35,"mmm")</f>
        <v>Feb</v>
      </c>
      <c r="O1109" s="23">
        <f t="shared" si="207"/>
        <v>2022</v>
      </c>
    </row>
    <row r="1110" spans="1:15" x14ac:dyDescent="0.55000000000000004">
      <c r="A1110" s="33">
        <v>44594</v>
      </c>
      <c r="B1110" s="9" t="s">
        <v>10053</v>
      </c>
      <c r="C1110" s="9">
        <v>17</v>
      </c>
      <c r="D1110" s="9" t="s">
        <v>14119</v>
      </c>
      <c r="E1110" s="10" t="s">
        <v>14124</v>
      </c>
      <c r="F1110" s="10" t="str">
        <f t="shared" si="209"/>
        <v>B00A7PLVU6</v>
      </c>
      <c r="G1110" s="10" t="str">
        <f t="shared" si="209"/>
        <v>USBHandBlenders</v>
      </c>
      <c r="H1110" s="23">
        <f t="shared" si="209"/>
        <v>753</v>
      </c>
      <c r="I1110" s="23">
        <f t="shared" si="209"/>
        <v>899</v>
      </c>
      <c r="J1110" s="11">
        <f t="shared" si="209"/>
        <v>0.16</v>
      </c>
      <c r="K1110" s="23">
        <f t="shared" si="204"/>
        <v>15283</v>
      </c>
      <c r="L1110" s="23">
        <f t="shared" si="205"/>
        <v>10752.84</v>
      </c>
      <c r="M1110" s="23">
        <f t="shared" si="206"/>
        <v>2</v>
      </c>
      <c r="N1110" s="23" t="str">
        <f t="shared" si="210"/>
        <v>Feb</v>
      </c>
      <c r="O1110" s="23">
        <f t="shared" si="207"/>
        <v>2022</v>
      </c>
    </row>
    <row r="1111" spans="1:15" x14ac:dyDescent="0.55000000000000004">
      <c r="A1111" s="33">
        <v>44595</v>
      </c>
      <c r="B1111" s="9" t="s">
        <v>10064</v>
      </c>
      <c r="C1111" s="9">
        <v>3</v>
      </c>
      <c r="D1111" s="9" t="s">
        <v>14118</v>
      </c>
      <c r="E1111" s="10" t="s">
        <v>14121</v>
      </c>
      <c r="F1111" s="10" t="str">
        <f t="shared" si="209"/>
        <v>B0B25DJ352</v>
      </c>
      <c r="G1111" s="10" t="str">
        <f t="shared" si="209"/>
        <v>USBEggBoilers</v>
      </c>
      <c r="H1111" s="23">
        <f t="shared" si="209"/>
        <v>353</v>
      </c>
      <c r="I1111" s="23">
        <f t="shared" si="209"/>
        <v>1199</v>
      </c>
      <c r="J1111" s="11">
        <f t="shared" si="209"/>
        <v>0.71</v>
      </c>
      <c r="K1111" s="23">
        <f t="shared" si="204"/>
        <v>3597</v>
      </c>
      <c r="L1111" s="23">
        <f t="shared" si="205"/>
        <v>307.11</v>
      </c>
      <c r="M1111" s="23">
        <f t="shared" si="206"/>
        <v>3</v>
      </c>
      <c r="N1111" s="23" t="str">
        <f t="shared" si="210"/>
        <v>Feb</v>
      </c>
      <c r="O1111" s="23">
        <f t="shared" si="207"/>
        <v>2022</v>
      </c>
    </row>
    <row r="1112" spans="1:15" x14ac:dyDescent="0.55000000000000004">
      <c r="A1112" s="33">
        <v>44596</v>
      </c>
      <c r="B1112" s="9" t="s">
        <v>10075</v>
      </c>
      <c r="C1112" s="9">
        <v>2</v>
      </c>
      <c r="D1112" s="9" t="s">
        <v>14119</v>
      </c>
      <c r="E1112" s="10" t="s">
        <v>14124</v>
      </c>
      <c r="F1112" s="10" t="str">
        <f t="shared" si="209"/>
        <v>B013B2WGT6</v>
      </c>
      <c r="G1112" s="10" t="str">
        <f t="shared" si="209"/>
        <v>USBDigitalKitchenScales</v>
      </c>
      <c r="H1112" s="23">
        <f t="shared" si="209"/>
        <v>1099</v>
      </c>
      <c r="I1112" s="23">
        <f t="shared" si="209"/>
        <v>1899</v>
      </c>
      <c r="J1112" s="11">
        <f t="shared" si="209"/>
        <v>0.42</v>
      </c>
      <c r="K1112" s="23">
        <f t="shared" si="204"/>
        <v>3798</v>
      </c>
      <c r="L1112" s="23">
        <f t="shared" si="205"/>
        <v>1274.8400000000001</v>
      </c>
      <c r="M1112" s="23">
        <f t="shared" si="206"/>
        <v>4</v>
      </c>
      <c r="N1112" s="23" t="str">
        <f t="shared" si="210"/>
        <v>Feb</v>
      </c>
      <c r="O1112" s="23">
        <f t="shared" si="207"/>
        <v>2022</v>
      </c>
    </row>
    <row r="1113" spans="1:15" x14ac:dyDescent="0.55000000000000004">
      <c r="A1113" s="33">
        <v>44597</v>
      </c>
      <c r="B1113" s="9" t="s">
        <v>10085</v>
      </c>
      <c r="C1113" s="9">
        <v>9</v>
      </c>
      <c r="D1113" s="9" t="s">
        <v>14118</v>
      </c>
      <c r="E1113" s="10" t="s">
        <v>14121</v>
      </c>
      <c r="F1113" s="10" t="str">
        <f t="shared" si="209"/>
        <v>B097RJ867P</v>
      </c>
      <c r="G1113" s="10" t="str">
        <f t="shared" si="209"/>
        <v>AirFryers</v>
      </c>
      <c r="H1113" s="23">
        <f t="shared" si="209"/>
        <v>8799</v>
      </c>
      <c r="I1113" s="23">
        <f t="shared" si="209"/>
        <v>11595</v>
      </c>
      <c r="J1113" s="11">
        <f t="shared" si="209"/>
        <v>0.24</v>
      </c>
      <c r="K1113" s="23">
        <f t="shared" si="204"/>
        <v>104355</v>
      </c>
      <c r="L1113" s="23">
        <f t="shared" si="205"/>
        <v>60185.16</v>
      </c>
      <c r="M1113" s="23">
        <f t="shared" si="206"/>
        <v>5</v>
      </c>
      <c r="N1113" s="23" t="str">
        <f t="shared" si="210"/>
        <v>Feb</v>
      </c>
      <c r="O1113" s="23">
        <f t="shared" si="207"/>
        <v>2022</v>
      </c>
    </row>
    <row r="1114" spans="1:15" x14ac:dyDescent="0.55000000000000004">
      <c r="A1114" s="33">
        <v>44598</v>
      </c>
      <c r="B1114" s="9" t="s">
        <v>10097</v>
      </c>
      <c r="C1114" s="9">
        <v>5</v>
      </c>
      <c r="D1114" s="9" t="s">
        <v>14119</v>
      </c>
      <c r="E1114" s="10" t="s">
        <v>14124</v>
      </c>
      <c r="F1114" s="10" t="str">
        <f t="shared" ref="F1114:J1123" si="211">VLOOKUP($B1114,Cleaned_data,F$2,FALSE)</f>
        <v>B091V8HK8Z</v>
      </c>
      <c r="G1114" s="10" t="str">
        <f t="shared" si="211"/>
        <v>ElectricKettles</v>
      </c>
      <c r="H1114" s="23">
        <f t="shared" si="211"/>
        <v>1345</v>
      </c>
      <c r="I1114" s="23">
        <f t="shared" si="211"/>
        <v>1750</v>
      </c>
      <c r="J1114" s="11">
        <f t="shared" si="211"/>
        <v>0.23</v>
      </c>
      <c r="K1114" s="23">
        <f t="shared" si="204"/>
        <v>8750</v>
      </c>
      <c r="L1114" s="23">
        <f t="shared" si="205"/>
        <v>5178.25</v>
      </c>
      <c r="M1114" s="23">
        <f t="shared" si="206"/>
        <v>6</v>
      </c>
      <c r="N1114" s="23" t="str">
        <f t="shared" si="210"/>
        <v>Feb</v>
      </c>
      <c r="O1114" s="23">
        <f t="shared" si="207"/>
        <v>2022</v>
      </c>
    </row>
    <row r="1115" spans="1:15" x14ac:dyDescent="0.55000000000000004">
      <c r="A1115" s="33">
        <v>44599</v>
      </c>
      <c r="B1115" s="9" t="s">
        <v>10108</v>
      </c>
      <c r="C1115" s="23">
        <v>6</v>
      </c>
      <c r="D1115" s="9" t="s">
        <v>14118</v>
      </c>
      <c r="E1115" s="10" t="s">
        <v>14121</v>
      </c>
      <c r="F1115" s="10" t="str">
        <f t="shared" si="211"/>
        <v>B071VNHMX2</v>
      </c>
      <c r="G1115" s="10" t="str">
        <f t="shared" si="211"/>
        <v>USBPop-upToasters</v>
      </c>
      <c r="H1115" s="23">
        <f t="shared" si="211"/>
        <v>2095</v>
      </c>
      <c r="I1115" s="23">
        <f t="shared" si="211"/>
        <v>2095</v>
      </c>
      <c r="J1115" s="11">
        <f t="shared" si="211"/>
        <v>0</v>
      </c>
      <c r="K1115" s="23">
        <f t="shared" si="204"/>
        <v>12570</v>
      </c>
      <c r="L1115" s="23">
        <f t="shared" si="205"/>
        <v>12570</v>
      </c>
      <c r="M1115" s="23">
        <f t="shared" si="206"/>
        <v>7</v>
      </c>
      <c r="N1115" s="23" t="str">
        <f t="shared" si="210"/>
        <v>Feb</v>
      </c>
      <c r="O1115" s="23">
        <f t="shared" si="207"/>
        <v>2022</v>
      </c>
    </row>
    <row r="1116" spans="1:15" x14ac:dyDescent="0.55000000000000004">
      <c r="A1116" s="33">
        <v>44600</v>
      </c>
      <c r="B1116" s="9" t="s">
        <v>10120</v>
      </c>
      <c r="C1116" s="9">
        <v>8</v>
      </c>
      <c r="D1116" s="9" t="s">
        <v>14119</v>
      </c>
      <c r="E1116" s="10" t="s">
        <v>14124</v>
      </c>
      <c r="F1116" s="10" t="str">
        <f t="shared" si="211"/>
        <v>B08MVSGXMY</v>
      </c>
      <c r="G1116" s="10" t="str">
        <f t="shared" si="211"/>
        <v>USBElectricHeaters</v>
      </c>
      <c r="H1116" s="23">
        <f t="shared" si="211"/>
        <v>1498</v>
      </c>
      <c r="I1116" s="23">
        <f t="shared" si="211"/>
        <v>2300</v>
      </c>
      <c r="J1116" s="11">
        <f t="shared" si="211"/>
        <v>0.35</v>
      </c>
      <c r="K1116" s="23">
        <f t="shared" si="204"/>
        <v>18400</v>
      </c>
      <c r="L1116" s="23">
        <f t="shared" si="205"/>
        <v>7789.6</v>
      </c>
      <c r="M1116" s="23">
        <f t="shared" si="206"/>
        <v>8</v>
      </c>
      <c r="N1116" s="23" t="str">
        <f t="shared" si="210"/>
        <v>Feb</v>
      </c>
      <c r="O1116" s="23">
        <f t="shared" si="207"/>
        <v>2022</v>
      </c>
    </row>
    <row r="1117" spans="1:15" x14ac:dyDescent="0.55000000000000004">
      <c r="A1117" s="33">
        <v>44601</v>
      </c>
      <c r="B1117" s="9" t="s">
        <v>10132</v>
      </c>
      <c r="C1117" s="9">
        <v>10</v>
      </c>
      <c r="D1117" s="9" t="s">
        <v>14118</v>
      </c>
      <c r="E1117" s="10" t="s">
        <v>14121</v>
      </c>
      <c r="F1117" s="10" t="str">
        <f t="shared" si="211"/>
        <v>B00H0B29DI</v>
      </c>
      <c r="G1117" s="10" t="str">
        <f t="shared" si="211"/>
        <v>USBHeatConvectors</v>
      </c>
      <c r="H1117" s="23">
        <f t="shared" si="211"/>
        <v>2199</v>
      </c>
      <c r="I1117" s="23">
        <f t="shared" si="211"/>
        <v>2990</v>
      </c>
      <c r="J1117" s="11">
        <f t="shared" si="211"/>
        <v>0.26</v>
      </c>
      <c r="K1117" s="23">
        <f t="shared" si="204"/>
        <v>29900</v>
      </c>
      <c r="L1117" s="23">
        <f t="shared" si="205"/>
        <v>16272.6</v>
      </c>
      <c r="M1117" s="23">
        <f t="shared" si="206"/>
        <v>9</v>
      </c>
      <c r="N1117" s="23" t="str">
        <f t="shared" si="210"/>
        <v>Feb</v>
      </c>
      <c r="O1117" s="23">
        <f t="shared" si="207"/>
        <v>2022</v>
      </c>
    </row>
    <row r="1118" spans="1:15" x14ac:dyDescent="0.55000000000000004">
      <c r="A1118" s="33">
        <v>44602</v>
      </c>
      <c r="B1118" s="9" t="s">
        <v>10143</v>
      </c>
      <c r="C1118" s="9">
        <v>15</v>
      </c>
      <c r="D1118" s="9" t="s">
        <v>14119</v>
      </c>
      <c r="E1118" s="10" t="s">
        <v>14124</v>
      </c>
      <c r="F1118" s="10" t="str">
        <f t="shared" si="211"/>
        <v>B01GZSQJPA</v>
      </c>
      <c r="G1118" s="10" t="str">
        <f t="shared" si="211"/>
        <v>USBMixerGrinders</v>
      </c>
      <c r="H1118" s="23">
        <f t="shared" si="211"/>
        <v>3699</v>
      </c>
      <c r="I1118" s="23">
        <f t="shared" si="211"/>
        <v>4295</v>
      </c>
      <c r="J1118" s="11">
        <f t="shared" si="211"/>
        <v>0.14000000000000001</v>
      </c>
      <c r="K1118" s="23">
        <f t="shared" si="204"/>
        <v>64425</v>
      </c>
      <c r="L1118" s="23">
        <f t="shared" si="205"/>
        <v>47717.1</v>
      </c>
      <c r="M1118" s="23">
        <f t="shared" si="206"/>
        <v>10</v>
      </c>
      <c r="N1118" s="23" t="str">
        <f t="shared" si="210"/>
        <v>Feb</v>
      </c>
      <c r="O1118" s="23">
        <f t="shared" si="207"/>
        <v>2022</v>
      </c>
    </row>
    <row r="1119" spans="1:15" x14ac:dyDescent="0.55000000000000004">
      <c r="A1119" s="33">
        <v>44603</v>
      </c>
      <c r="B1119" s="9" t="s">
        <v>10155</v>
      </c>
      <c r="C1119" s="9">
        <v>17</v>
      </c>
      <c r="D1119" s="9" t="s">
        <v>14118</v>
      </c>
      <c r="E1119" s="10" t="s">
        <v>14121</v>
      </c>
      <c r="F1119" s="10" t="str">
        <f t="shared" si="211"/>
        <v>B08VGFX2B6</v>
      </c>
      <c r="G1119" s="10" t="str">
        <f t="shared" si="211"/>
        <v>USBLaundryBaskets</v>
      </c>
      <c r="H1119" s="23">
        <f t="shared" si="211"/>
        <v>177</v>
      </c>
      <c r="I1119" s="23">
        <f t="shared" si="211"/>
        <v>199</v>
      </c>
      <c r="J1119" s="11">
        <f t="shared" si="211"/>
        <v>0.11</v>
      </c>
      <c r="K1119" s="23">
        <f t="shared" si="204"/>
        <v>3383</v>
      </c>
      <c r="L1119" s="23">
        <f t="shared" si="205"/>
        <v>2678.01</v>
      </c>
      <c r="M1119" s="23">
        <f t="shared" si="206"/>
        <v>11</v>
      </c>
      <c r="N1119" s="23" t="str">
        <f t="shared" si="210"/>
        <v>Feb</v>
      </c>
      <c r="O1119" s="23">
        <f t="shared" si="207"/>
        <v>2022</v>
      </c>
    </row>
    <row r="1120" spans="1:15" x14ac:dyDescent="0.55000000000000004">
      <c r="A1120" s="33">
        <v>44604</v>
      </c>
      <c r="B1120" s="9" t="s">
        <v>10166</v>
      </c>
      <c r="C1120" s="9">
        <v>18</v>
      </c>
      <c r="D1120" s="9" t="s">
        <v>14119</v>
      </c>
      <c r="E1120" s="10" t="s">
        <v>14124</v>
      </c>
      <c r="F1120" s="10" t="str">
        <f t="shared" si="211"/>
        <v>B09GYBZPHF</v>
      </c>
      <c r="G1120" s="10" t="str">
        <f t="shared" si="211"/>
        <v>USBMixerGrinders</v>
      </c>
      <c r="H1120" s="23">
        <f t="shared" si="211"/>
        <v>1149</v>
      </c>
      <c r="I1120" s="23">
        <f t="shared" si="211"/>
        <v>2499</v>
      </c>
      <c r="J1120" s="11">
        <f t="shared" si="211"/>
        <v>0.54</v>
      </c>
      <c r="K1120" s="23">
        <f t="shared" si="204"/>
        <v>44982</v>
      </c>
      <c r="L1120" s="23">
        <f t="shared" si="205"/>
        <v>9513.7199999999993</v>
      </c>
      <c r="M1120" s="23">
        <f t="shared" si="206"/>
        <v>12</v>
      </c>
      <c r="N1120" s="23" t="str">
        <f t="shared" si="210"/>
        <v>Feb</v>
      </c>
      <c r="O1120" s="23">
        <f t="shared" si="207"/>
        <v>2022</v>
      </c>
    </row>
    <row r="1121" spans="1:15" x14ac:dyDescent="0.55000000000000004">
      <c r="A1121" s="33">
        <v>44605</v>
      </c>
      <c r="B1121" s="9" t="s">
        <v>10176</v>
      </c>
      <c r="C1121" s="9">
        <v>6</v>
      </c>
      <c r="D1121" s="9" t="s">
        <v>14118</v>
      </c>
      <c r="E1121" s="10" t="s">
        <v>14121</v>
      </c>
      <c r="F1121" s="10" t="str">
        <f t="shared" si="211"/>
        <v>B0B4KPCBSH</v>
      </c>
      <c r="G1121" s="10" t="str">
        <f t="shared" si="211"/>
        <v>ElectricGrinders</v>
      </c>
      <c r="H1121" s="23">
        <f t="shared" si="211"/>
        <v>244</v>
      </c>
      <c r="I1121" s="23">
        <f t="shared" si="211"/>
        <v>499</v>
      </c>
      <c r="J1121" s="11">
        <f t="shared" si="211"/>
        <v>0.51</v>
      </c>
      <c r="K1121" s="23">
        <f t="shared" si="204"/>
        <v>2994</v>
      </c>
      <c r="L1121" s="23">
        <f t="shared" si="205"/>
        <v>717.36</v>
      </c>
      <c r="M1121" s="23">
        <f t="shared" si="206"/>
        <v>13</v>
      </c>
      <c r="N1121" s="23" t="str">
        <f t="shared" si="210"/>
        <v>Feb</v>
      </c>
      <c r="O1121" s="23">
        <f t="shared" si="207"/>
        <v>2022</v>
      </c>
    </row>
    <row r="1122" spans="1:15" x14ac:dyDescent="0.55000000000000004">
      <c r="A1122" s="33">
        <v>44606</v>
      </c>
      <c r="B1122" s="9" t="s">
        <v>10188</v>
      </c>
      <c r="C1122" s="9">
        <v>6</v>
      </c>
      <c r="D1122" s="9" t="s">
        <v>14119</v>
      </c>
      <c r="E1122" s="10" t="s">
        <v>14124</v>
      </c>
      <c r="F1122" s="10" t="str">
        <f t="shared" si="211"/>
        <v>B09CGLY5CX</v>
      </c>
      <c r="G1122" s="10" t="str">
        <f t="shared" si="211"/>
        <v>USBElectricHeaters</v>
      </c>
      <c r="H1122" s="23">
        <f t="shared" si="211"/>
        <v>1959</v>
      </c>
      <c r="I1122" s="23">
        <f t="shared" si="211"/>
        <v>2400</v>
      </c>
      <c r="J1122" s="11">
        <f t="shared" si="211"/>
        <v>0.18</v>
      </c>
      <c r="K1122" s="23">
        <f t="shared" si="204"/>
        <v>14400</v>
      </c>
      <c r="L1122" s="23">
        <f t="shared" si="205"/>
        <v>9638.2800000000007</v>
      </c>
      <c r="M1122" s="23">
        <f t="shared" si="206"/>
        <v>14</v>
      </c>
      <c r="N1122" s="23" t="str">
        <f t="shared" si="210"/>
        <v>Feb</v>
      </c>
      <c r="O1122" s="23">
        <f t="shared" si="207"/>
        <v>2022</v>
      </c>
    </row>
    <row r="1123" spans="1:15" x14ac:dyDescent="0.55000000000000004">
      <c r="A1123" s="33">
        <v>44607</v>
      </c>
      <c r="B1123" s="9" t="s">
        <v>10199</v>
      </c>
      <c r="C1123" s="9">
        <v>6</v>
      </c>
      <c r="D1123" s="9" t="s">
        <v>14118</v>
      </c>
      <c r="E1123" s="10" t="s">
        <v>14121</v>
      </c>
      <c r="F1123" s="10" t="str">
        <f t="shared" si="211"/>
        <v>B09JN37WBX</v>
      </c>
      <c r="G1123" s="10" t="str">
        <f t="shared" si="211"/>
        <v>LintShavers</v>
      </c>
      <c r="H1123" s="23">
        <f t="shared" si="211"/>
        <v>319</v>
      </c>
      <c r="I1123" s="23">
        <f t="shared" si="211"/>
        <v>749</v>
      </c>
      <c r="J1123" s="11">
        <f t="shared" si="211"/>
        <v>0.56999999999999995</v>
      </c>
      <c r="K1123" s="23">
        <f t="shared" si="204"/>
        <v>4494</v>
      </c>
      <c r="L1123" s="23">
        <f t="shared" si="205"/>
        <v>823.0200000000001</v>
      </c>
      <c r="M1123" s="23">
        <f t="shared" si="206"/>
        <v>15</v>
      </c>
      <c r="N1123" s="23" t="str">
        <f t="shared" si="210"/>
        <v>Feb</v>
      </c>
      <c r="O1123" s="23">
        <f t="shared" si="207"/>
        <v>2022</v>
      </c>
    </row>
    <row r="1124" spans="1:15" x14ac:dyDescent="0.55000000000000004">
      <c r="A1124" s="33">
        <v>44608</v>
      </c>
      <c r="B1124" s="9" t="s">
        <v>10210</v>
      </c>
      <c r="C1124" s="9">
        <v>7</v>
      </c>
      <c r="D1124" s="9" t="s">
        <v>14119</v>
      </c>
      <c r="E1124" s="10" t="s">
        <v>14124</v>
      </c>
      <c r="F1124" s="10" t="str">
        <f t="shared" ref="F1124:J1133" si="212">VLOOKUP($B1124,Cleaned_data,F$2,FALSE)</f>
        <v>B01I1LDZGA</v>
      </c>
      <c r="G1124" s="10" t="str">
        <f t="shared" si="212"/>
        <v>ElectricKettles</v>
      </c>
      <c r="H1124" s="23">
        <f t="shared" si="212"/>
        <v>1499</v>
      </c>
      <c r="I1124" s="23">
        <f t="shared" si="212"/>
        <v>1775</v>
      </c>
      <c r="J1124" s="11">
        <f t="shared" si="212"/>
        <v>0.16</v>
      </c>
      <c r="K1124" s="23">
        <f t="shared" si="204"/>
        <v>12425</v>
      </c>
      <c r="L1124" s="23">
        <f t="shared" si="205"/>
        <v>8814.119999999999</v>
      </c>
      <c r="M1124" s="23">
        <f t="shared" si="206"/>
        <v>16</v>
      </c>
      <c r="N1124" s="23" t="str">
        <f t="shared" si="210"/>
        <v>Feb</v>
      </c>
      <c r="O1124" s="23">
        <f t="shared" si="207"/>
        <v>2022</v>
      </c>
    </row>
    <row r="1125" spans="1:15" x14ac:dyDescent="0.55000000000000004">
      <c r="A1125" s="33">
        <v>44609</v>
      </c>
      <c r="B1125" s="9" t="s">
        <v>10221</v>
      </c>
      <c r="C1125" s="9">
        <v>7</v>
      </c>
      <c r="D1125" s="9" t="s">
        <v>14118</v>
      </c>
      <c r="E1125" s="10" t="s">
        <v>14121</v>
      </c>
      <c r="F1125" s="10" t="str">
        <f t="shared" si="212"/>
        <v>B0BN2576GQ</v>
      </c>
      <c r="G1125" s="10" t="str">
        <f t="shared" si="212"/>
        <v>LintShavers</v>
      </c>
      <c r="H1125" s="23">
        <f t="shared" si="212"/>
        <v>469</v>
      </c>
      <c r="I1125" s="23">
        <f t="shared" si="212"/>
        <v>1599</v>
      </c>
      <c r="J1125" s="11">
        <f t="shared" si="212"/>
        <v>0.71</v>
      </c>
      <c r="K1125" s="23">
        <f t="shared" si="204"/>
        <v>11193</v>
      </c>
      <c r="L1125" s="23">
        <f t="shared" si="205"/>
        <v>952.07000000000016</v>
      </c>
      <c r="M1125" s="23">
        <f t="shared" si="206"/>
        <v>17</v>
      </c>
      <c r="N1125" s="23" t="str">
        <f t="shared" si="210"/>
        <v>Feb</v>
      </c>
      <c r="O1125" s="23">
        <f t="shared" si="207"/>
        <v>2022</v>
      </c>
    </row>
    <row r="1126" spans="1:15" x14ac:dyDescent="0.55000000000000004">
      <c r="A1126" s="33">
        <v>44610</v>
      </c>
      <c r="B1126" s="9" t="s">
        <v>10231</v>
      </c>
      <c r="C1126" s="9">
        <v>7</v>
      </c>
      <c r="D1126" s="9" t="s">
        <v>14119</v>
      </c>
      <c r="E1126" s="10" t="s">
        <v>14124</v>
      </c>
      <c r="F1126" s="10" t="str">
        <f t="shared" si="212"/>
        <v>B06XPYRWV5</v>
      </c>
      <c r="G1126" s="10" t="str">
        <f t="shared" si="212"/>
        <v>USBPop-upToasters</v>
      </c>
      <c r="H1126" s="23">
        <f t="shared" si="212"/>
        <v>1099</v>
      </c>
      <c r="I1126" s="23">
        <f t="shared" si="212"/>
        <v>1795</v>
      </c>
      <c r="J1126" s="11">
        <f t="shared" si="212"/>
        <v>0.39</v>
      </c>
      <c r="K1126" s="23">
        <f t="shared" si="204"/>
        <v>12565</v>
      </c>
      <c r="L1126" s="23">
        <f t="shared" si="205"/>
        <v>4692.7299999999996</v>
      </c>
      <c r="M1126" s="23">
        <f t="shared" si="206"/>
        <v>18</v>
      </c>
      <c r="N1126" s="23" t="str">
        <f t="shared" si="210"/>
        <v>Feb</v>
      </c>
      <c r="O1126" s="23">
        <f t="shared" si="207"/>
        <v>2022</v>
      </c>
    </row>
    <row r="1127" spans="1:15" x14ac:dyDescent="0.55000000000000004">
      <c r="A1127" s="33">
        <v>44611</v>
      </c>
      <c r="B1127" s="9" t="s">
        <v>10241</v>
      </c>
      <c r="C1127" s="9">
        <v>7</v>
      </c>
      <c r="D1127" s="9" t="s">
        <v>14118</v>
      </c>
      <c r="E1127" s="10" t="s">
        <v>14121</v>
      </c>
      <c r="F1127" s="10" t="str">
        <f t="shared" si="212"/>
        <v>B01N1XVVLC</v>
      </c>
      <c r="G1127" s="10" t="str">
        <f t="shared" si="212"/>
        <v>USBFanHeaters</v>
      </c>
      <c r="H1127" s="23">
        <f t="shared" si="212"/>
        <v>9590</v>
      </c>
      <c r="I1127" s="23">
        <f t="shared" si="212"/>
        <v>15999</v>
      </c>
      <c r="J1127" s="11">
        <f t="shared" si="212"/>
        <v>0.4</v>
      </c>
      <c r="K1127" s="23">
        <f t="shared" si="204"/>
        <v>111993</v>
      </c>
      <c r="L1127" s="23">
        <f t="shared" si="205"/>
        <v>40278</v>
      </c>
      <c r="M1127" s="23">
        <f t="shared" si="206"/>
        <v>19</v>
      </c>
      <c r="N1127" s="23" t="str">
        <f t="shared" si="210"/>
        <v>Feb</v>
      </c>
      <c r="O1127" s="23">
        <f t="shared" si="207"/>
        <v>2022</v>
      </c>
    </row>
    <row r="1128" spans="1:15" x14ac:dyDescent="0.55000000000000004">
      <c r="A1128" s="33">
        <v>44612</v>
      </c>
      <c r="B1128" s="9" t="s">
        <v>10252</v>
      </c>
      <c r="C1128" s="9">
        <v>7</v>
      </c>
      <c r="D1128" s="9" t="s">
        <v>14119</v>
      </c>
      <c r="E1128" s="10" t="s">
        <v>14124</v>
      </c>
      <c r="F1128" s="10" t="str">
        <f t="shared" si="212"/>
        <v>B00O2R38C4</v>
      </c>
      <c r="G1128" s="10" t="str">
        <f t="shared" si="212"/>
        <v>USBExhaustFans</v>
      </c>
      <c r="H1128" s="23">
        <f t="shared" si="212"/>
        <v>999</v>
      </c>
      <c r="I1128" s="23">
        <f t="shared" si="212"/>
        <v>1490</v>
      </c>
      <c r="J1128" s="11">
        <f t="shared" si="212"/>
        <v>0.33</v>
      </c>
      <c r="K1128" s="23">
        <f t="shared" si="204"/>
        <v>10430</v>
      </c>
      <c r="L1128" s="23">
        <f t="shared" si="205"/>
        <v>4685.3099999999995</v>
      </c>
      <c r="M1128" s="23">
        <f t="shared" si="206"/>
        <v>20</v>
      </c>
      <c r="N1128" s="23" t="str">
        <f t="shared" si="210"/>
        <v>Feb</v>
      </c>
      <c r="O1128" s="23">
        <f t="shared" si="207"/>
        <v>2022</v>
      </c>
    </row>
    <row r="1129" spans="1:15" x14ac:dyDescent="0.55000000000000004">
      <c r="A1129" s="33">
        <v>44613</v>
      </c>
      <c r="B1129" s="9" t="s">
        <v>10263</v>
      </c>
      <c r="C1129" s="9">
        <v>7</v>
      </c>
      <c r="D1129" s="9" t="s">
        <v>14118</v>
      </c>
      <c r="E1129" s="10" t="s">
        <v>14121</v>
      </c>
      <c r="F1129" s="10" t="str">
        <f t="shared" si="212"/>
        <v>B0B2CZTCL2</v>
      </c>
      <c r="G1129" s="10" t="str">
        <f t="shared" si="212"/>
        <v>Kettle&amp;ToasterSets</v>
      </c>
      <c r="H1129" s="23">
        <f t="shared" si="212"/>
        <v>1299</v>
      </c>
      <c r="I1129" s="23">
        <f t="shared" si="212"/>
        <v>1999</v>
      </c>
      <c r="J1129" s="11">
        <f t="shared" si="212"/>
        <v>0.35</v>
      </c>
      <c r="K1129" s="23">
        <f t="shared" si="204"/>
        <v>13993</v>
      </c>
      <c r="L1129" s="23">
        <f t="shared" si="205"/>
        <v>5910.45</v>
      </c>
      <c r="M1129" s="23">
        <f t="shared" si="206"/>
        <v>21</v>
      </c>
      <c r="N1129" s="23" t="str">
        <f t="shared" si="210"/>
        <v>Feb</v>
      </c>
      <c r="O1129" s="23">
        <f t="shared" si="207"/>
        <v>2022</v>
      </c>
    </row>
    <row r="1130" spans="1:15" x14ac:dyDescent="0.55000000000000004">
      <c r="A1130" s="33">
        <v>44614</v>
      </c>
      <c r="B1130" s="9" t="s">
        <v>10273</v>
      </c>
      <c r="C1130" s="9">
        <v>7</v>
      </c>
      <c r="D1130" s="9" t="s">
        <v>14119</v>
      </c>
      <c r="E1130" s="10" t="s">
        <v>14124</v>
      </c>
      <c r="F1130" s="10" t="str">
        <f t="shared" si="212"/>
        <v>B00PVT30YI</v>
      </c>
      <c r="G1130" s="10" t="str">
        <f t="shared" si="212"/>
        <v>USBDripCoffeeMachines</v>
      </c>
      <c r="H1130" s="23">
        <f t="shared" si="212"/>
        <v>292</v>
      </c>
      <c r="I1130" s="23">
        <f t="shared" si="212"/>
        <v>499</v>
      </c>
      <c r="J1130" s="11">
        <f t="shared" si="212"/>
        <v>0.41</v>
      </c>
      <c r="K1130" s="23">
        <f t="shared" si="204"/>
        <v>3493</v>
      </c>
      <c r="L1130" s="23">
        <f t="shared" si="205"/>
        <v>1205.9600000000003</v>
      </c>
      <c r="M1130" s="23">
        <f t="shared" si="206"/>
        <v>22</v>
      </c>
      <c r="N1130" s="23" t="str">
        <f t="shared" si="210"/>
        <v>Feb</v>
      </c>
      <c r="O1130" s="23">
        <f t="shared" si="207"/>
        <v>2022</v>
      </c>
    </row>
    <row r="1131" spans="1:15" x14ac:dyDescent="0.55000000000000004">
      <c r="A1131" s="33">
        <v>44615</v>
      </c>
      <c r="B1131" s="9" t="s">
        <v>10285</v>
      </c>
      <c r="C1131" s="9">
        <v>11</v>
      </c>
      <c r="D1131" s="9" t="s">
        <v>14118</v>
      </c>
      <c r="E1131" s="10" t="s">
        <v>14121</v>
      </c>
      <c r="F1131" s="10" t="str">
        <f t="shared" si="212"/>
        <v>B00SH18114</v>
      </c>
      <c r="G1131" s="10" t="str">
        <f t="shared" si="212"/>
        <v>USBVacuumSealers</v>
      </c>
      <c r="H1131" s="23">
        <f t="shared" si="212"/>
        <v>160</v>
      </c>
      <c r="I1131" s="23">
        <f t="shared" si="212"/>
        <v>299</v>
      </c>
      <c r="J1131" s="11">
        <f t="shared" si="212"/>
        <v>0.46</v>
      </c>
      <c r="K1131" s="23">
        <f t="shared" si="204"/>
        <v>3289</v>
      </c>
      <c r="L1131" s="23">
        <f t="shared" si="205"/>
        <v>950.40000000000009</v>
      </c>
      <c r="M1131" s="23">
        <f t="shared" si="206"/>
        <v>23</v>
      </c>
      <c r="N1131" s="23" t="str">
        <f t="shared" si="210"/>
        <v>Feb</v>
      </c>
      <c r="O1131" s="23">
        <f t="shared" si="207"/>
        <v>2022</v>
      </c>
    </row>
    <row r="1132" spans="1:15" x14ac:dyDescent="0.55000000000000004">
      <c r="A1132" s="33">
        <v>44616</v>
      </c>
      <c r="B1132" s="9" t="s">
        <v>10295</v>
      </c>
      <c r="C1132" s="9">
        <v>11</v>
      </c>
      <c r="D1132" s="9" t="s">
        <v>14119</v>
      </c>
      <c r="E1132" s="10" t="s">
        <v>14124</v>
      </c>
      <c r="F1132" s="10" t="str">
        <f t="shared" si="212"/>
        <v>B00E9G8KOY</v>
      </c>
      <c r="G1132" s="10" t="str">
        <f t="shared" si="212"/>
        <v>USBWaterPurifierAccessories</v>
      </c>
      <c r="H1132" s="23">
        <f t="shared" si="212"/>
        <v>600</v>
      </c>
      <c r="I1132" s="23">
        <f t="shared" si="212"/>
        <v>600</v>
      </c>
      <c r="J1132" s="11">
        <f t="shared" si="212"/>
        <v>0</v>
      </c>
      <c r="K1132" s="23">
        <f t="shared" si="204"/>
        <v>6600</v>
      </c>
      <c r="L1132" s="23">
        <f t="shared" si="205"/>
        <v>6600</v>
      </c>
      <c r="M1132" s="23">
        <f t="shared" si="206"/>
        <v>24</v>
      </c>
      <c r="N1132" s="23" t="str">
        <f t="shared" si="210"/>
        <v>Feb</v>
      </c>
      <c r="O1132" s="23">
        <f t="shared" si="207"/>
        <v>2022</v>
      </c>
    </row>
    <row r="1133" spans="1:15" x14ac:dyDescent="0.55000000000000004">
      <c r="A1133" s="33">
        <v>44617</v>
      </c>
      <c r="B1133" s="9" t="s">
        <v>10306</v>
      </c>
      <c r="C1133" s="9">
        <v>11</v>
      </c>
      <c r="D1133" s="9" t="s">
        <v>14118</v>
      </c>
      <c r="E1133" s="10" t="s">
        <v>14121</v>
      </c>
      <c r="F1133" s="10" t="str">
        <f t="shared" si="212"/>
        <v>B00H3H03Q4</v>
      </c>
      <c r="G1133" s="10" t="str">
        <f t="shared" si="212"/>
        <v>USBWaterCartridges</v>
      </c>
      <c r="H1133" s="23">
        <f t="shared" si="212"/>
        <v>1130</v>
      </c>
      <c r="I1133" s="23">
        <f t="shared" si="212"/>
        <v>1130</v>
      </c>
      <c r="J1133" s="11">
        <f t="shared" si="212"/>
        <v>0</v>
      </c>
      <c r="K1133" s="23">
        <f t="shared" si="204"/>
        <v>12430</v>
      </c>
      <c r="L1133" s="23">
        <f t="shared" si="205"/>
        <v>12430</v>
      </c>
      <c r="M1133" s="23">
        <f t="shared" si="206"/>
        <v>25</v>
      </c>
      <c r="N1133" s="23" t="str">
        <f t="shared" si="210"/>
        <v>Feb</v>
      </c>
      <c r="O1133" s="23">
        <f t="shared" si="207"/>
        <v>2022</v>
      </c>
    </row>
    <row r="1134" spans="1:15" x14ac:dyDescent="0.55000000000000004">
      <c r="A1134" s="33">
        <v>44618</v>
      </c>
      <c r="B1134" s="9" t="s">
        <v>10318</v>
      </c>
      <c r="C1134" s="9">
        <v>11</v>
      </c>
      <c r="D1134" s="9" t="s">
        <v>14119</v>
      </c>
      <c r="E1134" s="10" t="s">
        <v>14124</v>
      </c>
      <c r="F1134" s="10" t="str">
        <f t="shared" ref="F1134:J1143" si="213">VLOOKUP($B1134,Cleaned_data,F$2,FALSE)</f>
        <v>B0756K5DYZ</v>
      </c>
      <c r="G1134" s="10" t="str">
        <f t="shared" si="213"/>
        <v>USBMixerGrinders</v>
      </c>
      <c r="H1134" s="23">
        <f t="shared" si="213"/>
        <v>3249</v>
      </c>
      <c r="I1134" s="23">
        <f t="shared" si="213"/>
        <v>6295</v>
      </c>
      <c r="J1134" s="11">
        <f t="shared" si="213"/>
        <v>0.48</v>
      </c>
      <c r="K1134" s="23">
        <f t="shared" si="204"/>
        <v>69245</v>
      </c>
      <c r="L1134" s="23">
        <f t="shared" si="205"/>
        <v>18584.28</v>
      </c>
      <c r="M1134" s="23">
        <f t="shared" si="206"/>
        <v>26</v>
      </c>
      <c r="N1134" s="23" t="str">
        <f t="shared" si="210"/>
        <v>Feb</v>
      </c>
      <c r="O1134" s="23">
        <f t="shared" si="207"/>
        <v>2022</v>
      </c>
    </row>
    <row r="1135" spans="1:15" x14ac:dyDescent="0.55000000000000004">
      <c r="A1135" s="33">
        <v>44619</v>
      </c>
      <c r="B1135" s="9" t="s">
        <v>10328</v>
      </c>
      <c r="C1135" s="9">
        <v>9</v>
      </c>
      <c r="D1135" s="9" t="s">
        <v>14118</v>
      </c>
      <c r="E1135" s="10" t="s">
        <v>14121</v>
      </c>
      <c r="F1135" s="10" t="str">
        <f t="shared" si="213"/>
        <v>B0188KPKB2</v>
      </c>
      <c r="G1135" s="10" t="str">
        <f t="shared" si="213"/>
        <v>USBMixerGrinders</v>
      </c>
      <c r="H1135" s="23">
        <f t="shared" si="213"/>
        <v>3599</v>
      </c>
      <c r="I1135" s="23">
        <f t="shared" si="213"/>
        <v>9455</v>
      </c>
      <c r="J1135" s="11">
        <f t="shared" si="213"/>
        <v>0.62</v>
      </c>
      <c r="K1135" s="23">
        <f t="shared" si="204"/>
        <v>85095</v>
      </c>
      <c r="L1135" s="23">
        <f t="shared" si="205"/>
        <v>12308.58</v>
      </c>
      <c r="M1135" s="23">
        <f t="shared" si="206"/>
        <v>27</v>
      </c>
      <c r="N1135" s="23" t="str">
        <f t="shared" si="210"/>
        <v>Feb</v>
      </c>
      <c r="O1135" s="23">
        <f t="shared" si="207"/>
        <v>2022</v>
      </c>
    </row>
    <row r="1136" spans="1:15" x14ac:dyDescent="0.55000000000000004">
      <c r="A1136" s="33">
        <v>44620</v>
      </c>
      <c r="B1136" s="9" t="s">
        <v>10339</v>
      </c>
      <c r="C1136" s="9">
        <v>5</v>
      </c>
      <c r="D1136" s="9" t="s">
        <v>14119</v>
      </c>
      <c r="E1136" s="10" t="s">
        <v>14124</v>
      </c>
      <c r="F1136" s="10" t="str">
        <f t="shared" si="213"/>
        <v>B091KNVNS9</v>
      </c>
      <c r="G1136" s="10" t="str">
        <f t="shared" si="213"/>
        <v>USBEggBoilers</v>
      </c>
      <c r="H1136" s="23">
        <f t="shared" si="213"/>
        <v>368</v>
      </c>
      <c r="I1136" s="23">
        <f t="shared" si="213"/>
        <v>699</v>
      </c>
      <c r="J1136" s="11">
        <f t="shared" si="213"/>
        <v>0.47</v>
      </c>
      <c r="K1136" s="23">
        <f t="shared" si="204"/>
        <v>3495</v>
      </c>
      <c r="L1136" s="23">
        <f t="shared" si="205"/>
        <v>975.2</v>
      </c>
      <c r="M1136" s="23">
        <f t="shared" si="206"/>
        <v>28</v>
      </c>
      <c r="N1136" s="23" t="str">
        <f t="shared" si="210"/>
        <v>Feb</v>
      </c>
      <c r="O1136" s="23">
        <f t="shared" si="207"/>
        <v>2022</v>
      </c>
    </row>
    <row r="1137" spans="1:15" x14ac:dyDescent="0.55000000000000004">
      <c r="A1137" s="33">
        <v>44621</v>
      </c>
      <c r="B1137" s="9" t="s">
        <v>10349</v>
      </c>
      <c r="C1137" s="9">
        <v>8</v>
      </c>
      <c r="D1137" s="9" t="s">
        <v>14118</v>
      </c>
      <c r="E1137" s="10" t="s">
        <v>14121</v>
      </c>
      <c r="F1137" s="10" t="str">
        <f t="shared" si="213"/>
        <v>B075JJ5NQC</v>
      </c>
      <c r="G1137" s="10" t="str">
        <f t="shared" si="213"/>
        <v>USBMixerGrinders</v>
      </c>
      <c r="H1137" s="23">
        <f t="shared" si="213"/>
        <v>3199</v>
      </c>
      <c r="I1137" s="23">
        <f t="shared" si="213"/>
        <v>4999</v>
      </c>
      <c r="J1137" s="11">
        <f t="shared" si="213"/>
        <v>0.36</v>
      </c>
      <c r="K1137" s="23">
        <f t="shared" si="204"/>
        <v>39992</v>
      </c>
      <c r="L1137" s="23">
        <f t="shared" si="205"/>
        <v>16378.880000000001</v>
      </c>
      <c r="M1137" s="23">
        <f t="shared" si="206"/>
        <v>1</v>
      </c>
      <c r="N1137" s="23" t="str">
        <f t="shared" ref="N1137:N1200" si="214">TEXT(A1137,"mmm")</f>
        <v>Mar</v>
      </c>
      <c r="O1137" s="23">
        <f t="shared" si="207"/>
        <v>2022</v>
      </c>
    </row>
    <row r="1138" spans="1:15" x14ac:dyDescent="0.55000000000000004">
      <c r="A1138" s="33">
        <v>44622</v>
      </c>
      <c r="B1138" s="9" t="s">
        <v>10360</v>
      </c>
      <c r="C1138" s="9">
        <v>7</v>
      </c>
      <c r="D1138" s="9" t="s">
        <v>14119</v>
      </c>
      <c r="E1138" s="10" t="s">
        <v>14124</v>
      </c>
      <c r="F1138" s="10" t="str">
        <f t="shared" si="213"/>
        <v>B0B5KZ3C53</v>
      </c>
      <c r="G1138" s="10" t="str">
        <f t="shared" si="213"/>
        <v>USBRice&amp;PastaCookers</v>
      </c>
      <c r="H1138" s="23">
        <f t="shared" si="213"/>
        <v>1599</v>
      </c>
      <c r="I1138" s="23">
        <f t="shared" si="213"/>
        <v>2900</v>
      </c>
      <c r="J1138" s="11">
        <f t="shared" si="213"/>
        <v>0.45</v>
      </c>
      <c r="K1138" s="23">
        <f t="shared" si="204"/>
        <v>20300</v>
      </c>
      <c r="L1138" s="23">
        <f t="shared" si="205"/>
        <v>6156.1500000000005</v>
      </c>
      <c r="M1138" s="23">
        <f t="shared" si="206"/>
        <v>2</v>
      </c>
      <c r="N1138" s="23" t="str">
        <f t="shared" si="214"/>
        <v>Mar</v>
      </c>
      <c r="O1138" s="23">
        <f t="shared" si="207"/>
        <v>2022</v>
      </c>
    </row>
    <row r="1139" spans="1:15" x14ac:dyDescent="0.55000000000000004">
      <c r="A1139" s="33">
        <v>44623</v>
      </c>
      <c r="B1139" s="9" t="s">
        <v>10371</v>
      </c>
      <c r="C1139" s="9">
        <v>6</v>
      </c>
      <c r="D1139" s="9" t="s">
        <v>14118</v>
      </c>
      <c r="E1139" s="10" t="s">
        <v>14121</v>
      </c>
      <c r="F1139" s="10" t="str">
        <f t="shared" si="213"/>
        <v>B09NTHQRW3</v>
      </c>
      <c r="G1139" s="10" t="str">
        <f t="shared" si="213"/>
        <v>USBHandBlenders</v>
      </c>
      <c r="H1139" s="23">
        <f t="shared" si="213"/>
        <v>1999</v>
      </c>
      <c r="I1139" s="23">
        <f t="shared" si="213"/>
        <v>2499</v>
      </c>
      <c r="J1139" s="11">
        <f t="shared" si="213"/>
        <v>0.2</v>
      </c>
      <c r="K1139" s="23">
        <f t="shared" si="204"/>
        <v>14994</v>
      </c>
      <c r="L1139" s="23">
        <f t="shared" si="205"/>
        <v>9595.2000000000007</v>
      </c>
      <c r="M1139" s="23">
        <f t="shared" si="206"/>
        <v>3</v>
      </c>
      <c r="N1139" s="23" t="str">
        <f t="shared" si="214"/>
        <v>Mar</v>
      </c>
      <c r="O1139" s="23">
        <f t="shared" si="207"/>
        <v>2022</v>
      </c>
    </row>
    <row r="1140" spans="1:15" x14ac:dyDescent="0.55000000000000004">
      <c r="A1140" s="33">
        <v>44624</v>
      </c>
      <c r="B1140" s="9" t="s">
        <v>10381</v>
      </c>
      <c r="C1140" s="9">
        <v>15</v>
      </c>
      <c r="D1140" s="9" t="s">
        <v>14119</v>
      </c>
      <c r="E1140" s="10" t="s">
        <v>14124</v>
      </c>
      <c r="F1140" s="10" t="str">
        <f t="shared" si="213"/>
        <v>B008YW3CYM</v>
      </c>
      <c r="G1140" s="10" t="str">
        <f t="shared" si="213"/>
        <v>Irons</v>
      </c>
      <c r="H1140" s="23">
        <f t="shared" si="213"/>
        <v>616</v>
      </c>
      <c r="I1140" s="23">
        <f t="shared" si="213"/>
        <v>1190</v>
      </c>
      <c r="J1140" s="11">
        <f t="shared" si="213"/>
        <v>0.48</v>
      </c>
      <c r="K1140" s="23">
        <f t="shared" si="204"/>
        <v>17850</v>
      </c>
      <c r="L1140" s="23">
        <f t="shared" si="205"/>
        <v>4804.8</v>
      </c>
      <c r="M1140" s="23">
        <f t="shared" si="206"/>
        <v>4</v>
      </c>
      <c r="N1140" s="23" t="str">
        <f t="shared" si="214"/>
        <v>Mar</v>
      </c>
      <c r="O1140" s="23">
        <f t="shared" si="207"/>
        <v>2022</v>
      </c>
    </row>
    <row r="1141" spans="1:15" x14ac:dyDescent="0.55000000000000004">
      <c r="A1141" s="33">
        <v>44625</v>
      </c>
      <c r="B1141" s="9" t="s">
        <v>10392</v>
      </c>
      <c r="C1141" s="9">
        <v>23</v>
      </c>
      <c r="D1141" s="9" t="s">
        <v>14118</v>
      </c>
      <c r="E1141" s="10" t="s">
        <v>14121</v>
      </c>
      <c r="F1141" s="10" t="str">
        <f t="shared" si="213"/>
        <v>B07QHHCB27</v>
      </c>
      <c r="G1141" s="10" t="str">
        <f t="shared" si="213"/>
        <v>USBHandBlenders</v>
      </c>
      <c r="H1141" s="23">
        <f t="shared" si="213"/>
        <v>1499</v>
      </c>
      <c r="I1141" s="23">
        <f t="shared" si="213"/>
        <v>2100</v>
      </c>
      <c r="J1141" s="11">
        <f t="shared" si="213"/>
        <v>0.28999999999999998</v>
      </c>
      <c r="K1141" s="23">
        <f t="shared" si="204"/>
        <v>48300</v>
      </c>
      <c r="L1141" s="23">
        <f t="shared" si="205"/>
        <v>24478.67</v>
      </c>
      <c r="M1141" s="23">
        <f t="shared" si="206"/>
        <v>5</v>
      </c>
      <c r="N1141" s="23" t="str">
        <f t="shared" si="214"/>
        <v>Mar</v>
      </c>
      <c r="O1141" s="23">
        <f t="shared" si="207"/>
        <v>2022</v>
      </c>
    </row>
    <row r="1142" spans="1:15" x14ac:dyDescent="0.55000000000000004">
      <c r="A1142" s="33">
        <v>44626</v>
      </c>
      <c r="B1142" s="9" t="s">
        <v>10402</v>
      </c>
      <c r="C1142" s="9">
        <v>14</v>
      </c>
      <c r="D1142" s="9" t="s">
        <v>14119</v>
      </c>
      <c r="E1142" s="10" t="s">
        <v>14124</v>
      </c>
      <c r="F1142" s="10" t="str">
        <f t="shared" si="213"/>
        <v>B0BMFD94VD</v>
      </c>
      <c r="G1142" s="10" t="str">
        <f t="shared" si="213"/>
        <v>USBVacuumSealers</v>
      </c>
      <c r="H1142" s="23">
        <f t="shared" si="213"/>
        <v>199</v>
      </c>
      <c r="I1142" s="23">
        <f t="shared" si="213"/>
        <v>499</v>
      </c>
      <c r="J1142" s="11">
        <f t="shared" si="213"/>
        <v>0.6</v>
      </c>
      <c r="K1142" s="23">
        <f t="shared" si="204"/>
        <v>6986</v>
      </c>
      <c r="L1142" s="23">
        <f t="shared" si="205"/>
        <v>1114.4000000000001</v>
      </c>
      <c r="M1142" s="23">
        <f t="shared" si="206"/>
        <v>6</v>
      </c>
      <c r="N1142" s="23" t="str">
        <f t="shared" si="214"/>
        <v>Mar</v>
      </c>
      <c r="O1142" s="23">
        <f t="shared" si="207"/>
        <v>2022</v>
      </c>
    </row>
    <row r="1143" spans="1:15" x14ac:dyDescent="0.55000000000000004">
      <c r="A1143" s="33">
        <v>44627</v>
      </c>
      <c r="B1143" s="9" t="s">
        <v>10412</v>
      </c>
      <c r="C1143" s="23">
        <v>9</v>
      </c>
      <c r="D1143" s="9" t="s">
        <v>14118</v>
      </c>
      <c r="E1143" s="10" t="s">
        <v>14121</v>
      </c>
      <c r="F1143" s="10" t="str">
        <f t="shared" si="213"/>
        <v>B00HZIOGXW</v>
      </c>
      <c r="G1143" s="10" t="str">
        <f t="shared" si="213"/>
        <v>USBImmersionRods</v>
      </c>
      <c r="H1143" s="23">
        <f t="shared" si="213"/>
        <v>610</v>
      </c>
      <c r="I1143" s="23">
        <f t="shared" si="213"/>
        <v>825</v>
      </c>
      <c r="J1143" s="11">
        <f t="shared" si="213"/>
        <v>0.26</v>
      </c>
      <c r="K1143" s="23">
        <f t="shared" si="204"/>
        <v>7425</v>
      </c>
      <c r="L1143" s="23">
        <f t="shared" si="205"/>
        <v>4062.6</v>
      </c>
      <c r="M1143" s="23">
        <f t="shared" si="206"/>
        <v>7</v>
      </c>
      <c r="N1143" s="23" t="str">
        <f t="shared" si="214"/>
        <v>Mar</v>
      </c>
      <c r="O1143" s="23">
        <f t="shared" si="207"/>
        <v>2022</v>
      </c>
    </row>
    <row r="1144" spans="1:15" x14ac:dyDescent="0.55000000000000004">
      <c r="A1144" s="33">
        <v>44628</v>
      </c>
      <c r="B1144" s="9" t="s">
        <v>10424</v>
      </c>
      <c r="C1144" s="9">
        <v>4</v>
      </c>
      <c r="D1144" s="9" t="s">
        <v>14119</v>
      </c>
      <c r="E1144" s="10" t="s">
        <v>14124</v>
      </c>
      <c r="F1144" s="10" t="str">
        <f t="shared" ref="F1144:J1153" si="215">VLOOKUP($B1144,Cleaned_data,F$2,FALSE)</f>
        <v>B09CKSYBLR</v>
      </c>
      <c r="G1144" s="10" t="str">
        <f t="shared" si="215"/>
        <v>USBMiniFoodProcessors&amp;Choppers</v>
      </c>
      <c r="H1144" s="23">
        <f t="shared" si="215"/>
        <v>999</v>
      </c>
      <c r="I1144" s="23">
        <f t="shared" si="215"/>
        <v>1499</v>
      </c>
      <c r="J1144" s="11">
        <f t="shared" si="215"/>
        <v>0.33</v>
      </c>
      <c r="K1144" s="23">
        <f t="shared" si="204"/>
        <v>5996</v>
      </c>
      <c r="L1144" s="23">
        <f t="shared" si="205"/>
        <v>2677.3199999999997</v>
      </c>
      <c r="M1144" s="23">
        <f t="shared" si="206"/>
        <v>8</v>
      </c>
      <c r="N1144" s="23" t="str">
        <f t="shared" si="214"/>
        <v>Mar</v>
      </c>
      <c r="O1144" s="23">
        <f t="shared" si="207"/>
        <v>2022</v>
      </c>
    </row>
    <row r="1145" spans="1:15" x14ac:dyDescent="0.55000000000000004">
      <c r="A1145" s="33">
        <v>44629</v>
      </c>
      <c r="B1145" s="9" t="s">
        <v>10434</v>
      </c>
      <c r="C1145" s="9">
        <v>3</v>
      </c>
      <c r="D1145" s="9" t="s">
        <v>14118</v>
      </c>
      <c r="E1145" s="10" t="s">
        <v>14121</v>
      </c>
      <c r="F1145" s="10" t="str">
        <f t="shared" si="215"/>
        <v>B072J83V9W</v>
      </c>
      <c r="G1145" s="10" t="str">
        <f t="shared" si="215"/>
        <v>Vacuums</v>
      </c>
      <c r="H1145" s="23">
        <f t="shared" si="215"/>
        <v>8999</v>
      </c>
      <c r="I1145" s="23">
        <f t="shared" si="215"/>
        <v>9995</v>
      </c>
      <c r="J1145" s="11">
        <f t="shared" si="215"/>
        <v>0.1</v>
      </c>
      <c r="K1145" s="23">
        <f t="shared" si="204"/>
        <v>29985</v>
      </c>
      <c r="L1145" s="23">
        <f t="shared" si="205"/>
        <v>24297.3</v>
      </c>
      <c r="M1145" s="23">
        <f t="shared" si="206"/>
        <v>9</v>
      </c>
      <c r="N1145" s="23" t="str">
        <f t="shared" si="214"/>
        <v>Mar</v>
      </c>
      <c r="O1145" s="23">
        <f t="shared" si="207"/>
        <v>2022</v>
      </c>
    </row>
    <row r="1146" spans="1:15" x14ac:dyDescent="0.55000000000000004">
      <c r="A1146" s="33">
        <v>44630</v>
      </c>
      <c r="B1146" s="9" t="s">
        <v>10445</v>
      </c>
      <c r="C1146" s="9">
        <v>8</v>
      </c>
      <c r="D1146" s="9" t="s">
        <v>14119</v>
      </c>
      <c r="E1146" s="10" t="s">
        <v>14124</v>
      </c>
      <c r="F1146" s="10" t="str">
        <f t="shared" si="215"/>
        <v>B09MTLG4TP</v>
      </c>
      <c r="G1146" s="10" t="str">
        <f t="shared" si="215"/>
        <v>LintShavers</v>
      </c>
      <c r="H1146" s="23">
        <f t="shared" si="215"/>
        <v>453</v>
      </c>
      <c r="I1146" s="23">
        <f t="shared" si="215"/>
        <v>999</v>
      </c>
      <c r="J1146" s="11">
        <f t="shared" si="215"/>
        <v>0.55000000000000004</v>
      </c>
      <c r="K1146" s="23">
        <f t="shared" si="204"/>
        <v>7992</v>
      </c>
      <c r="L1146" s="23">
        <f t="shared" si="205"/>
        <v>1630.7999999999997</v>
      </c>
      <c r="M1146" s="23">
        <f t="shared" si="206"/>
        <v>10</v>
      </c>
      <c r="N1146" s="23" t="str">
        <f t="shared" si="214"/>
        <v>Mar</v>
      </c>
      <c r="O1146" s="23">
        <f t="shared" si="207"/>
        <v>2022</v>
      </c>
    </row>
    <row r="1147" spans="1:15" x14ac:dyDescent="0.55000000000000004">
      <c r="A1147" s="33">
        <v>44631</v>
      </c>
      <c r="B1147" s="9" t="s">
        <v>10456</v>
      </c>
      <c r="C1147" s="9">
        <v>12</v>
      </c>
      <c r="D1147" s="9" t="s">
        <v>14118</v>
      </c>
      <c r="E1147" s="10" t="s">
        <v>14121</v>
      </c>
      <c r="F1147" s="10" t="str">
        <f t="shared" si="215"/>
        <v>B097XJQZ8H</v>
      </c>
      <c r="G1147" s="10" t="str">
        <f t="shared" si="215"/>
        <v>USBMixerGrinders</v>
      </c>
      <c r="H1147" s="23">
        <f t="shared" si="215"/>
        <v>2464</v>
      </c>
      <c r="I1147" s="23">
        <f t="shared" si="215"/>
        <v>6000</v>
      </c>
      <c r="J1147" s="11">
        <f t="shared" si="215"/>
        <v>0.59</v>
      </c>
      <c r="K1147" s="23">
        <f t="shared" si="204"/>
        <v>72000</v>
      </c>
      <c r="L1147" s="23">
        <f t="shared" si="205"/>
        <v>12122.880000000001</v>
      </c>
      <c r="M1147" s="23">
        <f t="shared" si="206"/>
        <v>11</v>
      </c>
      <c r="N1147" s="23" t="str">
        <f t="shared" si="214"/>
        <v>Mar</v>
      </c>
      <c r="O1147" s="23">
        <f t="shared" si="207"/>
        <v>2022</v>
      </c>
    </row>
    <row r="1148" spans="1:15" x14ac:dyDescent="0.55000000000000004">
      <c r="A1148" s="33">
        <v>44632</v>
      </c>
      <c r="B1148" s="9" t="s">
        <v>10468</v>
      </c>
      <c r="C1148" s="9">
        <v>15</v>
      </c>
      <c r="D1148" s="9" t="s">
        <v>14119</v>
      </c>
      <c r="E1148" s="10" t="s">
        <v>14124</v>
      </c>
      <c r="F1148" s="10" t="str">
        <f t="shared" si="215"/>
        <v>B00935MD1C</v>
      </c>
      <c r="G1148" s="10" t="str">
        <f t="shared" si="215"/>
        <v>USBRice&amp;PastaCookers</v>
      </c>
      <c r="H1148" s="23">
        <f t="shared" si="215"/>
        <v>2719</v>
      </c>
      <c r="I1148" s="23">
        <f t="shared" si="215"/>
        <v>3945</v>
      </c>
      <c r="J1148" s="11">
        <f t="shared" si="215"/>
        <v>0.31</v>
      </c>
      <c r="K1148" s="23">
        <f t="shared" si="204"/>
        <v>59175</v>
      </c>
      <c r="L1148" s="23">
        <f t="shared" si="205"/>
        <v>28141.649999999998</v>
      </c>
      <c r="M1148" s="23">
        <f t="shared" si="206"/>
        <v>12</v>
      </c>
      <c r="N1148" s="23" t="str">
        <f t="shared" si="214"/>
        <v>Mar</v>
      </c>
      <c r="O1148" s="23">
        <f t="shared" si="207"/>
        <v>2022</v>
      </c>
    </row>
    <row r="1149" spans="1:15" x14ac:dyDescent="0.55000000000000004">
      <c r="A1149" s="33">
        <v>44633</v>
      </c>
      <c r="B1149" s="9" t="s">
        <v>10479</v>
      </c>
      <c r="C1149" s="9">
        <v>17</v>
      </c>
      <c r="D1149" s="9" t="s">
        <v>14118</v>
      </c>
      <c r="E1149" s="10" t="s">
        <v>14121</v>
      </c>
      <c r="F1149" s="10" t="str">
        <f t="shared" si="215"/>
        <v>B0BR4F878Q</v>
      </c>
      <c r="G1149" s="10" t="str">
        <f t="shared" si="215"/>
        <v>USBInstantWaterHeaters</v>
      </c>
      <c r="H1149" s="23">
        <f t="shared" si="215"/>
        <v>1439</v>
      </c>
      <c r="I1149" s="23">
        <f t="shared" si="215"/>
        <v>1999</v>
      </c>
      <c r="J1149" s="11">
        <f t="shared" si="215"/>
        <v>0.28000000000000003</v>
      </c>
      <c r="K1149" s="23">
        <f t="shared" si="204"/>
        <v>33983</v>
      </c>
      <c r="L1149" s="23">
        <f t="shared" si="205"/>
        <v>17613.36</v>
      </c>
      <c r="M1149" s="23">
        <f t="shared" si="206"/>
        <v>13</v>
      </c>
      <c r="N1149" s="23" t="str">
        <f t="shared" si="214"/>
        <v>Mar</v>
      </c>
      <c r="O1149" s="23">
        <f t="shared" si="207"/>
        <v>2022</v>
      </c>
    </row>
    <row r="1150" spans="1:15" x14ac:dyDescent="0.55000000000000004">
      <c r="A1150" s="33">
        <v>44634</v>
      </c>
      <c r="B1150" s="9" t="s">
        <v>10489</v>
      </c>
      <c r="C1150" s="9">
        <v>3</v>
      </c>
      <c r="D1150" s="9" t="s">
        <v>14119</v>
      </c>
      <c r="E1150" s="10" t="s">
        <v>14124</v>
      </c>
      <c r="F1150" s="10" t="str">
        <f t="shared" si="215"/>
        <v>B0B3G5XZN5</v>
      </c>
      <c r="G1150" s="10" t="str">
        <f t="shared" si="215"/>
        <v>USBHandBlenders</v>
      </c>
      <c r="H1150" s="23">
        <f t="shared" si="215"/>
        <v>2799</v>
      </c>
      <c r="I1150" s="23">
        <f t="shared" si="215"/>
        <v>3499</v>
      </c>
      <c r="J1150" s="11">
        <f t="shared" si="215"/>
        <v>0.2</v>
      </c>
      <c r="K1150" s="23">
        <f t="shared" si="204"/>
        <v>10497</v>
      </c>
      <c r="L1150" s="23">
        <f t="shared" si="205"/>
        <v>6717.6</v>
      </c>
      <c r="M1150" s="23">
        <f t="shared" si="206"/>
        <v>14</v>
      </c>
      <c r="N1150" s="23" t="str">
        <f t="shared" si="214"/>
        <v>Mar</v>
      </c>
      <c r="O1150" s="23">
        <f t="shared" si="207"/>
        <v>2022</v>
      </c>
    </row>
    <row r="1151" spans="1:15" x14ac:dyDescent="0.55000000000000004">
      <c r="A1151" s="33">
        <v>44635</v>
      </c>
      <c r="B1151" s="9" t="s">
        <v>10499</v>
      </c>
      <c r="C1151" s="9">
        <v>2</v>
      </c>
      <c r="D1151" s="9" t="s">
        <v>14118</v>
      </c>
      <c r="E1151" s="10" t="s">
        <v>14121</v>
      </c>
      <c r="F1151" s="10" t="str">
        <f t="shared" si="215"/>
        <v>B07WKB69RS</v>
      </c>
      <c r="G1151" s="10" t="str">
        <f t="shared" si="215"/>
        <v>USBInstantWaterHeaters</v>
      </c>
      <c r="H1151" s="23">
        <f t="shared" si="215"/>
        <v>2088</v>
      </c>
      <c r="I1151" s="23">
        <f t="shared" si="215"/>
        <v>5550</v>
      </c>
      <c r="J1151" s="11">
        <f t="shared" si="215"/>
        <v>0.62</v>
      </c>
      <c r="K1151" s="23">
        <f t="shared" si="204"/>
        <v>11100</v>
      </c>
      <c r="L1151" s="23">
        <f t="shared" si="205"/>
        <v>1586.88</v>
      </c>
      <c r="M1151" s="23">
        <f t="shared" si="206"/>
        <v>15</v>
      </c>
      <c r="N1151" s="23" t="str">
        <f t="shared" si="214"/>
        <v>Mar</v>
      </c>
      <c r="O1151" s="23">
        <f t="shared" si="207"/>
        <v>2022</v>
      </c>
    </row>
    <row r="1152" spans="1:15" x14ac:dyDescent="0.55000000000000004">
      <c r="A1152" s="33">
        <v>44636</v>
      </c>
      <c r="B1152" s="9" t="s">
        <v>10511</v>
      </c>
      <c r="C1152" s="9">
        <v>9</v>
      </c>
      <c r="D1152" s="9" t="s">
        <v>14119</v>
      </c>
      <c r="E1152" s="10" t="s">
        <v>14124</v>
      </c>
      <c r="F1152" s="10" t="str">
        <f t="shared" si="215"/>
        <v>B09DL9978Y</v>
      </c>
      <c r="G1152" s="10" t="str">
        <f t="shared" si="215"/>
        <v>USBInstantWaterHeaters</v>
      </c>
      <c r="H1152" s="23">
        <f t="shared" si="215"/>
        <v>2399</v>
      </c>
      <c r="I1152" s="23">
        <f t="shared" si="215"/>
        <v>4590</v>
      </c>
      <c r="J1152" s="11">
        <f t="shared" si="215"/>
        <v>0.48</v>
      </c>
      <c r="K1152" s="23">
        <f t="shared" si="204"/>
        <v>41310</v>
      </c>
      <c r="L1152" s="23">
        <f t="shared" si="205"/>
        <v>11227.32</v>
      </c>
      <c r="M1152" s="23">
        <f t="shared" si="206"/>
        <v>16</v>
      </c>
      <c r="N1152" s="23" t="str">
        <f t="shared" si="214"/>
        <v>Mar</v>
      </c>
      <c r="O1152" s="23">
        <f t="shared" si="207"/>
        <v>2022</v>
      </c>
    </row>
    <row r="1153" spans="1:15" x14ac:dyDescent="0.55000000000000004">
      <c r="A1153" s="33">
        <v>44637</v>
      </c>
      <c r="B1153" s="9" t="s">
        <v>10522</v>
      </c>
      <c r="C1153" s="9">
        <v>5</v>
      </c>
      <c r="D1153" s="9" t="s">
        <v>14118</v>
      </c>
      <c r="E1153" s="10" t="s">
        <v>14121</v>
      </c>
      <c r="F1153" s="10" t="str">
        <f t="shared" si="215"/>
        <v>B06XMZV7RH</v>
      </c>
      <c r="G1153" s="10" t="str">
        <f t="shared" si="215"/>
        <v>USBDigitalKitchenScales</v>
      </c>
      <c r="H1153" s="23">
        <f t="shared" si="215"/>
        <v>308</v>
      </c>
      <c r="I1153" s="23">
        <f t="shared" si="215"/>
        <v>499</v>
      </c>
      <c r="J1153" s="11">
        <f t="shared" si="215"/>
        <v>0.38</v>
      </c>
      <c r="K1153" s="23">
        <f t="shared" si="204"/>
        <v>2495</v>
      </c>
      <c r="L1153" s="23">
        <f t="shared" si="205"/>
        <v>954.8</v>
      </c>
      <c r="M1153" s="23">
        <f t="shared" si="206"/>
        <v>17</v>
      </c>
      <c r="N1153" s="23" t="str">
        <f t="shared" si="214"/>
        <v>Mar</v>
      </c>
      <c r="O1153" s="23">
        <f t="shared" si="207"/>
        <v>2022</v>
      </c>
    </row>
    <row r="1154" spans="1:15" x14ac:dyDescent="0.55000000000000004">
      <c r="A1154" s="33">
        <v>44638</v>
      </c>
      <c r="B1154" s="9" t="s">
        <v>10533</v>
      </c>
      <c r="C1154" s="9">
        <v>6</v>
      </c>
      <c r="D1154" s="9" t="s">
        <v>14119</v>
      </c>
      <c r="E1154" s="10" t="s">
        <v>14124</v>
      </c>
      <c r="F1154" s="10" t="str">
        <f t="shared" ref="F1154:J1163" si="216">VLOOKUP($B1154,Cleaned_data,F$2,FALSE)</f>
        <v>B09WMTJPG7</v>
      </c>
      <c r="G1154" s="10" t="str">
        <f t="shared" si="216"/>
        <v>USBInstantWaterHeaters</v>
      </c>
      <c r="H1154" s="23">
        <f t="shared" si="216"/>
        <v>2599</v>
      </c>
      <c r="I1154" s="23">
        <f t="shared" si="216"/>
        <v>4400</v>
      </c>
      <c r="J1154" s="11">
        <f t="shared" si="216"/>
        <v>0.41</v>
      </c>
      <c r="K1154" s="23">
        <f t="shared" si="204"/>
        <v>26400</v>
      </c>
      <c r="L1154" s="23">
        <f t="shared" si="205"/>
        <v>9200.4600000000009</v>
      </c>
      <c r="M1154" s="23">
        <f t="shared" si="206"/>
        <v>18</v>
      </c>
      <c r="N1154" s="23" t="str">
        <f t="shared" si="214"/>
        <v>Mar</v>
      </c>
      <c r="O1154" s="23">
        <f t="shared" si="207"/>
        <v>2022</v>
      </c>
    </row>
    <row r="1155" spans="1:15" x14ac:dyDescent="0.55000000000000004">
      <c r="A1155" s="33">
        <v>44639</v>
      </c>
      <c r="B1155" s="9" t="s">
        <v>10544</v>
      </c>
      <c r="C1155" s="9">
        <v>8</v>
      </c>
      <c r="D1155" s="9" t="s">
        <v>14118</v>
      </c>
      <c r="E1155" s="10" t="s">
        <v>14121</v>
      </c>
      <c r="F1155" s="10" t="str">
        <f t="shared" si="216"/>
        <v>B09ZK6THRR</v>
      </c>
      <c r="G1155" s="10" t="str">
        <f t="shared" si="216"/>
        <v>Irons</v>
      </c>
      <c r="H1155" s="23">
        <f t="shared" si="216"/>
        <v>479</v>
      </c>
      <c r="I1155" s="23">
        <f t="shared" si="216"/>
        <v>1000</v>
      </c>
      <c r="J1155" s="11">
        <f t="shared" si="216"/>
        <v>0.52</v>
      </c>
      <c r="K1155" s="23">
        <f t="shared" si="204"/>
        <v>8000</v>
      </c>
      <c r="L1155" s="23">
        <f t="shared" si="205"/>
        <v>1839.36</v>
      </c>
      <c r="M1155" s="23">
        <f t="shared" si="206"/>
        <v>19</v>
      </c>
      <c r="N1155" s="23" t="str">
        <f t="shared" si="214"/>
        <v>Mar</v>
      </c>
      <c r="O1155" s="23">
        <f t="shared" si="207"/>
        <v>2022</v>
      </c>
    </row>
    <row r="1156" spans="1:15" x14ac:dyDescent="0.55000000000000004">
      <c r="A1156" s="33">
        <v>44640</v>
      </c>
      <c r="B1156" s="9" t="s">
        <v>10554</v>
      </c>
      <c r="C1156" s="9">
        <v>10</v>
      </c>
      <c r="D1156" s="9" t="s">
        <v>14119</v>
      </c>
      <c r="E1156" s="10" t="s">
        <v>14124</v>
      </c>
      <c r="F1156" s="10" t="str">
        <f t="shared" si="216"/>
        <v>B07MP21WJD</v>
      </c>
      <c r="G1156" s="10" t="str">
        <f t="shared" si="216"/>
        <v>LintShavers</v>
      </c>
      <c r="H1156" s="23">
        <f t="shared" si="216"/>
        <v>245</v>
      </c>
      <c r="I1156" s="23">
        <f t="shared" si="216"/>
        <v>299</v>
      </c>
      <c r="J1156" s="11">
        <f t="shared" si="216"/>
        <v>0.18</v>
      </c>
      <c r="K1156" s="23">
        <f t="shared" ref="K1156:K1219" si="217">$I1156*$C1156</f>
        <v>2990</v>
      </c>
      <c r="L1156" s="23">
        <f t="shared" ref="L1156:L1219" si="218">$H1156*$C1156*(1-$J1156)</f>
        <v>2009.0000000000002</v>
      </c>
      <c r="M1156" s="23">
        <f t="shared" si="206"/>
        <v>20</v>
      </c>
      <c r="N1156" s="23" t="str">
        <f t="shared" si="214"/>
        <v>Mar</v>
      </c>
      <c r="O1156" s="23">
        <f t="shared" si="207"/>
        <v>2022</v>
      </c>
    </row>
    <row r="1157" spans="1:15" x14ac:dyDescent="0.55000000000000004">
      <c r="A1157" s="33">
        <v>44641</v>
      </c>
      <c r="B1157" s="9" t="s">
        <v>10565</v>
      </c>
      <c r="C1157" s="9">
        <v>15</v>
      </c>
      <c r="D1157" s="9" t="s">
        <v>14118</v>
      </c>
      <c r="E1157" s="10" t="s">
        <v>14121</v>
      </c>
      <c r="F1157" s="10" t="str">
        <f t="shared" si="216"/>
        <v>B09XB1R2F3</v>
      </c>
      <c r="G1157" s="10" t="str">
        <f t="shared" si="216"/>
        <v>LintShavers</v>
      </c>
      <c r="H1157" s="23">
        <f t="shared" si="216"/>
        <v>179</v>
      </c>
      <c r="I1157" s="23">
        <f t="shared" si="216"/>
        <v>799</v>
      </c>
      <c r="J1157" s="11">
        <f t="shared" si="216"/>
        <v>0.78</v>
      </c>
      <c r="K1157" s="23">
        <f t="shared" si="217"/>
        <v>11985</v>
      </c>
      <c r="L1157" s="23">
        <f t="shared" si="218"/>
        <v>590.69999999999993</v>
      </c>
      <c r="M1157" s="23">
        <f t="shared" ref="M1157:M1220" si="219">DAY($A1157)</f>
        <v>21</v>
      </c>
      <c r="N1157" s="23" t="str">
        <f t="shared" si="214"/>
        <v>Mar</v>
      </c>
      <c r="O1157" s="23">
        <f t="shared" ref="O1157:O1220" si="220">YEAR(A1157)</f>
        <v>2022</v>
      </c>
    </row>
    <row r="1158" spans="1:15" x14ac:dyDescent="0.55000000000000004">
      <c r="A1158" s="33">
        <v>44642</v>
      </c>
      <c r="B1158" s="9" t="s">
        <v>10575</v>
      </c>
      <c r="C1158" s="9">
        <v>17</v>
      </c>
      <c r="D1158" s="9" t="s">
        <v>14119</v>
      </c>
      <c r="E1158" s="10" t="s">
        <v>14124</v>
      </c>
      <c r="F1158" s="10" t="str">
        <f t="shared" si="216"/>
        <v>B08Y5QJXSR</v>
      </c>
      <c r="G1158" s="10" t="str">
        <f t="shared" si="216"/>
        <v>USBCeilingFans</v>
      </c>
      <c r="H1158" s="23">
        <f t="shared" si="216"/>
        <v>3569</v>
      </c>
      <c r="I1158" s="23">
        <f t="shared" si="216"/>
        <v>5190</v>
      </c>
      <c r="J1158" s="11">
        <f t="shared" si="216"/>
        <v>0.31</v>
      </c>
      <c r="K1158" s="23">
        <f t="shared" si="217"/>
        <v>88230</v>
      </c>
      <c r="L1158" s="23">
        <f t="shared" si="218"/>
        <v>41864.369999999995</v>
      </c>
      <c r="M1158" s="23">
        <f t="shared" si="219"/>
        <v>22</v>
      </c>
      <c r="N1158" s="23" t="str">
        <f t="shared" si="214"/>
        <v>Mar</v>
      </c>
      <c r="O1158" s="23">
        <f t="shared" si="220"/>
        <v>2022</v>
      </c>
    </row>
    <row r="1159" spans="1:15" x14ac:dyDescent="0.55000000000000004">
      <c r="A1159" s="33">
        <v>44643</v>
      </c>
      <c r="B1159" s="9" t="s">
        <v>10587</v>
      </c>
      <c r="C1159" s="9">
        <v>18</v>
      </c>
      <c r="D1159" s="9" t="s">
        <v>14118</v>
      </c>
      <c r="E1159" s="10" t="s">
        <v>14121</v>
      </c>
      <c r="F1159" s="10" t="str">
        <f t="shared" si="216"/>
        <v>B07WJXCTG9</v>
      </c>
      <c r="G1159" s="10" t="str">
        <f t="shared" si="216"/>
        <v>ElectricKettles</v>
      </c>
      <c r="H1159" s="23">
        <f t="shared" si="216"/>
        <v>699</v>
      </c>
      <c r="I1159" s="23">
        <f t="shared" si="216"/>
        <v>1345</v>
      </c>
      <c r="J1159" s="11">
        <f t="shared" si="216"/>
        <v>0.48</v>
      </c>
      <c r="K1159" s="23">
        <f t="shared" si="217"/>
        <v>24210</v>
      </c>
      <c r="L1159" s="23">
        <f t="shared" si="218"/>
        <v>6542.64</v>
      </c>
      <c r="M1159" s="23">
        <f t="shared" si="219"/>
        <v>23</v>
      </c>
      <c r="N1159" s="23" t="str">
        <f t="shared" si="214"/>
        <v>Mar</v>
      </c>
      <c r="O1159" s="23">
        <f t="shared" si="220"/>
        <v>2022</v>
      </c>
    </row>
    <row r="1160" spans="1:15" x14ac:dyDescent="0.55000000000000004">
      <c r="A1160" s="33">
        <v>44644</v>
      </c>
      <c r="B1160" s="9" t="s">
        <v>10597</v>
      </c>
      <c r="C1160" s="9">
        <v>6</v>
      </c>
      <c r="D1160" s="9" t="s">
        <v>14119</v>
      </c>
      <c r="E1160" s="10" t="s">
        <v>14124</v>
      </c>
      <c r="F1160" s="10" t="str">
        <f t="shared" si="216"/>
        <v>B09NBZ36F7</v>
      </c>
      <c r="G1160" s="10" t="str">
        <f t="shared" si="216"/>
        <v>USBInductionCooktop</v>
      </c>
      <c r="H1160" s="23">
        <f t="shared" si="216"/>
        <v>2089</v>
      </c>
      <c r="I1160" s="23">
        <f t="shared" si="216"/>
        <v>4000</v>
      </c>
      <c r="J1160" s="11">
        <f t="shared" si="216"/>
        <v>0.48</v>
      </c>
      <c r="K1160" s="23">
        <f t="shared" si="217"/>
        <v>24000</v>
      </c>
      <c r="L1160" s="23">
        <f t="shared" si="218"/>
        <v>6517.68</v>
      </c>
      <c r="M1160" s="23">
        <f t="shared" si="219"/>
        <v>24</v>
      </c>
      <c r="N1160" s="23" t="str">
        <f t="shared" si="214"/>
        <v>Mar</v>
      </c>
      <c r="O1160" s="23">
        <f t="shared" si="220"/>
        <v>2022</v>
      </c>
    </row>
    <row r="1161" spans="1:15" x14ac:dyDescent="0.55000000000000004">
      <c r="A1161" s="33">
        <v>44645</v>
      </c>
      <c r="B1161" s="9" t="s">
        <v>10608</v>
      </c>
      <c r="C1161" s="9">
        <v>6</v>
      </c>
      <c r="D1161" s="9" t="s">
        <v>14118</v>
      </c>
      <c r="E1161" s="10" t="s">
        <v>14121</v>
      </c>
      <c r="F1161" s="10" t="str">
        <f t="shared" si="216"/>
        <v>B0912WJ87V</v>
      </c>
      <c r="G1161" s="10" t="str">
        <f t="shared" si="216"/>
        <v>AirPurifiers&amp;Ionizers</v>
      </c>
      <c r="H1161" s="23">
        <f t="shared" si="216"/>
        <v>2339</v>
      </c>
      <c r="I1161" s="23">
        <f t="shared" si="216"/>
        <v>4000</v>
      </c>
      <c r="J1161" s="11">
        <f t="shared" si="216"/>
        <v>0.42</v>
      </c>
      <c r="K1161" s="23">
        <f t="shared" si="217"/>
        <v>24000</v>
      </c>
      <c r="L1161" s="23">
        <f t="shared" si="218"/>
        <v>8139.7200000000012</v>
      </c>
      <c r="M1161" s="23">
        <f t="shared" si="219"/>
        <v>25</v>
      </c>
      <c r="N1161" s="23" t="str">
        <f t="shared" si="214"/>
        <v>Mar</v>
      </c>
      <c r="O1161" s="23">
        <f t="shared" si="220"/>
        <v>2022</v>
      </c>
    </row>
    <row r="1162" spans="1:15" x14ac:dyDescent="0.55000000000000004">
      <c r="A1162" s="33">
        <v>44646</v>
      </c>
      <c r="B1162" s="9" t="s">
        <v>10620</v>
      </c>
      <c r="C1162" s="9">
        <v>6</v>
      </c>
      <c r="D1162" s="9" t="s">
        <v>14119</v>
      </c>
      <c r="E1162" s="10" t="s">
        <v>14124</v>
      </c>
      <c r="F1162" s="10" t="str">
        <f t="shared" si="216"/>
        <v>B0BMTZ4T1D</v>
      </c>
      <c r="G1162" s="10" t="str">
        <f t="shared" si="216"/>
        <v>USBFanHeaters</v>
      </c>
      <c r="H1162" s="23">
        <f t="shared" si="216"/>
        <v>784</v>
      </c>
      <c r="I1162" s="23">
        <f t="shared" si="216"/>
        <v>1599</v>
      </c>
      <c r="J1162" s="11">
        <f t="shared" si="216"/>
        <v>0.51</v>
      </c>
      <c r="K1162" s="23">
        <f t="shared" si="217"/>
        <v>9594</v>
      </c>
      <c r="L1162" s="23">
        <f t="shared" si="218"/>
        <v>2304.96</v>
      </c>
      <c r="M1162" s="23">
        <f t="shared" si="219"/>
        <v>26</v>
      </c>
      <c r="N1162" s="23" t="str">
        <f t="shared" si="214"/>
        <v>Mar</v>
      </c>
      <c r="O1162" s="23">
        <f t="shared" si="220"/>
        <v>2022</v>
      </c>
    </row>
    <row r="1163" spans="1:15" x14ac:dyDescent="0.55000000000000004">
      <c r="A1163" s="33">
        <v>44647</v>
      </c>
      <c r="B1163" s="9" t="s">
        <v>10631</v>
      </c>
      <c r="C1163" s="9">
        <v>7</v>
      </c>
      <c r="D1163" s="9" t="s">
        <v>14118</v>
      </c>
      <c r="E1163" s="10" t="s">
        <v>14121</v>
      </c>
      <c r="F1163" s="10" t="str">
        <f t="shared" si="216"/>
        <v>B07Z51CGGH</v>
      </c>
      <c r="G1163" s="10" t="str">
        <f t="shared" si="216"/>
        <v>Vacuums</v>
      </c>
      <c r="H1163" s="23">
        <f t="shared" si="216"/>
        <v>5499</v>
      </c>
      <c r="I1163" s="23">
        <f t="shared" si="216"/>
        <v>9999</v>
      </c>
      <c r="J1163" s="11">
        <f t="shared" si="216"/>
        <v>0.45</v>
      </c>
      <c r="K1163" s="23">
        <f t="shared" si="217"/>
        <v>69993</v>
      </c>
      <c r="L1163" s="23">
        <f t="shared" si="218"/>
        <v>21171.15</v>
      </c>
      <c r="M1163" s="23">
        <f t="shared" si="219"/>
        <v>27</v>
      </c>
      <c r="N1163" s="23" t="str">
        <f t="shared" si="214"/>
        <v>Mar</v>
      </c>
      <c r="O1163" s="23">
        <f t="shared" si="220"/>
        <v>2022</v>
      </c>
    </row>
    <row r="1164" spans="1:15" x14ac:dyDescent="0.55000000000000004">
      <c r="A1164" s="33">
        <v>44648</v>
      </c>
      <c r="B1164" s="9" t="s">
        <v>10642</v>
      </c>
      <c r="C1164" s="9">
        <v>7</v>
      </c>
      <c r="D1164" s="9" t="s">
        <v>14119</v>
      </c>
      <c r="E1164" s="10" t="s">
        <v>14124</v>
      </c>
      <c r="F1164" s="10" t="str">
        <f t="shared" ref="F1164:J1173" si="221">VLOOKUP($B1164,Cleaned_data,F$2,FALSE)</f>
        <v>B0BDG6QDYD</v>
      </c>
      <c r="G1164" s="10" t="str">
        <f t="shared" si="221"/>
        <v>USBFanHeaters</v>
      </c>
      <c r="H1164" s="23">
        <f t="shared" si="221"/>
        <v>899</v>
      </c>
      <c r="I1164" s="23">
        <f t="shared" si="221"/>
        <v>1990</v>
      </c>
      <c r="J1164" s="11">
        <f t="shared" si="221"/>
        <v>0.55000000000000004</v>
      </c>
      <c r="K1164" s="23">
        <f t="shared" si="217"/>
        <v>13930</v>
      </c>
      <c r="L1164" s="23">
        <f t="shared" si="218"/>
        <v>2831.85</v>
      </c>
      <c r="M1164" s="23">
        <f t="shared" si="219"/>
        <v>28</v>
      </c>
      <c r="N1164" s="23" t="str">
        <f t="shared" si="214"/>
        <v>Mar</v>
      </c>
      <c r="O1164" s="23">
        <f t="shared" si="220"/>
        <v>2022</v>
      </c>
    </row>
    <row r="1165" spans="1:15" x14ac:dyDescent="0.55000000000000004">
      <c r="A1165" s="33">
        <v>44649</v>
      </c>
      <c r="B1165" s="9" t="s">
        <v>10652</v>
      </c>
      <c r="C1165" s="9">
        <v>7</v>
      </c>
      <c r="D1165" s="9" t="s">
        <v>14118</v>
      </c>
      <c r="E1165" s="10" t="s">
        <v>14121</v>
      </c>
      <c r="F1165" s="10" t="str">
        <f t="shared" si="221"/>
        <v>B00YQLG7GK</v>
      </c>
      <c r="G1165" s="10" t="str">
        <f t="shared" si="221"/>
        <v>USBHandBlenders</v>
      </c>
      <c r="H1165" s="23">
        <f t="shared" si="221"/>
        <v>1695</v>
      </c>
      <c r="I1165" s="23">
        <f t="shared" si="221"/>
        <v>1695</v>
      </c>
      <c r="J1165" s="11">
        <f t="shared" si="221"/>
        <v>0</v>
      </c>
      <c r="K1165" s="23">
        <f t="shared" si="217"/>
        <v>11865</v>
      </c>
      <c r="L1165" s="23">
        <f t="shared" si="218"/>
        <v>11865</v>
      </c>
      <c r="M1165" s="23">
        <f t="shared" si="219"/>
        <v>29</v>
      </c>
      <c r="N1165" s="23" t="str">
        <f t="shared" si="214"/>
        <v>Mar</v>
      </c>
      <c r="O1165" s="23">
        <f t="shared" si="220"/>
        <v>2022</v>
      </c>
    </row>
    <row r="1166" spans="1:15" x14ac:dyDescent="0.55000000000000004">
      <c r="A1166" s="33">
        <v>44650</v>
      </c>
      <c r="B1166" s="9" t="s">
        <v>10662</v>
      </c>
      <c r="C1166" s="9">
        <v>7</v>
      </c>
      <c r="D1166" s="9" t="s">
        <v>14119</v>
      </c>
      <c r="E1166" s="10" t="s">
        <v>14124</v>
      </c>
      <c r="F1166" s="10" t="str">
        <f t="shared" si="221"/>
        <v>B00SMJPA9C</v>
      </c>
      <c r="G1166" s="10" t="str">
        <f t="shared" si="221"/>
        <v>Irons</v>
      </c>
      <c r="H1166" s="23">
        <f t="shared" si="221"/>
        <v>499</v>
      </c>
      <c r="I1166" s="23">
        <f t="shared" si="221"/>
        <v>940</v>
      </c>
      <c r="J1166" s="11">
        <f t="shared" si="221"/>
        <v>0.47</v>
      </c>
      <c r="K1166" s="23">
        <f t="shared" si="217"/>
        <v>6580</v>
      </c>
      <c r="L1166" s="23">
        <f t="shared" si="218"/>
        <v>1851.2900000000002</v>
      </c>
      <c r="M1166" s="23">
        <f t="shared" si="219"/>
        <v>30</v>
      </c>
      <c r="N1166" s="23" t="str">
        <f t="shared" si="214"/>
        <v>Mar</v>
      </c>
      <c r="O1166" s="23">
        <f t="shared" si="220"/>
        <v>2022</v>
      </c>
    </row>
    <row r="1167" spans="1:15" x14ac:dyDescent="0.55000000000000004">
      <c r="A1167" s="33">
        <v>44651</v>
      </c>
      <c r="B1167" s="9" t="s">
        <v>10672</v>
      </c>
      <c r="C1167" s="9">
        <v>7</v>
      </c>
      <c r="D1167" s="9" t="s">
        <v>14118</v>
      </c>
      <c r="E1167" s="10" t="s">
        <v>14121</v>
      </c>
      <c r="F1167" s="10" t="str">
        <f t="shared" si="221"/>
        <v>B0B9RN5X8B</v>
      </c>
      <c r="G1167" s="10" t="str">
        <f t="shared" si="221"/>
        <v>USBInstantWaterHeaters</v>
      </c>
      <c r="H1167" s="23">
        <f t="shared" si="221"/>
        <v>2699</v>
      </c>
      <c r="I1167" s="23">
        <f t="shared" si="221"/>
        <v>4700</v>
      </c>
      <c r="J1167" s="11">
        <f t="shared" si="221"/>
        <v>0.43</v>
      </c>
      <c r="K1167" s="23">
        <f t="shared" si="217"/>
        <v>32900</v>
      </c>
      <c r="L1167" s="23">
        <f t="shared" si="218"/>
        <v>10769.010000000002</v>
      </c>
      <c r="M1167" s="23">
        <f t="shared" si="219"/>
        <v>31</v>
      </c>
      <c r="N1167" s="23" t="str">
        <f t="shared" si="214"/>
        <v>Mar</v>
      </c>
      <c r="O1167" s="23">
        <f t="shared" si="220"/>
        <v>2022</v>
      </c>
    </row>
    <row r="1168" spans="1:15" x14ac:dyDescent="0.55000000000000004">
      <c r="A1168" s="33">
        <v>44652</v>
      </c>
      <c r="B1168" s="9" t="s">
        <v>10682</v>
      </c>
      <c r="C1168" s="9">
        <v>7</v>
      </c>
      <c r="D1168" s="9" t="s">
        <v>14119</v>
      </c>
      <c r="E1168" s="10" t="s">
        <v>14124</v>
      </c>
      <c r="F1168" s="10" t="str">
        <f t="shared" si="221"/>
        <v>B08QW937WV</v>
      </c>
      <c r="G1168" s="10" t="str">
        <f t="shared" si="221"/>
        <v>USBInstantWaterHeaters</v>
      </c>
      <c r="H1168" s="23">
        <f t="shared" si="221"/>
        <v>1448</v>
      </c>
      <c r="I1168" s="23">
        <f t="shared" si="221"/>
        <v>2999</v>
      </c>
      <c r="J1168" s="11">
        <f t="shared" si="221"/>
        <v>0.52</v>
      </c>
      <c r="K1168" s="23">
        <f t="shared" si="217"/>
        <v>20993</v>
      </c>
      <c r="L1168" s="23">
        <f t="shared" si="218"/>
        <v>4865.28</v>
      </c>
      <c r="M1168" s="23">
        <f t="shared" si="219"/>
        <v>1</v>
      </c>
      <c r="N1168" s="23" t="str">
        <f t="shared" si="214"/>
        <v>Apr</v>
      </c>
      <c r="O1168" s="23">
        <f t="shared" si="220"/>
        <v>2022</v>
      </c>
    </row>
    <row r="1169" spans="1:15" x14ac:dyDescent="0.55000000000000004">
      <c r="A1169" s="33">
        <v>44653</v>
      </c>
      <c r="B1169" s="9" t="s">
        <v>10693</v>
      </c>
      <c r="C1169" s="9">
        <v>7</v>
      </c>
      <c r="D1169" s="9" t="s">
        <v>14118</v>
      </c>
      <c r="E1169" s="10" t="s">
        <v>14121</v>
      </c>
      <c r="F1169" s="10" t="str">
        <f t="shared" si="221"/>
        <v>B0B4PPD89B</v>
      </c>
      <c r="G1169" s="10" t="str">
        <f t="shared" si="221"/>
        <v>USBVacuumSealers</v>
      </c>
      <c r="H1169" s="23">
        <f t="shared" si="221"/>
        <v>79</v>
      </c>
      <c r="I1169" s="23">
        <f t="shared" si="221"/>
        <v>79</v>
      </c>
      <c r="J1169" s="11">
        <f t="shared" si="221"/>
        <v>0</v>
      </c>
      <c r="K1169" s="23">
        <f t="shared" si="217"/>
        <v>553</v>
      </c>
      <c r="L1169" s="23">
        <f t="shared" si="218"/>
        <v>553</v>
      </c>
      <c r="M1169" s="23">
        <f t="shared" si="219"/>
        <v>2</v>
      </c>
      <c r="N1169" s="23" t="str">
        <f t="shared" si="214"/>
        <v>Apr</v>
      </c>
      <c r="O1169" s="23">
        <f t="shared" si="220"/>
        <v>2022</v>
      </c>
    </row>
    <row r="1170" spans="1:15" x14ac:dyDescent="0.55000000000000004">
      <c r="A1170" s="33">
        <v>44654</v>
      </c>
      <c r="B1170" s="9" t="s">
        <v>10703</v>
      </c>
      <c r="C1170" s="9">
        <v>11</v>
      </c>
      <c r="D1170" s="9" t="s">
        <v>14119</v>
      </c>
      <c r="E1170" s="10" t="s">
        <v>14124</v>
      </c>
      <c r="F1170" s="10" t="str">
        <f t="shared" si="221"/>
        <v>B08GM5S4CQ</v>
      </c>
      <c r="G1170" s="10" t="str">
        <f t="shared" si="221"/>
        <v>USBStorageWaterHeaters</v>
      </c>
      <c r="H1170" s="23">
        <f t="shared" si="221"/>
        <v>6990</v>
      </c>
      <c r="I1170" s="23">
        <f t="shared" si="221"/>
        <v>14290</v>
      </c>
      <c r="J1170" s="11">
        <f t="shared" si="221"/>
        <v>0.51</v>
      </c>
      <c r="K1170" s="23">
        <f t="shared" si="217"/>
        <v>157190</v>
      </c>
      <c r="L1170" s="23">
        <f t="shared" si="218"/>
        <v>37676.1</v>
      </c>
      <c r="M1170" s="23">
        <f t="shared" si="219"/>
        <v>3</v>
      </c>
      <c r="N1170" s="23" t="str">
        <f t="shared" si="214"/>
        <v>Apr</v>
      </c>
      <c r="O1170" s="23">
        <f t="shared" si="220"/>
        <v>2022</v>
      </c>
    </row>
    <row r="1171" spans="1:15" x14ac:dyDescent="0.55000000000000004">
      <c r="A1171" s="33">
        <v>44655</v>
      </c>
      <c r="B1171" s="9" t="s">
        <v>10714</v>
      </c>
      <c r="C1171" s="9">
        <v>11</v>
      </c>
      <c r="D1171" s="9" t="s">
        <v>14118</v>
      </c>
      <c r="E1171" s="10" t="s">
        <v>14121</v>
      </c>
      <c r="F1171" s="10" t="str">
        <f t="shared" si="221"/>
        <v>B00NM6MO26</v>
      </c>
      <c r="G1171" s="10" t="str">
        <f t="shared" si="221"/>
        <v>USBInductionCooktop</v>
      </c>
      <c r="H1171" s="23">
        <f t="shared" si="221"/>
        <v>2698</v>
      </c>
      <c r="I1171" s="23">
        <f t="shared" si="221"/>
        <v>3945</v>
      </c>
      <c r="J1171" s="11">
        <f t="shared" si="221"/>
        <v>0.32</v>
      </c>
      <c r="K1171" s="23">
        <f t="shared" si="217"/>
        <v>43395</v>
      </c>
      <c r="L1171" s="23">
        <f t="shared" si="218"/>
        <v>20181.039999999997</v>
      </c>
      <c r="M1171" s="23">
        <f t="shared" si="219"/>
        <v>4</v>
      </c>
      <c r="N1171" s="23" t="str">
        <f t="shared" si="214"/>
        <v>Apr</v>
      </c>
      <c r="O1171" s="23">
        <f t="shared" si="220"/>
        <v>2022</v>
      </c>
    </row>
    <row r="1172" spans="1:15" x14ac:dyDescent="0.55000000000000004">
      <c r="A1172" s="33">
        <v>44656</v>
      </c>
      <c r="B1172" s="9" t="s">
        <v>10725</v>
      </c>
      <c r="C1172" s="9">
        <v>11</v>
      </c>
      <c r="D1172" s="9" t="s">
        <v>14119</v>
      </c>
      <c r="E1172" s="10" t="s">
        <v>14124</v>
      </c>
      <c r="F1172" s="10" t="str">
        <f t="shared" si="221"/>
        <v>B083M7WPZD</v>
      </c>
      <c r="G1172" s="10" t="str">
        <f t="shared" si="221"/>
        <v>Vacuums</v>
      </c>
      <c r="H1172" s="23">
        <f t="shared" si="221"/>
        <v>3199</v>
      </c>
      <c r="I1172" s="23">
        <f t="shared" si="221"/>
        <v>5999</v>
      </c>
      <c r="J1172" s="11">
        <f t="shared" si="221"/>
        <v>0.47</v>
      </c>
      <c r="K1172" s="23">
        <f t="shared" si="217"/>
        <v>65989</v>
      </c>
      <c r="L1172" s="23">
        <f t="shared" si="218"/>
        <v>18650.170000000002</v>
      </c>
      <c r="M1172" s="23">
        <f t="shared" si="219"/>
        <v>5</v>
      </c>
      <c r="N1172" s="23" t="str">
        <f t="shared" si="214"/>
        <v>Apr</v>
      </c>
      <c r="O1172" s="23">
        <f t="shared" si="220"/>
        <v>2022</v>
      </c>
    </row>
    <row r="1173" spans="1:15" x14ac:dyDescent="0.55000000000000004">
      <c r="A1173" s="33">
        <v>44657</v>
      </c>
      <c r="B1173" s="9" t="s">
        <v>10735</v>
      </c>
      <c r="C1173" s="9">
        <v>11</v>
      </c>
      <c r="D1173" s="9" t="s">
        <v>14118</v>
      </c>
      <c r="E1173" s="10" t="s">
        <v>14121</v>
      </c>
      <c r="F1173" s="10" t="str">
        <f t="shared" si="221"/>
        <v>B07GLSKXS1</v>
      </c>
      <c r="G1173" s="10" t="str">
        <f t="shared" si="221"/>
        <v>Kettle&amp;ToasterSets</v>
      </c>
      <c r="H1173" s="23">
        <f t="shared" si="221"/>
        <v>1199</v>
      </c>
      <c r="I1173" s="23">
        <f t="shared" si="221"/>
        <v>1950</v>
      </c>
      <c r="J1173" s="11">
        <f t="shared" si="221"/>
        <v>0.39</v>
      </c>
      <c r="K1173" s="23">
        <f t="shared" si="217"/>
        <v>21450</v>
      </c>
      <c r="L1173" s="23">
        <f t="shared" si="218"/>
        <v>8045.29</v>
      </c>
      <c r="M1173" s="23">
        <f t="shared" si="219"/>
        <v>6</v>
      </c>
      <c r="N1173" s="23" t="str">
        <f t="shared" si="214"/>
        <v>Apr</v>
      </c>
      <c r="O1173" s="23">
        <f t="shared" si="220"/>
        <v>2022</v>
      </c>
    </row>
    <row r="1174" spans="1:15" x14ac:dyDescent="0.55000000000000004">
      <c r="A1174" s="33">
        <v>44658</v>
      </c>
      <c r="B1174" s="9" t="s">
        <v>10746</v>
      </c>
      <c r="C1174" s="23">
        <v>9</v>
      </c>
      <c r="D1174" s="9" t="s">
        <v>14119</v>
      </c>
      <c r="E1174" s="10" t="s">
        <v>14124</v>
      </c>
      <c r="F1174" s="10" t="str">
        <f t="shared" ref="F1174:J1183" si="222">VLOOKUP($B1174,Cleaned_data,F$2,FALSE)</f>
        <v>B09F6KL23R</v>
      </c>
      <c r="G1174" s="10" t="str">
        <f t="shared" si="222"/>
        <v>USBMiniFoodProcessors&amp;Choppers</v>
      </c>
      <c r="H1174" s="23">
        <f t="shared" si="222"/>
        <v>1414</v>
      </c>
      <c r="I1174" s="23">
        <f t="shared" si="222"/>
        <v>2799</v>
      </c>
      <c r="J1174" s="11">
        <f t="shared" si="222"/>
        <v>0.49</v>
      </c>
      <c r="K1174" s="23">
        <f t="shared" si="217"/>
        <v>25191</v>
      </c>
      <c r="L1174" s="23">
        <f t="shared" si="218"/>
        <v>6490.26</v>
      </c>
      <c r="M1174" s="23">
        <f t="shared" si="219"/>
        <v>7</v>
      </c>
      <c r="N1174" s="23" t="str">
        <f t="shared" si="214"/>
        <v>Apr</v>
      </c>
      <c r="O1174" s="23">
        <f t="shared" si="220"/>
        <v>2022</v>
      </c>
    </row>
    <row r="1175" spans="1:15" x14ac:dyDescent="0.55000000000000004">
      <c r="A1175" s="33">
        <v>44659</v>
      </c>
      <c r="B1175" s="9" t="s">
        <v>10757</v>
      </c>
      <c r="C1175" s="9">
        <v>5</v>
      </c>
      <c r="D1175" s="9" t="s">
        <v>14118</v>
      </c>
      <c r="E1175" s="10" t="s">
        <v>14121</v>
      </c>
      <c r="F1175" s="10" t="str">
        <f t="shared" si="222"/>
        <v>B094G9L9LT</v>
      </c>
      <c r="G1175" s="10" t="str">
        <f t="shared" si="222"/>
        <v>ElectricKettles</v>
      </c>
      <c r="H1175" s="23">
        <f t="shared" si="222"/>
        <v>999</v>
      </c>
      <c r="I1175" s="23">
        <f t="shared" si="222"/>
        <v>1950</v>
      </c>
      <c r="J1175" s="11">
        <f t="shared" si="222"/>
        <v>0.49</v>
      </c>
      <c r="K1175" s="23">
        <f t="shared" si="217"/>
        <v>9750</v>
      </c>
      <c r="L1175" s="23">
        <f t="shared" si="218"/>
        <v>2547.4499999999998</v>
      </c>
      <c r="M1175" s="23">
        <f t="shared" si="219"/>
        <v>8</v>
      </c>
      <c r="N1175" s="23" t="str">
        <f t="shared" si="214"/>
        <v>Apr</v>
      </c>
      <c r="O1175" s="23">
        <f t="shared" si="220"/>
        <v>2022</v>
      </c>
    </row>
    <row r="1176" spans="1:15" x14ac:dyDescent="0.55000000000000004">
      <c r="A1176" s="33">
        <v>44660</v>
      </c>
      <c r="B1176" s="9" t="s">
        <v>10767</v>
      </c>
      <c r="C1176" s="9">
        <v>8</v>
      </c>
      <c r="D1176" s="9" t="s">
        <v>14119</v>
      </c>
      <c r="E1176" s="10" t="s">
        <v>14124</v>
      </c>
      <c r="F1176" s="10" t="str">
        <f t="shared" si="222"/>
        <v>B09FZ89DK6</v>
      </c>
      <c r="G1176" s="10" t="str">
        <f t="shared" si="222"/>
        <v>Vacuums</v>
      </c>
      <c r="H1176" s="23">
        <f t="shared" si="222"/>
        <v>5999</v>
      </c>
      <c r="I1176" s="23">
        <f t="shared" si="222"/>
        <v>9999</v>
      </c>
      <c r="J1176" s="11">
        <f t="shared" si="222"/>
        <v>0.4</v>
      </c>
      <c r="K1176" s="23">
        <f t="shared" si="217"/>
        <v>79992</v>
      </c>
      <c r="L1176" s="23">
        <f t="shared" si="218"/>
        <v>28795.200000000001</v>
      </c>
      <c r="M1176" s="23">
        <f t="shared" si="219"/>
        <v>9</v>
      </c>
      <c r="N1176" s="23" t="str">
        <f t="shared" si="214"/>
        <v>Apr</v>
      </c>
      <c r="O1176" s="23">
        <f t="shared" si="220"/>
        <v>2022</v>
      </c>
    </row>
    <row r="1177" spans="1:15" x14ac:dyDescent="0.55000000000000004">
      <c r="A1177" s="33">
        <v>44661</v>
      </c>
      <c r="B1177" s="9" t="s">
        <v>10777</v>
      </c>
      <c r="C1177" s="9">
        <v>7</v>
      </c>
      <c r="D1177" s="9" t="s">
        <v>14118</v>
      </c>
      <c r="E1177" s="10" t="s">
        <v>14121</v>
      </c>
      <c r="F1177" s="10" t="str">
        <f t="shared" si="222"/>
        <v>B0811VCGL5</v>
      </c>
      <c r="G1177" s="10" t="str">
        <f t="shared" si="222"/>
        <v>USBHEPAAirPurifiers</v>
      </c>
      <c r="H1177" s="23">
        <f t="shared" si="222"/>
        <v>9970</v>
      </c>
      <c r="I1177" s="23">
        <f t="shared" si="222"/>
        <v>12999</v>
      </c>
      <c r="J1177" s="11">
        <f t="shared" si="222"/>
        <v>0.23</v>
      </c>
      <c r="K1177" s="23">
        <f t="shared" si="217"/>
        <v>90993</v>
      </c>
      <c r="L1177" s="23">
        <f t="shared" si="218"/>
        <v>53738.3</v>
      </c>
      <c r="M1177" s="23">
        <f t="shared" si="219"/>
        <v>10</v>
      </c>
      <c r="N1177" s="23" t="str">
        <f t="shared" si="214"/>
        <v>Apr</v>
      </c>
      <c r="O1177" s="23">
        <f t="shared" si="220"/>
        <v>2022</v>
      </c>
    </row>
    <row r="1178" spans="1:15" x14ac:dyDescent="0.55000000000000004">
      <c r="A1178" s="33">
        <v>44662</v>
      </c>
      <c r="B1178" s="9" t="s">
        <v>10789</v>
      </c>
      <c r="C1178" s="9">
        <v>6</v>
      </c>
      <c r="D1178" s="9" t="s">
        <v>14119</v>
      </c>
      <c r="E1178" s="10" t="s">
        <v>14124</v>
      </c>
      <c r="F1178" s="10" t="str">
        <f t="shared" si="222"/>
        <v>B07FXLC2G2</v>
      </c>
      <c r="G1178" s="10" t="str">
        <f t="shared" si="222"/>
        <v>USBWaterFilters&amp;Purifiers</v>
      </c>
      <c r="H1178" s="23">
        <f t="shared" si="222"/>
        <v>698</v>
      </c>
      <c r="I1178" s="23">
        <f t="shared" si="222"/>
        <v>699</v>
      </c>
      <c r="J1178" s="11">
        <f t="shared" si="222"/>
        <v>0</v>
      </c>
      <c r="K1178" s="23">
        <f t="shared" si="217"/>
        <v>4194</v>
      </c>
      <c r="L1178" s="23">
        <f t="shared" si="218"/>
        <v>4188</v>
      </c>
      <c r="M1178" s="23">
        <f t="shared" si="219"/>
        <v>11</v>
      </c>
      <c r="N1178" s="23" t="str">
        <f t="shared" si="214"/>
        <v>Apr</v>
      </c>
      <c r="O1178" s="23">
        <f t="shared" si="220"/>
        <v>2022</v>
      </c>
    </row>
    <row r="1179" spans="1:15" x14ac:dyDescent="0.55000000000000004">
      <c r="A1179" s="33">
        <v>44663</v>
      </c>
      <c r="B1179" s="9" t="s">
        <v>10801</v>
      </c>
      <c r="C1179" s="9">
        <v>15</v>
      </c>
      <c r="D1179" s="9" t="s">
        <v>14118</v>
      </c>
      <c r="E1179" s="10" t="s">
        <v>14121</v>
      </c>
      <c r="F1179" s="10" t="str">
        <f t="shared" si="222"/>
        <v>B01LYU3BZF</v>
      </c>
      <c r="G1179" s="10" t="str">
        <f t="shared" si="222"/>
        <v>USBCeilingFans</v>
      </c>
      <c r="H1179" s="23">
        <f t="shared" si="222"/>
        <v>2199</v>
      </c>
      <c r="I1179" s="23">
        <f t="shared" si="222"/>
        <v>3190</v>
      </c>
      <c r="J1179" s="11">
        <f t="shared" si="222"/>
        <v>0.31</v>
      </c>
      <c r="K1179" s="23">
        <f t="shared" si="217"/>
        <v>47850</v>
      </c>
      <c r="L1179" s="23">
        <f t="shared" si="218"/>
        <v>22759.649999999998</v>
      </c>
      <c r="M1179" s="23">
        <f t="shared" si="219"/>
        <v>12</v>
      </c>
      <c r="N1179" s="23" t="str">
        <f t="shared" si="214"/>
        <v>Apr</v>
      </c>
      <c r="O1179" s="23">
        <f t="shared" si="220"/>
        <v>2022</v>
      </c>
    </row>
    <row r="1180" spans="1:15" x14ac:dyDescent="0.55000000000000004">
      <c r="A1180" s="33">
        <v>44664</v>
      </c>
      <c r="B1180" s="9" t="s">
        <v>10811</v>
      </c>
      <c r="C1180" s="9">
        <v>23</v>
      </c>
      <c r="D1180" s="9" t="s">
        <v>14119</v>
      </c>
      <c r="E1180" s="10" t="s">
        <v>14124</v>
      </c>
      <c r="F1180" s="10" t="str">
        <f t="shared" si="222"/>
        <v>B083RC4WFJ</v>
      </c>
      <c r="G1180" s="10" t="str">
        <f t="shared" si="222"/>
        <v>USBLaundryBags</v>
      </c>
      <c r="H1180" s="23">
        <f t="shared" si="222"/>
        <v>320</v>
      </c>
      <c r="I1180" s="23">
        <f t="shared" si="222"/>
        <v>799</v>
      </c>
      <c r="J1180" s="11">
        <f t="shared" si="222"/>
        <v>0.6</v>
      </c>
      <c r="K1180" s="23">
        <f t="shared" si="217"/>
        <v>18377</v>
      </c>
      <c r="L1180" s="23">
        <f t="shared" si="218"/>
        <v>2944</v>
      </c>
      <c r="M1180" s="23">
        <f t="shared" si="219"/>
        <v>13</v>
      </c>
      <c r="N1180" s="23" t="str">
        <f t="shared" si="214"/>
        <v>Apr</v>
      </c>
      <c r="O1180" s="23">
        <f t="shared" si="220"/>
        <v>2022</v>
      </c>
    </row>
    <row r="1181" spans="1:15" x14ac:dyDescent="0.55000000000000004">
      <c r="A1181" s="33">
        <v>44665</v>
      </c>
      <c r="B1181" s="9" t="s">
        <v>10822</v>
      </c>
      <c r="C1181" s="9">
        <v>14</v>
      </c>
      <c r="D1181" s="9" t="s">
        <v>14118</v>
      </c>
      <c r="E1181" s="10" t="s">
        <v>14121</v>
      </c>
      <c r="F1181" s="10" t="str">
        <f t="shared" si="222"/>
        <v>B09SFRNKSR</v>
      </c>
      <c r="G1181" s="10" t="str">
        <f t="shared" si="222"/>
        <v>LintShavers</v>
      </c>
      <c r="H1181" s="23">
        <f t="shared" si="222"/>
        <v>298</v>
      </c>
      <c r="I1181" s="23">
        <f t="shared" si="222"/>
        <v>499</v>
      </c>
      <c r="J1181" s="11">
        <f t="shared" si="222"/>
        <v>0.4</v>
      </c>
      <c r="K1181" s="23">
        <f t="shared" si="217"/>
        <v>6986</v>
      </c>
      <c r="L1181" s="23">
        <f t="shared" si="218"/>
        <v>2503.1999999999998</v>
      </c>
      <c r="M1181" s="23">
        <f t="shared" si="219"/>
        <v>14</v>
      </c>
      <c r="N1181" s="23" t="str">
        <f t="shared" si="214"/>
        <v>Apr</v>
      </c>
      <c r="O1181" s="23">
        <f t="shared" si="220"/>
        <v>2022</v>
      </c>
    </row>
    <row r="1182" spans="1:15" x14ac:dyDescent="0.55000000000000004">
      <c r="A1182" s="33">
        <v>44666</v>
      </c>
      <c r="B1182" s="9" t="s">
        <v>10832</v>
      </c>
      <c r="C1182" s="9">
        <v>9</v>
      </c>
      <c r="D1182" s="9" t="s">
        <v>14119</v>
      </c>
      <c r="E1182" s="10" t="s">
        <v>14124</v>
      </c>
      <c r="F1182" s="10" t="str">
        <f t="shared" si="222"/>
        <v>B07NRTCDS5</v>
      </c>
      <c r="G1182" s="10" t="str">
        <f t="shared" si="222"/>
        <v>USBJuicerMixerGrinders</v>
      </c>
      <c r="H1182" s="23">
        <f t="shared" si="222"/>
        <v>1199</v>
      </c>
      <c r="I1182" s="23">
        <f t="shared" si="222"/>
        <v>1499</v>
      </c>
      <c r="J1182" s="11">
        <f t="shared" si="222"/>
        <v>0.2</v>
      </c>
      <c r="K1182" s="23">
        <f t="shared" si="217"/>
        <v>13491</v>
      </c>
      <c r="L1182" s="23">
        <f t="shared" si="218"/>
        <v>8632.8000000000011</v>
      </c>
      <c r="M1182" s="23">
        <f t="shared" si="219"/>
        <v>15</v>
      </c>
      <c r="N1182" s="23" t="str">
        <f t="shared" si="214"/>
        <v>Apr</v>
      </c>
      <c r="O1182" s="23">
        <f t="shared" si="220"/>
        <v>2022</v>
      </c>
    </row>
    <row r="1183" spans="1:15" x14ac:dyDescent="0.55000000000000004">
      <c r="A1183" s="33">
        <v>44667</v>
      </c>
      <c r="B1183" s="9" t="s">
        <v>10842</v>
      </c>
      <c r="C1183" s="9">
        <v>4</v>
      </c>
      <c r="D1183" s="9" t="s">
        <v>14118</v>
      </c>
      <c r="E1183" s="10" t="s">
        <v>14121</v>
      </c>
      <c r="F1183" s="10" t="str">
        <f t="shared" si="222"/>
        <v>B07SPVMSC6</v>
      </c>
      <c r="G1183" s="10" t="str">
        <f t="shared" si="222"/>
        <v>USBCeilingFans</v>
      </c>
      <c r="H1183" s="23">
        <f t="shared" si="222"/>
        <v>1399</v>
      </c>
      <c r="I1183" s="23">
        <f t="shared" si="222"/>
        <v>2660</v>
      </c>
      <c r="J1183" s="11">
        <f t="shared" si="222"/>
        <v>0.47</v>
      </c>
      <c r="K1183" s="23">
        <f t="shared" si="217"/>
        <v>10640</v>
      </c>
      <c r="L1183" s="23">
        <f t="shared" si="218"/>
        <v>2965.88</v>
      </c>
      <c r="M1183" s="23">
        <f t="shared" si="219"/>
        <v>16</v>
      </c>
      <c r="N1183" s="23" t="str">
        <f t="shared" si="214"/>
        <v>Apr</v>
      </c>
      <c r="O1183" s="23">
        <f t="shared" si="220"/>
        <v>2022</v>
      </c>
    </row>
    <row r="1184" spans="1:15" x14ac:dyDescent="0.55000000000000004">
      <c r="A1184" s="33">
        <v>44668</v>
      </c>
      <c r="B1184" s="9" t="s">
        <v>10853</v>
      </c>
      <c r="C1184" s="9">
        <v>3</v>
      </c>
      <c r="D1184" s="9" t="s">
        <v>14119</v>
      </c>
      <c r="E1184" s="10" t="s">
        <v>14124</v>
      </c>
      <c r="F1184" s="10" t="str">
        <f t="shared" ref="F1184:J1193" si="223">VLOOKUP($B1184,Cleaned_data,F$2,FALSE)</f>
        <v>B09H3BXWTK</v>
      </c>
      <c r="G1184" s="10" t="str">
        <f t="shared" si="223"/>
        <v>USBDigitalKitchenScales</v>
      </c>
      <c r="H1184" s="23">
        <f t="shared" si="223"/>
        <v>599</v>
      </c>
      <c r="I1184" s="23">
        <f t="shared" si="223"/>
        <v>2799</v>
      </c>
      <c r="J1184" s="11">
        <f t="shared" si="223"/>
        <v>0.79</v>
      </c>
      <c r="K1184" s="23">
        <f t="shared" si="217"/>
        <v>8397</v>
      </c>
      <c r="L1184" s="23">
        <f t="shared" si="218"/>
        <v>377.36999999999995</v>
      </c>
      <c r="M1184" s="23">
        <f t="shared" si="219"/>
        <v>17</v>
      </c>
      <c r="N1184" s="23" t="str">
        <f t="shared" si="214"/>
        <v>Apr</v>
      </c>
      <c r="O1184" s="23">
        <f t="shared" si="220"/>
        <v>2022</v>
      </c>
    </row>
    <row r="1185" spans="1:15" x14ac:dyDescent="0.55000000000000004">
      <c r="A1185" s="33">
        <v>44669</v>
      </c>
      <c r="B1185" s="9" t="s">
        <v>10863</v>
      </c>
      <c r="C1185" s="9">
        <v>8</v>
      </c>
      <c r="D1185" s="9" t="s">
        <v>14118</v>
      </c>
      <c r="E1185" s="10" t="s">
        <v>14121</v>
      </c>
      <c r="F1185" s="10" t="str">
        <f t="shared" si="223"/>
        <v>B0073QGKAS</v>
      </c>
      <c r="G1185" s="10" t="str">
        <f t="shared" si="223"/>
        <v>USBPop-upToasters</v>
      </c>
      <c r="H1185" s="23">
        <f t="shared" si="223"/>
        <v>1499</v>
      </c>
      <c r="I1185" s="23">
        <f t="shared" si="223"/>
        <v>1499</v>
      </c>
      <c r="J1185" s="11">
        <f t="shared" si="223"/>
        <v>0</v>
      </c>
      <c r="K1185" s="23">
        <f t="shared" si="217"/>
        <v>11992</v>
      </c>
      <c r="L1185" s="23">
        <f t="shared" si="218"/>
        <v>11992</v>
      </c>
      <c r="M1185" s="23">
        <f t="shared" si="219"/>
        <v>18</v>
      </c>
      <c r="N1185" s="23" t="str">
        <f t="shared" si="214"/>
        <v>Apr</v>
      </c>
      <c r="O1185" s="23">
        <f t="shared" si="220"/>
        <v>2022</v>
      </c>
    </row>
    <row r="1186" spans="1:15" x14ac:dyDescent="0.55000000000000004">
      <c r="A1186" s="33">
        <v>44670</v>
      </c>
      <c r="B1186" s="9" t="s">
        <v>10873</v>
      </c>
      <c r="C1186" s="9">
        <v>12</v>
      </c>
      <c r="D1186" s="9" t="s">
        <v>14119</v>
      </c>
      <c r="E1186" s="10" t="s">
        <v>14124</v>
      </c>
      <c r="F1186" s="10" t="str">
        <f t="shared" si="223"/>
        <v>B08GJ57MKL</v>
      </c>
      <c r="G1186" s="10" t="str">
        <f t="shared" si="223"/>
        <v>USBHEPAAirPurifiers</v>
      </c>
      <c r="H1186" s="23">
        <f t="shared" si="223"/>
        <v>14400</v>
      </c>
      <c r="I1186" s="23">
        <f t="shared" si="223"/>
        <v>59900</v>
      </c>
      <c r="J1186" s="11">
        <f t="shared" si="223"/>
        <v>0.76</v>
      </c>
      <c r="K1186" s="23">
        <f t="shared" si="217"/>
        <v>718800</v>
      </c>
      <c r="L1186" s="23">
        <f t="shared" si="218"/>
        <v>41472</v>
      </c>
      <c r="M1186" s="23">
        <f t="shared" si="219"/>
        <v>19</v>
      </c>
      <c r="N1186" s="23" t="str">
        <f t="shared" si="214"/>
        <v>Apr</v>
      </c>
      <c r="O1186" s="23">
        <f t="shared" si="220"/>
        <v>2022</v>
      </c>
    </row>
    <row r="1187" spans="1:15" x14ac:dyDescent="0.55000000000000004">
      <c r="A1187" s="33">
        <v>44671</v>
      </c>
      <c r="B1187" s="9" t="s">
        <v>10885</v>
      </c>
      <c r="C1187" s="9">
        <v>15</v>
      </c>
      <c r="D1187" s="9" t="s">
        <v>14118</v>
      </c>
      <c r="E1187" s="10" t="s">
        <v>14121</v>
      </c>
      <c r="F1187" s="10" t="str">
        <f t="shared" si="223"/>
        <v>B009DA69W6</v>
      </c>
      <c r="G1187" s="10" t="str">
        <f t="shared" si="223"/>
        <v>USBWaterFilters&amp;Purifiers</v>
      </c>
      <c r="H1187" s="23">
        <f t="shared" si="223"/>
        <v>1699</v>
      </c>
      <c r="I1187" s="23">
        <f t="shared" si="223"/>
        <v>1900</v>
      </c>
      <c r="J1187" s="11">
        <f t="shared" si="223"/>
        <v>0.11</v>
      </c>
      <c r="K1187" s="23">
        <f t="shared" si="217"/>
        <v>28500</v>
      </c>
      <c r="L1187" s="23">
        <f t="shared" si="218"/>
        <v>22681.65</v>
      </c>
      <c r="M1187" s="23">
        <f t="shared" si="219"/>
        <v>20</v>
      </c>
      <c r="N1187" s="23" t="str">
        <f t="shared" si="214"/>
        <v>Apr</v>
      </c>
      <c r="O1187" s="23">
        <f t="shared" si="220"/>
        <v>2022</v>
      </c>
    </row>
    <row r="1188" spans="1:15" x14ac:dyDescent="0.55000000000000004">
      <c r="A1188" s="33">
        <v>44672</v>
      </c>
      <c r="B1188" s="9" t="s">
        <v>10895</v>
      </c>
      <c r="C1188" s="9">
        <v>17</v>
      </c>
      <c r="D1188" s="9" t="s">
        <v>14119</v>
      </c>
      <c r="E1188" s="10" t="s">
        <v>14124</v>
      </c>
      <c r="F1188" s="10" t="str">
        <f t="shared" si="223"/>
        <v>B099PR2GQJ</v>
      </c>
      <c r="G1188" s="10" t="str">
        <f t="shared" si="223"/>
        <v>USBElectricHeaters</v>
      </c>
      <c r="H1188" s="23">
        <f t="shared" si="223"/>
        <v>649</v>
      </c>
      <c r="I1188" s="23">
        <f t="shared" si="223"/>
        <v>999</v>
      </c>
      <c r="J1188" s="11">
        <f t="shared" si="223"/>
        <v>0.35</v>
      </c>
      <c r="K1188" s="23">
        <f t="shared" si="217"/>
        <v>16983</v>
      </c>
      <c r="L1188" s="23">
        <f t="shared" si="218"/>
        <v>7171.45</v>
      </c>
      <c r="M1188" s="23">
        <f t="shared" si="219"/>
        <v>21</v>
      </c>
      <c r="N1188" s="23" t="str">
        <f t="shared" si="214"/>
        <v>Apr</v>
      </c>
      <c r="O1188" s="23">
        <f t="shared" si="220"/>
        <v>2022</v>
      </c>
    </row>
    <row r="1189" spans="1:15" x14ac:dyDescent="0.55000000000000004">
      <c r="A1189" s="33">
        <v>44673</v>
      </c>
      <c r="B1189" s="9" t="s">
        <v>10905</v>
      </c>
      <c r="C1189" s="9">
        <v>3</v>
      </c>
      <c r="D1189" s="9" t="s">
        <v>14118</v>
      </c>
      <c r="E1189" s="10" t="s">
        <v>14121</v>
      </c>
      <c r="F1189" s="10" t="str">
        <f t="shared" si="223"/>
        <v>B08G8H8DPL</v>
      </c>
      <c r="G1189" s="10" t="str">
        <f t="shared" si="223"/>
        <v>USBMixerGrinders</v>
      </c>
      <c r="H1189" s="23">
        <f t="shared" si="223"/>
        <v>3249</v>
      </c>
      <c r="I1189" s="23">
        <f t="shared" si="223"/>
        <v>6375</v>
      </c>
      <c r="J1189" s="11">
        <f t="shared" si="223"/>
        <v>0.49</v>
      </c>
      <c r="K1189" s="23">
        <f t="shared" si="217"/>
        <v>19125</v>
      </c>
      <c r="L1189" s="23">
        <f t="shared" si="218"/>
        <v>4970.97</v>
      </c>
      <c r="M1189" s="23">
        <f t="shared" si="219"/>
        <v>22</v>
      </c>
      <c r="N1189" s="23" t="str">
        <f t="shared" si="214"/>
        <v>Apr</v>
      </c>
      <c r="O1189" s="23">
        <f t="shared" si="220"/>
        <v>2022</v>
      </c>
    </row>
    <row r="1190" spans="1:15" x14ac:dyDescent="0.55000000000000004">
      <c r="A1190" s="33">
        <v>44674</v>
      </c>
      <c r="B1190" s="9" t="s">
        <v>10916</v>
      </c>
      <c r="C1190" s="9">
        <v>2</v>
      </c>
      <c r="D1190" s="9" t="s">
        <v>14119</v>
      </c>
      <c r="E1190" s="10" t="s">
        <v>14124</v>
      </c>
      <c r="F1190" s="10" t="str">
        <f t="shared" si="223"/>
        <v>B08VGM3YMF</v>
      </c>
      <c r="G1190" s="10" t="str">
        <f t="shared" si="223"/>
        <v>USBLaundryBaskets</v>
      </c>
      <c r="H1190" s="23">
        <f t="shared" si="223"/>
        <v>199</v>
      </c>
      <c r="I1190" s="23">
        <f t="shared" si="223"/>
        <v>499</v>
      </c>
      <c r="J1190" s="11">
        <f t="shared" si="223"/>
        <v>0.6</v>
      </c>
      <c r="K1190" s="23">
        <f t="shared" si="217"/>
        <v>998</v>
      </c>
      <c r="L1190" s="23">
        <f t="shared" si="218"/>
        <v>159.20000000000002</v>
      </c>
      <c r="M1190" s="23">
        <f t="shared" si="219"/>
        <v>23</v>
      </c>
      <c r="N1190" s="23" t="str">
        <f t="shared" si="214"/>
        <v>Apr</v>
      </c>
      <c r="O1190" s="23">
        <f t="shared" si="220"/>
        <v>2022</v>
      </c>
    </row>
    <row r="1191" spans="1:15" x14ac:dyDescent="0.55000000000000004">
      <c r="A1191" s="33">
        <v>44675</v>
      </c>
      <c r="B1191" s="9" t="s">
        <v>10926</v>
      </c>
      <c r="C1191" s="9">
        <v>9</v>
      </c>
      <c r="D1191" s="9" t="s">
        <v>14118</v>
      </c>
      <c r="E1191" s="10" t="s">
        <v>14121</v>
      </c>
      <c r="F1191" s="10" t="str">
        <f t="shared" si="223"/>
        <v>B08TTRVWKY</v>
      </c>
      <c r="G1191" s="10" t="str">
        <f t="shared" si="223"/>
        <v>USBEggBoilers</v>
      </c>
      <c r="H1191" s="23">
        <f t="shared" si="223"/>
        <v>1099</v>
      </c>
      <c r="I1191" s="23">
        <f t="shared" si="223"/>
        <v>1899</v>
      </c>
      <c r="J1191" s="11">
        <f t="shared" si="223"/>
        <v>0.42</v>
      </c>
      <c r="K1191" s="23">
        <f t="shared" si="217"/>
        <v>17091</v>
      </c>
      <c r="L1191" s="23">
        <f t="shared" si="218"/>
        <v>5736.7800000000007</v>
      </c>
      <c r="M1191" s="23">
        <f t="shared" si="219"/>
        <v>24</v>
      </c>
      <c r="N1191" s="23" t="str">
        <f t="shared" si="214"/>
        <v>Apr</v>
      </c>
      <c r="O1191" s="23">
        <f t="shared" si="220"/>
        <v>2022</v>
      </c>
    </row>
    <row r="1192" spans="1:15" x14ac:dyDescent="0.55000000000000004">
      <c r="A1192" s="33">
        <v>44676</v>
      </c>
      <c r="B1192" s="9" t="s">
        <v>10936</v>
      </c>
      <c r="C1192" s="9">
        <v>5</v>
      </c>
      <c r="D1192" s="9" t="s">
        <v>14119</v>
      </c>
      <c r="E1192" s="10" t="s">
        <v>14124</v>
      </c>
      <c r="F1192" s="10" t="str">
        <f t="shared" si="223"/>
        <v>B07T4D9FNY</v>
      </c>
      <c r="G1192" s="10" t="str">
        <f t="shared" si="223"/>
        <v>ElectricKettles</v>
      </c>
      <c r="H1192" s="23">
        <f t="shared" si="223"/>
        <v>664</v>
      </c>
      <c r="I1192" s="23">
        <f t="shared" si="223"/>
        <v>1490</v>
      </c>
      <c r="J1192" s="11">
        <f t="shared" si="223"/>
        <v>0.55000000000000004</v>
      </c>
      <c r="K1192" s="23">
        <f t="shared" si="217"/>
        <v>7450</v>
      </c>
      <c r="L1192" s="23">
        <f t="shared" si="218"/>
        <v>1493.9999999999998</v>
      </c>
      <c r="M1192" s="23">
        <f t="shared" si="219"/>
        <v>25</v>
      </c>
      <c r="N1192" s="23" t="str">
        <f t="shared" si="214"/>
        <v>Apr</v>
      </c>
      <c r="O1192" s="23">
        <f t="shared" si="220"/>
        <v>2022</v>
      </c>
    </row>
    <row r="1193" spans="1:15" x14ac:dyDescent="0.55000000000000004">
      <c r="A1193" s="33">
        <v>44677</v>
      </c>
      <c r="B1193" s="9" t="s">
        <v>10947</v>
      </c>
      <c r="C1193" s="9">
        <v>6</v>
      </c>
      <c r="D1193" s="9" t="s">
        <v>14118</v>
      </c>
      <c r="E1193" s="10" t="s">
        <v>14121</v>
      </c>
      <c r="F1193" s="10" t="str">
        <f t="shared" si="223"/>
        <v>B07RX42D3D</v>
      </c>
      <c r="G1193" s="10" t="str">
        <f t="shared" si="223"/>
        <v>USBSandwichMakers</v>
      </c>
      <c r="H1193" s="23">
        <f t="shared" si="223"/>
        <v>260</v>
      </c>
      <c r="I1193" s="23">
        <f t="shared" si="223"/>
        <v>350</v>
      </c>
      <c r="J1193" s="11">
        <f t="shared" si="223"/>
        <v>0.26</v>
      </c>
      <c r="K1193" s="23">
        <f t="shared" si="217"/>
        <v>2100</v>
      </c>
      <c r="L1193" s="23">
        <f t="shared" si="218"/>
        <v>1154.4000000000001</v>
      </c>
      <c r="M1193" s="23">
        <f t="shared" si="219"/>
        <v>26</v>
      </c>
      <c r="N1193" s="23" t="str">
        <f t="shared" si="214"/>
        <v>Apr</v>
      </c>
      <c r="O1193" s="23">
        <f t="shared" si="220"/>
        <v>2022</v>
      </c>
    </row>
    <row r="1194" spans="1:15" x14ac:dyDescent="0.55000000000000004">
      <c r="A1194" s="33">
        <v>44678</v>
      </c>
      <c r="B1194" s="9" t="s">
        <v>10958</v>
      </c>
      <c r="C1194" s="9">
        <v>8</v>
      </c>
      <c r="D1194" s="9" t="s">
        <v>14119</v>
      </c>
      <c r="E1194" s="10" t="s">
        <v>14124</v>
      </c>
      <c r="F1194" s="10" t="str">
        <f t="shared" ref="F1194:J1203" si="224">VLOOKUP($B1194,Cleaned_data,F$2,FALSE)</f>
        <v>B08WRKSF9D</v>
      </c>
      <c r="G1194" s="10" t="str">
        <f t="shared" si="224"/>
        <v>USBStorageWaterHeaters</v>
      </c>
      <c r="H1194" s="23">
        <f t="shared" si="224"/>
        <v>6499</v>
      </c>
      <c r="I1194" s="23">
        <f t="shared" si="224"/>
        <v>8500</v>
      </c>
      <c r="J1194" s="11">
        <f t="shared" si="224"/>
        <v>0.24</v>
      </c>
      <c r="K1194" s="23">
        <f t="shared" si="217"/>
        <v>68000</v>
      </c>
      <c r="L1194" s="23">
        <f t="shared" si="218"/>
        <v>39513.919999999998</v>
      </c>
      <c r="M1194" s="23">
        <f t="shared" si="219"/>
        <v>27</v>
      </c>
      <c r="N1194" s="23" t="str">
        <f t="shared" si="214"/>
        <v>Apr</v>
      </c>
      <c r="O1194" s="23">
        <f t="shared" si="220"/>
        <v>2022</v>
      </c>
    </row>
    <row r="1195" spans="1:15" x14ac:dyDescent="0.55000000000000004">
      <c r="A1195" s="33">
        <v>44679</v>
      </c>
      <c r="B1195" s="9" t="s">
        <v>10969</v>
      </c>
      <c r="C1195" s="9">
        <v>10</v>
      </c>
      <c r="D1195" s="9" t="s">
        <v>14118</v>
      </c>
      <c r="E1195" s="10" t="s">
        <v>14121</v>
      </c>
      <c r="F1195" s="10" t="str">
        <f t="shared" si="224"/>
        <v>B09R83SFYV</v>
      </c>
      <c r="G1195" s="10" t="str">
        <f t="shared" si="224"/>
        <v>USBSewing&amp;EmbroideryMachines</v>
      </c>
      <c r="H1195" s="23">
        <f t="shared" si="224"/>
        <v>1484</v>
      </c>
      <c r="I1195" s="23">
        <f t="shared" si="224"/>
        <v>2499</v>
      </c>
      <c r="J1195" s="11">
        <f t="shared" si="224"/>
        <v>0.41</v>
      </c>
      <c r="K1195" s="23">
        <f t="shared" si="217"/>
        <v>24990</v>
      </c>
      <c r="L1195" s="23">
        <f t="shared" si="218"/>
        <v>8755.6</v>
      </c>
      <c r="M1195" s="23">
        <f t="shared" si="219"/>
        <v>28</v>
      </c>
      <c r="N1195" s="23" t="str">
        <f t="shared" si="214"/>
        <v>Apr</v>
      </c>
      <c r="O1195" s="23">
        <f t="shared" si="220"/>
        <v>2022</v>
      </c>
    </row>
    <row r="1196" spans="1:15" x14ac:dyDescent="0.55000000000000004">
      <c r="A1196" s="33">
        <v>44680</v>
      </c>
      <c r="B1196" s="9" t="s">
        <v>10981</v>
      </c>
      <c r="C1196" s="9">
        <v>15</v>
      </c>
      <c r="D1196" s="9" t="s">
        <v>14119</v>
      </c>
      <c r="E1196" s="10" t="s">
        <v>14124</v>
      </c>
      <c r="F1196" s="10" t="str">
        <f t="shared" si="224"/>
        <v>B07989VV5K</v>
      </c>
      <c r="G1196" s="10" t="str">
        <f t="shared" si="224"/>
        <v>Irons</v>
      </c>
      <c r="H1196" s="23">
        <f t="shared" si="224"/>
        <v>999</v>
      </c>
      <c r="I1196" s="23">
        <f t="shared" si="224"/>
        <v>1560</v>
      </c>
      <c r="J1196" s="11">
        <f t="shared" si="224"/>
        <v>0.36</v>
      </c>
      <c r="K1196" s="23">
        <f t="shared" si="217"/>
        <v>23400</v>
      </c>
      <c r="L1196" s="23">
        <f t="shared" si="218"/>
        <v>9590.4</v>
      </c>
      <c r="M1196" s="23">
        <f t="shared" si="219"/>
        <v>29</v>
      </c>
      <c r="N1196" s="23" t="str">
        <f t="shared" si="214"/>
        <v>Apr</v>
      </c>
      <c r="O1196" s="23">
        <f t="shared" si="220"/>
        <v>2022</v>
      </c>
    </row>
    <row r="1197" spans="1:15" x14ac:dyDescent="0.55000000000000004">
      <c r="A1197" s="33">
        <v>44681</v>
      </c>
      <c r="B1197" s="9" t="s">
        <v>10992</v>
      </c>
      <c r="C1197" s="9">
        <v>17</v>
      </c>
      <c r="D1197" s="9" t="s">
        <v>14118</v>
      </c>
      <c r="E1197" s="10" t="s">
        <v>14121</v>
      </c>
      <c r="F1197" s="10" t="str">
        <f t="shared" si="224"/>
        <v>B07FL3WRX5</v>
      </c>
      <c r="G1197" s="10" t="str">
        <f t="shared" si="224"/>
        <v>USBJuicerMixerGrinders</v>
      </c>
      <c r="H1197" s="23">
        <f t="shared" si="224"/>
        <v>3299</v>
      </c>
      <c r="I1197" s="23">
        <f t="shared" si="224"/>
        <v>6500</v>
      </c>
      <c r="J1197" s="11">
        <f t="shared" si="224"/>
        <v>0.49</v>
      </c>
      <c r="K1197" s="23">
        <f t="shared" si="217"/>
        <v>110500</v>
      </c>
      <c r="L1197" s="23">
        <f t="shared" si="218"/>
        <v>28602.33</v>
      </c>
      <c r="M1197" s="23">
        <f t="shared" si="219"/>
        <v>30</v>
      </c>
      <c r="N1197" s="23" t="str">
        <f t="shared" si="214"/>
        <v>Apr</v>
      </c>
      <c r="O1197" s="23">
        <f t="shared" si="220"/>
        <v>2022</v>
      </c>
    </row>
    <row r="1198" spans="1:15" x14ac:dyDescent="0.55000000000000004">
      <c r="A1198" s="33">
        <v>44682</v>
      </c>
      <c r="B1198" s="9" t="s">
        <v>11003</v>
      </c>
      <c r="C1198" s="9">
        <v>18</v>
      </c>
      <c r="D1198" s="9" t="s">
        <v>14119</v>
      </c>
      <c r="E1198" s="10" t="s">
        <v>14124</v>
      </c>
      <c r="F1198" s="10" t="str">
        <f t="shared" si="224"/>
        <v>B0BPCJM7TB</v>
      </c>
      <c r="G1198" s="10" t="str">
        <f t="shared" si="224"/>
        <v>USBHandBlenders</v>
      </c>
      <c r="H1198" s="23">
        <f t="shared" si="224"/>
        <v>259</v>
      </c>
      <c r="I1198" s="23">
        <f t="shared" si="224"/>
        <v>999</v>
      </c>
      <c r="J1198" s="11">
        <f t="shared" si="224"/>
        <v>0.74</v>
      </c>
      <c r="K1198" s="23">
        <f t="shared" si="217"/>
        <v>17982</v>
      </c>
      <c r="L1198" s="23">
        <f t="shared" si="218"/>
        <v>1212.1200000000001</v>
      </c>
      <c r="M1198" s="23">
        <f t="shared" si="219"/>
        <v>1</v>
      </c>
      <c r="N1198" s="23" t="str">
        <f t="shared" si="214"/>
        <v>May</v>
      </c>
      <c r="O1198" s="23">
        <f t="shared" si="220"/>
        <v>2022</v>
      </c>
    </row>
    <row r="1199" spans="1:15" x14ac:dyDescent="0.55000000000000004">
      <c r="A1199" s="33">
        <v>44683</v>
      </c>
      <c r="B1199" s="9" t="s">
        <v>11013</v>
      </c>
      <c r="C1199" s="9">
        <v>6</v>
      </c>
      <c r="D1199" s="9" t="s">
        <v>14118</v>
      </c>
      <c r="E1199" s="10" t="s">
        <v>14121</v>
      </c>
      <c r="F1199" s="10" t="str">
        <f t="shared" si="224"/>
        <v>B08H673XKN</v>
      </c>
      <c r="G1199" s="10" t="str">
        <f t="shared" si="224"/>
        <v>USBMixerGrinders</v>
      </c>
      <c r="H1199" s="23">
        <f t="shared" si="224"/>
        <v>3249</v>
      </c>
      <c r="I1199" s="23">
        <f t="shared" si="224"/>
        <v>7795</v>
      </c>
      <c r="J1199" s="11">
        <f t="shared" si="224"/>
        <v>0.57999999999999996</v>
      </c>
      <c r="K1199" s="23">
        <f t="shared" si="217"/>
        <v>46770</v>
      </c>
      <c r="L1199" s="23">
        <f t="shared" si="218"/>
        <v>8187.4800000000005</v>
      </c>
      <c r="M1199" s="23">
        <f t="shared" si="219"/>
        <v>2</v>
      </c>
      <c r="N1199" s="23" t="str">
        <f t="shared" si="214"/>
        <v>May</v>
      </c>
      <c r="O1199" s="23">
        <f t="shared" si="220"/>
        <v>2022</v>
      </c>
    </row>
    <row r="1200" spans="1:15" x14ac:dyDescent="0.55000000000000004">
      <c r="A1200" s="33">
        <v>44684</v>
      </c>
      <c r="B1200" s="9" t="s">
        <v>11024</v>
      </c>
      <c r="C1200" s="9">
        <v>6</v>
      </c>
      <c r="D1200" s="9" t="s">
        <v>14119</v>
      </c>
      <c r="E1200" s="10" t="s">
        <v>14124</v>
      </c>
      <c r="F1200" s="10" t="str">
        <f t="shared" si="224"/>
        <v>B07DXRGWDJ</v>
      </c>
      <c r="G1200" s="10" t="str">
        <f t="shared" si="224"/>
        <v>Irons</v>
      </c>
      <c r="H1200" s="23">
        <f t="shared" si="224"/>
        <v>4280</v>
      </c>
      <c r="I1200" s="23">
        <f t="shared" si="224"/>
        <v>5995</v>
      </c>
      <c r="J1200" s="11">
        <f t="shared" si="224"/>
        <v>0.28999999999999998</v>
      </c>
      <c r="K1200" s="23">
        <f t="shared" si="217"/>
        <v>35970</v>
      </c>
      <c r="L1200" s="23">
        <f t="shared" si="218"/>
        <v>18232.8</v>
      </c>
      <c r="M1200" s="23">
        <f t="shared" si="219"/>
        <v>3</v>
      </c>
      <c r="N1200" s="23" t="str">
        <f t="shared" si="214"/>
        <v>May</v>
      </c>
      <c r="O1200" s="23">
        <f t="shared" si="220"/>
        <v>2022</v>
      </c>
    </row>
    <row r="1201" spans="1:15" x14ac:dyDescent="0.55000000000000004">
      <c r="A1201" s="33">
        <v>44685</v>
      </c>
      <c r="B1201" s="9" t="s">
        <v>11036</v>
      </c>
      <c r="C1201" s="9">
        <v>6</v>
      </c>
      <c r="D1201" s="9" t="s">
        <v>14118</v>
      </c>
      <c r="E1201" s="10" t="s">
        <v>14121</v>
      </c>
      <c r="F1201" s="10" t="str">
        <f t="shared" si="224"/>
        <v>B08243SKCK</v>
      </c>
      <c r="G1201" s="10" t="str">
        <f t="shared" si="224"/>
        <v>SprayBottles</v>
      </c>
      <c r="H1201" s="23">
        <f t="shared" si="224"/>
        <v>189</v>
      </c>
      <c r="I1201" s="23">
        <f t="shared" si="224"/>
        <v>299</v>
      </c>
      <c r="J1201" s="11">
        <f t="shared" si="224"/>
        <v>0.37</v>
      </c>
      <c r="K1201" s="23">
        <f t="shared" si="217"/>
        <v>1794</v>
      </c>
      <c r="L1201" s="23">
        <f t="shared" si="218"/>
        <v>714.42</v>
      </c>
      <c r="M1201" s="23">
        <f t="shared" si="219"/>
        <v>4</v>
      </c>
      <c r="N1201" s="23" t="str">
        <f t="shared" ref="N1201:N1264" si="225">TEXT(A1201,"mmm")</f>
        <v>May</v>
      </c>
      <c r="O1201" s="23">
        <f t="shared" si="220"/>
        <v>2022</v>
      </c>
    </row>
    <row r="1202" spans="1:15" x14ac:dyDescent="0.55000000000000004">
      <c r="A1202" s="33">
        <v>44686</v>
      </c>
      <c r="B1202" s="9" t="s">
        <v>11048</v>
      </c>
      <c r="C1202" s="9">
        <v>7</v>
      </c>
      <c r="D1202" s="9" t="s">
        <v>14119</v>
      </c>
      <c r="E1202" s="10" t="s">
        <v>14124</v>
      </c>
      <c r="F1202" s="10" t="str">
        <f t="shared" si="224"/>
        <v>B09SPTNG58</v>
      </c>
      <c r="G1202" s="10" t="str">
        <f t="shared" si="224"/>
        <v>USBCeilingFans</v>
      </c>
      <c r="H1202" s="23">
        <f t="shared" si="224"/>
        <v>1449</v>
      </c>
      <c r="I1202" s="23">
        <f t="shared" si="224"/>
        <v>2349</v>
      </c>
      <c r="J1202" s="11">
        <f t="shared" si="224"/>
        <v>0.38</v>
      </c>
      <c r="K1202" s="23">
        <f t="shared" si="217"/>
        <v>16443</v>
      </c>
      <c r="L1202" s="23">
        <f t="shared" si="218"/>
        <v>6288.66</v>
      </c>
      <c r="M1202" s="23">
        <f t="shared" si="219"/>
        <v>5</v>
      </c>
      <c r="N1202" s="23" t="str">
        <f t="shared" si="225"/>
        <v>May</v>
      </c>
      <c r="O1202" s="23">
        <f t="shared" si="220"/>
        <v>2022</v>
      </c>
    </row>
    <row r="1203" spans="1:15" x14ac:dyDescent="0.55000000000000004">
      <c r="A1203" s="33">
        <v>44687</v>
      </c>
      <c r="B1203" s="9" t="s">
        <v>11060</v>
      </c>
      <c r="C1203" s="9">
        <v>7</v>
      </c>
      <c r="D1203" s="9" t="s">
        <v>14118</v>
      </c>
      <c r="E1203" s="10" t="s">
        <v>14121</v>
      </c>
      <c r="F1203" s="10" t="str">
        <f t="shared" si="224"/>
        <v>B083J64CBB</v>
      </c>
      <c r="G1203" s="10" t="str">
        <f t="shared" si="224"/>
        <v>USBLaundryBaskets</v>
      </c>
      <c r="H1203" s="23">
        <f t="shared" si="224"/>
        <v>199</v>
      </c>
      <c r="I1203" s="23">
        <f t="shared" si="224"/>
        <v>499</v>
      </c>
      <c r="J1203" s="11">
        <f t="shared" si="224"/>
        <v>0.6</v>
      </c>
      <c r="K1203" s="23">
        <f t="shared" si="217"/>
        <v>3493</v>
      </c>
      <c r="L1203" s="23">
        <f t="shared" si="218"/>
        <v>557.20000000000005</v>
      </c>
      <c r="M1203" s="23">
        <f t="shared" si="219"/>
        <v>6</v>
      </c>
      <c r="N1203" s="23" t="str">
        <f t="shared" si="225"/>
        <v>May</v>
      </c>
      <c r="O1203" s="23">
        <f t="shared" si="220"/>
        <v>2022</v>
      </c>
    </row>
    <row r="1204" spans="1:15" x14ac:dyDescent="0.55000000000000004">
      <c r="A1204" s="33">
        <v>44688</v>
      </c>
      <c r="B1204" s="9" t="s">
        <v>11070</v>
      </c>
      <c r="C1204" s="23">
        <v>7</v>
      </c>
      <c r="D1204" s="9" t="s">
        <v>14119</v>
      </c>
      <c r="E1204" s="10" t="s">
        <v>14124</v>
      </c>
      <c r="F1204" s="10" t="str">
        <f t="shared" ref="F1204:J1213" si="226">VLOOKUP($B1204,Cleaned_data,F$2,FALSE)</f>
        <v>B08JV91JTK</v>
      </c>
      <c r="G1204" s="10" t="str">
        <f t="shared" si="226"/>
        <v>USBHandMixers</v>
      </c>
      <c r="H1204" s="23">
        <f t="shared" si="226"/>
        <v>474</v>
      </c>
      <c r="I1204" s="23">
        <f t="shared" si="226"/>
        <v>1299</v>
      </c>
      <c r="J1204" s="11">
        <f t="shared" si="226"/>
        <v>0.64</v>
      </c>
      <c r="K1204" s="23">
        <f t="shared" si="217"/>
        <v>9093</v>
      </c>
      <c r="L1204" s="23">
        <f t="shared" si="218"/>
        <v>1194.48</v>
      </c>
      <c r="M1204" s="23">
        <f t="shared" si="219"/>
        <v>7</v>
      </c>
      <c r="N1204" s="23" t="str">
        <f t="shared" si="225"/>
        <v>May</v>
      </c>
      <c r="O1204" s="23">
        <f t="shared" si="220"/>
        <v>2022</v>
      </c>
    </row>
    <row r="1205" spans="1:15" x14ac:dyDescent="0.55000000000000004">
      <c r="A1205" s="33">
        <v>44689</v>
      </c>
      <c r="B1205" s="9" t="s">
        <v>11081</v>
      </c>
      <c r="C1205" s="9">
        <v>7</v>
      </c>
      <c r="D1205" s="9" t="s">
        <v>14118</v>
      </c>
      <c r="E1205" s="10" t="s">
        <v>14121</v>
      </c>
      <c r="F1205" s="10" t="str">
        <f t="shared" si="226"/>
        <v>B0BQ3K23Y1</v>
      </c>
      <c r="G1205" s="10" t="str">
        <f t="shared" si="226"/>
        <v>USBHandBlenders</v>
      </c>
      <c r="H1205" s="23">
        <f t="shared" si="226"/>
        <v>279</v>
      </c>
      <c r="I1205" s="23">
        <f t="shared" si="226"/>
        <v>499</v>
      </c>
      <c r="J1205" s="11">
        <f t="shared" si="226"/>
        <v>0.44</v>
      </c>
      <c r="K1205" s="23">
        <f t="shared" si="217"/>
        <v>3493</v>
      </c>
      <c r="L1205" s="23">
        <f t="shared" si="218"/>
        <v>1093.68</v>
      </c>
      <c r="M1205" s="23">
        <f t="shared" si="219"/>
        <v>8</v>
      </c>
      <c r="N1205" s="23" t="str">
        <f t="shared" si="225"/>
        <v>May</v>
      </c>
      <c r="O1205" s="23">
        <f t="shared" si="220"/>
        <v>2022</v>
      </c>
    </row>
    <row r="1206" spans="1:15" x14ac:dyDescent="0.55000000000000004">
      <c r="A1206" s="33">
        <v>44690</v>
      </c>
      <c r="B1206" s="9" t="s">
        <v>11091</v>
      </c>
      <c r="C1206" s="9">
        <v>7</v>
      </c>
      <c r="D1206" s="9" t="s">
        <v>14119</v>
      </c>
      <c r="E1206" s="10" t="s">
        <v>14124</v>
      </c>
      <c r="F1206" s="10" t="str">
        <f t="shared" si="226"/>
        <v>B09MT94QLL</v>
      </c>
      <c r="G1206" s="10" t="str">
        <f t="shared" si="226"/>
        <v>USBCeilingFans</v>
      </c>
      <c r="H1206" s="23">
        <f t="shared" si="226"/>
        <v>1999</v>
      </c>
      <c r="I1206" s="23">
        <f t="shared" si="226"/>
        <v>4775</v>
      </c>
      <c r="J1206" s="11">
        <f t="shared" si="226"/>
        <v>0.57999999999999996</v>
      </c>
      <c r="K1206" s="23">
        <f t="shared" si="217"/>
        <v>33425</v>
      </c>
      <c r="L1206" s="23">
        <f t="shared" si="218"/>
        <v>5877.06</v>
      </c>
      <c r="M1206" s="23">
        <f t="shared" si="219"/>
        <v>9</v>
      </c>
      <c r="N1206" s="23" t="str">
        <f t="shared" si="225"/>
        <v>May</v>
      </c>
      <c r="O1206" s="23">
        <f t="shared" si="220"/>
        <v>2022</v>
      </c>
    </row>
    <row r="1207" spans="1:15" x14ac:dyDescent="0.55000000000000004">
      <c r="A1207" s="33">
        <v>44691</v>
      </c>
      <c r="B1207" s="9" t="s">
        <v>11102</v>
      </c>
      <c r="C1207" s="9">
        <v>7</v>
      </c>
      <c r="D1207" s="9" t="s">
        <v>14118</v>
      </c>
      <c r="E1207" s="10" t="s">
        <v>14121</v>
      </c>
      <c r="F1207" s="10" t="str">
        <f t="shared" si="226"/>
        <v>B07NKNBTT3</v>
      </c>
      <c r="G1207" s="10" t="str">
        <f t="shared" si="226"/>
        <v>LintShavers</v>
      </c>
      <c r="H1207" s="23">
        <f t="shared" si="226"/>
        <v>799</v>
      </c>
      <c r="I1207" s="23">
        <f t="shared" si="226"/>
        <v>1230</v>
      </c>
      <c r="J1207" s="11">
        <f t="shared" si="226"/>
        <v>0.35</v>
      </c>
      <c r="K1207" s="23">
        <f t="shared" si="217"/>
        <v>8610</v>
      </c>
      <c r="L1207" s="23">
        <f t="shared" si="218"/>
        <v>3635.4500000000003</v>
      </c>
      <c r="M1207" s="23">
        <f t="shared" si="219"/>
        <v>10</v>
      </c>
      <c r="N1207" s="23" t="str">
        <f t="shared" si="225"/>
        <v>May</v>
      </c>
      <c r="O1207" s="23">
        <f t="shared" si="220"/>
        <v>2022</v>
      </c>
    </row>
    <row r="1208" spans="1:15" x14ac:dyDescent="0.55000000000000004">
      <c r="A1208" s="33">
        <v>44692</v>
      </c>
      <c r="B1208" s="9" t="s">
        <v>11113</v>
      </c>
      <c r="C1208" s="9">
        <v>7</v>
      </c>
      <c r="D1208" s="9" t="s">
        <v>14119</v>
      </c>
      <c r="E1208" s="10" t="s">
        <v>14124</v>
      </c>
      <c r="F1208" s="10" t="str">
        <f t="shared" si="226"/>
        <v>B09KPXTZXN</v>
      </c>
      <c r="G1208" s="10" t="str">
        <f t="shared" si="226"/>
        <v>USBMiniFoodProcessors&amp;Choppers</v>
      </c>
      <c r="H1208" s="23">
        <f t="shared" si="226"/>
        <v>949</v>
      </c>
      <c r="I1208" s="23">
        <f t="shared" si="226"/>
        <v>1999</v>
      </c>
      <c r="J1208" s="11">
        <f t="shared" si="226"/>
        <v>0.53</v>
      </c>
      <c r="K1208" s="23">
        <f t="shared" si="217"/>
        <v>13993</v>
      </c>
      <c r="L1208" s="23">
        <f t="shared" si="218"/>
        <v>3122.21</v>
      </c>
      <c r="M1208" s="23">
        <f t="shared" si="219"/>
        <v>11</v>
      </c>
      <c r="N1208" s="23" t="str">
        <f t="shared" si="225"/>
        <v>May</v>
      </c>
      <c r="O1208" s="23">
        <f t="shared" si="220"/>
        <v>2022</v>
      </c>
    </row>
    <row r="1209" spans="1:15" x14ac:dyDescent="0.55000000000000004">
      <c r="A1209" s="33">
        <v>44693</v>
      </c>
      <c r="B1209" s="9" t="s">
        <v>11123</v>
      </c>
      <c r="C1209" s="9">
        <v>11</v>
      </c>
      <c r="D1209" s="9" t="s">
        <v>14118</v>
      </c>
      <c r="E1209" s="10" t="s">
        <v>14121</v>
      </c>
      <c r="F1209" s="10" t="str">
        <f t="shared" si="226"/>
        <v>B078HG2ZPS</v>
      </c>
      <c r="G1209" s="10" t="str">
        <f t="shared" si="226"/>
        <v>WetGrinders</v>
      </c>
      <c r="H1209" s="23">
        <f t="shared" si="226"/>
        <v>3657.66</v>
      </c>
      <c r="I1209" s="23">
        <f t="shared" si="226"/>
        <v>5156</v>
      </c>
      <c r="J1209" s="11">
        <f t="shared" si="226"/>
        <v>0.28999999999999998</v>
      </c>
      <c r="K1209" s="23">
        <f t="shared" si="217"/>
        <v>56716</v>
      </c>
      <c r="L1209" s="23">
        <f t="shared" si="218"/>
        <v>28566.324599999996</v>
      </c>
      <c r="M1209" s="23">
        <f t="shared" si="219"/>
        <v>12</v>
      </c>
      <c r="N1209" s="23" t="str">
        <f t="shared" si="225"/>
        <v>May</v>
      </c>
      <c r="O1209" s="23">
        <f t="shared" si="220"/>
        <v>2022</v>
      </c>
    </row>
    <row r="1210" spans="1:15" x14ac:dyDescent="0.55000000000000004">
      <c r="A1210" s="33">
        <v>44694</v>
      </c>
      <c r="B1210" s="9" t="s">
        <v>11136</v>
      </c>
      <c r="C1210" s="9">
        <v>11</v>
      </c>
      <c r="D1210" s="9" t="s">
        <v>14119</v>
      </c>
      <c r="E1210" s="10" t="s">
        <v>14124</v>
      </c>
      <c r="F1210" s="10" t="str">
        <f t="shared" si="226"/>
        <v>B07N2MGB3G</v>
      </c>
      <c r="G1210" s="10" t="str">
        <f t="shared" si="226"/>
        <v>USBOvenToasterGrills</v>
      </c>
      <c r="H1210" s="23">
        <f t="shared" si="226"/>
        <v>1699</v>
      </c>
      <c r="I1210" s="23">
        <f t="shared" si="226"/>
        <v>1999</v>
      </c>
      <c r="J1210" s="11">
        <f t="shared" si="226"/>
        <v>0.15</v>
      </c>
      <c r="K1210" s="23">
        <f t="shared" si="217"/>
        <v>21989</v>
      </c>
      <c r="L1210" s="23">
        <f t="shared" si="218"/>
        <v>15885.65</v>
      </c>
      <c r="M1210" s="23">
        <f t="shared" si="219"/>
        <v>13</v>
      </c>
      <c r="N1210" s="23" t="str">
        <f t="shared" si="225"/>
        <v>May</v>
      </c>
      <c r="O1210" s="23">
        <f t="shared" si="220"/>
        <v>2022</v>
      </c>
    </row>
    <row r="1211" spans="1:15" x14ac:dyDescent="0.55000000000000004">
      <c r="A1211" s="33">
        <v>44695</v>
      </c>
      <c r="B1211" s="9" t="s">
        <v>11147</v>
      </c>
      <c r="C1211" s="9">
        <v>11</v>
      </c>
      <c r="D1211" s="9" t="s">
        <v>14118</v>
      </c>
      <c r="E1211" s="10" t="s">
        <v>14121</v>
      </c>
      <c r="F1211" s="10" t="str">
        <f t="shared" si="226"/>
        <v>B008LN8KDM</v>
      </c>
      <c r="G1211" s="10" t="str">
        <f t="shared" si="226"/>
        <v>Irons</v>
      </c>
      <c r="H1211" s="23">
        <f t="shared" si="226"/>
        <v>1849</v>
      </c>
      <c r="I1211" s="23">
        <f t="shared" si="226"/>
        <v>2095</v>
      </c>
      <c r="J1211" s="11">
        <f t="shared" si="226"/>
        <v>0.12</v>
      </c>
      <c r="K1211" s="23">
        <f t="shared" si="217"/>
        <v>23045</v>
      </c>
      <c r="L1211" s="23">
        <f t="shared" si="218"/>
        <v>17898.32</v>
      </c>
      <c r="M1211" s="23">
        <f t="shared" si="219"/>
        <v>14</v>
      </c>
      <c r="N1211" s="23" t="str">
        <f t="shared" si="225"/>
        <v>May</v>
      </c>
      <c r="O1211" s="23">
        <f t="shared" si="220"/>
        <v>2022</v>
      </c>
    </row>
    <row r="1212" spans="1:15" x14ac:dyDescent="0.55000000000000004">
      <c r="A1212" s="33">
        <v>44696</v>
      </c>
      <c r="B1212" s="9" t="s">
        <v>11158</v>
      </c>
      <c r="C1212" s="9">
        <v>11</v>
      </c>
      <c r="D1212" s="9" t="s">
        <v>14119</v>
      </c>
      <c r="E1212" s="10" t="s">
        <v>14124</v>
      </c>
      <c r="F1212" s="10" t="str">
        <f t="shared" si="226"/>
        <v>B08MZNT7GP</v>
      </c>
      <c r="G1212" s="10" t="str">
        <f t="shared" si="226"/>
        <v>USBFanHeaters</v>
      </c>
      <c r="H1212" s="23">
        <f t="shared" si="226"/>
        <v>12499</v>
      </c>
      <c r="I1212" s="23">
        <f t="shared" si="226"/>
        <v>19825</v>
      </c>
      <c r="J1212" s="11">
        <f t="shared" si="226"/>
        <v>0.37</v>
      </c>
      <c r="K1212" s="23">
        <f t="shared" si="217"/>
        <v>218075</v>
      </c>
      <c r="L1212" s="23">
        <f t="shared" si="218"/>
        <v>86618.07</v>
      </c>
      <c r="M1212" s="23">
        <f t="shared" si="219"/>
        <v>15</v>
      </c>
      <c r="N1212" s="23" t="str">
        <f t="shared" si="225"/>
        <v>May</v>
      </c>
      <c r="O1212" s="23">
        <f t="shared" si="220"/>
        <v>2022</v>
      </c>
    </row>
    <row r="1213" spans="1:15" x14ac:dyDescent="0.55000000000000004">
      <c r="A1213" s="33">
        <v>44697</v>
      </c>
      <c r="B1213" s="9" t="s">
        <v>11169</v>
      </c>
      <c r="C1213" s="9">
        <v>9</v>
      </c>
      <c r="D1213" s="9" t="s">
        <v>14118</v>
      </c>
      <c r="E1213" s="10" t="s">
        <v>14121</v>
      </c>
      <c r="F1213" s="10" t="str">
        <f t="shared" si="226"/>
        <v>B009P2L7CO</v>
      </c>
      <c r="G1213" s="10" t="str">
        <f t="shared" si="226"/>
        <v>Irons</v>
      </c>
      <c r="H1213" s="23">
        <f t="shared" si="226"/>
        <v>1099</v>
      </c>
      <c r="I1213" s="23">
        <f t="shared" si="226"/>
        <v>1920</v>
      </c>
      <c r="J1213" s="11">
        <f t="shared" si="226"/>
        <v>0.43</v>
      </c>
      <c r="K1213" s="23">
        <f t="shared" si="217"/>
        <v>17280</v>
      </c>
      <c r="L1213" s="23">
        <f t="shared" si="218"/>
        <v>5637.8700000000008</v>
      </c>
      <c r="M1213" s="23">
        <f t="shared" si="219"/>
        <v>16</v>
      </c>
      <c r="N1213" s="23" t="str">
        <f t="shared" si="225"/>
        <v>May</v>
      </c>
      <c r="O1213" s="23">
        <f t="shared" si="220"/>
        <v>2022</v>
      </c>
    </row>
    <row r="1214" spans="1:15" x14ac:dyDescent="0.55000000000000004">
      <c r="A1214" s="33">
        <v>44698</v>
      </c>
      <c r="B1214" s="9" t="s">
        <v>11180</v>
      </c>
      <c r="C1214" s="9">
        <v>5</v>
      </c>
      <c r="D1214" s="9" t="s">
        <v>14119</v>
      </c>
      <c r="E1214" s="10" t="s">
        <v>14124</v>
      </c>
      <c r="F1214" s="10" t="str">
        <f t="shared" ref="F1214:J1223" si="227">VLOOKUP($B1214,Cleaned_data,F$2,FALSE)</f>
        <v>B07YC8JHMB</v>
      </c>
      <c r="G1214" s="10" t="str">
        <f t="shared" si="227"/>
        <v>USBWaterFilters&amp;Purifiers</v>
      </c>
      <c r="H1214" s="23">
        <f t="shared" si="227"/>
        <v>8199</v>
      </c>
      <c r="I1214" s="23">
        <f t="shared" si="227"/>
        <v>16000</v>
      </c>
      <c r="J1214" s="11">
        <f t="shared" si="227"/>
        <v>0.49</v>
      </c>
      <c r="K1214" s="23">
        <f t="shared" si="217"/>
        <v>80000</v>
      </c>
      <c r="L1214" s="23">
        <f t="shared" si="218"/>
        <v>20907.45</v>
      </c>
      <c r="M1214" s="23">
        <f t="shared" si="219"/>
        <v>17</v>
      </c>
      <c r="N1214" s="23" t="str">
        <f t="shared" si="225"/>
        <v>May</v>
      </c>
      <c r="O1214" s="23">
        <f t="shared" si="220"/>
        <v>2022</v>
      </c>
    </row>
    <row r="1215" spans="1:15" x14ac:dyDescent="0.55000000000000004">
      <c r="A1215" s="33">
        <v>44699</v>
      </c>
      <c r="B1215" s="9" t="s">
        <v>11192</v>
      </c>
      <c r="C1215" s="9">
        <v>8</v>
      </c>
      <c r="D1215" s="9" t="s">
        <v>14118</v>
      </c>
      <c r="E1215" s="10" t="s">
        <v>14121</v>
      </c>
      <c r="F1215" s="10" t="str">
        <f t="shared" si="227"/>
        <v>B0BNQMF152</v>
      </c>
      <c r="G1215" s="10" t="str">
        <f t="shared" si="227"/>
        <v>USBJuicerMixerGrinders</v>
      </c>
      <c r="H1215" s="23">
        <f t="shared" si="227"/>
        <v>499</v>
      </c>
      <c r="I1215" s="23">
        <f t="shared" si="227"/>
        <v>2199</v>
      </c>
      <c r="J1215" s="11">
        <f t="shared" si="227"/>
        <v>0.77</v>
      </c>
      <c r="K1215" s="23">
        <f t="shared" si="217"/>
        <v>17592</v>
      </c>
      <c r="L1215" s="23">
        <f t="shared" si="218"/>
        <v>918.16</v>
      </c>
      <c r="M1215" s="23">
        <f t="shared" si="219"/>
        <v>18</v>
      </c>
      <c r="N1215" s="23" t="str">
        <f t="shared" si="225"/>
        <v>May</v>
      </c>
      <c r="O1215" s="23">
        <f t="shared" si="220"/>
        <v>2022</v>
      </c>
    </row>
    <row r="1216" spans="1:15" x14ac:dyDescent="0.55000000000000004">
      <c r="A1216" s="33">
        <v>44700</v>
      </c>
      <c r="B1216" s="9" t="s">
        <v>11202</v>
      </c>
      <c r="C1216" s="9">
        <v>7</v>
      </c>
      <c r="D1216" s="9" t="s">
        <v>14119</v>
      </c>
      <c r="E1216" s="10" t="s">
        <v>14124</v>
      </c>
      <c r="F1216" s="10" t="str">
        <f t="shared" si="227"/>
        <v>B08J7VCT12</v>
      </c>
      <c r="G1216" s="10" t="str">
        <f t="shared" si="227"/>
        <v>Vacuums</v>
      </c>
      <c r="H1216" s="23">
        <f t="shared" si="227"/>
        <v>6999</v>
      </c>
      <c r="I1216" s="23">
        <f t="shared" si="227"/>
        <v>14999</v>
      </c>
      <c r="J1216" s="11">
        <f t="shared" si="227"/>
        <v>0.53</v>
      </c>
      <c r="K1216" s="23">
        <f t="shared" si="217"/>
        <v>104993</v>
      </c>
      <c r="L1216" s="23">
        <f t="shared" si="218"/>
        <v>23026.71</v>
      </c>
      <c r="M1216" s="23">
        <f t="shared" si="219"/>
        <v>19</v>
      </c>
      <c r="N1216" s="23" t="str">
        <f t="shared" si="225"/>
        <v>May</v>
      </c>
      <c r="O1216" s="23">
        <f t="shared" si="220"/>
        <v>2022</v>
      </c>
    </row>
    <row r="1217" spans="1:15" x14ac:dyDescent="0.55000000000000004">
      <c r="A1217" s="33">
        <v>44701</v>
      </c>
      <c r="B1217" s="9" t="s">
        <v>11212</v>
      </c>
      <c r="C1217" s="9">
        <v>6</v>
      </c>
      <c r="D1217" s="9" t="s">
        <v>14118</v>
      </c>
      <c r="E1217" s="10" t="s">
        <v>14121</v>
      </c>
      <c r="F1217" s="10" t="str">
        <f t="shared" si="227"/>
        <v>B0989W6J2F</v>
      </c>
      <c r="G1217" s="10" t="str">
        <f t="shared" si="227"/>
        <v>USBVacuumSealers</v>
      </c>
      <c r="H1217" s="23">
        <f t="shared" si="227"/>
        <v>1595</v>
      </c>
      <c r="I1217" s="23">
        <f t="shared" si="227"/>
        <v>1799</v>
      </c>
      <c r="J1217" s="11">
        <f t="shared" si="227"/>
        <v>0.11</v>
      </c>
      <c r="K1217" s="23">
        <f t="shared" si="217"/>
        <v>10794</v>
      </c>
      <c r="L1217" s="23">
        <f t="shared" si="218"/>
        <v>8517.2999999999993</v>
      </c>
      <c r="M1217" s="23">
        <f t="shared" si="219"/>
        <v>20</v>
      </c>
      <c r="N1217" s="23" t="str">
        <f t="shared" si="225"/>
        <v>May</v>
      </c>
      <c r="O1217" s="23">
        <f t="shared" si="220"/>
        <v>2022</v>
      </c>
    </row>
    <row r="1218" spans="1:15" x14ac:dyDescent="0.55000000000000004">
      <c r="A1218" s="33">
        <v>44702</v>
      </c>
      <c r="B1218" s="9" t="s">
        <v>11222</v>
      </c>
      <c r="C1218" s="9">
        <v>15</v>
      </c>
      <c r="D1218" s="9" t="s">
        <v>14119</v>
      </c>
      <c r="E1218" s="10" t="s">
        <v>14124</v>
      </c>
      <c r="F1218" s="10" t="str">
        <f t="shared" si="227"/>
        <v>B0B84KSH3X</v>
      </c>
      <c r="G1218" s="10" t="str">
        <f t="shared" si="227"/>
        <v>Irons</v>
      </c>
      <c r="H1218" s="23">
        <f t="shared" si="227"/>
        <v>1049</v>
      </c>
      <c r="I1218" s="23">
        <f t="shared" si="227"/>
        <v>1950</v>
      </c>
      <c r="J1218" s="11">
        <f t="shared" si="227"/>
        <v>0.46</v>
      </c>
      <c r="K1218" s="23">
        <f t="shared" si="217"/>
        <v>29250</v>
      </c>
      <c r="L1218" s="23">
        <f t="shared" si="218"/>
        <v>8496.9000000000015</v>
      </c>
      <c r="M1218" s="23">
        <f t="shared" si="219"/>
        <v>21</v>
      </c>
      <c r="N1218" s="23" t="str">
        <f t="shared" si="225"/>
        <v>May</v>
      </c>
      <c r="O1218" s="23">
        <f t="shared" si="220"/>
        <v>2022</v>
      </c>
    </row>
    <row r="1219" spans="1:15" x14ac:dyDescent="0.55000000000000004">
      <c r="A1219" s="33">
        <v>44703</v>
      </c>
      <c r="B1219" s="9" t="s">
        <v>11232</v>
      </c>
      <c r="C1219" s="9">
        <v>23</v>
      </c>
      <c r="D1219" s="9" t="s">
        <v>14118</v>
      </c>
      <c r="E1219" s="10" t="s">
        <v>14121</v>
      </c>
      <c r="F1219" s="10" t="str">
        <f t="shared" si="227"/>
        <v>B08HLC7Z3G</v>
      </c>
      <c r="G1219" s="10" t="str">
        <f t="shared" si="227"/>
        <v>Kettle&amp;ToasterSets</v>
      </c>
      <c r="H1219" s="23">
        <f t="shared" si="227"/>
        <v>1182</v>
      </c>
      <c r="I1219" s="23">
        <f t="shared" si="227"/>
        <v>2995</v>
      </c>
      <c r="J1219" s="11">
        <f t="shared" si="227"/>
        <v>0.61</v>
      </c>
      <c r="K1219" s="23">
        <f t="shared" si="217"/>
        <v>68885</v>
      </c>
      <c r="L1219" s="23">
        <f t="shared" si="218"/>
        <v>10602.54</v>
      </c>
      <c r="M1219" s="23">
        <f t="shared" si="219"/>
        <v>22</v>
      </c>
      <c r="N1219" s="23" t="str">
        <f t="shared" si="225"/>
        <v>May</v>
      </c>
      <c r="O1219" s="23">
        <f t="shared" si="220"/>
        <v>2022</v>
      </c>
    </row>
    <row r="1220" spans="1:15" x14ac:dyDescent="0.55000000000000004">
      <c r="A1220" s="33">
        <v>44704</v>
      </c>
      <c r="B1220" s="9" t="s">
        <v>11243</v>
      </c>
      <c r="C1220" s="9">
        <v>14</v>
      </c>
      <c r="D1220" s="9" t="s">
        <v>14119</v>
      </c>
      <c r="E1220" s="10" t="s">
        <v>14124</v>
      </c>
      <c r="F1220" s="10" t="str">
        <f t="shared" si="227"/>
        <v>B0BN6M3TCM</v>
      </c>
      <c r="G1220" s="10" t="str">
        <f t="shared" si="227"/>
        <v>LintShavers</v>
      </c>
      <c r="H1220" s="23">
        <f t="shared" si="227"/>
        <v>499</v>
      </c>
      <c r="I1220" s="23">
        <f t="shared" si="227"/>
        <v>999</v>
      </c>
      <c r="J1220" s="11">
        <f t="shared" si="227"/>
        <v>0.5</v>
      </c>
      <c r="K1220" s="23">
        <f t="shared" ref="K1220:K1283" si="228">$I1220*$C1220</f>
        <v>13986</v>
      </c>
      <c r="L1220" s="23">
        <f t="shared" ref="L1220:L1283" si="229">$H1220*$C1220*(1-$J1220)</f>
        <v>3493</v>
      </c>
      <c r="M1220" s="23">
        <f t="shared" si="219"/>
        <v>23</v>
      </c>
      <c r="N1220" s="23" t="str">
        <f t="shared" si="225"/>
        <v>May</v>
      </c>
      <c r="O1220" s="23">
        <f t="shared" si="220"/>
        <v>2022</v>
      </c>
    </row>
    <row r="1221" spans="1:15" x14ac:dyDescent="0.55000000000000004">
      <c r="A1221" s="33">
        <v>44705</v>
      </c>
      <c r="B1221" s="9" t="s">
        <v>11253</v>
      </c>
      <c r="C1221" s="9">
        <v>9</v>
      </c>
      <c r="D1221" s="9" t="s">
        <v>14118</v>
      </c>
      <c r="E1221" s="10" t="s">
        <v>14121</v>
      </c>
      <c r="F1221" s="10" t="str">
        <f t="shared" si="227"/>
        <v>B01L6MT7E0</v>
      </c>
      <c r="G1221" s="10" t="str">
        <f t="shared" si="227"/>
        <v>USBHEPAAirPurifiers</v>
      </c>
      <c r="H1221" s="23">
        <f t="shared" si="227"/>
        <v>8799</v>
      </c>
      <c r="I1221" s="23">
        <f t="shared" si="227"/>
        <v>11995</v>
      </c>
      <c r="J1221" s="11">
        <f t="shared" si="227"/>
        <v>0.27</v>
      </c>
      <c r="K1221" s="23">
        <f t="shared" si="228"/>
        <v>107955</v>
      </c>
      <c r="L1221" s="23">
        <f t="shared" si="229"/>
        <v>57809.43</v>
      </c>
      <c r="M1221" s="23">
        <f t="shared" ref="M1221:M1284" si="230">DAY($A1221)</f>
        <v>24</v>
      </c>
      <c r="N1221" s="23" t="str">
        <f t="shared" si="225"/>
        <v>May</v>
      </c>
      <c r="O1221" s="23">
        <f t="shared" ref="O1221:O1284" si="231">YEAR(A1221)</f>
        <v>2022</v>
      </c>
    </row>
    <row r="1222" spans="1:15" x14ac:dyDescent="0.55000000000000004">
      <c r="A1222" s="33">
        <v>44706</v>
      </c>
      <c r="B1222" s="9" t="s">
        <v>11264</v>
      </c>
      <c r="C1222" s="9">
        <v>4</v>
      </c>
      <c r="D1222" s="9" t="s">
        <v>14119</v>
      </c>
      <c r="E1222" s="10" t="s">
        <v>14124</v>
      </c>
      <c r="F1222" s="10" t="str">
        <f t="shared" si="227"/>
        <v>B0B9F9PT8R</v>
      </c>
      <c r="G1222" s="10" t="str">
        <f t="shared" si="227"/>
        <v>USBElectricHeaters</v>
      </c>
      <c r="H1222" s="23">
        <f t="shared" si="227"/>
        <v>1529</v>
      </c>
      <c r="I1222" s="23">
        <f t="shared" si="227"/>
        <v>2999</v>
      </c>
      <c r="J1222" s="11">
        <f t="shared" si="227"/>
        <v>0.49</v>
      </c>
      <c r="K1222" s="23">
        <f t="shared" si="228"/>
        <v>11996</v>
      </c>
      <c r="L1222" s="23">
        <f t="shared" si="229"/>
        <v>3119.16</v>
      </c>
      <c r="M1222" s="23">
        <f t="shared" si="230"/>
        <v>25</v>
      </c>
      <c r="N1222" s="23" t="str">
        <f t="shared" si="225"/>
        <v>May</v>
      </c>
      <c r="O1222" s="23">
        <f t="shared" si="231"/>
        <v>2022</v>
      </c>
    </row>
    <row r="1223" spans="1:15" x14ac:dyDescent="0.55000000000000004">
      <c r="A1223" s="33">
        <v>44707</v>
      </c>
      <c r="B1223" s="9" t="s">
        <v>11274</v>
      </c>
      <c r="C1223" s="9">
        <v>3</v>
      </c>
      <c r="D1223" s="9" t="s">
        <v>14118</v>
      </c>
      <c r="E1223" s="10" t="s">
        <v>14121</v>
      </c>
      <c r="F1223" s="10" t="str">
        <f t="shared" si="227"/>
        <v>B0883LQJ6B</v>
      </c>
      <c r="G1223" s="10" t="str">
        <f t="shared" si="227"/>
        <v>Irons</v>
      </c>
      <c r="H1223" s="23">
        <f t="shared" si="227"/>
        <v>1199</v>
      </c>
      <c r="I1223" s="23">
        <f t="shared" si="227"/>
        <v>1690</v>
      </c>
      <c r="J1223" s="11">
        <f t="shared" si="227"/>
        <v>0.28999999999999998</v>
      </c>
      <c r="K1223" s="23">
        <f t="shared" si="228"/>
        <v>5070</v>
      </c>
      <c r="L1223" s="23">
        <f t="shared" si="229"/>
        <v>2553.87</v>
      </c>
      <c r="M1223" s="23">
        <f t="shared" si="230"/>
        <v>26</v>
      </c>
      <c r="N1223" s="23" t="str">
        <f t="shared" si="225"/>
        <v>May</v>
      </c>
      <c r="O1223" s="23">
        <f t="shared" si="231"/>
        <v>2022</v>
      </c>
    </row>
    <row r="1224" spans="1:15" x14ac:dyDescent="0.55000000000000004">
      <c r="A1224" s="33">
        <v>44708</v>
      </c>
      <c r="B1224" s="9" t="s">
        <v>11285</v>
      </c>
      <c r="C1224" s="9">
        <v>8</v>
      </c>
      <c r="D1224" s="9" t="s">
        <v>14119</v>
      </c>
      <c r="E1224" s="10" t="s">
        <v>14124</v>
      </c>
      <c r="F1224" s="10" t="str">
        <f t="shared" ref="F1224:J1233" si="232">VLOOKUP($B1224,Cleaned_data,F$2,FALSE)</f>
        <v>B099Z83VRC</v>
      </c>
      <c r="G1224" s="10" t="str">
        <f t="shared" si="232"/>
        <v>USBEggBoilers</v>
      </c>
      <c r="H1224" s="23">
        <f t="shared" si="232"/>
        <v>1052</v>
      </c>
      <c r="I1224" s="23">
        <f t="shared" si="232"/>
        <v>1790</v>
      </c>
      <c r="J1224" s="11">
        <f t="shared" si="232"/>
        <v>0.41</v>
      </c>
      <c r="K1224" s="23">
        <f t="shared" si="228"/>
        <v>14320</v>
      </c>
      <c r="L1224" s="23">
        <f t="shared" si="229"/>
        <v>4965.4400000000005</v>
      </c>
      <c r="M1224" s="23">
        <f t="shared" si="230"/>
        <v>27</v>
      </c>
      <c r="N1224" s="23" t="str">
        <f t="shared" si="225"/>
        <v>May</v>
      </c>
      <c r="O1224" s="23">
        <f t="shared" si="231"/>
        <v>2022</v>
      </c>
    </row>
    <row r="1225" spans="1:15" x14ac:dyDescent="0.55000000000000004">
      <c r="A1225" s="33">
        <v>44709</v>
      </c>
      <c r="B1225" s="9" t="s">
        <v>11296</v>
      </c>
      <c r="C1225" s="9">
        <v>12</v>
      </c>
      <c r="D1225" s="9" t="s">
        <v>14118</v>
      </c>
      <c r="E1225" s="10" t="s">
        <v>14121</v>
      </c>
      <c r="F1225" s="10" t="str">
        <f t="shared" si="232"/>
        <v>B00S9BSJC8</v>
      </c>
      <c r="G1225" s="10" t="str">
        <f t="shared" si="232"/>
        <v>USBJuicers</v>
      </c>
      <c r="H1225" s="23">
        <f t="shared" si="232"/>
        <v>6499</v>
      </c>
      <c r="I1225" s="23">
        <f t="shared" si="232"/>
        <v>8995</v>
      </c>
      <c r="J1225" s="11">
        <f t="shared" si="232"/>
        <v>0.28000000000000003</v>
      </c>
      <c r="K1225" s="23">
        <f t="shared" si="228"/>
        <v>107940</v>
      </c>
      <c r="L1225" s="23">
        <f t="shared" si="229"/>
        <v>56151.360000000001</v>
      </c>
      <c r="M1225" s="23">
        <f t="shared" si="230"/>
        <v>28</v>
      </c>
      <c r="N1225" s="23" t="str">
        <f t="shared" si="225"/>
        <v>May</v>
      </c>
      <c r="O1225" s="23">
        <f t="shared" si="231"/>
        <v>2022</v>
      </c>
    </row>
    <row r="1226" spans="1:15" x14ac:dyDescent="0.55000000000000004">
      <c r="A1226" s="33">
        <v>44710</v>
      </c>
      <c r="B1226" s="9" t="s">
        <v>11308</v>
      </c>
      <c r="C1226" s="9">
        <v>15</v>
      </c>
      <c r="D1226" s="9" t="s">
        <v>14119</v>
      </c>
      <c r="E1226" s="10" t="s">
        <v>14124</v>
      </c>
      <c r="F1226" s="10" t="str">
        <f t="shared" si="232"/>
        <v>B0B4SJKRDF</v>
      </c>
      <c r="G1226" s="10" t="str">
        <f t="shared" si="232"/>
        <v>DigitalScales</v>
      </c>
      <c r="H1226" s="23">
        <f t="shared" si="232"/>
        <v>239</v>
      </c>
      <c r="I1226" s="23">
        <f t="shared" si="232"/>
        <v>239</v>
      </c>
      <c r="J1226" s="11">
        <f t="shared" si="232"/>
        <v>0</v>
      </c>
      <c r="K1226" s="23">
        <f t="shared" si="228"/>
        <v>3585</v>
      </c>
      <c r="L1226" s="23">
        <f t="shared" si="229"/>
        <v>3585</v>
      </c>
      <c r="M1226" s="23">
        <f t="shared" si="230"/>
        <v>29</v>
      </c>
      <c r="N1226" s="23" t="str">
        <f t="shared" si="225"/>
        <v>May</v>
      </c>
      <c r="O1226" s="23">
        <f t="shared" si="231"/>
        <v>2022</v>
      </c>
    </row>
    <row r="1227" spans="1:15" x14ac:dyDescent="0.55000000000000004">
      <c r="A1227" s="33">
        <v>44711</v>
      </c>
      <c r="B1227" s="9" t="s">
        <v>11318</v>
      </c>
      <c r="C1227" s="9">
        <v>17</v>
      </c>
      <c r="D1227" s="9" t="s">
        <v>14118</v>
      </c>
      <c r="E1227" s="10" t="s">
        <v>14121</v>
      </c>
      <c r="F1227" s="10" t="str">
        <f t="shared" si="232"/>
        <v>B0BM4KTNL1</v>
      </c>
      <c r="G1227" s="10" t="str">
        <f t="shared" si="232"/>
        <v>USBHandBlenders</v>
      </c>
      <c r="H1227" s="23">
        <f t="shared" si="232"/>
        <v>699</v>
      </c>
      <c r="I1227" s="23">
        <f t="shared" si="232"/>
        <v>1599</v>
      </c>
      <c r="J1227" s="11">
        <f t="shared" si="232"/>
        <v>0.56000000000000005</v>
      </c>
      <c r="K1227" s="23">
        <f t="shared" si="228"/>
        <v>27183</v>
      </c>
      <c r="L1227" s="23">
        <f t="shared" si="229"/>
        <v>5228.5199999999995</v>
      </c>
      <c r="M1227" s="23">
        <f t="shared" si="230"/>
        <v>30</v>
      </c>
      <c r="N1227" s="23" t="str">
        <f t="shared" si="225"/>
        <v>May</v>
      </c>
      <c r="O1227" s="23">
        <f t="shared" si="231"/>
        <v>2022</v>
      </c>
    </row>
    <row r="1228" spans="1:15" x14ac:dyDescent="0.55000000000000004">
      <c r="A1228" s="33">
        <v>44712</v>
      </c>
      <c r="B1228" s="9" t="s">
        <v>11328</v>
      </c>
      <c r="C1228" s="9">
        <v>3</v>
      </c>
      <c r="D1228" s="9" t="s">
        <v>14119</v>
      </c>
      <c r="E1228" s="10" t="s">
        <v>14124</v>
      </c>
      <c r="F1228" s="10" t="str">
        <f t="shared" si="232"/>
        <v>B08S6RKT4L</v>
      </c>
      <c r="G1228" s="10" t="str">
        <f t="shared" si="232"/>
        <v>USB</v>
      </c>
      <c r="H1228" s="23">
        <f t="shared" si="232"/>
        <v>2599</v>
      </c>
      <c r="I1228" s="23">
        <f t="shared" si="232"/>
        <v>4290</v>
      </c>
      <c r="J1228" s="11">
        <f t="shared" si="232"/>
        <v>0.39</v>
      </c>
      <c r="K1228" s="23">
        <f t="shared" si="228"/>
        <v>12870</v>
      </c>
      <c r="L1228" s="23">
        <f t="shared" si="229"/>
        <v>4756.17</v>
      </c>
      <c r="M1228" s="23">
        <f t="shared" si="230"/>
        <v>31</v>
      </c>
      <c r="N1228" s="23" t="str">
        <f t="shared" si="225"/>
        <v>May</v>
      </c>
      <c r="O1228" s="23">
        <f t="shared" si="231"/>
        <v>2022</v>
      </c>
    </row>
    <row r="1229" spans="1:15" x14ac:dyDescent="0.55000000000000004">
      <c r="A1229" s="33">
        <v>44713</v>
      </c>
      <c r="B1229" s="9" t="s">
        <v>11340</v>
      </c>
      <c r="C1229" s="9">
        <v>2</v>
      </c>
      <c r="D1229" s="9" t="s">
        <v>14118</v>
      </c>
      <c r="E1229" s="10" t="s">
        <v>14121</v>
      </c>
      <c r="F1229" s="10" t="str">
        <f t="shared" si="232"/>
        <v>B09SZ5TWHW</v>
      </c>
      <c r="G1229" s="10" t="str">
        <f t="shared" si="232"/>
        <v>Vacuums</v>
      </c>
      <c r="H1229" s="23">
        <f t="shared" si="232"/>
        <v>1547</v>
      </c>
      <c r="I1229" s="23">
        <f t="shared" si="232"/>
        <v>2890</v>
      </c>
      <c r="J1229" s="11">
        <f t="shared" si="232"/>
        <v>0.46</v>
      </c>
      <c r="K1229" s="23">
        <f t="shared" si="228"/>
        <v>5780</v>
      </c>
      <c r="L1229" s="23">
        <f t="shared" si="229"/>
        <v>1670.7600000000002</v>
      </c>
      <c r="M1229" s="23">
        <f t="shared" si="230"/>
        <v>1</v>
      </c>
      <c r="N1229" s="23" t="str">
        <f t="shared" si="225"/>
        <v>Jun</v>
      </c>
      <c r="O1229" s="23">
        <f t="shared" si="231"/>
        <v>2022</v>
      </c>
    </row>
    <row r="1230" spans="1:15" x14ac:dyDescent="0.55000000000000004">
      <c r="A1230" s="33">
        <v>44714</v>
      </c>
      <c r="B1230" s="9" t="s">
        <v>11350</v>
      </c>
      <c r="C1230" s="9">
        <v>9</v>
      </c>
      <c r="D1230" s="9" t="s">
        <v>14119</v>
      </c>
      <c r="E1230" s="10" t="s">
        <v>14124</v>
      </c>
      <c r="F1230" s="10" t="str">
        <f t="shared" si="232"/>
        <v>B0BLC2BYPX</v>
      </c>
      <c r="G1230" s="10" t="str">
        <f t="shared" si="232"/>
        <v>USBHandBlenders</v>
      </c>
      <c r="H1230" s="23">
        <f t="shared" si="232"/>
        <v>499</v>
      </c>
      <c r="I1230" s="23">
        <f t="shared" si="232"/>
        <v>1299</v>
      </c>
      <c r="J1230" s="11">
        <f t="shared" si="232"/>
        <v>0.62</v>
      </c>
      <c r="K1230" s="23">
        <f t="shared" si="228"/>
        <v>11691</v>
      </c>
      <c r="L1230" s="23">
        <f t="shared" si="229"/>
        <v>1706.58</v>
      </c>
      <c r="M1230" s="23">
        <f t="shared" si="230"/>
        <v>2</v>
      </c>
      <c r="N1230" s="23" t="str">
        <f t="shared" si="225"/>
        <v>Jun</v>
      </c>
      <c r="O1230" s="23">
        <f t="shared" si="231"/>
        <v>2022</v>
      </c>
    </row>
    <row r="1231" spans="1:15" x14ac:dyDescent="0.55000000000000004">
      <c r="A1231" s="33">
        <v>44715</v>
      </c>
      <c r="B1231" s="9" t="s">
        <v>11360</v>
      </c>
      <c r="C1231" s="9">
        <v>5</v>
      </c>
      <c r="D1231" s="9" t="s">
        <v>14118</v>
      </c>
      <c r="E1231" s="10" t="s">
        <v>14121</v>
      </c>
      <c r="F1231" s="10" t="str">
        <f t="shared" si="232"/>
        <v>B00P0R95EA</v>
      </c>
      <c r="G1231" s="10" t="str">
        <f t="shared" si="232"/>
        <v>USBImmersionRods</v>
      </c>
      <c r="H1231" s="23">
        <f t="shared" si="232"/>
        <v>510</v>
      </c>
      <c r="I1231" s="23">
        <f t="shared" si="232"/>
        <v>640</v>
      </c>
      <c r="J1231" s="11">
        <f t="shared" si="232"/>
        <v>0.2</v>
      </c>
      <c r="K1231" s="23">
        <f t="shared" si="228"/>
        <v>3200</v>
      </c>
      <c r="L1231" s="23">
        <f t="shared" si="229"/>
        <v>2040</v>
      </c>
      <c r="M1231" s="23">
        <f t="shared" si="230"/>
        <v>3</v>
      </c>
      <c r="N1231" s="23" t="str">
        <f t="shared" si="225"/>
        <v>Jun</v>
      </c>
      <c r="O1231" s="23">
        <f t="shared" si="231"/>
        <v>2022</v>
      </c>
    </row>
    <row r="1232" spans="1:15" x14ac:dyDescent="0.55000000000000004">
      <c r="A1232" s="33">
        <v>44716</v>
      </c>
      <c r="B1232" s="9" t="s">
        <v>11372</v>
      </c>
      <c r="C1232" s="9">
        <v>6</v>
      </c>
      <c r="D1232" s="9" t="s">
        <v>14119</v>
      </c>
      <c r="E1232" s="10" t="s">
        <v>14124</v>
      </c>
      <c r="F1232" s="10" t="str">
        <f t="shared" si="232"/>
        <v>B07W4HTS8Q</v>
      </c>
      <c r="G1232" s="10" t="str">
        <f t="shared" si="232"/>
        <v>USBInstantWaterHeaters</v>
      </c>
      <c r="H1232" s="23">
        <f t="shared" si="232"/>
        <v>1899</v>
      </c>
      <c r="I1232" s="23">
        <f t="shared" si="232"/>
        <v>3790</v>
      </c>
      <c r="J1232" s="11">
        <f t="shared" si="232"/>
        <v>0.5</v>
      </c>
      <c r="K1232" s="23">
        <f t="shared" si="228"/>
        <v>22740</v>
      </c>
      <c r="L1232" s="23">
        <f t="shared" si="229"/>
        <v>5697</v>
      </c>
      <c r="M1232" s="23">
        <f t="shared" si="230"/>
        <v>4</v>
      </c>
      <c r="N1232" s="23" t="str">
        <f t="shared" si="225"/>
        <v>Jun</v>
      </c>
      <c r="O1232" s="23">
        <f t="shared" si="231"/>
        <v>2022</v>
      </c>
    </row>
    <row r="1233" spans="1:15" x14ac:dyDescent="0.55000000000000004">
      <c r="A1233" s="33">
        <v>44717</v>
      </c>
      <c r="B1233" s="9" t="s">
        <v>11383</v>
      </c>
      <c r="C1233" s="9">
        <v>8</v>
      </c>
      <c r="D1233" s="9" t="s">
        <v>14118</v>
      </c>
      <c r="E1233" s="10" t="s">
        <v>14121</v>
      </c>
      <c r="F1233" s="10" t="str">
        <f t="shared" si="232"/>
        <v>B078JBK4GX</v>
      </c>
      <c r="G1233" s="10" t="str">
        <f t="shared" si="232"/>
        <v>USBInstantWaterHeaters</v>
      </c>
      <c r="H1233" s="23">
        <f t="shared" si="232"/>
        <v>2599</v>
      </c>
      <c r="I1233" s="23">
        <f t="shared" si="232"/>
        <v>4560</v>
      </c>
      <c r="J1233" s="11">
        <f t="shared" si="232"/>
        <v>0.43</v>
      </c>
      <c r="K1233" s="23">
        <f t="shared" si="228"/>
        <v>36480</v>
      </c>
      <c r="L1233" s="23">
        <f t="shared" si="229"/>
        <v>11851.44</v>
      </c>
      <c r="M1233" s="23">
        <f t="shared" si="230"/>
        <v>5</v>
      </c>
      <c r="N1233" s="23" t="str">
        <f t="shared" si="225"/>
        <v>Jun</v>
      </c>
      <c r="O1233" s="23">
        <f t="shared" si="231"/>
        <v>2022</v>
      </c>
    </row>
    <row r="1234" spans="1:15" x14ac:dyDescent="0.55000000000000004">
      <c r="A1234" s="33">
        <v>44718</v>
      </c>
      <c r="B1234" s="9" t="s">
        <v>11393</v>
      </c>
      <c r="C1234" s="9">
        <v>10</v>
      </c>
      <c r="D1234" s="9" t="s">
        <v>14119</v>
      </c>
      <c r="E1234" s="10" t="s">
        <v>14124</v>
      </c>
      <c r="F1234" s="10" t="str">
        <f t="shared" ref="F1234:J1243" si="233">VLOOKUP($B1234,Cleaned_data,F$2,FALSE)</f>
        <v>B08S7V8YTN</v>
      </c>
      <c r="G1234" s="10" t="str">
        <f t="shared" si="233"/>
        <v>USBEggBoilers</v>
      </c>
      <c r="H1234" s="23">
        <f t="shared" si="233"/>
        <v>1199</v>
      </c>
      <c r="I1234" s="23">
        <f t="shared" si="233"/>
        <v>3500</v>
      </c>
      <c r="J1234" s="11">
        <f t="shared" si="233"/>
        <v>0.66</v>
      </c>
      <c r="K1234" s="23">
        <f t="shared" si="228"/>
        <v>35000</v>
      </c>
      <c r="L1234" s="23">
        <f t="shared" si="229"/>
        <v>4076.5999999999995</v>
      </c>
      <c r="M1234" s="23">
        <f t="shared" si="230"/>
        <v>6</v>
      </c>
      <c r="N1234" s="23" t="str">
        <f t="shared" si="225"/>
        <v>Jun</v>
      </c>
      <c r="O1234" s="23">
        <f t="shared" si="231"/>
        <v>2022</v>
      </c>
    </row>
    <row r="1235" spans="1:15" x14ac:dyDescent="0.55000000000000004">
      <c r="A1235" s="33">
        <v>44719</v>
      </c>
      <c r="B1235" s="9" t="s">
        <v>11403</v>
      </c>
      <c r="C1235" s="23">
        <v>15</v>
      </c>
      <c r="D1235" s="9" t="s">
        <v>14118</v>
      </c>
      <c r="E1235" s="10" t="s">
        <v>14121</v>
      </c>
      <c r="F1235" s="10" t="str">
        <f t="shared" si="233"/>
        <v>B07H5PBN54</v>
      </c>
      <c r="G1235" s="10" t="str">
        <f t="shared" si="233"/>
        <v>USBInstantWaterHeaters</v>
      </c>
      <c r="H1235" s="23">
        <f t="shared" si="233"/>
        <v>999</v>
      </c>
      <c r="I1235" s="23">
        <f t="shared" si="233"/>
        <v>2600</v>
      </c>
      <c r="J1235" s="11">
        <f t="shared" si="233"/>
        <v>0.62</v>
      </c>
      <c r="K1235" s="23">
        <f t="shared" si="228"/>
        <v>39000</v>
      </c>
      <c r="L1235" s="23">
        <f t="shared" si="229"/>
        <v>5694.3</v>
      </c>
      <c r="M1235" s="23">
        <f t="shared" si="230"/>
        <v>7</v>
      </c>
      <c r="N1235" s="23" t="str">
        <f t="shared" si="225"/>
        <v>Jun</v>
      </c>
      <c r="O1235" s="23">
        <f t="shared" si="231"/>
        <v>2022</v>
      </c>
    </row>
    <row r="1236" spans="1:15" x14ac:dyDescent="0.55000000000000004">
      <c r="A1236" s="33">
        <v>44720</v>
      </c>
      <c r="B1236" s="9" t="s">
        <v>11414</v>
      </c>
      <c r="C1236" s="9">
        <v>17</v>
      </c>
      <c r="D1236" s="9" t="s">
        <v>14119</v>
      </c>
      <c r="E1236" s="10" t="s">
        <v>14124</v>
      </c>
      <c r="F1236" s="10" t="str">
        <f t="shared" si="233"/>
        <v>B07YCBSCYB</v>
      </c>
      <c r="G1236" s="10" t="str">
        <f t="shared" si="233"/>
        <v>USBInductionCooktop</v>
      </c>
      <c r="H1236" s="23">
        <f t="shared" si="233"/>
        <v>1999</v>
      </c>
      <c r="I1236" s="23">
        <f t="shared" si="233"/>
        <v>3300</v>
      </c>
      <c r="J1236" s="11">
        <f t="shared" si="233"/>
        <v>0.39</v>
      </c>
      <c r="K1236" s="23">
        <f t="shared" si="228"/>
        <v>56100</v>
      </c>
      <c r="L1236" s="23">
        <f t="shared" si="229"/>
        <v>20729.63</v>
      </c>
      <c r="M1236" s="23">
        <f t="shared" si="230"/>
        <v>8</v>
      </c>
      <c r="N1236" s="23" t="str">
        <f t="shared" si="225"/>
        <v>Jun</v>
      </c>
      <c r="O1236" s="23">
        <f t="shared" si="231"/>
        <v>2022</v>
      </c>
    </row>
    <row r="1237" spans="1:15" x14ac:dyDescent="0.55000000000000004">
      <c r="A1237" s="33">
        <v>44721</v>
      </c>
      <c r="B1237" s="9" t="s">
        <v>11425</v>
      </c>
      <c r="C1237" s="9">
        <v>18</v>
      </c>
      <c r="D1237" s="9" t="s">
        <v>14118</v>
      </c>
      <c r="E1237" s="10" t="s">
        <v>14121</v>
      </c>
      <c r="F1237" s="10" t="str">
        <f t="shared" si="233"/>
        <v>B098T9CJVQ</v>
      </c>
      <c r="G1237" s="10" t="str">
        <f t="shared" si="233"/>
        <v>USBHandBlenders</v>
      </c>
      <c r="H1237" s="23">
        <f t="shared" si="233"/>
        <v>210</v>
      </c>
      <c r="I1237" s="23">
        <f t="shared" si="233"/>
        <v>699</v>
      </c>
      <c r="J1237" s="11">
        <f t="shared" si="233"/>
        <v>0.7</v>
      </c>
      <c r="K1237" s="23">
        <f t="shared" si="228"/>
        <v>12582</v>
      </c>
      <c r="L1237" s="23">
        <f t="shared" si="229"/>
        <v>1134.0000000000002</v>
      </c>
      <c r="M1237" s="23">
        <f t="shared" si="230"/>
        <v>9</v>
      </c>
      <c r="N1237" s="23" t="str">
        <f t="shared" si="225"/>
        <v>Jun</v>
      </c>
      <c r="O1237" s="23">
        <f t="shared" si="231"/>
        <v>2022</v>
      </c>
    </row>
    <row r="1238" spans="1:15" x14ac:dyDescent="0.55000000000000004">
      <c r="A1238" s="33">
        <v>44722</v>
      </c>
      <c r="B1238" s="9" t="s">
        <v>11435</v>
      </c>
      <c r="C1238" s="9">
        <v>6</v>
      </c>
      <c r="D1238" s="9" t="s">
        <v>14119</v>
      </c>
      <c r="E1238" s="10" t="s">
        <v>14124</v>
      </c>
      <c r="F1238" s="10" t="str">
        <f t="shared" si="233"/>
        <v>B01KCSGBU2</v>
      </c>
      <c r="G1238" s="10" t="str">
        <f t="shared" si="233"/>
        <v>USBHEPAAirPurifiers</v>
      </c>
      <c r="H1238" s="23">
        <f t="shared" si="233"/>
        <v>14499</v>
      </c>
      <c r="I1238" s="23">
        <f t="shared" si="233"/>
        <v>23559</v>
      </c>
      <c r="J1238" s="11">
        <f t="shared" si="233"/>
        <v>0.38</v>
      </c>
      <c r="K1238" s="23">
        <f t="shared" si="228"/>
        <v>141354</v>
      </c>
      <c r="L1238" s="23">
        <f t="shared" si="229"/>
        <v>53936.28</v>
      </c>
      <c r="M1238" s="23">
        <f t="shared" si="230"/>
        <v>10</v>
      </c>
      <c r="N1238" s="23" t="str">
        <f t="shared" si="225"/>
        <v>Jun</v>
      </c>
      <c r="O1238" s="23">
        <f t="shared" si="231"/>
        <v>2022</v>
      </c>
    </row>
    <row r="1239" spans="1:15" x14ac:dyDescent="0.55000000000000004">
      <c r="A1239" s="33">
        <v>44723</v>
      </c>
      <c r="B1239" s="9" t="s">
        <v>11447</v>
      </c>
      <c r="C1239" s="9">
        <v>6</v>
      </c>
      <c r="D1239" s="9" t="s">
        <v>14118</v>
      </c>
      <c r="E1239" s="10" t="s">
        <v>14121</v>
      </c>
      <c r="F1239" s="10" t="str">
        <f t="shared" si="233"/>
        <v>B095XCRDQW</v>
      </c>
      <c r="G1239" s="10" t="str">
        <f t="shared" si="233"/>
        <v>USBLaundryBaskets</v>
      </c>
      <c r="H1239" s="23">
        <f t="shared" si="233"/>
        <v>950</v>
      </c>
      <c r="I1239" s="23">
        <f t="shared" si="233"/>
        <v>1599</v>
      </c>
      <c r="J1239" s="11">
        <f t="shared" si="233"/>
        <v>0.41</v>
      </c>
      <c r="K1239" s="23">
        <f t="shared" si="228"/>
        <v>9594</v>
      </c>
      <c r="L1239" s="23">
        <f t="shared" si="229"/>
        <v>3363.0000000000005</v>
      </c>
      <c r="M1239" s="23">
        <f t="shared" si="230"/>
        <v>11</v>
      </c>
      <c r="N1239" s="23" t="str">
        <f t="shared" si="225"/>
        <v>Jun</v>
      </c>
      <c r="O1239" s="23">
        <f t="shared" si="231"/>
        <v>2022</v>
      </c>
    </row>
    <row r="1240" spans="1:15" x14ac:dyDescent="0.55000000000000004">
      <c r="A1240" s="33">
        <v>44724</v>
      </c>
      <c r="B1240" s="9" t="s">
        <v>11458</v>
      </c>
      <c r="C1240" s="9">
        <v>6</v>
      </c>
      <c r="D1240" s="9" t="s">
        <v>14119</v>
      </c>
      <c r="E1240" s="10" t="s">
        <v>14124</v>
      </c>
      <c r="F1240" s="10" t="str">
        <f t="shared" si="233"/>
        <v>B09CTWFV5W</v>
      </c>
      <c r="G1240" s="10" t="str">
        <f t="shared" si="233"/>
        <v>AirFryers</v>
      </c>
      <c r="H1240" s="23">
        <f t="shared" si="233"/>
        <v>7199</v>
      </c>
      <c r="I1240" s="23">
        <f t="shared" si="233"/>
        <v>9995</v>
      </c>
      <c r="J1240" s="11">
        <f t="shared" si="233"/>
        <v>0.28000000000000003</v>
      </c>
      <c r="K1240" s="23">
        <f t="shared" si="228"/>
        <v>59970</v>
      </c>
      <c r="L1240" s="23">
        <f t="shared" si="229"/>
        <v>31099.68</v>
      </c>
      <c r="M1240" s="23">
        <f t="shared" si="230"/>
        <v>12</v>
      </c>
      <c r="N1240" s="23" t="str">
        <f t="shared" si="225"/>
        <v>Jun</v>
      </c>
      <c r="O1240" s="23">
        <f t="shared" si="231"/>
        <v>2022</v>
      </c>
    </row>
    <row r="1241" spans="1:15" x14ac:dyDescent="0.55000000000000004">
      <c r="A1241" s="33">
        <v>44725</v>
      </c>
      <c r="B1241" s="9" t="s">
        <v>11469</v>
      </c>
      <c r="C1241" s="9">
        <v>7</v>
      </c>
      <c r="D1241" s="9" t="s">
        <v>14118</v>
      </c>
      <c r="E1241" s="10" t="s">
        <v>14121</v>
      </c>
      <c r="F1241" s="10" t="str">
        <f t="shared" si="233"/>
        <v>B0B7NWGXS6</v>
      </c>
      <c r="G1241" s="10" t="str">
        <f t="shared" si="233"/>
        <v>USBElectricHeaters</v>
      </c>
      <c r="H1241" s="23">
        <f t="shared" si="233"/>
        <v>2439</v>
      </c>
      <c r="I1241" s="23">
        <f t="shared" si="233"/>
        <v>2545</v>
      </c>
      <c r="J1241" s="11">
        <f t="shared" si="233"/>
        <v>0.04</v>
      </c>
      <c r="K1241" s="23">
        <f t="shared" si="228"/>
        <v>17815</v>
      </c>
      <c r="L1241" s="23">
        <f t="shared" si="229"/>
        <v>16390.079999999998</v>
      </c>
      <c r="M1241" s="23">
        <f t="shared" si="230"/>
        <v>13</v>
      </c>
      <c r="N1241" s="23" t="str">
        <f t="shared" si="225"/>
        <v>Jun</v>
      </c>
      <c r="O1241" s="23">
        <f t="shared" si="231"/>
        <v>2022</v>
      </c>
    </row>
    <row r="1242" spans="1:15" x14ac:dyDescent="0.55000000000000004">
      <c r="A1242" s="33">
        <v>44726</v>
      </c>
      <c r="B1242" s="9" t="s">
        <v>11481</v>
      </c>
      <c r="C1242" s="9">
        <v>7</v>
      </c>
      <c r="D1242" s="9" t="s">
        <v>14119</v>
      </c>
      <c r="E1242" s="10" t="s">
        <v>14124</v>
      </c>
      <c r="F1242" s="10" t="str">
        <f t="shared" si="233"/>
        <v>B07DZ986Q2</v>
      </c>
      <c r="G1242" s="10" t="str">
        <f t="shared" si="233"/>
        <v>Irons</v>
      </c>
      <c r="H1242" s="23">
        <f t="shared" si="233"/>
        <v>7799</v>
      </c>
      <c r="I1242" s="23">
        <f t="shared" si="233"/>
        <v>8995</v>
      </c>
      <c r="J1242" s="11">
        <f t="shared" si="233"/>
        <v>0.13</v>
      </c>
      <c r="K1242" s="23">
        <f t="shared" si="228"/>
        <v>62965</v>
      </c>
      <c r="L1242" s="23">
        <f t="shared" si="229"/>
        <v>47495.909999999996</v>
      </c>
      <c r="M1242" s="23">
        <f t="shared" si="230"/>
        <v>14</v>
      </c>
      <c r="N1242" s="23" t="str">
        <f t="shared" si="225"/>
        <v>Jun</v>
      </c>
      <c r="O1242" s="23">
        <f t="shared" si="231"/>
        <v>2022</v>
      </c>
    </row>
    <row r="1243" spans="1:15" x14ac:dyDescent="0.55000000000000004">
      <c r="A1243" s="33">
        <v>44727</v>
      </c>
      <c r="B1243" s="9" t="s">
        <v>11492</v>
      </c>
      <c r="C1243" s="9">
        <v>7</v>
      </c>
      <c r="D1243" s="9" t="s">
        <v>14118</v>
      </c>
      <c r="E1243" s="10" t="s">
        <v>14121</v>
      </c>
      <c r="F1243" s="10" t="str">
        <f t="shared" si="233"/>
        <v>B07KKJPTWB</v>
      </c>
      <c r="G1243" s="10" t="str">
        <f t="shared" si="233"/>
        <v>USBMiniFoodProcessors&amp;Choppers</v>
      </c>
      <c r="H1243" s="23">
        <f t="shared" si="233"/>
        <v>1599</v>
      </c>
      <c r="I1243" s="23">
        <f t="shared" si="233"/>
        <v>1999</v>
      </c>
      <c r="J1243" s="11">
        <f t="shared" si="233"/>
        <v>0.2</v>
      </c>
      <c r="K1243" s="23">
        <f t="shared" si="228"/>
        <v>13993</v>
      </c>
      <c r="L1243" s="23">
        <f t="shared" si="229"/>
        <v>8954.4</v>
      </c>
      <c r="M1243" s="23">
        <f t="shared" si="230"/>
        <v>15</v>
      </c>
      <c r="N1243" s="23" t="str">
        <f t="shared" si="225"/>
        <v>Jun</v>
      </c>
      <c r="O1243" s="23">
        <f t="shared" si="231"/>
        <v>2022</v>
      </c>
    </row>
    <row r="1244" spans="1:15" x14ac:dyDescent="0.55000000000000004">
      <c r="A1244" s="33">
        <v>44728</v>
      </c>
      <c r="B1244" s="9" t="s">
        <v>11502</v>
      </c>
      <c r="C1244" s="9">
        <v>7</v>
      </c>
      <c r="D1244" s="9" t="s">
        <v>14119</v>
      </c>
      <c r="E1244" s="10" t="s">
        <v>14124</v>
      </c>
      <c r="F1244" s="10" t="str">
        <f t="shared" ref="F1244:J1253" si="234">VLOOKUP($B1244,Cleaned_data,F$2,FALSE)</f>
        <v>B071R3LHFM</v>
      </c>
      <c r="G1244" s="10" t="str">
        <f t="shared" si="234"/>
        <v>USBMixerGrinders</v>
      </c>
      <c r="H1244" s="23">
        <f t="shared" si="234"/>
        <v>2899</v>
      </c>
      <c r="I1244" s="23">
        <f t="shared" si="234"/>
        <v>5500</v>
      </c>
      <c r="J1244" s="11">
        <f t="shared" si="234"/>
        <v>0.47</v>
      </c>
      <c r="K1244" s="23">
        <f t="shared" si="228"/>
        <v>38500</v>
      </c>
      <c r="L1244" s="23">
        <f t="shared" si="229"/>
        <v>10755.29</v>
      </c>
      <c r="M1244" s="23">
        <f t="shared" si="230"/>
        <v>16</v>
      </c>
      <c r="N1244" s="23" t="str">
        <f t="shared" si="225"/>
        <v>Jun</v>
      </c>
      <c r="O1244" s="23">
        <f t="shared" si="231"/>
        <v>2022</v>
      </c>
    </row>
    <row r="1245" spans="1:15" x14ac:dyDescent="0.55000000000000004">
      <c r="A1245" s="33">
        <v>44729</v>
      </c>
      <c r="B1245" s="9" t="s">
        <v>11513</v>
      </c>
      <c r="C1245" s="9">
        <v>7</v>
      </c>
      <c r="D1245" s="9" t="s">
        <v>14118</v>
      </c>
      <c r="E1245" s="10" t="s">
        <v>14121</v>
      </c>
      <c r="F1245" s="10" t="str">
        <f t="shared" si="234"/>
        <v>B086X18Q71</v>
      </c>
      <c r="G1245" s="10" t="str">
        <f t="shared" si="234"/>
        <v>USBSewing&amp;EmbroideryMachines</v>
      </c>
      <c r="H1245" s="23">
        <f t="shared" si="234"/>
        <v>9799</v>
      </c>
      <c r="I1245" s="23">
        <f t="shared" si="234"/>
        <v>12150</v>
      </c>
      <c r="J1245" s="11">
        <f t="shared" si="234"/>
        <v>0.19</v>
      </c>
      <c r="K1245" s="23">
        <f t="shared" si="228"/>
        <v>85050</v>
      </c>
      <c r="L1245" s="23">
        <f t="shared" si="229"/>
        <v>55560.33</v>
      </c>
      <c r="M1245" s="23">
        <f t="shared" si="230"/>
        <v>17</v>
      </c>
      <c r="N1245" s="23" t="str">
        <f t="shared" si="225"/>
        <v>Jun</v>
      </c>
      <c r="O1245" s="23">
        <f t="shared" si="231"/>
        <v>2022</v>
      </c>
    </row>
    <row r="1246" spans="1:15" x14ac:dyDescent="0.55000000000000004">
      <c r="A1246" s="33">
        <v>44730</v>
      </c>
      <c r="B1246" s="9" t="s">
        <v>11525</v>
      </c>
      <c r="C1246" s="9">
        <v>7</v>
      </c>
      <c r="D1246" s="9" t="s">
        <v>14119</v>
      </c>
      <c r="E1246" s="10" t="s">
        <v>14124</v>
      </c>
      <c r="F1246" s="10" t="str">
        <f t="shared" si="234"/>
        <v>B07WVQG8WZ</v>
      </c>
      <c r="G1246" s="10" t="str">
        <f t="shared" si="234"/>
        <v>Irons</v>
      </c>
      <c r="H1246" s="23">
        <f t="shared" si="234"/>
        <v>3299</v>
      </c>
      <c r="I1246" s="23">
        <f t="shared" si="234"/>
        <v>4995</v>
      </c>
      <c r="J1246" s="11">
        <f t="shared" si="234"/>
        <v>0.34</v>
      </c>
      <c r="K1246" s="23">
        <f t="shared" si="228"/>
        <v>34965</v>
      </c>
      <c r="L1246" s="23">
        <f t="shared" si="229"/>
        <v>15241.379999999997</v>
      </c>
      <c r="M1246" s="23">
        <f t="shared" si="230"/>
        <v>18</v>
      </c>
      <c r="N1246" s="23" t="str">
        <f t="shared" si="225"/>
        <v>Jun</v>
      </c>
      <c r="O1246" s="23">
        <f t="shared" si="231"/>
        <v>2022</v>
      </c>
    </row>
    <row r="1247" spans="1:15" x14ac:dyDescent="0.55000000000000004">
      <c r="A1247" s="33">
        <v>44731</v>
      </c>
      <c r="B1247" s="9" t="s">
        <v>11536</v>
      </c>
      <c r="C1247" s="9">
        <v>7</v>
      </c>
      <c r="D1247" s="9" t="s">
        <v>14118</v>
      </c>
      <c r="E1247" s="10" t="s">
        <v>14121</v>
      </c>
      <c r="F1247" s="10" t="str">
        <f t="shared" si="234"/>
        <v>B0BFBNXS94</v>
      </c>
      <c r="G1247" s="10" t="str">
        <f t="shared" si="234"/>
        <v>USBHandBlenders</v>
      </c>
      <c r="H1247" s="23">
        <f t="shared" si="234"/>
        <v>669</v>
      </c>
      <c r="I1247" s="23">
        <f t="shared" si="234"/>
        <v>1499</v>
      </c>
      <c r="J1247" s="11">
        <f t="shared" si="234"/>
        <v>0.55000000000000004</v>
      </c>
      <c r="K1247" s="23">
        <f t="shared" si="228"/>
        <v>10493</v>
      </c>
      <c r="L1247" s="23">
        <f t="shared" si="229"/>
        <v>2107.35</v>
      </c>
      <c r="M1247" s="23">
        <f t="shared" si="230"/>
        <v>19</v>
      </c>
      <c r="N1247" s="23" t="str">
        <f t="shared" si="225"/>
        <v>Jun</v>
      </c>
      <c r="O1247" s="23">
        <f t="shared" si="231"/>
        <v>2022</v>
      </c>
    </row>
    <row r="1248" spans="1:15" x14ac:dyDescent="0.55000000000000004">
      <c r="A1248" s="33">
        <v>44732</v>
      </c>
      <c r="B1248" s="9" t="s">
        <v>11547</v>
      </c>
      <c r="C1248" s="9">
        <v>11</v>
      </c>
      <c r="D1248" s="9" t="s">
        <v>14119</v>
      </c>
      <c r="E1248" s="10" t="s">
        <v>14124</v>
      </c>
      <c r="F1248" s="10" t="str">
        <f t="shared" si="234"/>
        <v>B071113J7M</v>
      </c>
      <c r="G1248" s="10" t="str">
        <f t="shared" si="234"/>
        <v>USBJuicerMixerGrinders</v>
      </c>
      <c r="H1248" s="23">
        <f t="shared" si="234"/>
        <v>5890</v>
      </c>
      <c r="I1248" s="23">
        <f t="shared" si="234"/>
        <v>7506</v>
      </c>
      <c r="J1248" s="11">
        <f t="shared" si="234"/>
        <v>0.22</v>
      </c>
      <c r="K1248" s="23">
        <f t="shared" si="228"/>
        <v>82566</v>
      </c>
      <c r="L1248" s="23">
        <f t="shared" si="229"/>
        <v>50536.200000000004</v>
      </c>
      <c r="M1248" s="23">
        <f t="shared" si="230"/>
        <v>20</v>
      </c>
      <c r="N1248" s="23" t="str">
        <f t="shared" si="225"/>
        <v>Jun</v>
      </c>
      <c r="O1248" s="23">
        <f t="shared" si="231"/>
        <v>2022</v>
      </c>
    </row>
    <row r="1249" spans="1:15" x14ac:dyDescent="0.55000000000000004">
      <c r="A1249" s="33">
        <v>44733</v>
      </c>
      <c r="B1249" s="9" t="s">
        <v>11558</v>
      </c>
      <c r="C1249" s="9">
        <v>11</v>
      </c>
      <c r="D1249" s="9" t="s">
        <v>14118</v>
      </c>
      <c r="E1249" s="10" t="s">
        <v>14121</v>
      </c>
      <c r="F1249" s="10" t="str">
        <f t="shared" si="234"/>
        <v>B09YLWT89W</v>
      </c>
      <c r="G1249" s="10" t="str">
        <f t="shared" si="234"/>
        <v>USBWaterFilters&amp;Purifiers</v>
      </c>
      <c r="H1249" s="23">
        <f t="shared" si="234"/>
        <v>9199</v>
      </c>
      <c r="I1249" s="23">
        <f t="shared" si="234"/>
        <v>18000</v>
      </c>
      <c r="J1249" s="11">
        <f t="shared" si="234"/>
        <v>0.49</v>
      </c>
      <c r="K1249" s="23">
        <f t="shared" si="228"/>
        <v>198000</v>
      </c>
      <c r="L1249" s="23">
        <f t="shared" si="229"/>
        <v>51606.39</v>
      </c>
      <c r="M1249" s="23">
        <f t="shared" si="230"/>
        <v>21</v>
      </c>
      <c r="N1249" s="23" t="str">
        <f t="shared" si="225"/>
        <v>Jun</v>
      </c>
      <c r="O1249" s="23">
        <f t="shared" si="231"/>
        <v>2022</v>
      </c>
    </row>
    <row r="1250" spans="1:15" x14ac:dyDescent="0.55000000000000004">
      <c r="A1250" s="33">
        <v>44734</v>
      </c>
      <c r="B1250" s="9" t="s">
        <v>11570</v>
      </c>
      <c r="C1250" s="9">
        <v>11</v>
      </c>
      <c r="D1250" s="9" t="s">
        <v>14119</v>
      </c>
      <c r="E1250" s="10" t="s">
        <v>14124</v>
      </c>
      <c r="F1250" s="10" t="str">
        <f t="shared" si="234"/>
        <v>B0814LP6S9</v>
      </c>
      <c r="G1250" s="10" t="str">
        <f t="shared" si="234"/>
        <v>USBLaundryBaskets</v>
      </c>
      <c r="H1250" s="23">
        <f t="shared" si="234"/>
        <v>351</v>
      </c>
      <c r="I1250" s="23">
        <f t="shared" si="234"/>
        <v>1099</v>
      </c>
      <c r="J1250" s="11">
        <f t="shared" si="234"/>
        <v>0.68</v>
      </c>
      <c r="K1250" s="23">
        <f t="shared" si="228"/>
        <v>12089</v>
      </c>
      <c r="L1250" s="23">
        <f t="shared" si="229"/>
        <v>1235.5199999999998</v>
      </c>
      <c r="M1250" s="23">
        <f t="shared" si="230"/>
        <v>22</v>
      </c>
      <c r="N1250" s="23" t="str">
        <f t="shared" si="225"/>
        <v>Jun</v>
      </c>
      <c r="O1250" s="23">
        <f t="shared" si="231"/>
        <v>2022</v>
      </c>
    </row>
    <row r="1251" spans="1:15" x14ac:dyDescent="0.55000000000000004">
      <c r="A1251" s="33">
        <v>44735</v>
      </c>
      <c r="B1251" s="9" t="s">
        <v>11580</v>
      </c>
      <c r="C1251" s="9">
        <v>11</v>
      </c>
      <c r="D1251" s="9" t="s">
        <v>14118</v>
      </c>
      <c r="E1251" s="10" t="s">
        <v>14121</v>
      </c>
      <c r="F1251" s="10" t="str">
        <f t="shared" si="234"/>
        <v>B07BKSSDR2</v>
      </c>
      <c r="G1251" s="10" t="str">
        <f t="shared" si="234"/>
        <v>DigitalBathroomScales</v>
      </c>
      <c r="H1251" s="23">
        <f t="shared" si="234"/>
        <v>899</v>
      </c>
      <c r="I1251" s="23">
        <f t="shared" si="234"/>
        <v>1900</v>
      </c>
      <c r="J1251" s="11">
        <f t="shared" si="234"/>
        <v>0.53</v>
      </c>
      <c r="K1251" s="23">
        <f t="shared" si="228"/>
        <v>20900</v>
      </c>
      <c r="L1251" s="23">
        <f t="shared" si="229"/>
        <v>4647.83</v>
      </c>
      <c r="M1251" s="23">
        <f t="shared" si="230"/>
        <v>23</v>
      </c>
      <c r="N1251" s="23" t="str">
        <f t="shared" si="225"/>
        <v>Jun</v>
      </c>
      <c r="O1251" s="23">
        <f t="shared" si="231"/>
        <v>2022</v>
      </c>
    </row>
    <row r="1252" spans="1:15" x14ac:dyDescent="0.55000000000000004">
      <c r="A1252" s="33">
        <v>44736</v>
      </c>
      <c r="B1252" s="9" t="s">
        <v>11591</v>
      </c>
      <c r="C1252" s="9">
        <v>9</v>
      </c>
      <c r="D1252" s="9" t="s">
        <v>14119</v>
      </c>
      <c r="E1252" s="10" t="s">
        <v>14124</v>
      </c>
      <c r="F1252" s="10" t="str">
        <f t="shared" si="234"/>
        <v>B09VGS66FV</v>
      </c>
      <c r="G1252" s="10" t="str">
        <f t="shared" si="234"/>
        <v>Kettle&amp;ToasterSets</v>
      </c>
      <c r="H1252" s="23">
        <f t="shared" si="234"/>
        <v>1349</v>
      </c>
      <c r="I1252" s="23">
        <f t="shared" si="234"/>
        <v>1850</v>
      </c>
      <c r="J1252" s="11">
        <f t="shared" si="234"/>
        <v>0.27</v>
      </c>
      <c r="K1252" s="23">
        <f t="shared" si="228"/>
        <v>16650</v>
      </c>
      <c r="L1252" s="23">
        <f t="shared" si="229"/>
        <v>8862.93</v>
      </c>
      <c r="M1252" s="23">
        <f t="shared" si="230"/>
        <v>24</v>
      </c>
      <c r="N1252" s="23" t="str">
        <f t="shared" si="225"/>
        <v>Jun</v>
      </c>
      <c r="O1252" s="23">
        <f t="shared" si="231"/>
        <v>2022</v>
      </c>
    </row>
    <row r="1253" spans="1:15" x14ac:dyDescent="0.55000000000000004">
      <c r="A1253" s="33">
        <v>44737</v>
      </c>
      <c r="B1253" s="9" t="s">
        <v>11601</v>
      </c>
      <c r="C1253" s="9">
        <v>5</v>
      </c>
      <c r="D1253" s="9" t="s">
        <v>14118</v>
      </c>
      <c r="E1253" s="10" t="s">
        <v>14121</v>
      </c>
      <c r="F1253" s="10" t="str">
        <f t="shared" si="234"/>
        <v>B07RCGTZ4M</v>
      </c>
      <c r="G1253" s="10" t="str">
        <f t="shared" si="234"/>
        <v>Vacuums</v>
      </c>
      <c r="H1253" s="23">
        <f t="shared" si="234"/>
        <v>6236</v>
      </c>
      <c r="I1253" s="23">
        <f t="shared" si="234"/>
        <v>9999</v>
      </c>
      <c r="J1253" s="11">
        <f t="shared" si="234"/>
        <v>0.38</v>
      </c>
      <c r="K1253" s="23">
        <f t="shared" si="228"/>
        <v>49995</v>
      </c>
      <c r="L1253" s="23">
        <f t="shared" si="229"/>
        <v>19331.599999999999</v>
      </c>
      <c r="M1253" s="23">
        <f t="shared" si="230"/>
        <v>25</v>
      </c>
      <c r="N1253" s="23" t="str">
        <f t="shared" si="225"/>
        <v>Jun</v>
      </c>
      <c r="O1253" s="23">
        <f t="shared" si="231"/>
        <v>2022</v>
      </c>
    </row>
    <row r="1254" spans="1:15" x14ac:dyDescent="0.55000000000000004">
      <c r="A1254" s="33">
        <v>44738</v>
      </c>
      <c r="B1254" s="9" t="s">
        <v>11612</v>
      </c>
      <c r="C1254" s="9">
        <v>8</v>
      </c>
      <c r="D1254" s="9" t="s">
        <v>14119</v>
      </c>
      <c r="E1254" s="10" t="s">
        <v>14124</v>
      </c>
      <c r="F1254" s="10" t="str">
        <f t="shared" ref="F1254:J1263" si="235">VLOOKUP($B1254,Cleaned_data,F$2,FALSE)</f>
        <v>B0747VDH9L</v>
      </c>
      <c r="G1254" s="10" t="str">
        <f t="shared" si="235"/>
        <v>USBHandBlenders</v>
      </c>
      <c r="H1254" s="23">
        <f t="shared" si="235"/>
        <v>2742</v>
      </c>
      <c r="I1254" s="23">
        <f t="shared" si="235"/>
        <v>3995</v>
      </c>
      <c r="J1254" s="11">
        <f t="shared" si="235"/>
        <v>0.31</v>
      </c>
      <c r="K1254" s="23">
        <f t="shared" si="228"/>
        <v>31960</v>
      </c>
      <c r="L1254" s="23">
        <f t="shared" si="229"/>
        <v>15135.839999999998</v>
      </c>
      <c r="M1254" s="23">
        <f t="shared" si="230"/>
        <v>26</v>
      </c>
      <c r="N1254" s="23" t="str">
        <f t="shared" si="225"/>
        <v>Jun</v>
      </c>
      <c r="O1254" s="23">
        <f t="shared" si="231"/>
        <v>2022</v>
      </c>
    </row>
    <row r="1255" spans="1:15" x14ac:dyDescent="0.55000000000000004">
      <c r="A1255" s="33">
        <v>44739</v>
      </c>
      <c r="B1255" s="9" t="s">
        <v>11624</v>
      </c>
      <c r="C1255" s="9">
        <v>7</v>
      </c>
      <c r="D1255" s="9" t="s">
        <v>14118</v>
      </c>
      <c r="E1255" s="10" t="s">
        <v>14121</v>
      </c>
      <c r="F1255" s="10" t="str">
        <f t="shared" si="235"/>
        <v>B08XLR6DSB</v>
      </c>
      <c r="G1255" s="10" t="str">
        <f t="shared" si="235"/>
        <v>USBSewing&amp;EmbroideryMachines</v>
      </c>
      <c r="H1255" s="23">
        <f t="shared" si="235"/>
        <v>721</v>
      </c>
      <c r="I1255" s="23">
        <f t="shared" si="235"/>
        <v>1499</v>
      </c>
      <c r="J1255" s="11">
        <f t="shared" si="235"/>
        <v>0.52</v>
      </c>
      <c r="K1255" s="23">
        <f t="shared" si="228"/>
        <v>10493</v>
      </c>
      <c r="L1255" s="23">
        <f t="shared" si="229"/>
        <v>2422.56</v>
      </c>
      <c r="M1255" s="23">
        <f t="shared" si="230"/>
        <v>27</v>
      </c>
      <c r="N1255" s="23" t="str">
        <f t="shared" si="225"/>
        <v>Jun</v>
      </c>
      <c r="O1255" s="23">
        <f t="shared" si="231"/>
        <v>2022</v>
      </c>
    </row>
    <row r="1256" spans="1:15" x14ac:dyDescent="0.55000000000000004">
      <c r="A1256" s="33">
        <v>44740</v>
      </c>
      <c r="B1256" s="9" t="s">
        <v>11635</v>
      </c>
      <c r="C1256" s="9">
        <v>6</v>
      </c>
      <c r="D1256" s="9" t="s">
        <v>14119</v>
      </c>
      <c r="E1256" s="10" t="s">
        <v>14124</v>
      </c>
      <c r="F1256" s="10" t="str">
        <f t="shared" si="235"/>
        <v>B08H6CZSHT</v>
      </c>
      <c r="G1256" s="10" t="str">
        <f t="shared" si="235"/>
        <v>Irons</v>
      </c>
      <c r="H1256" s="23">
        <f t="shared" si="235"/>
        <v>2903</v>
      </c>
      <c r="I1256" s="23">
        <f t="shared" si="235"/>
        <v>3295</v>
      </c>
      <c r="J1256" s="11">
        <f t="shared" si="235"/>
        <v>0.12</v>
      </c>
      <c r="K1256" s="23">
        <f t="shared" si="228"/>
        <v>19770</v>
      </c>
      <c r="L1256" s="23">
        <f t="shared" si="229"/>
        <v>15327.84</v>
      </c>
      <c r="M1256" s="23">
        <f t="shared" si="230"/>
        <v>28</v>
      </c>
      <c r="N1256" s="23" t="str">
        <f t="shared" si="225"/>
        <v>Jun</v>
      </c>
      <c r="O1256" s="23">
        <f t="shared" si="231"/>
        <v>2022</v>
      </c>
    </row>
    <row r="1257" spans="1:15" x14ac:dyDescent="0.55000000000000004">
      <c r="A1257" s="33">
        <v>44741</v>
      </c>
      <c r="B1257" s="9" t="s">
        <v>11646</v>
      </c>
      <c r="C1257" s="9">
        <v>15</v>
      </c>
      <c r="D1257" s="9" t="s">
        <v>14118</v>
      </c>
      <c r="E1257" s="10" t="s">
        <v>14121</v>
      </c>
      <c r="F1257" s="10" t="str">
        <f t="shared" si="235"/>
        <v>B07CVR2L5K</v>
      </c>
      <c r="G1257" s="10" t="str">
        <f t="shared" si="235"/>
        <v>USBMiniFoodProcessors&amp;Choppers</v>
      </c>
      <c r="H1257" s="23">
        <f t="shared" si="235"/>
        <v>1656</v>
      </c>
      <c r="I1257" s="23">
        <f t="shared" si="235"/>
        <v>2695</v>
      </c>
      <c r="J1257" s="11">
        <f t="shared" si="235"/>
        <v>0.39</v>
      </c>
      <c r="K1257" s="23">
        <f t="shared" si="228"/>
        <v>40425</v>
      </c>
      <c r="L1257" s="23">
        <f t="shared" si="229"/>
        <v>15152.4</v>
      </c>
      <c r="M1257" s="23">
        <f t="shared" si="230"/>
        <v>29</v>
      </c>
      <c r="N1257" s="23" t="str">
        <f t="shared" si="225"/>
        <v>Jun</v>
      </c>
      <c r="O1257" s="23">
        <f t="shared" si="231"/>
        <v>2022</v>
      </c>
    </row>
    <row r="1258" spans="1:15" x14ac:dyDescent="0.55000000000000004">
      <c r="A1258" s="33">
        <v>44742</v>
      </c>
      <c r="B1258" s="9" t="s">
        <v>11658</v>
      </c>
      <c r="C1258" s="9">
        <v>23</v>
      </c>
      <c r="D1258" s="9" t="s">
        <v>14119</v>
      </c>
      <c r="E1258" s="10" t="s">
        <v>14124</v>
      </c>
      <c r="F1258" s="10" t="str">
        <f t="shared" si="235"/>
        <v>B09J4YQYX3</v>
      </c>
      <c r="G1258" s="10" t="str">
        <f t="shared" si="235"/>
        <v>USBEggBoilers</v>
      </c>
      <c r="H1258" s="23">
        <f t="shared" si="235"/>
        <v>1399</v>
      </c>
      <c r="I1258" s="23">
        <f t="shared" si="235"/>
        <v>2290</v>
      </c>
      <c r="J1258" s="11">
        <f t="shared" si="235"/>
        <v>0.39</v>
      </c>
      <c r="K1258" s="23">
        <f t="shared" si="228"/>
        <v>52670</v>
      </c>
      <c r="L1258" s="23">
        <f t="shared" si="229"/>
        <v>19627.97</v>
      </c>
      <c r="M1258" s="23">
        <f t="shared" si="230"/>
        <v>30</v>
      </c>
      <c r="N1258" s="23" t="str">
        <f t="shared" si="225"/>
        <v>Jun</v>
      </c>
      <c r="O1258" s="23">
        <f t="shared" si="231"/>
        <v>2022</v>
      </c>
    </row>
    <row r="1259" spans="1:15" x14ac:dyDescent="0.55000000000000004">
      <c r="A1259" s="33">
        <v>44743</v>
      </c>
      <c r="B1259" s="9" t="s">
        <v>11669</v>
      </c>
      <c r="C1259" s="9">
        <v>14</v>
      </c>
      <c r="D1259" s="9" t="s">
        <v>14118</v>
      </c>
      <c r="E1259" s="10" t="s">
        <v>14121</v>
      </c>
      <c r="F1259" s="10" t="str">
        <f t="shared" si="235"/>
        <v>B0B2DD8BQ8</v>
      </c>
      <c r="G1259" s="10" t="str">
        <f t="shared" si="235"/>
        <v>USBSandwichMakers</v>
      </c>
      <c r="H1259" s="23">
        <f t="shared" si="235"/>
        <v>2079</v>
      </c>
      <c r="I1259" s="23">
        <f t="shared" si="235"/>
        <v>3099</v>
      </c>
      <c r="J1259" s="11">
        <f t="shared" si="235"/>
        <v>0.33</v>
      </c>
      <c r="K1259" s="23">
        <f t="shared" si="228"/>
        <v>43386</v>
      </c>
      <c r="L1259" s="23">
        <f t="shared" si="229"/>
        <v>19501.019999999997</v>
      </c>
      <c r="M1259" s="23">
        <f t="shared" si="230"/>
        <v>1</v>
      </c>
      <c r="N1259" s="23" t="str">
        <f t="shared" si="225"/>
        <v>Jul</v>
      </c>
      <c r="O1259" s="23">
        <f t="shared" si="231"/>
        <v>2022</v>
      </c>
    </row>
    <row r="1260" spans="1:15" x14ac:dyDescent="0.55000000000000004">
      <c r="A1260" s="33">
        <v>44744</v>
      </c>
      <c r="B1260" s="9" t="s">
        <v>11681</v>
      </c>
      <c r="C1260" s="9">
        <v>9</v>
      </c>
      <c r="D1260" s="9" t="s">
        <v>14119</v>
      </c>
      <c r="E1260" s="10" t="s">
        <v>14124</v>
      </c>
      <c r="F1260" s="10" t="str">
        <f t="shared" si="235"/>
        <v>B0123P3PWE</v>
      </c>
      <c r="G1260" s="10" t="str">
        <f t="shared" si="235"/>
        <v>USBImmersionRods</v>
      </c>
      <c r="H1260" s="23">
        <f t="shared" si="235"/>
        <v>999</v>
      </c>
      <c r="I1260" s="23">
        <f t="shared" si="235"/>
        <v>1075</v>
      </c>
      <c r="J1260" s="11">
        <f t="shared" si="235"/>
        <v>7.0000000000000007E-2</v>
      </c>
      <c r="K1260" s="23">
        <f t="shared" si="228"/>
        <v>9675</v>
      </c>
      <c r="L1260" s="23">
        <f t="shared" si="229"/>
        <v>8361.6299999999992</v>
      </c>
      <c r="M1260" s="23">
        <f t="shared" si="230"/>
        <v>2</v>
      </c>
      <c r="N1260" s="23" t="str">
        <f t="shared" si="225"/>
        <v>Jul</v>
      </c>
      <c r="O1260" s="23">
        <f t="shared" si="231"/>
        <v>2022</v>
      </c>
    </row>
    <row r="1261" spans="1:15" x14ac:dyDescent="0.55000000000000004">
      <c r="A1261" s="33">
        <v>44745</v>
      </c>
      <c r="B1261" s="9" t="s">
        <v>11691</v>
      </c>
      <c r="C1261" s="9">
        <v>4</v>
      </c>
      <c r="D1261" s="9" t="s">
        <v>14118</v>
      </c>
      <c r="E1261" s="10" t="s">
        <v>14121</v>
      </c>
      <c r="F1261" s="10" t="str">
        <f t="shared" si="235"/>
        <v>B08HDCWDXD</v>
      </c>
      <c r="G1261" s="10" t="str">
        <f t="shared" si="235"/>
        <v>Vacuums</v>
      </c>
      <c r="H1261" s="23">
        <f t="shared" si="235"/>
        <v>3179</v>
      </c>
      <c r="I1261" s="23">
        <f t="shared" si="235"/>
        <v>6999</v>
      </c>
      <c r="J1261" s="11">
        <f t="shared" si="235"/>
        <v>0.55000000000000004</v>
      </c>
      <c r="K1261" s="23">
        <f t="shared" si="228"/>
        <v>27996</v>
      </c>
      <c r="L1261" s="23">
        <f t="shared" si="229"/>
        <v>5722.2</v>
      </c>
      <c r="M1261" s="23">
        <f t="shared" si="230"/>
        <v>3</v>
      </c>
      <c r="N1261" s="23" t="str">
        <f t="shared" si="225"/>
        <v>Jul</v>
      </c>
      <c r="O1261" s="23">
        <f t="shared" si="231"/>
        <v>2022</v>
      </c>
    </row>
    <row r="1262" spans="1:15" x14ac:dyDescent="0.55000000000000004">
      <c r="A1262" s="33">
        <v>44746</v>
      </c>
      <c r="B1262" s="9" t="s">
        <v>11702</v>
      </c>
      <c r="C1262" s="9">
        <v>3</v>
      </c>
      <c r="D1262" s="9" t="s">
        <v>14119</v>
      </c>
      <c r="E1262" s="10" t="s">
        <v>14124</v>
      </c>
      <c r="F1262" s="10" t="str">
        <f t="shared" si="235"/>
        <v>B0836JGZ74</v>
      </c>
      <c r="G1262" s="10" t="str">
        <f t="shared" si="235"/>
        <v>USBInstantWaterHeaters</v>
      </c>
      <c r="H1262" s="23">
        <f t="shared" si="235"/>
        <v>1049</v>
      </c>
      <c r="I1262" s="23">
        <f t="shared" si="235"/>
        <v>2499</v>
      </c>
      <c r="J1262" s="11">
        <f t="shared" si="235"/>
        <v>0.57999999999999996</v>
      </c>
      <c r="K1262" s="23">
        <f t="shared" si="228"/>
        <v>7497</v>
      </c>
      <c r="L1262" s="23">
        <f t="shared" si="229"/>
        <v>1321.7400000000002</v>
      </c>
      <c r="M1262" s="23">
        <f t="shared" si="230"/>
        <v>4</v>
      </c>
      <c r="N1262" s="23" t="str">
        <f t="shared" si="225"/>
        <v>Jul</v>
      </c>
      <c r="O1262" s="23">
        <f t="shared" si="231"/>
        <v>2022</v>
      </c>
    </row>
    <row r="1263" spans="1:15" x14ac:dyDescent="0.55000000000000004">
      <c r="A1263" s="33">
        <v>44747</v>
      </c>
      <c r="B1263" s="9" t="s">
        <v>11712</v>
      </c>
      <c r="C1263" s="9">
        <v>8</v>
      </c>
      <c r="D1263" s="9" t="s">
        <v>14118</v>
      </c>
      <c r="E1263" s="10" t="s">
        <v>14121</v>
      </c>
      <c r="F1263" s="10" t="str">
        <f t="shared" si="235"/>
        <v>B0BCKJJN8R</v>
      </c>
      <c r="G1263" s="10" t="str">
        <f t="shared" si="235"/>
        <v>USBInstantWaterHeaters</v>
      </c>
      <c r="H1263" s="23">
        <f t="shared" si="235"/>
        <v>3599</v>
      </c>
      <c r="I1263" s="23">
        <f t="shared" si="235"/>
        <v>7290</v>
      </c>
      <c r="J1263" s="11">
        <f t="shared" si="235"/>
        <v>0.51</v>
      </c>
      <c r="K1263" s="23">
        <f t="shared" si="228"/>
        <v>58320</v>
      </c>
      <c r="L1263" s="23">
        <f t="shared" si="229"/>
        <v>14108.08</v>
      </c>
      <c r="M1263" s="23">
        <f t="shared" si="230"/>
        <v>5</v>
      </c>
      <c r="N1263" s="23" t="str">
        <f t="shared" si="225"/>
        <v>Jul</v>
      </c>
      <c r="O1263" s="23">
        <f t="shared" si="231"/>
        <v>2022</v>
      </c>
    </row>
    <row r="1264" spans="1:15" x14ac:dyDescent="0.55000000000000004">
      <c r="A1264" s="33">
        <v>44748</v>
      </c>
      <c r="B1264" s="9" t="s">
        <v>11723</v>
      </c>
      <c r="C1264" s="9">
        <v>12</v>
      </c>
      <c r="D1264" s="9" t="s">
        <v>14119</v>
      </c>
      <c r="E1264" s="10" t="s">
        <v>14124</v>
      </c>
      <c r="F1264" s="10" t="str">
        <f t="shared" ref="F1264:J1273" si="236">VLOOKUP($B1264,Cleaned_data,F$2,FALSE)</f>
        <v>B008P7IF02</v>
      </c>
      <c r="G1264" s="10" t="str">
        <f t="shared" si="236"/>
        <v>USBEspressoMachines</v>
      </c>
      <c r="H1264" s="23">
        <f t="shared" si="236"/>
        <v>4799</v>
      </c>
      <c r="I1264" s="23">
        <f t="shared" si="236"/>
        <v>5795</v>
      </c>
      <c r="J1264" s="11">
        <f t="shared" si="236"/>
        <v>0.17</v>
      </c>
      <c r="K1264" s="23">
        <f t="shared" si="228"/>
        <v>69540</v>
      </c>
      <c r="L1264" s="23">
        <f t="shared" si="229"/>
        <v>47798.04</v>
      </c>
      <c r="M1264" s="23">
        <f t="shared" si="230"/>
        <v>6</v>
      </c>
      <c r="N1264" s="23" t="str">
        <f t="shared" si="225"/>
        <v>Jul</v>
      </c>
      <c r="O1264" s="23">
        <f t="shared" si="231"/>
        <v>2022</v>
      </c>
    </row>
    <row r="1265" spans="1:15" x14ac:dyDescent="0.55000000000000004">
      <c r="A1265" s="33">
        <v>44749</v>
      </c>
      <c r="B1265" s="9" t="s">
        <v>11735</v>
      </c>
      <c r="C1265" s="23">
        <v>15</v>
      </c>
      <c r="D1265" s="9" t="s">
        <v>14118</v>
      </c>
      <c r="E1265" s="10" t="s">
        <v>14121</v>
      </c>
      <c r="F1265" s="10" t="str">
        <f t="shared" si="236"/>
        <v>B08CNLYKW5</v>
      </c>
      <c r="G1265" s="10" t="str">
        <f t="shared" si="236"/>
        <v>USBMixerGrinders</v>
      </c>
      <c r="H1265" s="23">
        <f t="shared" si="236"/>
        <v>1699</v>
      </c>
      <c r="I1265" s="23">
        <f t="shared" si="236"/>
        <v>3398</v>
      </c>
      <c r="J1265" s="11">
        <f t="shared" si="236"/>
        <v>0.5</v>
      </c>
      <c r="K1265" s="23">
        <f t="shared" si="228"/>
        <v>50970</v>
      </c>
      <c r="L1265" s="23">
        <f t="shared" si="229"/>
        <v>12742.5</v>
      </c>
      <c r="M1265" s="23">
        <f t="shared" si="230"/>
        <v>7</v>
      </c>
      <c r="N1265" s="23" t="str">
        <f t="shared" ref="N1265:N1328" si="237">TEXT(A1265,"mmm")</f>
        <v>Jul</v>
      </c>
      <c r="O1265" s="23">
        <f t="shared" si="231"/>
        <v>2022</v>
      </c>
    </row>
    <row r="1266" spans="1:15" x14ac:dyDescent="0.55000000000000004">
      <c r="A1266" s="33">
        <v>44750</v>
      </c>
      <c r="B1266" s="9" t="s">
        <v>11746</v>
      </c>
      <c r="C1266" s="9">
        <v>17</v>
      </c>
      <c r="D1266" s="9" t="s">
        <v>14119</v>
      </c>
      <c r="E1266" s="10" t="s">
        <v>14124</v>
      </c>
      <c r="F1266" s="10" t="str">
        <f t="shared" si="236"/>
        <v>B08C7TYHPB</v>
      </c>
      <c r="G1266" s="10" t="str">
        <f t="shared" si="236"/>
        <v>Kettle&amp;ToasterSets</v>
      </c>
      <c r="H1266" s="23">
        <f t="shared" si="236"/>
        <v>664</v>
      </c>
      <c r="I1266" s="23">
        <f t="shared" si="236"/>
        <v>1490</v>
      </c>
      <c r="J1266" s="11">
        <f t="shared" si="236"/>
        <v>0.55000000000000004</v>
      </c>
      <c r="K1266" s="23">
        <f t="shared" si="228"/>
        <v>25330</v>
      </c>
      <c r="L1266" s="23">
        <f t="shared" si="229"/>
        <v>5079.5999999999995</v>
      </c>
      <c r="M1266" s="23">
        <f t="shared" si="230"/>
        <v>8</v>
      </c>
      <c r="N1266" s="23" t="str">
        <f t="shared" si="237"/>
        <v>Jul</v>
      </c>
      <c r="O1266" s="23">
        <f t="shared" si="231"/>
        <v>2022</v>
      </c>
    </row>
    <row r="1267" spans="1:15" x14ac:dyDescent="0.55000000000000004">
      <c r="A1267" s="33">
        <v>44751</v>
      </c>
      <c r="B1267" s="9" t="s">
        <v>11756</v>
      </c>
      <c r="C1267" s="9">
        <v>3</v>
      </c>
      <c r="D1267" s="9" t="s">
        <v>14118</v>
      </c>
      <c r="E1267" s="10" t="s">
        <v>14121</v>
      </c>
      <c r="F1267" s="10" t="str">
        <f t="shared" si="236"/>
        <v>B08VJFYH6N</v>
      </c>
      <c r="G1267" s="10" t="str">
        <f t="shared" si="236"/>
        <v>USBTableFans</v>
      </c>
      <c r="H1267" s="23">
        <f t="shared" si="236"/>
        <v>948</v>
      </c>
      <c r="I1267" s="23">
        <f t="shared" si="236"/>
        <v>1620</v>
      </c>
      <c r="J1267" s="11">
        <f t="shared" si="236"/>
        <v>0.41</v>
      </c>
      <c r="K1267" s="23">
        <f t="shared" si="228"/>
        <v>4860</v>
      </c>
      <c r="L1267" s="23">
        <f t="shared" si="229"/>
        <v>1677.9600000000003</v>
      </c>
      <c r="M1267" s="23">
        <f t="shared" si="230"/>
        <v>9</v>
      </c>
      <c r="N1267" s="23" t="str">
        <f t="shared" si="237"/>
        <v>Jul</v>
      </c>
      <c r="O1267" s="23">
        <f t="shared" si="231"/>
        <v>2022</v>
      </c>
    </row>
    <row r="1268" spans="1:15" x14ac:dyDescent="0.55000000000000004">
      <c r="A1268" s="33">
        <v>44752</v>
      </c>
      <c r="B1268" s="9" t="s">
        <v>11769</v>
      </c>
      <c r="C1268" s="9">
        <v>2</v>
      </c>
      <c r="D1268" s="9" t="s">
        <v>14119</v>
      </c>
      <c r="E1268" s="10" t="s">
        <v>14124</v>
      </c>
      <c r="F1268" s="10" t="str">
        <f t="shared" si="236"/>
        <v>B08235JZFB</v>
      </c>
      <c r="G1268" s="10" t="str">
        <f t="shared" si="236"/>
        <v>Irons</v>
      </c>
      <c r="H1268" s="23">
        <f t="shared" si="236"/>
        <v>850</v>
      </c>
      <c r="I1268" s="23">
        <f t="shared" si="236"/>
        <v>1000</v>
      </c>
      <c r="J1268" s="11">
        <f t="shared" si="236"/>
        <v>0.15</v>
      </c>
      <c r="K1268" s="23">
        <f t="shared" si="228"/>
        <v>2000</v>
      </c>
      <c r="L1268" s="23">
        <f t="shared" si="229"/>
        <v>1445</v>
      </c>
      <c r="M1268" s="23">
        <f t="shared" si="230"/>
        <v>10</v>
      </c>
      <c r="N1268" s="23" t="str">
        <f t="shared" si="237"/>
        <v>Jul</v>
      </c>
      <c r="O1268" s="23">
        <f t="shared" si="231"/>
        <v>2022</v>
      </c>
    </row>
    <row r="1269" spans="1:15" x14ac:dyDescent="0.55000000000000004">
      <c r="A1269" s="33">
        <v>44753</v>
      </c>
      <c r="B1269" s="9" t="s">
        <v>11780</v>
      </c>
      <c r="C1269" s="9">
        <v>9</v>
      </c>
      <c r="D1269" s="9" t="s">
        <v>14118</v>
      </c>
      <c r="E1269" s="10" t="s">
        <v>14121</v>
      </c>
      <c r="F1269" s="10" t="str">
        <f t="shared" si="236"/>
        <v>B078XFKBZL</v>
      </c>
      <c r="G1269" s="10" t="str">
        <f t="shared" si="236"/>
        <v>USBWaterCartridges</v>
      </c>
      <c r="H1269" s="23">
        <f t="shared" si="236"/>
        <v>600</v>
      </c>
      <c r="I1269" s="23">
        <f t="shared" si="236"/>
        <v>640</v>
      </c>
      <c r="J1269" s="11">
        <f t="shared" si="236"/>
        <v>0.06</v>
      </c>
      <c r="K1269" s="23">
        <f t="shared" si="228"/>
        <v>5760</v>
      </c>
      <c r="L1269" s="23">
        <f t="shared" si="229"/>
        <v>5076</v>
      </c>
      <c r="M1269" s="23">
        <f t="shared" si="230"/>
        <v>11</v>
      </c>
      <c r="N1269" s="23" t="str">
        <f t="shared" si="237"/>
        <v>Jul</v>
      </c>
      <c r="O1269" s="23">
        <f t="shared" si="231"/>
        <v>2022</v>
      </c>
    </row>
    <row r="1270" spans="1:15" x14ac:dyDescent="0.55000000000000004">
      <c r="A1270" s="33">
        <v>44754</v>
      </c>
      <c r="B1270" s="9" t="s">
        <v>11790</v>
      </c>
      <c r="C1270" s="9">
        <v>5</v>
      </c>
      <c r="D1270" s="9" t="s">
        <v>14119</v>
      </c>
      <c r="E1270" s="10" t="s">
        <v>14124</v>
      </c>
      <c r="F1270" s="10" t="str">
        <f t="shared" si="236"/>
        <v>B01M265AAK</v>
      </c>
      <c r="G1270" s="10" t="str">
        <f t="shared" si="236"/>
        <v>USBElectricHeaters</v>
      </c>
      <c r="H1270" s="23">
        <f t="shared" si="236"/>
        <v>3711</v>
      </c>
      <c r="I1270" s="23">
        <f t="shared" si="236"/>
        <v>4495</v>
      </c>
      <c r="J1270" s="11">
        <f t="shared" si="236"/>
        <v>0.17</v>
      </c>
      <c r="K1270" s="23">
        <f t="shared" si="228"/>
        <v>22475</v>
      </c>
      <c r="L1270" s="23">
        <f t="shared" si="229"/>
        <v>15400.65</v>
      </c>
      <c r="M1270" s="23">
        <f t="shared" si="230"/>
        <v>12</v>
      </c>
      <c r="N1270" s="23" t="str">
        <f t="shared" si="237"/>
        <v>Jul</v>
      </c>
      <c r="O1270" s="23">
        <f t="shared" si="231"/>
        <v>2022</v>
      </c>
    </row>
    <row r="1271" spans="1:15" x14ac:dyDescent="0.55000000000000004">
      <c r="A1271" s="33">
        <v>44755</v>
      </c>
      <c r="B1271" s="9" t="s">
        <v>11802</v>
      </c>
      <c r="C1271" s="9">
        <v>6</v>
      </c>
      <c r="D1271" s="9" t="s">
        <v>14118</v>
      </c>
      <c r="E1271" s="10" t="s">
        <v>14121</v>
      </c>
      <c r="F1271" s="10" t="str">
        <f t="shared" si="236"/>
        <v>B0B694PXQJ</v>
      </c>
      <c r="G1271" s="10" t="str">
        <f t="shared" si="236"/>
        <v>USBDigitalKitchenScales</v>
      </c>
      <c r="H1271" s="23">
        <f t="shared" si="236"/>
        <v>799</v>
      </c>
      <c r="I1271" s="23">
        <f t="shared" si="236"/>
        <v>2999</v>
      </c>
      <c r="J1271" s="11">
        <f t="shared" si="236"/>
        <v>0.73</v>
      </c>
      <c r="K1271" s="23">
        <f t="shared" si="228"/>
        <v>17994</v>
      </c>
      <c r="L1271" s="23">
        <f t="shared" si="229"/>
        <v>1294.3800000000001</v>
      </c>
      <c r="M1271" s="23">
        <f t="shared" si="230"/>
        <v>13</v>
      </c>
      <c r="N1271" s="23" t="str">
        <f t="shared" si="237"/>
        <v>Jul</v>
      </c>
      <c r="O1271" s="23">
        <f t="shared" si="231"/>
        <v>2022</v>
      </c>
    </row>
    <row r="1272" spans="1:15" x14ac:dyDescent="0.55000000000000004">
      <c r="A1272" s="33">
        <v>44756</v>
      </c>
      <c r="B1272" s="9" t="s">
        <v>11812</v>
      </c>
      <c r="C1272" s="9">
        <v>8</v>
      </c>
      <c r="D1272" s="9" t="s">
        <v>14119</v>
      </c>
      <c r="E1272" s="10" t="s">
        <v>14124</v>
      </c>
      <c r="F1272" s="10" t="str">
        <f t="shared" si="236"/>
        <v>B00B3VFJY2</v>
      </c>
      <c r="G1272" s="10" t="str">
        <f t="shared" si="236"/>
        <v>USBWaterPurifierAccessories</v>
      </c>
      <c r="H1272" s="23">
        <f t="shared" si="236"/>
        <v>980</v>
      </c>
      <c r="I1272" s="23">
        <f t="shared" si="236"/>
        <v>980</v>
      </c>
      <c r="J1272" s="11">
        <f t="shared" si="236"/>
        <v>0</v>
      </c>
      <c r="K1272" s="23">
        <f t="shared" si="228"/>
        <v>7840</v>
      </c>
      <c r="L1272" s="23">
        <f t="shared" si="229"/>
        <v>7840</v>
      </c>
      <c r="M1272" s="23">
        <f t="shared" si="230"/>
        <v>14</v>
      </c>
      <c r="N1272" s="23" t="str">
        <f t="shared" si="237"/>
        <v>Jul</v>
      </c>
      <c r="O1272" s="23">
        <f t="shared" si="231"/>
        <v>2022</v>
      </c>
    </row>
    <row r="1273" spans="1:15" x14ac:dyDescent="0.55000000000000004">
      <c r="A1273" s="33">
        <v>44757</v>
      </c>
      <c r="B1273" s="9" t="s">
        <v>11823</v>
      </c>
      <c r="C1273" s="9">
        <v>10</v>
      </c>
      <c r="D1273" s="9" t="s">
        <v>14118</v>
      </c>
      <c r="E1273" s="10" t="s">
        <v>14121</v>
      </c>
      <c r="F1273" s="10" t="str">
        <f t="shared" si="236"/>
        <v>B08W9BK4MD</v>
      </c>
      <c r="G1273" s="10" t="str">
        <f t="shared" si="236"/>
        <v>USBLaundryBaskets</v>
      </c>
      <c r="H1273" s="23">
        <f t="shared" si="236"/>
        <v>351</v>
      </c>
      <c r="I1273" s="23">
        <f t="shared" si="236"/>
        <v>899</v>
      </c>
      <c r="J1273" s="11">
        <f t="shared" si="236"/>
        <v>0.61</v>
      </c>
      <c r="K1273" s="23">
        <f t="shared" si="228"/>
        <v>8990</v>
      </c>
      <c r="L1273" s="23">
        <f t="shared" si="229"/>
        <v>1368.9</v>
      </c>
      <c r="M1273" s="23">
        <f t="shared" si="230"/>
        <v>15</v>
      </c>
      <c r="N1273" s="23" t="str">
        <f t="shared" si="237"/>
        <v>Jul</v>
      </c>
      <c r="O1273" s="23">
        <f t="shared" si="231"/>
        <v>2022</v>
      </c>
    </row>
    <row r="1274" spans="1:15" x14ac:dyDescent="0.55000000000000004">
      <c r="A1274" s="33">
        <v>44758</v>
      </c>
      <c r="B1274" s="9" t="s">
        <v>11833</v>
      </c>
      <c r="C1274" s="9">
        <v>15</v>
      </c>
      <c r="D1274" s="9" t="s">
        <v>14119</v>
      </c>
      <c r="E1274" s="10" t="s">
        <v>14124</v>
      </c>
      <c r="F1274" s="10" t="str">
        <f t="shared" ref="F1274:J1283" si="238">VLOOKUP($B1274,Cleaned_data,F$2,FALSE)</f>
        <v>B09X5HD5T1</v>
      </c>
      <c r="G1274" s="10" t="str">
        <f t="shared" si="238"/>
        <v>USBMilkFrothers</v>
      </c>
      <c r="H1274" s="23">
        <f t="shared" si="238"/>
        <v>229</v>
      </c>
      <c r="I1274" s="23">
        <f t="shared" si="238"/>
        <v>499</v>
      </c>
      <c r="J1274" s="11">
        <f t="shared" si="238"/>
        <v>0.54</v>
      </c>
      <c r="K1274" s="23">
        <f t="shared" si="228"/>
        <v>7485</v>
      </c>
      <c r="L1274" s="23">
        <f t="shared" si="229"/>
        <v>1580.1</v>
      </c>
      <c r="M1274" s="23">
        <f t="shared" si="230"/>
        <v>16</v>
      </c>
      <c r="N1274" s="23" t="str">
        <f t="shared" si="237"/>
        <v>Jul</v>
      </c>
      <c r="O1274" s="23">
        <f t="shared" si="231"/>
        <v>2022</v>
      </c>
    </row>
    <row r="1275" spans="1:15" x14ac:dyDescent="0.55000000000000004">
      <c r="A1275" s="33">
        <v>44759</v>
      </c>
      <c r="B1275" s="9" t="s">
        <v>11844</v>
      </c>
      <c r="C1275" s="9">
        <v>17</v>
      </c>
      <c r="D1275" s="9" t="s">
        <v>14118</v>
      </c>
      <c r="E1275" s="10" t="s">
        <v>14121</v>
      </c>
      <c r="F1275" s="10" t="str">
        <f t="shared" si="238"/>
        <v>B08H6B3G96</v>
      </c>
      <c r="G1275" s="10" t="str">
        <f t="shared" si="238"/>
        <v>Irons</v>
      </c>
      <c r="H1275" s="23">
        <f t="shared" si="238"/>
        <v>3349</v>
      </c>
      <c r="I1275" s="23">
        <f t="shared" si="238"/>
        <v>3995</v>
      </c>
      <c r="J1275" s="11">
        <f t="shared" si="238"/>
        <v>0.16</v>
      </c>
      <c r="K1275" s="23">
        <f t="shared" si="228"/>
        <v>67915</v>
      </c>
      <c r="L1275" s="23">
        <f t="shared" si="229"/>
        <v>47823.72</v>
      </c>
      <c r="M1275" s="23">
        <f t="shared" si="230"/>
        <v>17</v>
      </c>
      <c r="N1275" s="23" t="str">
        <f t="shared" si="237"/>
        <v>Jul</v>
      </c>
      <c r="O1275" s="23">
        <f t="shared" si="231"/>
        <v>2022</v>
      </c>
    </row>
    <row r="1276" spans="1:15" x14ac:dyDescent="0.55000000000000004">
      <c r="A1276" s="33">
        <v>44760</v>
      </c>
      <c r="B1276" s="9" t="s">
        <v>11855</v>
      </c>
      <c r="C1276" s="9">
        <v>18</v>
      </c>
      <c r="D1276" s="9" t="s">
        <v>14119</v>
      </c>
      <c r="E1276" s="10" t="s">
        <v>14124</v>
      </c>
      <c r="F1276" s="10" t="str">
        <f t="shared" si="238"/>
        <v>B09N3BFP4M</v>
      </c>
      <c r="G1276" s="10" t="str">
        <f t="shared" si="238"/>
        <v>USBStorageWaterHeaters</v>
      </c>
      <c r="H1276" s="23">
        <f t="shared" si="238"/>
        <v>5499</v>
      </c>
      <c r="I1276" s="23">
        <f t="shared" si="238"/>
        <v>11500</v>
      </c>
      <c r="J1276" s="11">
        <f t="shared" si="238"/>
        <v>0.52</v>
      </c>
      <c r="K1276" s="23">
        <f t="shared" si="228"/>
        <v>207000</v>
      </c>
      <c r="L1276" s="23">
        <f t="shared" si="229"/>
        <v>47511.360000000001</v>
      </c>
      <c r="M1276" s="23">
        <f t="shared" si="230"/>
        <v>18</v>
      </c>
      <c r="N1276" s="23" t="str">
        <f t="shared" si="237"/>
        <v>Jul</v>
      </c>
      <c r="O1276" s="23">
        <f t="shared" si="231"/>
        <v>2022</v>
      </c>
    </row>
    <row r="1277" spans="1:15" x14ac:dyDescent="0.55000000000000004">
      <c r="A1277" s="33">
        <v>44761</v>
      </c>
      <c r="B1277" s="9" t="s">
        <v>11866</v>
      </c>
      <c r="C1277" s="9">
        <v>6</v>
      </c>
      <c r="D1277" s="9" t="s">
        <v>14118</v>
      </c>
      <c r="E1277" s="10" t="s">
        <v>14121</v>
      </c>
      <c r="F1277" s="10" t="str">
        <f t="shared" si="238"/>
        <v>B09DSQXCM8</v>
      </c>
      <c r="G1277" s="10" t="str">
        <f t="shared" si="238"/>
        <v>LintShavers</v>
      </c>
      <c r="H1277" s="23">
        <f t="shared" si="238"/>
        <v>299</v>
      </c>
      <c r="I1277" s="23">
        <f t="shared" si="238"/>
        <v>499</v>
      </c>
      <c r="J1277" s="11">
        <f t="shared" si="238"/>
        <v>0.4</v>
      </c>
      <c r="K1277" s="23">
        <f t="shared" si="228"/>
        <v>2994</v>
      </c>
      <c r="L1277" s="23">
        <f t="shared" si="229"/>
        <v>1076.3999999999999</v>
      </c>
      <c r="M1277" s="23">
        <f t="shared" si="230"/>
        <v>19</v>
      </c>
      <c r="N1277" s="23" t="str">
        <f t="shared" si="237"/>
        <v>Jul</v>
      </c>
      <c r="O1277" s="23">
        <f t="shared" si="231"/>
        <v>2022</v>
      </c>
    </row>
    <row r="1278" spans="1:15" x14ac:dyDescent="0.55000000000000004">
      <c r="A1278" s="33">
        <v>44762</v>
      </c>
      <c r="B1278" s="9" t="s">
        <v>11876</v>
      </c>
      <c r="C1278" s="9">
        <v>6</v>
      </c>
      <c r="D1278" s="9" t="s">
        <v>14119</v>
      </c>
      <c r="E1278" s="10" t="s">
        <v>14124</v>
      </c>
      <c r="F1278" s="10" t="str">
        <f t="shared" si="238"/>
        <v>B01M69WCZ6</v>
      </c>
      <c r="G1278" s="10" t="str">
        <f t="shared" si="238"/>
        <v>USB</v>
      </c>
      <c r="H1278" s="23">
        <f t="shared" si="238"/>
        <v>2249</v>
      </c>
      <c r="I1278" s="23">
        <f t="shared" si="238"/>
        <v>3550</v>
      </c>
      <c r="J1278" s="11">
        <f t="shared" si="238"/>
        <v>0.37</v>
      </c>
      <c r="K1278" s="23">
        <f t="shared" si="228"/>
        <v>21300</v>
      </c>
      <c r="L1278" s="23">
        <f t="shared" si="229"/>
        <v>8501.2199999999993</v>
      </c>
      <c r="M1278" s="23">
        <f t="shared" si="230"/>
        <v>20</v>
      </c>
      <c r="N1278" s="23" t="str">
        <f t="shared" si="237"/>
        <v>Jul</v>
      </c>
      <c r="O1278" s="23">
        <f t="shared" si="231"/>
        <v>2022</v>
      </c>
    </row>
    <row r="1279" spans="1:15" x14ac:dyDescent="0.55000000000000004">
      <c r="A1279" s="33">
        <v>44763</v>
      </c>
      <c r="B1279" s="9" t="s">
        <v>11889</v>
      </c>
      <c r="C1279" s="9">
        <v>6</v>
      </c>
      <c r="D1279" s="9" t="s">
        <v>14118</v>
      </c>
      <c r="E1279" s="10" t="s">
        <v>14121</v>
      </c>
      <c r="F1279" s="10" t="str">
        <f t="shared" si="238"/>
        <v>B0BM9H2NY9</v>
      </c>
      <c r="G1279" s="10" t="str">
        <f t="shared" si="238"/>
        <v>USBEggBoilers</v>
      </c>
      <c r="H1279" s="23">
        <f t="shared" si="238"/>
        <v>699</v>
      </c>
      <c r="I1279" s="23">
        <f t="shared" si="238"/>
        <v>1599</v>
      </c>
      <c r="J1279" s="11">
        <f t="shared" si="238"/>
        <v>0.56000000000000005</v>
      </c>
      <c r="K1279" s="23">
        <f t="shared" si="228"/>
        <v>9594</v>
      </c>
      <c r="L1279" s="23">
        <f t="shared" si="229"/>
        <v>1845.3599999999997</v>
      </c>
      <c r="M1279" s="23">
        <f t="shared" si="230"/>
        <v>21</v>
      </c>
      <c r="N1279" s="23" t="str">
        <f t="shared" si="237"/>
        <v>Jul</v>
      </c>
      <c r="O1279" s="23">
        <f t="shared" si="231"/>
        <v>2022</v>
      </c>
    </row>
    <row r="1280" spans="1:15" x14ac:dyDescent="0.55000000000000004">
      <c r="A1280" s="33">
        <v>44764</v>
      </c>
      <c r="B1280" s="9" t="s">
        <v>11899</v>
      </c>
      <c r="C1280" s="9">
        <v>7</v>
      </c>
      <c r="D1280" s="9" t="s">
        <v>14119</v>
      </c>
      <c r="E1280" s="10" t="s">
        <v>14124</v>
      </c>
      <c r="F1280" s="10" t="str">
        <f t="shared" si="238"/>
        <v>B099FDW2ZF</v>
      </c>
      <c r="G1280" s="10" t="str">
        <f t="shared" si="238"/>
        <v>USBElectricHeaters</v>
      </c>
      <c r="H1280" s="23">
        <f t="shared" si="238"/>
        <v>1235</v>
      </c>
      <c r="I1280" s="23">
        <f t="shared" si="238"/>
        <v>1499</v>
      </c>
      <c r="J1280" s="11">
        <f t="shared" si="238"/>
        <v>0.18</v>
      </c>
      <c r="K1280" s="23">
        <f t="shared" si="228"/>
        <v>10493</v>
      </c>
      <c r="L1280" s="23">
        <f t="shared" si="229"/>
        <v>7088.9000000000005</v>
      </c>
      <c r="M1280" s="23">
        <f t="shared" si="230"/>
        <v>22</v>
      </c>
      <c r="N1280" s="23" t="str">
        <f t="shared" si="237"/>
        <v>Jul</v>
      </c>
      <c r="O1280" s="23">
        <f t="shared" si="231"/>
        <v>2022</v>
      </c>
    </row>
    <row r="1281" spans="1:15" x14ac:dyDescent="0.55000000000000004">
      <c r="A1281" s="33">
        <v>44765</v>
      </c>
      <c r="B1281" s="9" t="s">
        <v>11910</v>
      </c>
      <c r="C1281" s="9">
        <v>7</v>
      </c>
      <c r="D1281" s="9" t="s">
        <v>14118</v>
      </c>
      <c r="E1281" s="10" t="s">
        <v>14121</v>
      </c>
      <c r="F1281" s="10" t="str">
        <f t="shared" si="238"/>
        <v>B0B935YNR7</v>
      </c>
      <c r="G1281" s="10" t="str">
        <f t="shared" si="238"/>
        <v>USBMiniFoodProcessors&amp;Choppers</v>
      </c>
      <c r="H1281" s="23">
        <f t="shared" si="238"/>
        <v>1349</v>
      </c>
      <c r="I1281" s="23">
        <f t="shared" si="238"/>
        <v>2999</v>
      </c>
      <c r="J1281" s="11">
        <f t="shared" si="238"/>
        <v>0.55000000000000004</v>
      </c>
      <c r="K1281" s="23">
        <f t="shared" si="228"/>
        <v>20993</v>
      </c>
      <c r="L1281" s="23">
        <f t="shared" si="229"/>
        <v>4249.3499999999995</v>
      </c>
      <c r="M1281" s="23">
        <f t="shared" si="230"/>
        <v>23</v>
      </c>
      <c r="N1281" s="23" t="str">
        <f t="shared" si="237"/>
        <v>Jul</v>
      </c>
      <c r="O1281" s="23">
        <f t="shared" si="231"/>
        <v>2022</v>
      </c>
    </row>
    <row r="1282" spans="1:15" x14ac:dyDescent="0.55000000000000004">
      <c r="A1282" s="33">
        <v>44766</v>
      </c>
      <c r="B1282" s="9" t="s">
        <v>11920</v>
      </c>
      <c r="C1282" s="9">
        <v>7</v>
      </c>
      <c r="D1282" s="9" t="s">
        <v>14119</v>
      </c>
      <c r="E1282" s="10" t="s">
        <v>14124</v>
      </c>
      <c r="F1282" s="10" t="str">
        <f t="shared" si="238"/>
        <v>B07JGCGNDG</v>
      </c>
      <c r="G1282" s="10" t="str">
        <f t="shared" si="238"/>
        <v>USBStorageWaterHeaters</v>
      </c>
      <c r="H1282" s="23">
        <f t="shared" si="238"/>
        <v>6800</v>
      </c>
      <c r="I1282" s="23">
        <f t="shared" si="238"/>
        <v>11500</v>
      </c>
      <c r="J1282" s="11">
        <f t="shared" si="238"/>
        <v>0.41</v>
      </c>
      <c r="K1282" s="23">
        <f t="shared" si="228"/>
        <v>80500</v>
      </c>
      <c r="L1282" s="23">
        <f t="shared" si="229"/>
        <v>28084.000000000004</v>
      </c>
      <c r="M1282" s="23">
        <f t="shared" si="230"/>
        <v>24</v>
      </c>
      <c r="N1282" s="23" t="str">
        <f t="shared" si="237"/>
        <v>Jul</v>
      </c>
      <c r="O1282" s="23">
        <f t="shared" si="231"/>
        <v>2022</v>
      </c>
    </row>
    <row r="1283" spans="1:15" x14ac:dyDescent="0.55000000000000004">
      <c r="A1283" s="33">
        <v>44767</v>
      </c>
      <c r="B1283" s="9" t="s">
        <v>11931</v>
      </c>
      <c r="C1283" s="9">
        <v>7</v>
      </c>
      <c r="D1283" s="9" t="s">
        <v>14118</v>
      </c>
      <c r="E1283" s="10" t="s">
        <v>14121</v>
      </c>
      <c r="F1283" s="10" t="str">
        <f t="shared" si="238"/>
        <v>B08L12N5H1</v>
      </c>
      <c r="G1283" s="10" t="str">
        <f t="shared" si="238"/>
        <v>Vacuums</v>
      </c>
      <c r="H1283" s="23">
        <f t="shared" si="238"/>
        <v>2099</v>
      </c>
      <c r="I1283" s="23">
        <f t="shared" si="238"/>
        <v>2499</v>
      </c>
      <c r="J1283" s="11">
        <f t="shared" si="238"/>
        <v>0.16</v>
      </c>
      <c r="K1283" s="23">
        <f t="shared" si="228"/>
        <v>17493</v>
      </c>
      <c r="L1283" s="23">
        <f t="shared" si="229"/>
        <v>12342.119999999999</v>
      </c>
      <c r="M1283" s="23">
        <f t="shared" si="230"/>
        <v>25</v>
      </c>
      <c r="N1283" s="23" t="str">
        <f t="shared" si="237"/>
        <v>Jul</v>
      </c>
      <c r="O1283" s="23">
        <f t="shared" si="231"/>
        <v>2022</v>
      </c>
    </row>
    <row r="1284" spans="1:15" x14ac:dyDescent="0.55000000000000004">
      <c r="A1284" s="33">
        <v>44768</v>
      </c>
      <c r="B1284" s="9" t="s">
        <v>11942</v>
      </c>
      <c r="C1284" s="9">
        <v>7</v>
      </c>
      <c r="D1284" s="9" t="s">
        <v>14119</v>
      </c>
      <c r="E1284" s="10" t="s">
        <v>14124</v>
      </c>
      <c r="F1284" s="10" t="str">
        <f t="shared" ref="F1284:J1293" si="239">VLOOKUP($B1284,Cleaned_data,F$2,FALSE)</f>
        <v>B07GWTWFS2</v>
      </c>
      <c r="G1284" s="10" t="str">
        <f t="shared" si="239"/>
        <v>USBSandwichMakers</v>
      </c>
      <c r="H1284" s="23">
        <f t="shared" si="239"/>
        <v>1699</v>
      </c>
      <c r="I1284" s="23">
        <f t="shared" si="239"/>
        <v>1975</v>
      </c>
      <c r="J1284" s="11">
        <f t="shared" si="239"/>
        <v>0.14000000000000001</v>
      </c>
      <c r="K1284" s="23">
        <f t="shared" ref="K1284:K1347" si="240">$I1284*$C1284</f>
        <v>13825</v>
      </c>
      <c r="L1284" s="23">
        <f t="shared" ref="L1284:L1347" si="241">$H1284*$C1284*(1-$J1284)</f>
        <v>10227.98</v>
      </c>
      <c r="M1284" s="23">
        <f t="shared" si="230"/>
        <v>26</v>
      </c>
      <c r="N1284" s="23" t="str">
        <f t="shared" si="237"/>
        <v>Jul</v>
      </c>
      <c r="O1284" s="23">
        <f t="shared" si="231"/>
        <v>2022</v>
      </c>
    </row>
    <row r="1285" spans="1:15" x14ac:dyDescent="0.55000000000000004">
      <c r="A1285" s="33">
        <v>44769</v>
      </c>
      <c r="B1285" s="9" t="s">
        <v>11953</v>
      </c>
      <c r="C1285" s="9">
        <v>7</v>
      </c>
      <c r="D1285" s="9" t="s">
        <v>14118</v>
      </c>
      <c r="E1285" s="10" t="s">
        <v>14121</v>
      </c>
      <c r="F1285" s="10" t="str">
        <f t="shared" si="239"/>
        <v>B09KRHXTLN</v>
      </c>
      <c r="G1285" s="10" t="str">
        <f t="shared" si="239"/>
        <v>USBFanHeaters</v>
      </c>
      <c r="H1285" s="23">
        <f t="shared" si="239"/>
        <v>1069</v>
      </c>
      <c r="I1285" s="23">
        <f t="shared" si="239"/>
        <v>1699</v>
      </c>
      <c r="J1285" s="11">
        <f t="shared" si="239"/>
        <v>0.37</v>
      </c>
      <c r="K1285" s="23">
        <f t="shared" si="240"/>
        <v>11893</v>
      </c>
      <c r="L1285" s="23">
        <f t="shared" si="241"/>
        <v>4714.29</v>
      </c>
      <c r="M1285" s="23">
        <f t="shared" ref="M1285:M1348" si="242">DAY($A1285)</f>
        <v>27</v>
      </c>
      <c r="N1285" s="23" t="str">
        <f t="shared" si="237"/>
        <v>Jul</v>
      </c>
      <c r="O1285" s="23">
        <f t="shared" ref="O1285:O1348" si="243">YEAR(A1285)</f>
        <v>2022</v>
      </c>
    </row>
    <row r="1286" spans="1:15" x14ac:dyDescent="0.55000000000000004">
      <c r="A1286" s="33">
        <v>44770</v>
      </c>
      <c r="B1286" s="9" t="s">
        <v>11964</v>
      </c>
      <c r="C1286" s="9">
        <v>7</v>
      </c>
      <c r="D1286" s="9" t="s">
        <v>14119</v>
      </c>
      <c r="E1286" s="10" t="s">
        <v>14124</v>
      </c>
      <c r="F1286" s="10" t="str">
        <f t="shared" si="239"/>
        <v>B09H34V36W</v>
      </c>
      <c r="G1286" s="10" t="str">
        <f t="shared" si="239"/>
        <v>USBFanHeaters</v>
      </c>
      <c r="H1286" s="23">
        <f t="shared" si="239"/>
        <v>1349</v>
      </c>
      <c r="I1286" s="23">
        <f t="shared" si="239"/>
        <v>2495</v>
      </c>
      <c r="J1286" s="11">
        <f t="shared" si="239"/>
        <v>0.46</v>
      </c>
      <c r="K1286" s="23">
        <f t="shared" si="240"/>
        <v>17465</v>
      </c>
      <c r="L1286" s="23">
        <f t="shared" si="241"/>
        <v>5099.22</v>
      </c>
      <c r="M1286" s="23">
        <f t="shared" si="242"/>
        <v>28</v>
      </c>
      <c r="N1286" s="23" t="str">
        <f t="shared" si="237"/>
        <v>Jul</v>
      </c>
      <c r="O1286" s="23">
        <f t="shared" si="243"/>
        <v>2022</v>
      </c>
    </row>
    <row r="1287" spans="1:15" x14ac:dyDescent="0.55000000000000004">
      <c r="A1287" s="33">
        <v>44771</v>
      </c>
      <c r="B1287" s="9" t="s">
        <v>11974</v>
      </c>
      <c r="C1287" s="9">
        <v>11</v>
      </c>
      <c r="D1287" s="9" t="s">
        <v>14118</v>
      </c>
      <c r="E1287" s="10" t="s">
        <v>14121</v>
      </c>
      <c r="F1287" s="10" t="str">
        <f t="shared" si="239"/>
        <v>B09J2QCKKM</v>
      </c>
      <c r="G1287" s="10" t="str">
        <f t="shared" si="239"/>
        <v>USBImmersionRods</v>
      </c>
      <c r="H1287" s="23">
        <f t="shared" si="239"/>
        <v>1499</v>
      </c>
      <c r="I1287" s="23">
        <f t="shared" si="239"/>
        <v>3500</v>
      </c>
      <c r="J1287" s="11">
        <f t="shared" si="239"/>
        <v>0.56999999999999995</v>
      </c>
      <c r="K1287" s="23">
        <f t="shared" si="240"/>
        <v>38500</v>
      </c>
      <c r="L1287" s="23">
        <f t="shared" si="241"/>
        <v>7090.27</v>
      </c>
      <c r="M1287" s="23">
        <f t="shared" si="242"/>
        <v>29</v>
      </c>
      <c r="N1287" s="23" t="str">
        <f t="shared" si="237"/>
        <v>Jul</v>
      </c>
      <c r="O1287" s="23">
        <f t="shared" si="243"/>
        <v>2022</v>
      </c>
    </row>
    <row r="1288" spans="1:15" x14ac:dyDescent="0.55000000000000004">
      <c r="A1288" s="33">
        <v>44772</v>
      </c>
      <c r="B1288" s="9" t="s">
        <v>11984</v>
      </c>
      <c r="C1288" s="9">
        <v>11</v>
      </c>
      <c r="D1288" s="9" t="s">
        <v>14119</v>
      </c>
      <c r="E1288" s="10" t="s">
        <v>14124</v>
      </c>
      <c r="F1288" s="10" t="str">
        <f t="shared" si="239"/>
        <v>B09XRBJ94N</v>
      </c>
      <c r="G1288" s="10" t="str">
        <f t="shared" si="239"/>
        <v>USBSandwichMakers</v>
      </c>
      <c r="H1288" s="23">
        <f t="shared" si="239"/>
        <v>2092</v>
      </c>
      <c r="I1288" s="23">
        <f t="shared" si="239"/>
        <v>4600</v>
      </c>
      <c r="J1288" s="11">
        <f t="shared" si="239"/>
        <v>0.55000000000000004</v>
      </c>
      <c r="K1288" s="23">
        <f t="shared" si="240"/>
        <v>50600</v>
      </c>
      <c r="L1288" s="23">
        <f t="shared" si="241"/>
        <v>10355.4</v>
      </c>
      <c r="M1288" s="23">
        <f t="shared" si="242"/>
        <v>30</v>
      </c>
      <c r="N1288" s="23" t="str">
        <f t="shared" si="237"/>
        <v>Jul</v>
      </c>
      <c r="O1288" s="23">
        <f t="shared" si="243"/>
        <v>2022</v>
      </c>
    </row>
    <row r="1289" spans="1:15" x14ac:dyDescent="0.55000000000000004">
      <c r="A1289" s="33">
        <v>44773</v>
      </c>
      <c r="B1289" s="9" t="s">
        <v>11996</v>
      </c>
      <c r="C1289" s="9">
        <v>11</v>
      </c>
      <c r="D1289" s="9" t="s">
        <v>14118</v>
      </c>
      <c r="E1289" s="10" t="s">
        <v>14121</v>
      </c>
      <c r="F1289" s="10" t="str">
        <f t="shared" si="239"/>
        <v>B07SLNG3LW</v>
      </c>
      <c r="G1289" s="10" t="str">
        <f t="shared" si="239"/>
        <v>Vacuums</v>
      </c>
      <c r="H1289" s="23">
        <f t="shared" si="239"/>
        <v>3859</v>
      </c>
      <c r="I1289" s="23">
        <f t="shared" si="239"/>
        <v>10295</v>
      </c>
      <c r="J1289" s="11">
        <f t="shared" si="239"/>
        <v>0.63</v>
      </c>
      <c r="K1289" s="23">
        <f t="shared" si="240"/>
        <v>113245</v>
      </c>
      <c r="L1289" s="23">
        <f t="shared" si="241"/>
        <v>15706.13</v>
      </c>
      <c r="M1289" s="23">
        <f t="shared" si="242"/>
        <v>31</v>
      </c>
      <c r="N1289" s="23" t="str">
        <f t="shared" si="237"/>
        <v>Jul</v>
      </c>
      <c r="O1289" s="23">
        <f t="shared" si="243"/>
        <v>2022</v>
      </c>
    </row>
    <row r="1290" spans="1:15" x14ac:dyDescent="0.55000000000000004">
      <c r="A1290" s="33">
        <v>44774</v>
      </c>
      <c r="B1290" s="9" t="s">
        <v>12008</v>
      </c>
      <c r="C1290" s="9">
        <v>11</v>
      </c>
      <c r="D1290" s="9" t="s">
        <v>14119</v>
      </c>
      <c r="E1290" s="10" t="s">
        <v>14124</v>
      </c>
      <c r="F1290" s="10" t="str">
        <f t="shared" si="239"/>
        <v>B0BNDGL26T</v>
      </c>
      <c r="G1290" s="10" t="str">
        <f t="shared" si="239"/>
        <v>USBJuicerMixerGrinders</v>
      </c>
      <c r="H1290" s="23">
        <f t="shared" si="239"/>
        <v>499</v>
      </c>
      <c r="I1290" s="23">
        <f t="shared" si="239"/>
        <v>2199</v>
      </c>
      <c r="J1290" s="11">
        <f t="shared" si="239"/>
        <v>0.77</v>
      </c>
      <c r="K1290" s="23">
        <f t="shared" si="240"/>
        <v>24189</v>
      </c>
      <c r="L1290" s="23">
        <f t="shared" si="241"/>
        <v>1262.4699999999998</v>
      </c>
      <c r="M1290" s="23">
        <f t="shared" si="242"/>
        <v>1</v>
      </c>
      <c r="N1290" s="23" t="str">
        <f t="shared" si="237"/>
        <v>Aug</v>
      </c>
      <c r="O1290" s="23">
        <f t="shared" si="243"/>
        <v>2022</v>
      </c>
    </row>
    <row r="1291" spans="1:15" x14ac:dyDescent="0.55000000000000004">
      <c r="A1291" s="33">
        <v>44775</v>
      </c>
      <c r="B1291" s="9" t="s">
        <v>12018</v>
      </c>
      <c r="C1291" s="9">
        <v>9</v>
      </c>
      <c r="D1291" s="9" t="s">
        <v>14118</v>
      </c>
      <c r="E1291" s="10" t="s">
        <v>14121</v>
      </c>
      <c r="F1291" s="10" t="str">
        <f t="shared" si="239"/>
        <v>B095PWLLY6</v>
      </c>
      <c r="G1291" s="10" t="str">
        <f t="shared" si="239"/>
        <v>USBCeilingFans</v>
      </c>
      <c r="H1291" s="23">
        <f t="shared" si="239"/>
        <v>1804</v>
      </c>
      <c r="I1291" s="23">
        <f t="shared" si="239"/>
        <v>2380</v>
      </c>
      <c r="J1291" s="11">
        <f t="shared" si="239"/>
        <v>0.24</v>
      </c>
      <c r="K1291" s="23">
        <f t="shared" si="240"/>
        <v>21420</v>
      </c>
      <c r="L1291" s="23">
        <f t="shared" si="241"/>
        <v>12339.36</v>
      </c>
      <c r="M1291" s="23">
        <f t="shared" si="242"/>
        <v>2</v>
      </c>
      <c r="N1291" s="23" t="str">
        <f t="shared" si="237"/>
        <v>Aug</v>
      </c>
      <c r="O1291" s="23">
        <f t="shared" si="243"/>
        <v>2022</v>
      </c>
    </row>
    <row r="1292" spans="1:15" x14ac:dyDescent="0.55000000000000004">
      <c r="A1292" s="33">
        <v>44776</v>
      </c>
      <c r="B1292" s="9" t="s">
        <v>12030</v>
      </c>
      <c r="C1292" s="9">
        <v>5</v>
      </c>
      <c r="D1292" s="9" t="s">
        <v>14119</v>
      </c>
      <c r="E1292" s="10" t="s">
        <v>14124</v>
      </c>
      <c r="F1292" s="10" t="str">
        <f t="shared" si="239"/>
        <v>B07Y9PY6Y1</v>
      </c>
      <c r="G1292" s="10" t="str">
        <f t="shared" si="239"/>
        <v>USBJuicerMixerGrinders</v>
      </c>
      <c r="H1292" s="23">
        <f t="shared" si="239"/>
        <v>6525</v>
      </c>
      <c r="I1292" s="23">
        <f t="shared" si="239"/>
        <v>8820</v>
      </c>
      <c r="J1292" s="11">
        <f t="shared" si="239"/>
        <v>0.26</v>
      </c>
      <c r="K1292" s="23">
        <f t="shared" si="240"/>
        <v>44100</v>
      </c>
      <c r="L1292" s="23">
        <f t="shared" si="241"/>
        <v>24142.5</v>
      </c>
      <c r="M1292" s="23">
        <f t="shared" si="242"/>
        <v>3</v>
      </c>
      <c r="N1292" s="23" t="str">
        <f t="shared" si="237"/>
        <v>Aug</v>
      </c>
      <c r="O1292" s="23">
        <f t="shared" si="243"/>
        <v>2022</v>
      </c>
    </row>
    <row r="1293" spans="1:15" x14ac:dyDescent="0.55000000000000004">
      <c r="A1293" s="33">
        <v>44777</v>
      </c>
      <c r="B1293" s="9" t="s">
        <v>12042</v>
      </c>
      <c r="C1293" s="9">
        <v>8</v>
      </c>
      <c r="D1293" s="9" t="s">
        <v>14118</v>
      </c>
      <c r="E1293" s="10" t="s">
        <v>14121</v>
      </c>
      <c r="F1293" s="10" t="str">
        <f t="shared" si="239"/>
        <v>B0BJ966M5K</v>
      </c>
      <c r="G1293" s="10" t="str">
        <f t="shared" si="239"/>
        <v>USBWaterFilters&amp;Purifiers</v>
      </c>
      <c r="H1293" s="23">
        <f t="shared" si="239"/>
        <v>4999</v>
      </c>
      <c r="I1293" s="23">
        <f t="shared" si="239"/>
        <v>24999</v>
      </c>
      <c r="J1293" s="11">
        <f t="shared" si="239"/>
        <v>0.8</v>
      </c>
      <c r="K1293" s="23">
        <f t="shared" si="240"/>
        <v>199992</v>
      </c>
      <c r="L1293" s="23">
        <f t="shared" si="241"/>
        <v>7998.3999999999978</v>
      </c>
      <c r="M1293" s="23">
        <f t="shared" si="242"/>
        <v>4</v>
      </c>
      <c r="N1293" s="23" t="str">
        <f t="shared" si="237"/>
        <v>Aug</v>
      </c>
      <c r="O1293" s="23">
        <f t="shared" si="243"/>
        <v>2022</v>
      </c>
    </row>
    <row r="1294" spans="1:15" x14ac:dyDescent="0.55000000000000004">
      <c r="A1294" s="33">
        <v>44778</v>
      </c>
      <c r="B1294" s="9" t="s">
        <v>12052</v>
      </c>
      <c r="C1294" s="9">
        <v>7</v>
      </c>
      <c r="D1294" s="9" t="s">
        <v>14119</v>
      </c>
      <c r="E1294" s="10" t="s">
        <v>14124</v>
      </c>
      <c r="F1294" s="10" t="str">
        <f t="shared" ref="F1294:J1303" si="244">VLOOKUP($B1294,Cleaned_data,F$2,FALSE)</f>
        <v>B086GVRP63</v>
      </c>
      <c r="G1294" s="10" t="str">
        <f t="shared" si="244"/>
        <v>USBDripCoffeeMachines</v>
      </c>
      <c r="H1294" s="23">
        <f t="shared" si="244"/>
        <v>1189</v>
      </c>
      <c r="I1294" s="23">
        <f t="shared" si="244"/>
        <v>2400</v>
      </c>
      <c r="J1294" s="11">
        <f t="shared" si="244"/>
        <v>0.5</v>
      </c>
      <c r="K1294" s="23">
        <f t="shared" si="240"/>
        <v>16800</v>
      </c>
      <c r="L1294" s="23">
        <f t="shared" si="241"/>
        <v>4161.5</v>
      </c>
      <c r="M1294" s="23">
        <f t="shared" si="242"/>
        <v>5</v>
      </c>
      <c r="N1294" s="23" t="str">
        <f t="shared" si="237"/>
        <v>Aug</v>
      </c>
      <c r="O1294" s="23">
        <f t="shared" si="243"/>
        <v>2022</v>
      </c>
    </row>
    <row r="1295" spans="1:15" x14ac:dyDescent="0.55000000000000004">
      <c r="A1295" s="33">
        <v>44779</v>
      </c>
      <c r="B1295" s="9" t="s">
        <v>12063</v>
      </c>
      <c r="C1295" s="9">
        <v>6</v>
      </c>
      <c r="D1295" s="9" t="s">
        <v>14118</v>
      </c>
      <c r="E1295" s="10" t="s">
        <v>14121</v>
      </c>
      <c r="F1295" s="10" t="str">
        <f t="shared" si="244"/>
        <v>B08MVXPTDG</v>
      </c>
      <c r="G1295" s="10" t="str">
        <f t="shared" si="244"/>
        <v>USBFanHeaters</v>
      </c>
      <c r="H1295" s="23">
        <f t="shared" si="244"/>
        <v>2590</v>
      </c>
      <c r="I1295" s="23">
        <f t="shared" si="244"/>
        <v>4200</v>
      </c>
      <c r="J1295" s="11">
        <f t="shared" si="244"/>
        <v>0.38</v>
      </c>
      <c r="K1295" s="23">
        <f t="shared" si="240"/>
        <v>25200</v>
      </c>
      <c r="L1295" s="23">
        <f t="shared" si="241"/>
        <v>9634.7999999999993</v>
      </c>
      <c r="M1295" s="23">
        <f t="shared" si="242"/>
        <v>6</v>
      </c>
      <c r="N1295" s="23" t="str">
        <f t="shared" si="237"/>
        <v>Aug</v>
      </c>
      <c r="O1295" s="23">
        <f t="shared" si="243"/>
        <v>2022</v>
      </c>
    </row>
    <row r="1296" spans="1:15" x14ac:dyDescent="0.55000000000000004">
      <c r="A1296" s="33">
        <v>44780</v>
      </c>
      <c r="B1296" s="9" t="s">
        <v>12075</v>
      </c>
      <c r="C1296" s="23">
        <v>15</v>
      </c>
      <c r="D1296" s="9" t="s">
        <v>14119</v>
      </c>
      <c r="E1296" s="10" t="s">
        <v>14124</v>
      </c>
      <c r="F1296" s="10" t="str">
        <f t="shared" si="244"/>
        <v>B0BMZ6SY89</v>
      </c>
      <c r="G1296" s="10" t="str">
        <f t="shared" si="244"/>
        <v>USBFanHeaters</v>
      </c>
      <c r="H1296" s="23">
        <f t="shared" si="244"/>
        <v>899</v>
      </c>
      <c r="I1296" s="23">
        <f t="shared" si="244"/>
        <v>1599</v>
      </c>
      <c r="J1296" s="11">
        <f t="shared" si="244"/>
        <v>0.44</v>
      </c>
      <c r="K1296" s="23">
        <f t="shared" si="240"/>
        <v>23985</v>
      </c>
      <c r="L1296" s="23">
        <f t="shared" si="241"/>
        <v>7551.6</v>
      </c>
      <c r="M1296" s="23">
        <f t="shared" si="242"/>
        <v>7</v>
      </c>
      <c r="N1296" s="23" t="str">
        <f t="shared" si="237"/>
        <v>Aug</v>
      </c>
      <c r="O1296" s="23">
        <f t="shared" si="243"/>
        <v>2022</v>
      </c>
    </row>
    <row r="1297" spans="1:15" x14ac:dyDescent="0.55000000000000004">
      <c r="A1297" s="33">
        <v>44781</v>
      </c>
      <c r="B1297" s="9" t="s">
        <v>12085</v>
      </c>
      <c r="C1297" s="9">
        <v>23</v>
      </c>
      <c r="D1297" s="9" t="s">
        <v>14118</v>
      </c>
      <c r="E1297" s="10" t="s">
        <v>14121</v>
      </c>
      <c r="F1297" s="10" t="str">
        <f t="shared" si="244"/>
        <v>B09P1MFKG1</v>
      </c>
      <c r="G1297" s="10" t="str">
        <f t="shared" si="244"/>
        <v>USBFanHeaters</v>
      </c>
      <c r="H1297" s="23">
        <f t="shared" si="244"/>
        <v>998</v>
      </c>
      <c r="I1297" s="23">
        <f t="shared" si="244"/>
        <v>2999</v>
      </c>
      <c r="J1297" s="11">
        <f t="shared" si="244"/>
        <v>0.67</v>
      </c>
      <c r="K1297" s="23">
        <f t="shared" si="240"/>
        <v>68977</v>
      </c>
      <c r="L1297" s="23">
        <f t="shared" si="241"/>
        <v>7574.8199999999988</v>
      </c>
      <c r="M1297" s="23">
        <f t="shared" si="242"/>
        <v>8</v>
      </c>
      <c r="N1297" s="23" t="str">
        <f t="shared" si="237"/>
        <v>Aug</v>
      </c>
      <c r="O1297" s="23">
        <f t="shared" si="243"/>
        <v>2022</v>
      </c>
    </row>
    <row r="1298" spans="1:15" x14ac:dyDescent="0.55000000000000004">
      <c r="A1298" s="33">
        <v>44782</v>
      </c>
      <c r="B1298" s="9" t="s">
        <v>12096</v>
      </c>
      <c r="C1298" s="9">
        <v>14</v>
      </c>
      <c r="D1298" s="9" t="s">
        <v>14119</v>
      </c>
      <c r="E1298" s="10" t="s">
        <v>14124</v>
      </c>
      <c r="F1298" s="10" t="str">
        <f t="shared" si="244"/>
        <v>B01LY9W8AF</v>
      </c>
      <c r="G1298" s="10" t="str">
        <f t="shared" si="244"/>
        <v>USBLaundryBaskets</v>
      </c>
      <c r="H1298" s="23">
        <f t="shared" si="244"/>
        <v>998.06</v>
      </c>
      <c r="I1298" s="23">
        <f t="shared" si="244"/>
        <v>1282</v>
      </c>
      <c r="J1298" s="11">
        <f t="shared" si="244"/>
        <v>0.22</v>
      </c>
      <c r="K1298" s="23">
        <f t="shared" si="240"/>
        <v>17948</v>
      </c>
      <c r="L1298" s="23">
        <f t="shared" si="241"/>
        <v>10898.815200000001</v>
      </c>
      <c r="M1298" s="23">
        <f t="shared" si="242"/>
        <v>9</v>
      </c>
      <c r="N1298" s="23" t="str">
        <f t="shared" si="237"/>
        <v>Aug</v>
      </c>
      <c r="O1298" s="23">
        <f t="shared" si="243"/>
        <v>2022</v>
      </c>
    </row>
    <row r="1299" spans="1:15" x14ac:dyDescent="0.55000000000000004">
      <c r="A1299" s="33">
        <v>44783</v>
      </c>
      <c r="B1299" s="9" t="s">
        <v>12108</v>
      </c>
      <c r="C1299" s="9">
        <v>9</v>
      </c>
      <c r="D1299" s="9" t="s">
        <v>14118</v>
      </c>
      <c r="E1299" s="10" t="s">
        <v>14121</v>
      </c>
      <c r="F1299" s="10" t="str">
        <f t="shared" si="244"/>
        <v>B07ZJND9B9</v>
      </c>
      <c r="G1299" s="10" t="str">
        <f t="shared" si="244"/>
        <v>USBCeilingFans</v>
      </c>
      <c r="H1299" s="23">
        <f t="shared" si="244"/>
        <v>1099</v>
      </c>
      <c r="I1299" s="23">
        <f t="shared" si="244"/>
        <v>1990</v>
      </c>
      <c r="J1299" s="11">
        <f t="shared" si="244"/>
        <v>0.45</v>
      </c>
      <c r="K1299" s="23">
        <f t="shared" si="240"/>
        <v>17910</v>
      </c>
      <c r="L1299" s="23">
        <f t="shared" si="241"/>
        <v>5440.05</v>
      </c>
      <c r="M1299" s="23">
        <f t="shared" si="242"/>
        <v>10</v>
      </c>
      <c r="N1299" s="23" t="str">
        <f t="shared" si="237"/>
        <v>Aug</v>
      </c>
      <c r="O1299" s="23">
        <f t="shared" si="243"/>
        <v>2022</v>
      </c>
    </row>
    <row r="1300" spans="1:15" x14ac:dyDescent="0.55000000000000004">
      <c r="A1300" s="33">
        <v>44784</v>
      </c>
      <c r="B1300" s="9" t="s">
        <v>12118</v>
      </c>
      <c r="C1300" s="9">
        <v>4</v>
      </c>
      <c r="D1300" s="9" t="s">
        <v>14119</v>
      </c>
      <c r="E1300" s="10" t="s">
        <v>14124</v>
      </c>
      <c r="F1300" s="10" t="str">
        <f t="shared" si="244"/>
        <v>B0B2CWRDB1</v>
      </c>
      <c r="G1300" s="10" t="str">
        <f t="shared" si="244"/>
        <v>USBPressureWashers,Steam&amp;WindowCleaners</v>
      </c>
      <c r="H1300" s="23">
        <f t="shared" si="244"/>
        <v>5999</v>
      </c>
      <c r="I1300" s="23">
        <f t="shared" si="244"/>
        <v>9999</v>
      </c>
      <c r="J1300" s="11">
        <f t="shared" si="244"/>
        <v>0.4</v>
      </c>
      <c r="K1300" s="23">
        <f t="shared" si="240"/>
        <v>39996</v>
      </c>
      <c r="L1300" s="23">
        <f t="shared" si="241"/>
        <v>14397.6</v>
      </c>
      <c r="M1300" s="23">
        <f t="shared" si="242"/>
        <v>11</v>
      </c>
      <c r="N1300" s="23" t="str">
        <f t="shared" si="237"/>
        <v>Aug</v>
      </c>
      <c r="O1300" s="23">
        <f t="shared" si="243"/>
        <v>2022</v>
      </c>
    </row>
    <row r="1301" spans="1:15" x14ac:dyDescent="0.55000000000000004">
      <c r="A1301" s="33">
        <v>44785</v>
      </c>
      <c r="B1301" s="9" t="s">
        <v>12128</v>
      </c>
      <c r="C1301" s="9">
        <v>3</v>
      </c>
      <c r="D1301" s="9" t="s">
        <v>14118</v>
      </c>
      <c r="E1301" s="10" t="s">
        <v>14121</v>
      </c>
      <c r="F1301" s="10" t="str">
        <f t="shared" si="244"/>
        <v>B072NCN9M4</v>
      </c>
      <c r="G1301" s="10" t="str">
        <f t="shared" si="244"/>
        <v>Vacuums</v>
      </c>
      <c r="H1301" s="23">
        <f t="shared" si="244"/>
        <v>8886</v>
      </c>
      <c r="I1301" s="23">
        <f t="shared" si="244"/>
        <v>11850</v>
      </c>
      <c r="J1301" s="11">
        <f t="shared" si="244"/>
        <v>0.25</v>
      </c>
      <c r="K1301" s="23">
        <f t="shared" si="240"/>
        <v>35550</v>
      </c>
      <c r="L1301" s="23">
        <f t="shared" si="241"/>
        <v>19993.5</v>
      </c>
      <c r="M1301" s="23">
        <f t="shared" si="242"/>
        <v>12</v>
      </c>
      <c r="N1301" s="23" t="str">
        <f t="shared" si="237"/>
        <v>Aug</v>
      </c>
      <c r="O1301" s="23">
        <f t="shared" si="243"/>
        <v>2022</v>
      </c>
    </row>
    <row r="1302" spans="1:15" x14ac:dyDescent="0.55000000000000004">
      <c r="A1302" s="33">
        <v>44786</v>
      </c>
      <c r="B1302" s="9" t="s">
        <v>12140</v>
      </c>
      <c r="C1302" s="9">
        <v>8</v>
      </c>
      <c r="D1302" s="9" t="s">
        <v>14119</v>
      </c>
      <c r="E1302" s="10" t="s">
        <v>14124</v>
      </c>
      <c r="F1302" s="10" t="str">
        <f t="shared" si="244"/>
        <v>B08SKZ2RMG</v>
      </c>
      <c r="G1302" s="10" t="str">
        <f t="shared" si="244"/>
        <v>LintShavers</v>
      </c>
      <c r="H1302" s="23">
        <f t="shared" si="244"/>
        <v>475</v>
      </c>
      <c r="I1302" s="23">
        <f t="shared" si="244"/>
        <v>999</v>
      </c>
      <c r="J1302" s="11">
        <f t="shared" si="244"/>
        <v>0.52</v>
      </c>
      <c r="K1302" s="23">
        <f t="shared" si="240"/>
        <v>7992</v>
      </c>
      <c r="L1302" s="23">
        <f t="shared" si="241"/>
        <v>1824</v>
      </c>
      <c r="M1302" s="23">
        <f t="shared" si="242"/>
        <v>13</v>
      </c>
      <c r="N1302" s="23" t="str">
        <f t="shared" si="237"/>
        <v>Aug</v>
      </c>
      <c r="O1302" s="23">
        <f t="shared" si="243"/>
        <v>2022</v>
      </c>
    </row>
    <row r="1303" spans="1:15" x14ac:dyDescent="0.55000000000000004">
      <c r="A1303" s="33">
        <v>44787</v>
      </c>
      <c r="B1303" s="9" t="s">
        <v>12150</v>
      </c>
      <c r="C1303" s="9">
        <v>12</v>
      </c>
      <c r="D1303" s="9" t="s">
        <v>14118</v>
      </c>
      <c r="E1303" s="10" t="s">
        <v>14121</v>
      </c>
      <c r="F1303" s="10" t="str">
        <f t="shared" si="244"/>
        <v>B0B53DS4TF</v>
      </c>
      <c r="G1303" s="10" t="str">
        <f t="shared" si="244"/>
        <v>AirFryers</v>
      </c>
      <c r="H1303" s="23">
        <f t="shared" si="244"/>
        <v>4995</v>
      </c>
      <c r="I1303" s="23">
        <f t="shared" si="244"/>
        <v>20049</v>
      </c>
      <c r="J1303" s="11">
        <f t="shared" si="244"/>
        <v>0.75</v>
      </c>
      <c r="K1303" s="23">
        <f t="shared" si="240"/>
        <v>240588</v>
      </c>
      <c r="L1303" s="23">
        <f t="shared" si="241"/>
        <v>14985</v>
      </c>
      <c r="M1303" s="23">
        <f t="shared" si="242"/>
        <v>14</v>
      </c>
      <c r="N1303" s="23" t="str">
        <f t="shared" si="237"/>
        <v>Aug</v>
      </c>
      <c r="O1303" s="23">
        <f t="shared" si="243"/>
        <v>2022</v>
      </c>
    </row>
    <row r="1304" spans="1:15" x14ac:dyDescent="0.55000000000000004">
      <c r="A1304" s="33">
        <v>44788</v>
      </c>
      <c r="B1304" s="9" t="s">
        <v>12161</v>
      </c>
      <c r="C1304" s="9">
        <v>15</v>
      </c>
      <c r="D1304" s="9" t="s">
        <v>14119</v>
      </c>
      <c r="E1304" s="10" t="s">
        <v>14124</v>
      </c>
      <c r="F1304" s="10" t="str">
        <f t="shared" ref="F1304:J1313" si="245">VLOOKUP($B1304,Cleaned_data,F$2,FALSE)</f>
        <v>B08BJN4MP3</v>
      </c>
      <c r="G1304" s="10" t="str">
        <f t="shared" si="245"/>
        <v>USBWaterFilters&amp;Purifiers</v>
      </c>
      <c r="H1304" s="23">
        <f t="shared" si="245"/>
        <v>13999</v>
      </c>
      <c r="I1304" s="23">
        <f t="shared" si="245"/>
        <v>24850</v>
      </c>
      <c r="J1304" s="11">
        <f t="shared" si="245"/>
        <v>0.44</v>
      </c>
      <c r="K1304" s="23">
        <f t="shared" si="240"/>
        <v>372750</v>
      </c>
      <c r="L1304" s="23">
        <f t="shared" si="241"/>
        <v>117591.6</v>
      </c>
      <c r="M1304" s="23">
        <f t="shared" si="242"/>
        <v>15</v>
      </c>
      <c r="N1304" s="23" t="str">
        <f t="shared" si="237"/>
        <v>Aug</v>
      </c>
      <c r="O1304" s="23">
        <f t="shared" si="243"/>
        <v>2022</v>
      </c>
    </row>
    <row r="1305" spans="1:15" x14ac:dyDescent="0.55000000000000004">
      <c r="A1305" s="33">
        <v>44789</v>
      </c>
      <c r="B1305" s="9" t="s">
        <v>12172</v>
      </c>
      <c r="C1305" s="9">
        <v>17</v>
      </c>
      <c r="D1305" s="9" t="s">
        <v>14118</v>
      </c>
      <c r="E1305" s="10" t="s">
        <v>14121</v>
      </c>
      <c r="F1305" s="10" t="str">
        <f t="shared" si="245"/>
        <v>B0BCYQY9X5</v>
      </c>
      <c r="G1305" s="10" t="str">
        <f t="shared" si="245"/>
        <v>USBWaterFilters&amp;Purifiers</v>
      </c>
      <c r="H1305" s="23">
        <f t="shared" si="245"/>
        <v>8499</v>
      </c>
      <c r="I1305" s="23">
        <f t="shared" si="245"/>
        <v>16490</v>
      </c>
      <c r="J1305" s="11">
        <f t="shared" si="245"/>
        <v>0.48</v>
      </c>
      <c r="K1305" s="23">
        <f t="shared" si="240"/>
        <v>280330</v>
      </c>
      <c r="L1305" s="23">
        <f t="shared" si="241"/>
        <v>75131.16</v>
      </c>
      <c r="M1305" s="23">
        <f t="shared" si="242"/>
        <v>16</v>
      </c>
      <c r="N1305" s="23" t="str">
        <f t="shared" si="237"/>
        <v>Aug</v>
      </c>
      <c r="O1305" s="23">
        <f t="shared" si="243"/>
        <v>2022</v>
      </c>
    </row>
    <row r="1306" spans="1:15" x14ac:dyDescent="0.55000000000000004">
      <c r="A1306" s="33">
        <v>44790</v>
      </c>
      <c r="B1306" s="9" t="s">
        <v>12183</v>
      </c>
      <c r="C1306" s="9">
        <v>3</v>
      </c>
      <c r="D1306" s="9" t="s">
        <v>14119</v>
      </c>
      <c r="E1306" s="10" t="s">
        <v>14124</v>
      </c>
      <c r="F1306" s="10" t="str">
        <f t="shared" si="245"/>
        <v>B009UORDX4</v>
      </c>
      <c r="G1306" s="10" t="str">
        <f t="shared" si="245"/>
        <v>Irons</v>
      </c>
      <c r="H1306" s="23">
        <f t="shared" si="245"/>
        <v>949</v>
      </c>
      <c r="I1306" s="23">
        <f t="shared" si="245"/>
        <v>975</v>
      </c>
      <c r="J1306" s="11">
        <f t="shared" si="245"/>
        <v>0.03</v>
      </c>
      <c r="K1306" s="23">
        <f t="shared" si="240"/>
        <v>2925</v>
      </c>
      <c r="L1306" s="23">
        <f t="shared" si="241"/>
        <v>2761.59</v>
      </c>
      <c r="M1306" s="23">
        <f t="shared" si="242"/>
        <v>17</v>
      </c>
      <c r="N1306" s="23" t="str">
        <f t="shared" si="237"/>
        <v>Aug</v>
      </c>
      <c r="O1306" s="23">
        <f t="shared" si="243"/>
        <v>2022</v>
      </c>
    </row>
    <row r="1307" spans="1:15" x14ac:dyDescent="0.55000000000000004">
      <c r="A1307" s="33">
        <v>44791</v>
      </c>
      <c r="B1307" s="9" t="s">
        <v>12194</v>
      </c>
      <c r="C1307" s="9">
        <v>2</v>
      </c>
      <c r="D1307" s="9" t="s">
        <v>14118</v>
      </c>
      <c r="E1307" s="10" t="s">
        <v>14121</v>
      </c>
      <c r="F1307" s="10" t="str">
        <f t="shared" si="245"/>
        <v>B08VGDBF3B</v>
      </c>
      <c r="G1307" s="10" t="str">
        <f t="shared" si="245"/>
        <v>USBLaundryBaskets</v>
      </c>
      <c r="H1307" s="23">
        <f t="shared" si="245"/>
        <v>395</v>
      </c>
      <c r="I1307" s="23">
        <f t="shared" si="245"/>
        <v>499</v>
      </c>
      <c r="J1307" s="11">
        <f t="shared" si="245"/>
        <v>0.21</v>
      </c>
      <c r="K1307" s="23">
        <f t="shared" si="240"/>
        <v>998</v>
      </c>
      <c r="L1307" s="23">
        <f t="shared" si="241"/>
        <v>624.1</v>
      </c>
      <c r="M1307" s="23">
        <f t="shared" si="242"/>
        <v>18</v>
      </c>
      <c r="N1307" s="23" t="str">
        <f t="shared" si="237"/>
        <v>Aug</v>
      </c>
      <c r="O1307" s="23">
        <f t="shared" si="243"/>
        <v>2022</v>
      </c>
    </row>
    <row r="1308" spans="1:15" x14ac:dyDescent="0.55000000000000004">
      <c r="A1308" s="33">
        <v>44792</v>
      </c>
      <c r="B1308" s="9" t="s">
        <v>12204</v>
      </c>
      <c r="C1308" s="9">
        <v>9</v>
      </c>
      <c r="D1308" s="9" t="s">
        <v>14119</v>
      </c>
      <c r="E1308" s="10" t="s">
        <v>14124</v>
      </c>
      <c r="F1308" s="10" t="str">
        <f t="shared" si="245"/>
        <v>B012ELCYUG</v>
      </c>
      <c r="G1308" s="10" t="str">
        <f t="shared" si="245"/>
        <v>StandMixerAccessories</v>
      </c>
      <c r="H1308" s="23">
        <f t="shared" si="245"/>
        <v>635</v>
      </c>
      <c r="I1308" s="23">
        <f t="shared" si="245"/>
        <v>635</v>
      </c>
      <c r="J1308" s="11">
        <f t="shared" si="245"/>
        <v>0</v>
      </c>
      <c r="K1308" s="23">
        <f t="shared" si="240"/>
        <v>5715</v>
      </c>
      <c r="L1308" s="23">
        <f t="shared" si="241"/>
        <v>5715</v>
      </c>
      <c r="M1308" s="23">
        <f t="shared" si="242"/>
        <v>19</v>
      </c>
      <c r="N1308" s="23" t="str">
        <f t="shared" si="237"/>
        <v>Aug</v>
      </c>
      <c r="O1308" s="23">
        <f t="shared" si="243"/>
        <v>2022</v>
      </c>
    </row>
    <row r="1309" spans="1:15" x14ac:dyDescent="0.55000000000000004">
      <c r="A1309" s="33">
        <v>44793</v>
      </c>
      <c r="B1309" s="9" t="s">
        <v>12216</v>
      </c>
      <c r="C1309" s="9">
        <v>5</v>
      </c>
      <c r="D1309" s="9" t="s">
        <v>14118</v>
      </c>
      <c r="E1309" s="10" t="s">
        <v>14121</v>
      </c>
      <c r="F1309" s="10" t="str">
        <f t="shared" si="245"/>
        <v>B07S9M8YTY</v>
      </c>
      <c r="G1309" s="10" t="str">
        <f t="shared" si="245"/>
        <v>Irons</v>
      </c>
      <c r="H1309" s="23">
        <f t="shared" si="245"/>
        <v>717</v>
      </c>
      <c r="I1309" s="23">
        <f t="shared" si="245"/>
        <v>1390</v>
      </c>
      <c r="J1309" s="11">
        <f t="shared" si="245"/>
        <v>0.48</v>
      </c>
      <c r="K1309" s="23">
        <f t="shared" si="240"/>
        <v>6950</v>
      </c>
      <c r="L1309" s="23">
        <f t="shared" si="241"/>
        <v>1864.2</v>
      </c>
      <c r="M1309" s="23">
        <f t="shared" si="242"/>
        <v>20</v>
      </c>
      <c r="N1309" s="23" t="str">
        <f t="shared" si="237"/>
        <v>Aug</v>
      </c>
      <c r="O1309" s="23">
        <f t="shared" si="243"/>
        <v>2022</v>
      </c>
    </row>
    <row r="1310" spans="1:15" x14ac:dyDescent="0.55000000000000004">
      <c r="A1310" s="33">
        <v>44794</v>
      </c>
      <c r="B1310" s="9" t="s">
        <v>12226</v>
      </c>
      <c r="C1310" s="9">
        <v>6</v>
      </c>
      <c r="D1310" s="9" t="s">
        <v>14119</v>
      </c>
      <c r="E1310" s="10" t="s">
        <v>14124</v>
      </c>
      <c r="F1310" s="10" t="str">
        <f t="shared" si="245"/>
        <v>B0B19VJXQZ</v>
      </c>
      <c r="G1310" s="10" t="str">
        <f t="shared" si="245"/>
        <v>Vacuums</v>
      </c>
      <c r="H1310" s="23">
        <f t="shared" si="245"/>
        <v>27900</v>
      </c>
      <c r="I1310" s="23">
        <f t="shared" si="245"/>
        <v>59900</v>
      </c>
      <c r="J1310" s="11">
        <f t="shared" si="245"/>
        <v>0.53</v>
      </c>
      <c r="K1310" s="23">
        <f t="shared" si="240"/>
        <v>359400</v>
      </c>
      <c r="L1310" s="23">
        <f t="shared" si="241"/>
        <v>78678</v>
      </c>
      <c r="M1310" s="23">
        <f t="shared" si="242"/>
        <v>21</v>
      </c>
      <c r="N1310" s="23" t="str">
        <f t="shared" si="237"/>
        <v>Aug</v>
      </c>
      <c r="O1310" s="23">
        <f t="shared" si="243"/>
        <v>2022</v>
      </c>
    </row>
    <row r="1311" spans="1:15" x14ac:dyDescent="0.55000000000000004">
      <c r="A1311" s="33">
        <v>44795</v>
      </c>
      <c r="B1311" s="9" t="s">
        <v>12238</v>
      </c>
      <c r="C1311" s="9">
        <v>8</v>
      </c>
      <c r="D1311" s="9" t="s">
        <v>14118</v>
      </c>
      <c r="E1311" s="10" t="s">
        <v>14121</v>
      </c>
      <c r="F1311" s="10" t="str">
        <f t="shared" si="245"/>
        <v>B00SMFPJG0</v>
      </c>
      <c r="G1311" s="10" t="str">
        <f t="shared" si="245"/>
        <v>USBWaterCartridges</v>
      </c>
      <c r="H1311" s="23">
        <f t="shared" si="245"/>
        <v>649</v>
      </c>
      <c r="I1311" s="23">
        <f t="shared" si="245"/>
        <v>670</v>
      </c>
      <c r="J1311" s="11">
        <f t="shared" si="245"/>
        <v>0.03</v>
      </c>
      <c r="K1311" s="23">
        <f t="shared" si="240"/>
        <v>5360</v>
      </c>
      <c r="L1311" s="23">
        <f t="shared" si="241"/>
        <v>5036.24</v>
      </c>
      <c r="M1311" s="23">
        <f t="shared" si="242"/>
        <v>22</v>
      </c>
      <c r="N1311" s="23" t="str">
        <f t="shared" si="237"/>
        <v>Aug</v>
      </c>
      <c r="O1311" s="23">
        <f t="shared" si="243"/>
        <v>2022</v>
      </c>
    </row>
    <row r="1312" spans="1:15" x14ac:dyDescent="0.55000000000000004">
      <c r="A1312" s="33">
        <v>44796</v>
      </c>
      <c r="B1312" s="9" t="s">
        <v>12248</v>
      </c>
      <c r="C1312" s="9">
        <v>10</v>
      </c>
      <c r="D1312" s="9" t="s">
        <v>14119</v>
      </c>
      <c r="E1312" s="10" t="s">
        <v>14124</v>
      </c>
      <c r="F1312" s="10" t="str">
        <f t="shared" si="245"/>
        <v>B0BHYLCL19</v>
      </c>
      <c r="G1312" s="10" t="str">
        <f t="shared" si="245"/>
        <v>USBWaterPurifierAccessories</v>
      </c>
      <c r="H1312" s="23">
        <f t="shared" si="245"/>
        <v>193</v>
      </c>
      <c r="I1312" s="23">
        <f t="shared" si="245"/>
        <v>399</v>
      </c>
      <c r="J1312" s="11">
        <f t="shared" si="245"/>
        <v>0.52</v>
      </c>
      <c r="K1312" s="23">
        <f t="shared" si="240"/>
        <v>3990</v>
      </c>
      <c r="L1312" s="23">
        <f t="shared" si="241"/>
        <v>926.4</v>
      </c>
      <c r="M1312" s="23">
        <f t="shared" si="242"/>
        <v>23</v>
      </c>
      <c r="N1312" s="23" t="str">
        <f t="shared" si="237"/>
        <v>Aug</v>
      </c>
      <c r="O1312" s="23">
        <f t="shared" si="243"/>
        <v>2022</v>
      </c>
    </row>
    <row r="1313" spans="1:15" x14ac:dyDescent="0.55000000000000004">
      <c r="A1313" s="33">
        <v>44797</v>
      </c>
      <c r="B1313" s="9" t="s">
        <v>12259</v>
      </c>
      <c r="C1313" s="9">
        <v>15</v>
      </c>
      <c r="D1313" s="9" t="s">
        <v>14118</v>
      </c>
      <c r="E1313" s="10" t="s">
        <v>14121</v>
      </c>
      <c r="F1313" s="10" t="str">
        <f t="shared" si="245"/>
        <v>B0BPJBTB3F</v>
      </c>
      <c r="G1313" s="10" t="str">
        <f t="shared" si="245"/>
        <v>USBFanHeaters</v>
      </c>
      <c r="H1313" s="23">
        <f t="shared" si="245"/>
        <v>1299</v>
      </c>
      <c r="I1313" s="23">
        <f t="shared" si="245"/>
        <v>2495</v>
      </c>
      <c r="J1313" s="11">
        <f t="shared" si="245"/>
        <v>0.48</v>
      </c>
      <c r="K1313" s="23">
        <f t="shared" si="240"/>
        <v>37425</v>
      </c>
      <c r="L1313" s="23">
        <f t="shared" si="241"/>
        <v>10132.200000000001</v>
      </c>
      <c r="M1313" s="23">
        <f t="shared" si="242"/>
        <v>24</v>
      </c>
      <c r="N1313" s="23" t="str">
        <f t="shared" si="237"/>
        <v>Aug</v>
      </c>
      <c r="O1313" s="23">
        <f t="shared" si="243"/>
        <v>2022</v>
      </c>
    </row>
    <row r="1314" spans="1:15" x14ac:dyDescent="0.55000000000000004">
      <c r="A1314" s="33">
        <v>44798</v>
      </c>
      <c r="B1314" s="9" t="s">
        <v>12269</v>
      </c>
      <c r="C1314" s="9">
        <v>17</v>
      </c>
      <c r="D1314" s="9" t="s">
        <v>14119</v>
      </c>
      <c r="E1314" s="10" t="s">
        <v>14124</v>
      </c>
      <c r="F1314" s="10" t="str">
        <f t="shared" ref="F1314:J1323" si="246">VLOOKUP($B1314,Cleaned_data,F$2,FALSE)</f>
        <v>B08MXJYB2V</v>
      </c>
      <c r="G1314" s="10" t="str">
        <f t="shared" si="246"/>
        <v>USBMixerGrinders</v>
      </c>
      <c r="H1314" s="23">
        <f t="shared" si="246"/>
        <v>2449</v>
      </c>
      <c r="I1314" s="23">
        <f t="shared" si="246"/>
        <v>3390</v>
      </c>
      <c r="J1314" s="11">
        <f t="shared" si="246"/>
        <v>0.28000000000000003</v>
      </c>
      <c r="K1314" s="23">
        <f t="shared" si="240"/>
        <v>57630</v>
      </c>
      <c r="L1314" s="23">
        <f t="shared" si="241"/>
        <v>29975.759999999998</v>
      </c>
      <c r="M1314" s="23">
        <f t="shared" si="242"/>
        <v>25</v>
      </c>
      <c r="N1314" s="23" t="str">
        <f t="shared" si="237"/>
        <v>Aug</v>
      </c>
      <c r="O1314" s="23">
        <f t="shared" si="243"/>
        <v>2022</v>
      </c>
    </row>
    <row r="1315" spans="1:15" x14ac:dyDescent="0.55000000000000004">
      <c r="A1315" s="33">
        <v>44799</v>
      </c>
      <c r="B1315" s="9" t="s">
        <v>12281</v>
      </c>
      <c r="C1315" s="9">
        <v>18</v>
      </c>
      <c r="D1315" s="9" t="s">
        <v>14118</v>
      </c>
      <c r="E1315" s="10" t="s">
        <v>14121</v>
      </c>
      <c r="F1315" s="10" t="str">
        <f t="shared" si="246"/>
        <v>B081B1JL35</v>
      </c>
      <c r="G1315" s="10" t="str">
        <f t="shared" si="246"/>
        <v>USBInstantWaterHeaters</v>
      </c>
      <c r="H1315" s="23">
        <f t="shared" si="246"/>
        <v>1049</v>
      </c>
      <c r="I1315" s="23">
        <f t="shared" si="246"/>
        <v>2499</v>
      </c>
      <c r="J1315" s="11">
        <f t="shared" si="246"/>
        <v>0.57999999999999996</v>
      </c>
      <c r="K1315" s="23">
        <f t="shared" si="240"/>
        <v>44982</v>
      </c>
      <c r="L1315" s="23">
        <f t="shared" si="241"/>
        <v>7930.4400000000005</v>
      </c>
      <c r="M1315" s="23">
        <f t="shared" si="242"/>
        <v>26</v>
      </c>
      <c r="N1315" s="23" t="str">
        <f t="shared" si="237"/>
        <v>Aug</v>
      </c>
      <c r="O1315" s="23">
        <f t="shared" si="243"/>
        <v>2022</v>
      </c>
    </row>
    <row r="1316" spans="1:15" x14ac:dyDescent="0.55000000000000004">
      <c r="A1316" s="33">
        <v>44800</v>
      </c>
      <c r="B1316" s="9" t="s">
        <v>12290</v>
      </c>
      <c r="C1316" s="9">
        <v>6</v>
      </c>
      <c r="D1316" s="9" t="s">
        <v>14119</v>
      </c>
      <c r="E1316" s="10" t="s">
        <v>14124</v>
      </c>
      <c r="F1316" s="10" t="str">
        <f t="shared" si="246"/>
        <v>B09VL9KFDB</v>
      </c>
      <c r="G1316" s="10" t="str">
        <f t="shared" si="246"/>
        <v>USBTableFans</v>
      </c>
      <c r="H1316" s="23">
        <f t="shared" si="246"/>
        <v>2399</v>
      </c>
      <c r="I1316" s="23">
        <f t="shared" si="246"/>
        <v>4200</v>
      </c>
      <c r="J1316" s="11">
        <f t="shared" si="246"/>
        <v>0.43</v>
      </c>
      <c r="K1316" s="23">
        <f t="shared" si="240"/>
        <v>25200</v>
      </c>
      <c r="L1316" s="23">
        <f t="shared" si="241"/>
        <v>8204.5800000000017</v>
      </c>
      <c r="M1316" s="23">
        <f t="shared" si="242"/>
        <v>27</v>
      </c>
      <c r="N1316" s="23" t="str">
        <f t="shared" si="237"/>
        <v>Aug</v>
      </c>
      <c r="O1316" s="23">
        <f t="shared" si="243"/>
        <v>2022</v>
      </c>
    </row>
    <row r="1317" spans="1:15" x14ac:dyDescent="0.55000000000000004">
      <c r="A1317" s="33">
        <v>44801</v>
      </c>
      <c r="B1317" s="9" t="s">
        <v>12300</v>
      </c>
      <c r="C1317" s="9">
        <v>6</v>
      </c>
      <c r="D1317" s="9" t="s">
        <v>14118</v>
      </c>
      <c r="E1317" s="10" t="s">
        <v>14121</v>
      </c>
      <c r="F1317" s="10" t="str">
        <f t="shared" si="246"/>
        <v>B0B1MDZV9C</v>
      </c>
      <c r="G1317" s="10" t="str">
        <f t="shared" si="246"/>
        <v>Vacuums</v>
      </c>
      <c r="H1317" s="23">
        <f t="shared" si="246"/>
        <v>2286</v>
      </c>
      <c r="I1317" s="23">
        <f t="shared" si="246"/>
        <v>4495</v>
      </c>
      <c r="J1317" s="11">
        <f t="shared" si="246"/>
        <v>0.49</v>
      </c>
      <c r="K1317" s="23">
        <f t="shared" si="240"/>
        <v>26970</v>
      </c>
      <c r="L1317" s="23">
        <f t="shared" si="241"/>
        <v>6995.16</v>
      </c>
      <c r="M1317" s="23">
        <f t="shared" si="242"/>
        <v>28</v>
      </c>
      <c r="N1317" s="23" t="str">
        <f t="shared" si="237"/>
        <v>Aug</v>
      </c>
      <c r="O1317" s="23">
        <f t="shared" si="243"/>
        <v>2022</v>
      </c>
    </row>
    <row r="1318" spans="1:15" x14ac:dyDescent="0.55000000000000004">
      <c r="A1318" s="33">
        <v>44802</v>
      </c>
      <c r="B1318" s="9" t="s">
        <v>12311</v>
      </c>
      <c r="C1318" s="9">
        <v>6</v>
      </c>
      <c r="D1318" s="9" t="s">
        <v>14119</v>
      </c>
      <c r="E1318" s="10" t="s">
        <v>14124</v>
      </c>
      <c r="F1318" s="10" t="str">
        <f t="shared" si="246"/>
        <v>B08TT63N58</v>
      </c>
      <c r="G1318" s="10" t="str">
        <f t="shared" si="246"/>
        <v>USBJuicers</v>
      </c>
      <c r="H1318" s="23">
        <f t="shared" si="246"/>
        <v>499</v>
      </c>
      <c r="I1318" s="23">
        <f t="shared" si="246"/>
        <v>2199</v>
      </c>
      <c r="J1318" s="11">
        <f t="shared" si="246"/>
        <v>0.77</v>
      </c>
      <c r="K1318" s="23">
        <f t="shared" si="240"/>
        <v>13194</v>
      </c>
      <c r="L1318" s="23">
        <f t="shared" si="241"/>
        <v>688.61999999999989</v>
      </c>
      <c r="M1318" s="23">
        <f t="shared" si="242"/>
        <v>29</v>
      </c>
      <c r="N1318" s="23" t="str">
        <f t="shared" si="237"/>
        <v>Aug</v>
      </c>
      <c r="O1318" s="23">
        <f t="shared" si="243"/>
        <v>2022</v>
      </c>
    </row>
    <row r="1319" spans="1:15" x14ac:dyDescent="0.55000000000000004">
      <c r="A1319" s="33">
        <v>44803</v>
      </c>
      <c r="B1319" s="9" t="s">
        <v>12321</v>
      </c>
      <c r="C1319" s="9">
        <v>7</v>
      </c>
      <c r="D1319" s="9" t="s">
        <v>14118</v>
      </c>
      <c r="E1319" s="10" t="s">
        <v>14121</v>
      </c>
      <c r="F1319" s="10" t="str">
        <f t="shared" si="246"/>
        <v>B08YK7BBD2</v>
      </c>
      <c r="G1319" s="10" t="str">
        <f t="shared" si="246"/>
        <v>USBVacuumSealers</v>
      </c>
      <c r="H1319" s="23">
        <f t="shared" si="246"/>
        <v>429</v>
      </c>
      <c r="I1319" s="23">
        <f t="shared" si="246"/>
        <v>999</v>
      </c>
      <c r="J1319" s="11">
        <f t="shared" si="246"/>
        <v>0.56999999999999995</v>
      </c>
      <c r="K1319" s="23">
        <f t="shared" si="240"/>
        <v>6993</v>
      </c>
      <c r="L1319" s="23">
        <f t="shared" si="241"/>
        <v>1291.2900000000002</v>
      </c>
      <c r="M1319" s="23">
        <f t="shared" si="242"/>
        <v>30</v>
      </c>
      <c r="N1319" s="23" t="str">
        <f t="shared" si="237"/>
        <v>Aug</v>
      </c>
      <c r="O1319" s="23">
        <f t="shared" si="243"/>
        <v>2022</v>
      </c>
    </row>
    <row r="1320" spans="1:15" x14ac:dyDescent="0.55000000000000004">
      <c r="A1320" s="33">
        <v>44804</v>
      </c>
      <c r="B1320" s="9" t="s">
        <v>12331</v>
      </c>
      <c r="C1320" s="9">
        <v>7</v>
      </c>
      <c r="D1320" s="9" t="s">
        <v>14119</v>
      </c>
      <c r="E1320" s="10" t="s">
        <v>14124</v>
      </c>
      <c r="F1320" s="10" t="str">
        <f t="shared" si="246"/>
        <v>B07YQ5SN4H</v>
      </c>
      <c r="G1320" s="10" t="str">
        <f t="shared" si="246"/>
        <v>USBSandwichMakers</v>
      </c>
      <c r="H1320" s="23">
        <f t="shared" si="246"/>
        <v>299</v>
      </c>
      <c r="I1320" s="23">
        <f t="shared" si="246"/>
        <v>595</v>
      </c>
      <c r="J1320" s="11">
        <f t="shared" si="246"/>
        <v>0.5</v>
      </c>
      <c r="K1320" s="23">
        <f t="shared" si="240"/>
        <v>4165</v>
      </c>
      <c r="L1320" s="23">
        <f t="shared" si="241"/>
        <v>1046.5</v>
      </c>
      <c r="M1320" s="23">
        <f t="shared" si="242"/>
        <v>31</v>
      </c>
      <c r="N1320" s="23" t="str">
        <f t="shared" si="237"/>
        <v>Aug</v>
      </c>
      <c r="O1320" s="23">
        <f t="shared" si="243"/>
        <v>2022</v>
      </c>
    </row>
    <row r="1321" spans="1:15" x14ac:dyDescent="0.55000000000000004">
      <c r="A1321" s="33">
        <v>44805</v>
      </c>
      <c r="B1321" s="9" t="s">
        <v>12341</v>
      </c>
      <c r="C1321" s="9">
        <v>7</v>
      </c>
      <c r="D1321" s="9" t="s">
        <v>14118</v>
      </c>
      <c r="E1321" s="10" t="s">
        <v>14121</v>
      </c>
      <c r="F1321" s="10" t="str">
        <f t="shared" si="246"/>
        <v>B0B7FJNSZR</v>
      </c>
      <c r="G1321" s="10" t="str">
        <f t="shared" si="246"/>
        <v>USBWaterFilters&amp;Purifiers</v>
      </c>
      <c r="H1321" s="23">
        <f t="shared" si="246"/>
        <v>5395</v>
      </c>
      <c r="I1321" s="23">
        <f t="shared" si="246"/>
        <v>19990</v>
      </c>
      <c r="J1321" s="11">
        <f t="shared" si="246"/>
        <v>0.73</v>
      </c>
      <c r="K1321" s="23">
        <f t="shared" si="240"/>
        <v>139930</v>
      </c>
      <c r="L1321" s="23">
        <f t="shared" si="241"/>
        <v>10196.550000000001</v>
      </c>
      <c r="M1321" s="23">
        <f t="shared" si="242"/>
        <v>1</v>
      </c>
      <c r="N1321" s="23" t="str">
        <f t="shared" si="237"/>
        <v>Sep</v>
      </c>
      <c r="O1321" s="23">
        <f t="shared" si="243"/>
        <v>2022</v>
      </c>
    </row>
    <row r="1322" spans="1:15" x14ac:dyDescent="0.55000000000000004">
      <c r="A1322" s="33">
        <v>44806</v>
      </c>
      <c r="B1322" s="9" t="s">
        <v>12352</v>
      </c>
      <c r="C1322" s="9">
        <v>7</v>
      </c>
      <c r="D1322" s="9" t="s">
        <v>14119</v>
      </c>
      <c r="E1322" s="10" t="s">
        <v>14124</v>
      </c>
      <c r="F1322" s="10" t="str">
        <f t="shared" si="246"/>
        <v>B01N6IJG0F</v>
      </c>
      <c r="G1322" s="10" t="str">
        <f t="shared" si="246"/>
        <v>Irons</v>
      </c>
      <c r="H1322" s="23">
        <f t="shared" si="246"/>
        <v>559</v>
      </c>
      <c r="I1322" s="23">
        <f t="shared" si="246"/>
        <v>1010</v>
      </c>
      <c r="J1322" s="11">
        <f t="shared" si="246"/>
        <v>0.45</v>
      </c>
      <c r="K1322" s="23">
        <f t="shared" si="240"/>
        <v>7070</v>
      </c>
      <c r="L1322" s="23">
        <f t="shared" si="241"/>
        <v>2152.15</v>
      </c>
      <c r="M1322" s="23">
        <f t="shared" si="242"/>
        <v>2</v>
      </c>
      <c r="N1322" s="23" t="str">
        <f t="shared" si="237"/>
        <v>Sep</v>
      </c>
      <c r="O1322" s="23">
        <f t="shared" si="243"/>
        <v>2022</v>
      </c>
    </row>
    <row r="1323" spans="1:15" x14ac:dyDescent="0.55000000000000004">
      <c r="A1323" s="33">
        <v>44807</v>
      </c>
      <c r="B1323" s="9" t="s">
        <v>12364</v>
      </c>
      <c r="C1323" s="9">
        <v>7</v>
      </c>
      <c r="D1323" s="9" t="s">
        <v>14118</v>
      </c>
      <c r="E1323" s="10" t="s">
        <v>14121</v>
      </c>
      <c r="F1323" s="10" t="str">
        <f t="shared" si="246"/>
        <v>B0B84QN4CN</v>
      </c>
      <c r="G1323" s="10" t="str">
        <f t="shared" si="246"/>
        <v>Irons</v>
      </c>
      <c r="H1323" s="23">
        <f t="shared" si="246"/>
        <v>660</v>
      </c>
      <c r="I1323" s="23">
        <f t="shared" si="246"/>
        <v>1100</v>
      </c>
      <c r="J1323" s="11">
        <f t="shared" si="246"/>
        <v>0.4</v>
      </c>
      <c r="K1323" s="23">
        <f t="shared" si="240"/>
        <v>7700</v>
      </c>
      <c r="L1323" s="23">
        <f t="shared" si="241"/>
        <v>2772</v>
      </c>
      <c r="M1323" s="23">
        <f t="shared" si="242"/>
        <v>3</v>
      </c>
      <c r="N1323" s="23" t="str">
        <f t="shared" si="237"/>
        <v>Sep</v>
      </c>
      <c r="O1323" s="23">
        <f t="shared" si="243"/>
        <v>2022</v>
      </c>
    </row>
    <row r="1324" spans="1:15" x14ac:dyDescent="0.55000000000000004">
      <c r="A1324" s="33">
        <v>44808</v>
      </c>
      <c r="B1324" s="9" t="s">
        <v>12375</v>
      </c>
      <c r="C1324" s="9">
        <v>7</v>
      </c>
      <c r="D1324" s="9" t="s">
        <v>14119</v>
      </c>
      <c r="E1324" s="10" t="s">
        <v>14124</v>
      </c>
      <c r="F1324" s="10" t="str">
        <f t="shared" ref="F1324:J1333" si="247">VLOOKUP($B1324,Cleaned_data,F$2,FALSE)</f>
        <v>B0B8ZM9RVV</v>
      </c>
      <c r="G1324" s="10" t="str">
        <f t="shared" si="247"/>
        <v>USBEggBoilers</v>
      </c>
      <c r="H1324" s="23">
        <f t="shared" si="247"/>
        <v>419</v>
      </c>
      <c r="I1324" s="23">
        <f t="shared" si="247"/>
        <v>999</v>
      </c>
      <c r="J1324" s="11">
        <f t="shared" si="247"/>
        <v>0.57999999999999996</v>
      </c>
      <c r="K1324" s="23">
        <f t="shared" si="240"/>
        <v>6993</v>
      </c>
      <c r="L1324" s="23">
        <f t="shared" si="241"/>
        <v>1231.8600000000001</v>
      </c>
      <c r="M1324" s="23">
        <f t="shared" si="242"/>
        <v>4</v>
      </c>
      <c r="N1324" s="23" t="str">
        <f t="shared" si="237"/>
        <v>Sep</v>
      </c>
      <c r="O1324" s="23">
        <f t="shared" si="243"/>
        <v>2022</v>
      </c>
    </row>
    <row r="1325" spans="1:15" x14ac:dyDescent="0.55000000000000004">
      <c r="A1325" s="33">
        <v>44809</v>
      </c>
      <c r="B1325" s="9" t="s">
        <v>12386</v>
      </c>
      <c r="C1325" s="9">
        <v>7</v>
      </c>
      <c r="D1325" s="9" t="s">
        <v>14118</v>
      </c>
      <c r="E1325" s="10" t="s">
        <v>14121</v>
      </c>
      <c r="F1325" s="10" t="str">
        <f t="shared" si="247"/>
        <v>B01892MIPA</v>
      </c>
      <c r="G1325" s="10" t="str">
        <f t="shared" si="247"/>
        <v>USBStorageWaterHeaters</v>
      </c>
      <c r="H1325" s="23">
        <f t="shared" si="247"/>
        <v>7349</v>
      </c>
      <c r="I1325" s="23">
        <f t="shared" si="247"/>
        <v>10900</v>
      </c>
      <c r="J1325" s="11">
        <f t="shared" si="247"/>
        <v>0.33</v>
      </c>
      <c r="K1325" s="23">
        <f t="shared" si="240"/>
        <v>76300</v>
      </c>
      <c r="L1325" s="23">
        <f t="shared" si="241"/>
        <v>34466.81</v>
      </c>
      <c r="M1325" s="23">
        <f t="shared" si="242"/>
        <v>5</v>
      </c>
      <c r="N1325" s="23" t="str">
        <f t="shared" si="237"/>
        <v>Sep</v>
      </c>
      <c r="O1325" s="23">
        <f t="shared" si="243"/>
        <v>2022</v>
      </c>
    </row>
    <row r="1326" spans="1:15" x14ac:dyDescent="0.55000000000000004">
      <c r="A1326" s="33">
        <v>44810</v>
      </c>
      <c r="B1326" s="9" t="s">
        <v>12398</v>
      </c>
      <c r="C1326" s="9">
        <v>11</v>
      </c>
      <c r="D1326" s="9" t="s">
        <v>14119</v>
      </c>
      <c r="E1326" s="10" t="s">
        <v>14124</v>
      </c>
      <c r="F1326" s="10" t="str">
        <f t="shared" si="247"/>
        <v>B08ZHYNTM1</v>
      </c>
      <c r="G1326" s="10" t="str">
        <f t="shared" si="247"/>
        <v>USBCeilingFans</v>
      </c>
      <c r="H1326" s="23">
        <f t="shared" si="247"/>
        <v>2899</v>
      </c>
      <c r="I1326" s="23">
        <f t="shared" si="247"/>
        <v>4005</v>
      </c>
      <c r="J1326" s="11">
        <f t="shared" si="247"/>
        <v>0.28000000000000003</v>
      </c>
      <c r="K1326" s="23">
        <f t="shared" si="240"/>
        <v>44055</v>
      </c>
      <c r="L1326" s="23">
        <f t="shared" si="241"/>
        <v>22960.079999999998</v>
      </c>
      <c r="M1326" s="23">
        <f t="shared" si="242"/>
        <v>6</v>
      </c>
      <c r="N1326" s="23" t="str">
        <f t="shared" si="237"/>
        <v>Sep</v>
      </c>
      <c r="O1326" s="23">
        <f t="shared" si="243"/>
        <v>2022</v>
      </c>
    </row>
    <row r="1327" spans="1:15" x14ac:dyDescent="0.55000000000000004">
      <c r="A1327" s="33">
        <v>44811</v>
      </c>
      <c r="B1327" s="9" t="s">
        <v>12409</v>
      </c>
      <c r="C1327" s="23">
        <v>11</v>
      </c>
      <c r="D1327" s="9" t="s">
        <v>14118</v>
      </c>
      <c r="E1327" s="10" t="s">
        <v>14121</v>
      </c>
      <c r="F1327" s="10" t="str">
        <f t="shared" si="247"/>
        <v>B09SDDQQKP</v>
      </c>
      <c r="G1327" s="10" t="str">
        <f t="shared" si="247"/>
        <v>Vacuums</v>
      </c>
      <c r="H1327" s="23">
        <f t="shared" si="247"/>
        <v>1799</v>
      </c>
      <c r="I1327" s="23">
        <f t="shared" si="247"/>
        <v>3295</v>
      </c>
      <c r="J1327" s="11">
        <f t="shared" si="247"/>
        <v>0.45</v>
      </c>
      <c r="K1327" s="23">
        <f t="shared" si="240"/>
        <v>36245</v>
      </c>
      <c r="L1327" s="23">
        <f t="shared" si="241"/>
        <v>10883.95</v>
      </c>
      <c r="M1327" s="23">
        <f t="shared" si="242"/>
        <v>7</v>
      </c>
      <c r="N1327" s="23" t="str">
        <f t="shared" si="237"/>
        <v>Sep</v>
      </c>
      <c r="O1327" s="23">
        <f t="shared" si="243"/>
        <v>2022</v>
      </c>
    </row>
    <row r="1328" spans="1:15" x14ac:dyDescent="0.55000000000000004">
      <c r="A1328" s="33">
        <v>44812</v>
      </c>
      <c r="B1328" s="9" t="s">
        <v>12419</v>
      </c>
      <c r="C1328" s="9">
        <v>11</v>
      </c>
      <c r="D1328" s="9" t="s">
        <v>14119</v>
      </c>
      <c r="E1328" s="10" t="s">
        <v>14124</v>
      </c>
      <c r="F1328" s="10" t="str">
        <f t="shared" si="247"/>
        <v>B0B5RP43VN</v>
      </c>
      <c r="G1328" s="10" t="str">
        <f t="shared" si="247"/>
        <v>USBSandwichMakers</v>
      </c>
      <c r="H1328" s="23">
        <f t="shared" si="247"/>
        <v>1474</v>
      </c>
      <c r="I1328" s="23">
        <f t="shared" si="247"/>
        <v>4650</v>
      </c>
      <c r="J1328" s="11">
        <f t="shared" si="247"/>
        <v>0.68</v>
      </c>
      <c r="K1328" s="23">
        <f t="shared" si="240"/>
        <v>51150</v>
      </c>
      <c r="L1328" s="23">
        <f t="shared" si="241"/>
        <v>5188.4799999999996</v>
      </c>
      <c r="M1328" s="23">
        <f t="shared" si="242"/>
        <v>8</v>
      </c>
      <c r="N1328" s="23" t="str">
        <f t="shared" si="237"/>
        <v>Sep</v>
      </c>
      <c r="O1328" s="23">
        <f t="shared" si="243"/>
        <v>2022</v>
      </c>
    </row>
    <row r="1329" spans="1:15" x14ac:dyDescent="0.55000000000000004">
      <c r="A1329" s="33">
        <v>44813</v>
      </c>
      <c r="B1329" s="9" t="s">
        <v>12431</v>
      </c>
      <c r="C1329" s="9">
        <v>11</v>
      </c>
      <c r="D1329" s="9" t="s">
        <v>14118</v>
      </c>
      <c r="E1329" s="10" t="s">
        <v>14121</v>
      </c>
      <c r="F1329" s="10" t="str">
        <f t="shared" si="247"/>
        <v>B096NTB9XT</v>
      </c>
      <c r="G1329" s="10" t="str">
        <f t="shared" si="247"/>
        <v>USBWaterFilters&amp;Purifiers</v>
      </c>
      <c r="H1329" s="23">
        <f t="shared" si="247"/>
        <v>15999</v>
      </c>
      <c r="I1329" s="23">
        <f t="shared" si="247"/>
        <v>24500</v>
      </c>
      <c r="J1329" s="11">
        <f t="shared" si="247"/>
        <v>0.35</v>
      </c>
      <c r="K1329" s="23">
        <f t="shared" si="240"/>
        <v>269500</v>
      </c>
      <c r="L1329" s="23">
        <f t="shared" si="241"/>
        <v>114392.85</v>
      </c>
      <c r="M1329" s="23">
        <f t="shared" si="242"/>
        <v>9</v>
      </c>
      <c r="N1329" s="23" t="str">
        <f t="shared" ref="N1329:N1392" si="248">TEXT(A1329,"mmm")</f>
        <v>Sep</v>
      </c>
      <c r="O1329" s="23">
        <f t="shared" si="243"/>
        <v>2022</v>
      </c>
    </row>
    <row r="1330" spans="1:15" x14ac:dyDescent="0.55000000000000004">
      <c r="A1330" s="33">
        <v>44814</v>
      </c>
      <c r="B1330" s="9" t="s">
        <v>12442</v>
      </c>
      <c r="C1330" s="9">
        <v>9</v>
      </c>
      <c r="D1330" s="9" t="s">
        <v>14119</v>
      </c>
      <c r="E1330" s="10" t="s">
        <v>14124</v>
      </c>
      <c r="F1330" s="10" t="str">
        <f t="shared" si="247"/>
        <v>B078JF6X9B</v>
      </c>
      <c r="G1330" s="10" t="str">
        <f t="shared" si="247"/>
        <v>USBInstantWaterHeaters</v>
      </c>
      <c r="H1330" s="23">
        <f t="shared" si="247"/>
        <v>3645</v>
      </c>
      <c r="I1330" s="23">
        <f t="shared" si="247"/>
        <v>6070</v>
      </c>
      <c r="J1330" s="11">
        <f t="shared" si="247"/>
        <v>0.4</v>
      </c>
      <c r="K1330" s="23">
        <f t="shared" si="240"/>
        <v>54630</v>
      </c>
      <c r="L1330" s="23">
        <f t="shared" si="241"/>
        <v>19683</v>
      </c>
      <c r="M1330" s="23">
        <f t="shared" si="242"/>
        <v>10</v>
      </c>
      <c r="N1330" s="23" t="str">
        <f t="shared" si="248"/>
        <v>Sep</v>
      </c>
      <c r="O1330" s="23">
        <f t="shared" si="243"/>
        <v>2022</v>
      </c>
    </row>
    <row r="1331" spans="1:15" x14ac:dyDescent="0.55000000000000004">
      <c r="A1331" s="33">
        <v>44815</v>
      </c>
      <c r="B1331" s="9" t="s">
        <v>12453</v>
      </c>
      <c r="C1331" s="9">
        <v>5</v>
      </c>
      <c r="D1331" s="9" t="s">
        <v>14118</v>
      </c>
      <c r="E1331" s="10" t="s">
        <v>14121</v>
      </c>
      <c r="F1331" s="10" t="str">
        <f t="shared" si="247"/>
        <v>B08CGW4GYR</v>
      </c>
      <c r="G1331" s="10" t="str">
        <f t="shared" si="247"/>
        <v>USBHandBlenders</v>
      </c>
      <c r="H1331" s="23">
        <f t="shared" si="247"/>
        <v>375</v>
      </c>
      <c r="I1331" s="23">
        <f t="shared" si="247"/>
        <v>999</v>
      </c>
      <c r="J1331" s="11">
        <f t="shared" si="247"/>
        <v>0.62</v>
      </c>
      <c r="K1331" s="23">
        <f t="shared" si="240"/>
        <v>4995</v>
      </c>
      <c r="L1331" s="23">
        <f t="shared" si="241"/>
        <v>712.5</v>
      </c>
      <c r="M1331" s="23">
        <f t="shared" si="242"/>
        <v>11</v>
      </c>
      <c r="N1331" s="23" t="str">
        <f t="shared" si="248"/>
        <v>Sep</v>
      </c>
      <c r="O1331" s="23">
        <f t="shared" si="243"/>
        <v>2022</v>
      </c>
    </row>
    <row r="1332" spans="1:15" x14ac:dyDescent="0.55000000000000004">
      <c r="A1332" s="33">
        <v>44816</v>
      </c>
      <c r="B1332" s="9" t="s">
        <v>12463</v>
      </c>
      <c r="C1332" s="9">
        <v>8</v>
      </c>
      <c r="D1332" s="9" t="s">
        <v>14119</v>
      </c>
      <c r="E1332" s="10" t="s">
        <v>14124</v>
      </c>
      <c r="F1332" s="10" t="str">
        <f t="shared" si="247"/>
        <v>B00A328ENA</v>
      </c>
      <c r="G1332" s="10" t="str">
        <f t="shared" si="247"/>
        <v>USBRice&amp;PastaCookers</v>
      </c>
      <c r="H1332" s="23">
        <f t="shared" si="247"/>
        <v>2976</v>
      </c>
      <c r="I1332" s="23">
        <f t="shared" si="247"/>
        <v>3945</v>
      </c>
      <c r="J1332" s="11">
        <f t="shared" si="247"/>
        <v>0.25</v>
      </c>
      <c r="K1332" s="23">
        <f t="shared" si="240"/>
        <v>31560</v>
      </c>
      <c r="L1332" s="23">
        <f t="shared" si="241"/>
        <v>17856</v>
      </c>
      <c r="M1332" s="23">
        <f t="shared" si="242"/>
        <v>12</v>
      </c>
      <c r="N1332" s="23" t="str">
        <f t="shared" si="248"/>
        <v>Sep</v>
      </c>
      <c r="O1332" s="23">
        <f t="shared" si="243"/>
        <v>2022</v>
      </c>
    </row>
    <row r="1333" spans="1:15" x14ac:dyDescent="0.55000000000000004">
      <c r="A1333" s="33">
        <v>44817</v>
      </c>
      <c r="B1333" s="9" t="s">
        <v>12474</v>
      </c>
      <c r="C1333" s="9">
        <v>7</v>
      </c>
      <c r="D1333" s="9" t="s">
        <v>14118</v>
      </c>
      <c r="E1333" s="10" t="s">
        <v>14121</v>
      </c>
      <c r="F1333" s="10" t="str">
        <f t="shared" si="247"/>
        <v>B0763K5HLQ</v>
      </c>
      <c r="G1333" s="10" t="str">
        <f t="shared" si="247"/>
        <v>USBMilkFrothers</v>
      </c>
      <c r="H1333" s="23">
        <f t="shared" si="247"/>
        <v>1099</v>
      </c>
      <c r="I1333" s="23">
        <f t="shared" si="247"/>
        <v>1499</v>
      </c>
      <c r="J1333" s="11">
        <f t="shared" si="247"/>
        <v>0.27</v>
      </c>
      <c r="K1333" s="23">
        <f t="shared" si="240"/>
        <v>10493</v>
      </c>
      <c r="L1333" s="23">
        <f t="shared" si="241"/>
        <v>5615.8899999999994</v>
      </c>
      <c r="M1333" s="23">
        <f t="shared" si="242"/>
        <v>13</v>
      </c>
      <c r="N1333" s="23" t="str">
        <f t="shared" si="248"/>
        <v>Sep</v>
      </c>
      <c r="O1333" s="23">
        <f t="shared" si="243"/>
        <v>2022</v>
      </c>
    </row>
    <row r="1334" spans="1:15" x14ac:dyDescent="0.55000000000000004">
      <c r="A1334" s="33">
        <v>44818</v>
      </c>
      <c r="B1334" s="9" t="s">
        <v>12484</v>
      </c>
      <c r="C1334" s="9">
        <v>6</v>
      </c>
      <c r="D1334" s="9" t="s">
        <v>14119</v>
      </c>
      <c r="E1334" s="10" t="s">
        <v>14124</v>
      </c>
      <c r="F1334" s="10" t="str">
        <f t="shared" ref="F1334:J1343" si="249">VLOOKUP($B1334,Cleaned_data,F$2,FALSE)</f>
        <v>B09PDZNSBG</v>
      </c>
      <c r="G1334" s="10" t="str">
        <f t="shared" si="249"/>
        <v>Irons</v>
      </c>
      <c r="H1334" s="23">
        <f t="shared" si="249"/>
        <v>2575</v>
      </c>
      <c r="I1334" s="23">
        <f t="shared" si="249"/>
        <v>6700</v>
      </c>
      <c r="J1334" s="11">
        <f t="shared" si="249"/>
        <v>0.62</v>
      </c>
      <c r="K1334" s="23">
        <f t="shared" si="240"/>
        <v>40200</v>
      </c>
      <c r="L1334" s="23">
        <f t="shared" si="241"/>
        <v>5871</v>
      </c>
      <c r="M1334" s="23">
        <f t="shared" si="242"/>
        <v>14</v>
      </c>
      <c r="N1334" s="23" t="str">
        <f t="shared" si="248"/>
        <v>Sep</v>
      </c>
      <c r="O1334" s="23">
        <f t="shared" si="243"/>
        <v>2022</v>
      </c>
    </row>
    <row r="1335" spans="1:15" x14ac:dyDescent="0.55000000000000004">
      <c r="A1335" s="33">
        <v>44819</v>
      </c>
      <c r="B1335" s="9" t="s">
        <v>12496</v>
      </c>
      <c r="C1335" s="9">
        <v>15</v>
      </c>
      <c r="D1335" s="9" t="s">
        <v>14118</v>
      </c>
      <c r="E1335" s="10" t="s">
        <v>14121</v>
      </c>
      <c r="F1335" s="10" t="str">
        <f t="shared" si="249"/>
        <v>B085LPT5F4</v>
      </c>
      <c r="G1335" s="10" t="str">
        <f t="shared" si="249"/>
        <v>USBMixerGrinders</v>
      </c>
      <c r="H1335" s="23">
        <f t="shared" si="249"/>
        <v>1649</v>
      </c>
      <c r="I1335" s="23">
        <f t="shared" si="249"/>
        <v>2800</v>
      </c>
      <c r="J1335" s="11">
        <f t="shared" si="249"/>
        <v>0.41</v>
      </c>
      <c r="K1335" s="23">
        <f t="shared" si="240"/>
        <v>42000</v>
      </c>
      <c r="L1335" s="23">
        <f t="shared" si="241"/>
        <v>14593.650000000001</v>
      </c>
      <c r="M1335" s="23">
        <f t="shared" si="242"/>
        <v>15</v>
      </c>
      <c r="N1335" s="23" t="str">
        <f t="shared" si="248"/>
        <v>Sep</v>
      </c>
      <c r="O1335" s="23">
        <f t="shared" si="243"/>
        <v>2022</v>
      </c>
    </row>
    <row r="1336" spans="1:15" x14ac:dyDescent="0.55000000000000004">
      <c r="A1336" s="33">
        <v>44820</v>
      </c>
      <c r="B1336" s="9" t="s">
        <v>12507</v>
      </c>
      <c r="C1336" s="9">
        <v>23</v>
      </c>
      <c r="D1336" s="9" t="s">
        <v>14119</v>
      </c>
      <c r="E1336" s="10" t="s">
        <v>14124</v>
      </c>
      <c r="F1336" s="10" t="str">
        <f t="shared" si="249"/>
        <v>B0B9RZ4G4W</v>
      </c>
      <c r="G1336" s="10" t="str">
        <f t="shared" si="249"/>
        <v>USBHandBlenders</v>
      </c>
      <c r="H1336" s="23">
        <f t="shared" si="249"/>
        <v>799</v>
      </c>
      <c r="I1336" s="23">
        <f t="shared" si="249"/>
        <v>1699</v>
      </c>
      <c r="J1336" s="11">
        <f t="shared" si="249"/>
        <v>0.53</v>
      </c>
      <c r="K1336" s="23">
        <f t="shared" si="240"/>
        <v>39077</v>
      </c>
      <c r="L1336" s="23">
        <f t="shared" si="241"/>
        <v>8637.1899999999987</v>
      </c>
      <c r="M1336" s="23">
        <f t="shared" si="242"/>
        <v>16</v>
      </c>
      <c r="N1336" s="23" t="str">
        <f t="shared" si="248"/>
        <v>Sep</v>
      </c>
      <c r="O1336" s="23">
        <f t="shared" si="243"/>
        <v>2022</v>
      </c>
    </row>
    <row r="1337" spans="1:15" x14ac:dyDescent="0.55000000000000004">
      <c r="A1337" s="33">
        <v>44821</v>
      </c>
      <c r="B1337" s="9" t="s">
        <v>12517</v>
      </c>
      <c r="C1337" s="9">
        <v>14</v>
      </c>
      <c r="D1337" s="9" t="s">
        <v>14118</v>
      </c>
      <c r="E1337" s="10" t="s">
        <v>14121</v>
      </c>
      <c r="F1337" s="10" t="str">
        <f t="shared" si="249"/>
        <v>B0085W2MUQ</v>
      </c>
      <c r="G1337" s="10" t="str">
        <f t="shared" si="249"/>
        <v>USBHandBlenders</v>
      </c>
      <c r="H1337" s="23">
        <f t="shared" si="249"/>
        <v>765</v>
      </c>
      <c r="I1337" s="23">
        <f t="shared" si="249"/>
        <v>970</v>
      </c>
      <c r="J1337" s="11">
        <f t="shared" si="249"/>
        <v>0.21</v>
      </c>
      <c r="K1337" s="23">
        <f t="shared" si="240"/>
        <v>13580</v>
      </c>
      <c r="L1337" s="23">
        <f t="shared" si="241"/>
        <v>8460.9</v>
      </c>
      <c r="M1337" s="23">
        <f t="shared" si="242"/>
        <v>17</v>
      </c>
      <c r="N1337" s="23" t="str">
        <f t="shared" si="248"/>
        <v>Sep</v>
      </c>
      <c r="O1337" s="23">
        <f t="shared" si="243"/>
        <v>2022</v>
      </c>
    </row>
    <row r="1338" spans="1:15" x14ac:dyDescent="0.55000000000000004">
      <c r="A1338" s="33">
        <v>44822</v>
      </c>
      <c r="B1338" s="9" t="s">
        <v>12528</v>
      </c>
      <c r="C1338" s="9">
        <v>9</v>
      </c>
      <c r="D1338" s="9" t="s">
        <v>14119</v>
      </c>
      <c r="E1338" s="10" t="s">
        <v>14124</v>
      </c>
      <c r="F1338" s="10" t="str">
        <f t="shared" si="249"/>
        <v>B09474JWN6</v>
      </c>
      <c r="G1338" s="10" t="str">
        <f t="shared" si="249"/>
        <v>LintShavers</v>
      </c>
      <c r="H1338" s="23">
        <f t="shared" si="249"/>
        <v>999</v>
      </c>
      <c r="I1338" s="23">
        <f t="shared" si="249"/>
        <v>1500</v>
      </c>
      <c r="J1338" s="11">
        <f t="shared" si="249"/>
        <v>0.33</v>
      </c>
      <c r="K1338" s="23">
        <f t="shared" si="240"/>
        <v>13500</v>
      </c>
      <c r="L1338" s="23">
        <f t="shared" si="241"/>
        <v>6023.9699999999993</v>
      </c>
      <c r="M1338" s="23">
        <f t="shared" si="242"/>
        <v>18</v>
      </c>
      <c r="N1338" s="23" t="str">
        <f t="shared" si="248"/>
        <v>Sep</v>
      </c>
      <c r="O1338" s="23">
        <f t="shared" si="243"/>
        <v>2022</v>
      </c>
    </row>
    <row r="1339" spans="1:15" x14ac:dyDescent="0.55000000000000004">
      <c r="A1339" s="33">
        <v>44823</v>
      </c>
      <c r="B1339" s="9" t="s">
        <v>12538</v>
      </c>
      <c r="C1339" s="9">
        <v>4</v>
      </c>
      <c r="D1339" s="9" t="s">
        <v>14118</v>
      </c>
      <c r="E1339" s="10" t="s">
        <v>14121</v>
      </c>
      <c r="F1339" s="10" t="str">
        <f t="shared" si="249"/>
        <v>B09G2VTHQM</v>
      </c>
      <c r="G1339" s="10" t="str">
        <f t="shared" si="249"/>
        <v>USBYogurtMakers</v>
      </c>
      <c r="H1339" s="23">
        <f t="shared" si="249"/>
        <v>587</v>
      </c>
      <c r="I1339" s="23">
        <f t="shared" si="249"/>
        <v>1295</v>
      </c>
      <c r="J1339" s="11">
        <f t="shared" si="249"/>
        <v>0.55000000000000004</v>
      </c>
      <c r="K1339" s="23">
        <f t="shared" si="240"/>
        <v>5180</v>
      </c>
      <c r="L1339" s="23">
        <f t="shared" si="241"/>
        <v>1056.5999999999999</v>
      </c>
      <c r="M1339" s="23">
        <f t="shared" si="242"/>
        <v>19</v>
      </c>
      <c r="N1339" s="23" t="str">
        <f t="shared" si="248"/>
        <v>Sep</v>
      </c>
      <c r="O1339" s="23">
        <f t="shared" si="243"/>
        <v>2022</v>
      </c>
    </row>
    <row r="1340" spans="1:15" x14ac:dyDescent="0.55000000000000004">
      <c r="A1340" s="33">
        <v>44824</v>
      </c>
      <c r="B1340" s="9" t="s">
        <v>12550</v>
      </c>
      <c r="C1340" s="9">
        <v>3</v>
      </c>
      <c r="D1340" s="9" t="s">
        <v>14119</v>
      </c>
      <c r="E1340" s="10" t="s">
        <v>14124</v>
      </c>
      <c r="F1340" s="10" t="str">
        <f t="shared" si="249"/>
        <v>B07R679HTT</v>
      </c>
      <c r="G1340" s="10" t="str">
        <f t="shared" si="249"/>
        <v>ColdPressJuicers</v>
      </c>
      <c r="H1340" s="23">
        <f t="shared" si="249"/>
        <v>12609</v>
      </c>
      <c r="I1340" s="23">
        <f t="shared" si="249"/>
        <v>23999</v>
      </c>
      <c r="J1340" s="11">
        <f t="shared" si="249"/>
        <v>0.47</v>
      </c>
      <c r="K1340" s="23">
        <f t="shared" si="240"/>
        <v>71997</v>
      </c>
      <c r="L1340" s="23">
        <f t="shared" si="241"/>
        <v>20048.310000000001</v>
      </c>
      <c r="M1340" s="23">
        <f t="shared" si="242"/>
        <v>20</v>
      </c>
      <c r="N1340" s="23" t="str">
        <f t="shared" si="248"/>
        <v>Sep</v>
      </c>
      <c r="O1340" s="23">
        <f t="shared" si="243"/>
        <v>2022</v>
      </c>
    </row>
    <row r="1341" spans="1:15" x14ac:dyDescent="0.55000000000000004">
      <c r="A1341" s="33">
        <v>44825</v>
      </c>
      <c r="B1341" s="9" t="s">
        <v>12562</v>
      </c>
      <c r="C1341" s="9">
        <v>8</v>
      </c>
      <c r="D1341" s="9" t="s">
        <v>14118</v>
      </c>
      <c r="E1341" s="10" t="s">
        <v>14121</v>
      </c>
      <c r="F1341" s="10" t="str">
        <f t="shared" si="249"/>
        <v>B00B7GKXMG</v>
      </c>
      <c r="G1341" s="10" t="str">
        <f t="shared" si="249"/>
        <v>Irons</v>
      </c>
      <c r="H1341" s="23">
        <f t="shared" si="249"/>
        <v>699</v>
      </c>
      <c r="I1341" s="23">
        <f t="shared" si="249"/>
        <v>850</v>
      </c>
      <c r="J1341" s="11">
        <f t="shared" si="249"/>
        <v>0.18</v>
      </c>
      <c r="K1341" s="23">
        <f t="shared" si="240"/>
        <v>6800</v>
      </c>
      <c r="L1341" s="23">
        <f t="shared" si="241"/>
        <v>4585.4400000000005</v>
      </c>
      <c r="M1341" s="23">
        <f t="shared" si="242"/>
        <v>21</v>
      </c>
      <c r="N1341" s="23" t="str">
        <f t="shared" si="248"/>
        <v>Sep</v>
      </c>
      <c r="O1341" s="23">
        <f t="shared" si="243"/>
        <v>2022</v>
      </c>
    </row>
    <row r="1342" spans="1:15" x14ac:dyDescent="0.55000000000000004">
      <c r="A1342" s="33">
        <v>44826</v>
      </c>
      <c r="B1342" s="9" t="s">
        <v>12572</v>
      </c>
      <c r="C1342" s="9">
        <v>12</v>
      </c>
      <c r="D1342" s="9" t="s">
        <v>14119</v>
      </c>
      <c r="E1342" s="10" t="s">
        <v>14124</v>
      </c>
      <c r="F1342" s="10" t="str">
        <f t="shared" si="249"/>
        <v>B07H3N8RJH</v>
      </c>
      <c r="G1342" s="10" t="str">
        <f t="shared" si="249"/>
        <v>Vacuums</v>
      </c>
      <c r="H1342" s="23">
        <f t="shared" si="249"/>
        <v>3799</v>
      </c>
      <c r="I1342" s="23">
        <f t="shared" si="249"/>
        <v>6000</v>
      </c>
      <c r="J1342" s="11">
        <f t="shared" si="249"/>
        <v>0.37</v>
      </c>
      <c r="K1342" s="23">
        <f t="shared" si="240"/>
        <v>72000</v>
      </c>
      <c r="L1342" s="23">
        <f t="shared" si="241"/>
        <v>28720.44</v>
      </c>
      <c r="M1342" s="23">
        <f t="shared" si="242"/>
        <v>22</v>
      </c>
      <c r="N1342" s="23" t="str">
        <f t="shared" si="248"/>
        <v>Sep</v>
      </c>
      <c r="O1342" s="23">
        <f t="shared" si="243"/>
        <v>2022</v>
      </c>
    </row>
    <row r="1343" spans="1:15" x14ac:dyDescent="0.55000000000000004">
      <c r="A1343" s="33">
        <v>44827</v>
      </c>
      <c r="B1343" s="9" t="s">
        <v>12582</v>
      </c>
      <c r="C1343" s="9">
        <v>15</v>
      </c>
      <c r="D1343" s="9" t="s">
        <v>14118</v>
      </c>
      <c r="E1343" s="10" t="s">
        <v>14121</v>
      </c>
      <c r="F1343" s="10" t="str">
        <f t="shared" si="249"/>
        <v>B07K2HVKLL</v>
      </c>
      <c r="G1343" s="10" t="str">
        <f t="shared" si="249"/>
        <v>USBImmersionRods</v>
      </c>
      <c r="H1343" s="23">
        <f t="shared" si="249"/>
        <v>640</v>
      </c>
      <c r="I1343" s="23">
        <f t="shared" si="249"/>
        <v>1020</v>
      </c>
      <c r="J1343" s="11">
        <f t="shared" si="249"/>
        <v>0.37</v>
      </c>
      <c r="K1343" s="23">
        <f t="shared" si="240"/>
        <v>15300</v>
      </c>
      <c r="L1343" s="23">
        <f t="shared" si="241"/>
        <v>6048</v>
      </c>
      <c r="M1343" s="23">
        <f t="shared" si="242"/>
        <v>23</v>
      </c>
      <c r="N1343" s="23" t="str">
        <f t="shared" si="248"/>
        <v>Sep</v>
      </c>
      <c r="O1343" s="23">
        <f t="shared" si="243"/>
        <v>2022</v>
      </c>
    </row>
    <row r="1344" spans="1:15" x14ac:dyDescent="0.55000000000000004">
      <c r="A1344" s="33">
        <v>44828</v>
      </c>
      <c r="B1344" s="9" t="s">
        <v>12592</v>
      </c>
      <c r="C1344" s="9">
        <v>17</v>
      </c>
      <c r="D1344" s="9" t="s">
        <v>14119</v>
      </c>
      <c r="E1344" s="10" t="s">
        <v>14124</v>
      </c>
      <c r="F1344" s="10" t="str">
        <f t="shared" ref="F1344:J1353" si="250">VLOOKUP($B1344,Cleaned_data,F$2,FALSE)</f>
        <v>B09MQ9PDHR</v>
      </c>
      <c r="G1344" s="10" t="str">
        <f t="shared" si="250"/>
        <v>USBFanHeaters</v>
      </c>
      <c r="H1344" s="23">
        <f t="shared" si="250"/>
        <v>979</v>
      </c>
      <c r="I1344" s="23">
        <f t="shared" si="250"/>
        <v>1999</v>
      </c>
      <c r="J1344" s="11">
        <f t="shared" si="250"/>
        <v>0.51</v>
      </c>
      <c r="K1344" s="23">
        <f t="shared" si="240"/>
        <v>33983</v>
      </c>
      <c r="L1344" s="23">
        <f t="shared" si="241"/>
        <v>8155.07</v>
      </c>
      <c r="M1344" s="23">
        <f t="shared" si="242"/>
        <v>24</v>
      </c>
      <c r="N1344" s="23" t="str">
        <f t="shared" si="248"/>
        <v>Sep</v>
      </c>
      <c r="O1344" s="23">
        <f t="shared" si="243"/>
        <v>2022</v>
      </c>
    </row>
    <row r="1345" spans="1:15" x14ac:dyDescent="0.55000000000000004">
      <c r="A1345" s="33">
        <v>44829</v>
      </c>
      <c r="B1345" s="9" t="s">
        <v>12603</v>
      </c>
      <c r="C1345" s="9">
        <v>3</v>
      </c>
      <c r="D1345" s="9" t="s">
        <v>14118</v>
      </c>
      <c r="E1345" s="10" t="s">
        <v>14121</v>
      </c>
      <c r="F1345" s="10" t="str">
        <f t="shared" si="250"/>
        <v>B014HDJ7ZE</v>
      </c>
      <c r="G1345" s="10" t="str">
        <f t="shared" si="250"/>
        <v>USBInstantWaterHeaters</v>
      </c>
      <c r="H1345" s="23">
        <f t="shared" si="250"/>
        <v>5365</v>
      </c>
      <c r="I1345" s="23">
        <f t="shared" si="250"/>
        <v>7445</v>
      </c>
      <c r="J1345" s="11">
        <f t="shared" si="250"/>
        <v>0.28000000000000003</v>
      </c>
      <c r="K1345" s="23">
        <f t="shared" si="240"/>
        <v>22335</v>
      </c>
      <c r="L1345" s="23">
        <f t="shared" si="241"/>
        <v>11588.4</v>
      </c>
      <c r="M1345" s="23">
        <f t="shared" si="242"/>
        <v>25</v>
      </c>
      <c r="N1345" s="23" t="str">
        <f t="shared" si="248"/>
        <v>Sep</v>
      </c>
      <c r="O1345" s="23">
        <f t="shared" si="243"/>
        <v>2022</v>
      </c>
    </row>
    <row r="1346" spans="1:15" x14ac:dyDescent="0.55000000000000004">
      <c r="A1346" s="33">
        <v>44830</v>
      </c>
      <c r="B1346" s="9" t="s">
        <v>12615</v>
      </c>
      <c r="C1346" s="9">
        <v>2</v>
      </c>
      <c r="D1346" s="9" t="s">
        <v>14119</v>
      </c>
      <c r="E1346" s="10" t="s">
        <v>14124</v>
      </c>
      <c r="F1346" s="10" t="str">
        <f t="shared" si="250"/>
        <v>B07D2NMTTV</v>
      </c>
      <c r="G1346" s="10" t="str">
        <f t="shared" si="250"/>
        <v>Irons</v>
      </c>
      <c r="H1346" s="23">
        <f t="shared" si="250"/>
        <v>3199</v>
      </c>
      <c r="I1346" s="23">
        <f t="shared" si="250"/>
        <v>3500</v>
      </c>
      <c r="J1346" s="11">
        <f t="shared" si="250"/>
        <v>0.09</v>
      </c>
      <c r="K1346" s="23">
        <f t="shared" si="240"/>
        <v>7000</v>
      </c>
      <c r="L1346" s="23">
        <f t="shared" si="241"/>
        <v>5822.18</v>
      </c>
      <c r="M1346" s="23">
        <f t="shared" si="242"/>
        <v>26</v>
      </c>
      <c r="N1346" s="23" t="str">
        <f t="shared" si="248"/>
        <v>Sep</v>
      </c>
      <c r="O1346" s="23">
        <f t="shared" si="243"/>
        <v>2022</v>
      </c>
    </row>
    <row r="1347" spans="1:15" x14ac:dyDescent="0.55000000000000004">
      <c r="A1347" s="33">
        <v>44831</v>
      </c>
      <c r="B1347" s="9" t="s">
        <v>12625</v>
      </c>
      <c r="C1347" s="9">
        <v>9</v>
      </c>
      <c r="D1347" s="9" t="s">
        <v>14118</v>
      </c>
      <c r="E1347" s="10" t="s">
        <v>14121</v>
      </c>
      <c r="F1347" s="10" t="str">
        <f t="shared" si="250"/>
        <v>B075K76YW1</v>
      </c>
      <c r="G1347" s="10" t="str">
        <f t="shared" si="250"/>
        <v>USBHandMixers</v>
      </c>
      <c r="H1347" s="23">
        <f t="shared" si="250"/>
        <v>979</v>
      </c>
      <c r="I1347" s="23">
        <f t="shared" si="250"/>
        <v>1395</v>
      </c>
      <c r="J1347" s="11">
        <f t="shared" si="250"/>
        <v>0.3</v>
      </c>
      <c r="K1347" s="23">
        <f t="shared" si="240"/>
        <v>12555</v>
      </c>
      <c r="L1347" s="23">
        <f t="shared" si="241"/>
        <v>6167.7</v>
      </c>
      <c r="M1347" s="23">
        <f t="shared" si="242"/>
        <v>27</v>
      </c>
      <c r="N1347" s="23" t="str">
        <f t="shared" si="248"/>
        <v>Sep</v>
      </c>
      <c r="O1347" s="23">
        <f t="shared" si="243"/>
        <v>2022</v>
      </c>
    </row>
    <row r="1348" spans="1:15" x14ac:dyDescent="0.55000000000000004">
      <c r="A1348" s="33">
        <v>44832</v>
      </c>
      <c r="B1348" s="9" t="s">
        <v>12636</v>
      </c>
      <c r="C1348" s="9">
        <v>5</v>
      </c>
      <c r="D1348" s="9" t="s">
        <v>14119</v>
      </c>
      <c r="E1348" s="10" t="s">
        <v>14124</v>
      </c>
      <c r="F1348" s="10" t="str">
        <f t="shared" si="250"/>
        <v>B0BNLFQDG2</v>
      </c>
      <c r="G1348" s="10" t="str">
        <f t="shared" si="250"/>
        <v>USBElectricHeaters</v>
      </c>
      <c r="H1348" s="23">
        <f t="shared" si="250"/>
        <v>929</v>
      </c>
      <c r="I1348" s="23">
        <f t="shared" si="250"/>
        <v>2199</v>
      </c>
      <c r="J1348" s="11">
        <f t="shared" si="250"/>
        <v>0.57999999999999996</v>
      </c>
      <c r="K1348" s="23">
        <f t="shared" ref="K1348:K1411" si="251">$I1348*$C1348</f>
        <v>10995</v>
      </c>
      <c r="L1348" s="23">
        <f t="shared" ref="L1348:L1411" si="252">$H1348*$C1348*(1-$J1348)</f>
        <v>1950.9</v>
      </c>
      <c r="M1348" s="23">
        <f t="shared" si="242"/>
        <v>28</v>
      </c>
      <c r="N1348" s="23" t="str">
        <f t="shared" si="248"/>
        <v>Sep</v>
      </c>
      <c r="O1348" s="23">
        <f t="shared" si="243"/>
        <v>2022</v>
      </c>
    </row>
    <row r="1349" spans="1:15" x14ac:dyDescent="0.55000000000000004">
      <c r="A1349" s="33">
        <v>44833</v>
      </c>
      <c r="B1349" s="9" t="s">
        <v>12647</v>
      </c>
      <c r="C1349" s="9">
        <v>6</v>
      </c>
      <c r="D1349" s="9" t="s">
        <v>14118</v>
      </c>
      <c r="E1349" s="10" t="s">
        <v>14121</v>
      </c>
      <c r="F1349" s="10" t="str">
        <f t="shared" si="250"/>
        <v>B082ZQ4479</v>
      </c>
      <c r="G1349" s="10" t="str">
        <f t="shared" si="250"/>
        <v>WetGrinders</v>
      </c>
      <c r="H1349" s="23">
        <f t="shared" si="250"/>
        <v>3710</v>
      </c>
      <c r="I1349" s="23">
        <f t="shared" si="250"/>
        <v>4330</v>
      </c>
      <c r="J1349" s="11">
        <f t="shared" si="250"/>
        <v>0.14000000000000001</v>
      </c>
      <c r="K1349" s="23">
        <f t="shared" si="251"/>
        <v>25980</v>
      </c>
      <c r="L1349" s="23">
        <f t="shared" si="252"/>
        <v>19143.599999999999</v>
      </c>
      <c r="M1349" s="23">
        <f t="shared" ref="M1349:M1412" si="253">DAY($A1349)</f>
        <v>29</v>
      </c>
      <c r="N1349" s="23" t="str">
        <f t="shared" si="248"/>
        <v>Sep</v>
      </c>
      <c r="O1349" s="23">
        <f t="shared" ref="O1349:O1412" si="254">YEAR(A1349)</f>
        <v>2022</v>
      </c>
    </row>
    <row r="1350" spans="1:15" x14ac:dyDescent="0.55000000000000004">
      <c r="A1350" s="33">
        <v>44834</v>
      </c>
      <c r="B1350" s="9" t="s">
        <v>12659</v>
      </c>
      <c r="C1350" s="9">
        <v>8</v>
      </c>
      <c r="D1350" s="9" t="s">
        <v>14119</v>
      </c>
      <c r="E1350" s="10" t="s">
        <v>14124</v>
      </c>
      <c r="F1350" s="10" t="str">
        <f t="shared" si="250"/>
        <v>B09Y358DZQ</v>
      </c>
      <c r="G1350" s="10" t="str">
        <f t="shared" si="250"/>
        <v>USBMixerGrinders</v>
      </c>
      <c r="H1350" s="23">
        <f t="shared" si="250"/>
        <v>2033</v>
      </c>
      <c r="I1350" s="23">
        <f t="shared" si="250"/>
        <v>4295</v>
      </c>
      <c r="J1350" s="11">
        <f t="shared" si="250"/>
        <v>0.53</v>
      </c>
      <c r="K1350" s="23">
        <f t="shared" si="251"/>
        <v>34360</v>
      </c>
      <c r="L1350" s="23">
        <f t="shared" si="252"/>
        <v>7644.08</v>
      </c>
      <c r="M1350" s="23">
        <f t="shared" si="253"/>
        <v>30</v>
      </c>
      <c r="N1350" s="23" t="str">
        <f t="shared" si="248"/>
        <v>Sep</v>
      </c>
      <c r="O1350" s="23">
        <f t="shared" si="254"/>
        <v>2022</v>
      </c>
    </row>
    <row r="1351" spans="1:15" x14ac:dyDescent="0.55000000000000004">
      <c r="A1351" s="33">
        <v>44835</v>
      </c>
      <c r="B1351" s="9" t="s">
        <v>12670</v>
      </c>
      <c r="C1351" s="9">
        <v>10</v>
      </c>
      <c r="D1351" s="9" t="s">
        <v>14118</v>
      </c>
      <c r="E1351" s="10" t="s">
        <v>14121</v>
      </c>
      <c r="F1351" s="10" t="str">
        <f t="shared" si="250"/>
        <v>B09M3F4HGB</v>
      </c>
      <c r="G1351" s="10" t="str">
        <f t="shared" si="250"/>
        <v>USBElectricHeaters</v>
      </c>
      <c r="H1351" s="23">
        <f t="shared" si="250"/>
        <v>9495</v>
      </c>
      <c r="I1351" s="23">
        <f t="shared" si="250"/>
        <v>18990</v>
      </c>
      <c r="J1351" s="11">
        <f t="shared" si="250"/>
        <v>0.5</v>
      </c>
      <c r="K1351" s="23">
        <f t="shared" si="251"/>
        <v>189900</v>
      </c>
      <c r="L1351" s="23">
        <f t="shared" si="252"/>
        <v>47475</v>
      </c>
      <c r="M1351" s="23">
        <f t="shared" si="253"/>
        <v>1</v>
      </c>
      <c r="N1351" s="23" t="str">
        <f t="shared" si="248"/>
        <v>Oct</v>
      </c>
      <c r="O1351" s="23">
        <f t="shared" si="254"/>
        <v>2022</v>
      </c>
    </row>
    <row r="1352" spans="1:15" x14ac:dyDescent="0.55000000000000004">
      <c r="A1352" s="33">
        <v>44836</v>
      </c>
      <c r="B1352" s="9" t="s">
        <v>12681</v>
      </c>
      <c r="C1352" s="9">
        <v>15</v>
      </c>
      <c r="D1352" s="9" t="s">
        <v>14119</v>
      </c>
      <c r="E1352" s="10" t="s">
        <v>14124</v>
      </c>
      <c r="F1352" s="10" t="str">
        <f t="shared" si="250"/>
        <v>B07VZH6ZBB</v>
      </c>
      <c r="G1352" s="10" t="str">
        <f t="shared" si="250"/>
        <v>USBStorageWaterHeaters</v>
      </c>
      <c r="H1352" s="23">
        <f t="shared" si="250"/>
        <v>7799</v>
      </c>
      <c r="I1352" s="23">
        <f t="shared" si="250"/>
        <v>12500</v>
      </c>
      <c r="J1352" s="11">
        <f t="shared" si="250"/>
        <v>0.38</v>
      </c>
      <c r="K1352" s="23">
        <f t="shared" si="251"/>
        <v>187500</v>
      </c>
      <c r="L1352" s="23">
        <f t="shared" si="252"/>
        <v>72530.7</v>
      </c>
      <c r="M1352" s="23">
        <f t="shared" si="253"/>
        <v>2</v>
      </c>
      <c r="N1352" s="23" t="str">
        <f t="shared" si="248"/>
        <v>Oct</v>
      </c>
      <c r="O1352" s="23">
        <f t="shared" si="254"/>
        <v>2022</v>
      </c>
    </row>
    <row r="1353" spans="1:15" x14ac:dyDescent="0.55000000000000004">
      <c r="A1353" s="33">
        <v>44837</v>
      </c>
      <c r="B1353" s="9" t="s">
        <v>12692</v>
      </c>
      <c r="C1353" s="9">
        <v>17</v>
      </c>
      <c r="D1353" s="9" t="s">
        <v>14118</v>
      </c>
      <c r="E1353" s="10" t="s">
        <v>14121</v>
      </c>
      <c r="F1353" s="10" t="str">
        <f t="shared" si="250"/>
        <v>B07F366Z51</v>
      </c>
      <c r="G1353" s="10" t="str">
        <f t="shared" si="250"/>
        <v>ElectricKettles</v>
      </c>
      <c r="H1353" s="23">
        <f t="shared" si="250"/>
        <v>949</v>
      </c>
      <c r="I1353" s="23">
        <f t="shared" si="250"/>
        <v>2385</v>
      </c>
      <c r="J1353" s="11">
        <f t="shared" si="250"/>
        <v>0.6</v>
      </c>
      <c r="K1353" s="23">
        <f t="shared" si="251"/>
        <v>40545</v>
      </c>
      <c r="L1353" s="23">
        <f t="shared" si="252"/>
        <v>6453.2000000000007</v>
      </c>
      <c r="M1353" s="23">
        <f t="shared" si="253"/>
        <v>3</v>
      </c>
      <c r="N1353" s="23" t="str">
        <f t="shared" si="248"/>
        <v>Oct</v>
      </c>
      <c r="O1353" s="23">
        <f t="shared" si="254"/>
        <v>2022</v>
      </c>
    </row>
    <row r="1354" spans="1:15" x14ac:dyDescent="0.55000000000000004">
      <c r="A1354" s="33">
        <v>44838</v>
      </c>
      <c r="B1354" s="9" t="s">
        <v>12703</v>
      </c>
      <c r="C1354" s="9">
        <v>18</v>
      </c>
      <c r="D1354" s="9" t="s">
        <v>14119</v>
      </c>
      <c r="E1354" s="10" t="s">
        <v>14124</v>
      </c>
      <c r="F1354" s="10" t="str">
        <f t="shared" ref="F1354:J1363" si="255">VLOOKUP($B1354,Cleaned_data,F$2,FALSE)</f>
        <v>B077BTLQ67</v>
      </c>
      <c r="G1354" s="10" t="str">
        <f t="shared" si="255"/>
        <v>USBInstantWaterHeaters</v>
      </c>
      <c r="H1354" s="23">
        <f t="shared" si="255"/>
        <v>2790</v>
      </c>
      <c r="I1354" s="23">
        <f t="shared" si="255"/>
        <v>4890</v>
      </c>
      <c r="J1354" s="11">
        <f t="shared" si="255"/>
        <v>0.43</v>
      </c>
      <c r="K1354" s="23">
        <f t="shared" si="251"/>
        <v>88020</v>
      </c>
      <c r="L1354" s="23">
        <f t="shared" si="252"/>
        <v>28625.4</v>
      </c>
      <c r="M1354" s="23">
        <f t="shared" si="253"/>
        <v>4</v>
      </c>
      <c r="N1354" s="23" t="str">
        <f t="shared" si="248"/>
        <v>Oct</v>
      </c>
      <c r="O1354" s="23">
        <f t="shared" si="254"/>
        <v>2022</v>
      </c>
    </row>
    <row r="1355" spans="1:15" x14ac:dyDescent="0.55000000000000004">
      <c r="A1355" s="33">
        <v>44839</v>
      </c>
      <c r="B1355" s="9" t="s">
        <v>12714</v>
      </c>
      <c r="C1355" s="9">
        <v>6</v>
      </c>
      <c r="D1355" s="9" t="s">
        <v>14118</v>
      </c>
      <c r="E1355" s="10" t="s">
        <v>14121</v>
      </c>
      <c r="F1355" s="10" t="str">
        <f t="shared" si="255"/>
        <v>B07YSJ7FF1</v>
      </c>
      <c r="G1355" s="10" t="str">
        <f t="shared" si="255"/>
        <v>Irons</v>
      </c>
      <c r="H1355" s="23">
        <f t="shared" si="255"/>
        <v>645</v>
      </c>
      <c r="I1355" s="23">
        <f t="shared" si="255"/>
        <v>1100</v>
      </c>
      <c r="J1355" s="11">
        <f t="shared" si="255"/>
        <v>0.41</v>
      </c>
      <c r="K1355" s="23">
        <f t="shared" si="251"/>
        <v>6600</v>
      </c>
      <c r="L1355" s="23">
        <f t="shared" si="252"/>
        <v>2283.3000000000002</v>
      </c>
      <c r="M1355" s="23">
        <f t="shared" si="253"/>
        <v>5</v>
      </c>
      <c r="N1355" s="23" t="str">
        <f t="shared" si="248"/>
        <v>Oct</v>
      </c>
      <c r="O1355" s="23">
        <f t="shared" si="254"/>
        <v>2022</v>
      </c>
    </row>
    <row r="1356" spans="1:15" x14ac:dyDescent="0.55000000000000004">
      <c r="A1356" s="33">
        <v>44840</v>
      </c>
      <c r="B1356" s="9" t="s">
        <v>12725</v>
      </c>
      <c r="C1356" s="9">
        <v>6</v>
      </c>
      <c r="D1356" s="9" t="s">
        <v>14119</v>
      </c>
      <c r="E1356" s="10" t="s">
        <v>14124</v>
      </c>
      <c r="F1356" s="10" t="str">
        <f t="shared" si="255"/>
        <v>B07TXCY3YK</v>
      </c>
      <c r="G1356" s="10" t="str">
        <f t="shared" si="255"/>
        <v>USBMixerGrinders</v>
      </c>
      <c r="H1356" s="23">
        <f t="shared" si="255"/>
        <v>2237.81</v>
      </c>
      <c r="I1356" s="23">
        <f t="shared" si="255"/>
        <v>3899</v>
      </c>
      <c r="J1356" s="11">
        <f t="shared" si="255"/>
        <v>0.43</v>
      </c>
      <c r="K1356" s="23">
        <f t="shared" si="251"/>
        <v>23394</v>
      </c>
      <c r="L1356" s="23">
        <f t="shared" si="252"/>
        <v>7653.3102000000008</v>
      </c>
      <c r="M1356" s="23">
        <f t="shared" si="253"/>
        <v>6</v>
      </c>
      <c r="N1356" s="23" t="str">
        <f t="shared" si="248"/>
        <v>Oct</v>
      </c>
      <c r="O1356" s="23">
        <f t="shared" si="254"/>
        <v>2022</v>
      </c>
    </row>
    <row r="1357" spans="1:15" x14ac:dyDescent="0.55000000000000004">
      <c r="A1357" s="33">
        <v>44841</v>
      </c>
      <c r="B1357" s="9" t="s">
        <v>12737</v>
      </c>
      <c r="C1357" s="23">
        <v>6</v>
      </c>
      <c r="D1357" s="9" t="s">
        <v>14118</v>
      </c>
      <c r="E1357" s="10" t="s">
        <v>14121</v>
      </c>
      <c r="F1357" s="10" t="str">
        <f t="shared" si="255"/>
        <v>B07TC9F7PN</v>
      </c>
      <c r="G1357" s="10" t="str">
        <f t="shared" si="255"/>
        <v>USBStorageWaterHeaters</v>
      </c>
      <c r="H1357" s="23">
        <f t="shared" si="255"/>
        <v>8699</v>
      </c>
      <c r="I1357" s="23">
        <f t="shared" si="255"/>
        <v>16899</v>
      </c>
      <c r="J1357" s="11">
        <f t="shared" si="255"/>
        <v>0.49</v>
      </c>
      <c r="K1357" s="23">
        <f t="shared" si="251"/>
        <v>101394</v>
      </c>
      <c r="L1357" s="23">
        <f t="shared" si="252"/>
        <v>26618.94</v>
      </c>
      <c r="M1357" s="23">
        <f t="shared" si="253"/>
        <v>7</v>
      </c>
      <c r="N1357" s="23" t="str">
        <f t="shared" si="248"/>
        <v>Oct</v>
      </c>
      <c r="O1357" s="23">
        <f t="shared" si="254"/>
        <v>2022</v>
      </c>
    </row>
    <row r="1358" spans="1:15" x14ac:dyDescent="0.55000000000000004">
      <c r="A1358" s="33">
        <v>44842</v>
      </c>
      <c r="B1358" s="9" t="s">
        <v>12749</v>
      </c>
      <c r="C1358" s="9">
        <v>7</v>
      </c>
      <c r="D1358" s="9" t="s">
        <v>14119</v>
      </c>
      <c r="E1358" s="10" t="s">
        <v>14124</v>
      </c>
      <c r="F1358" s="10" t="str">
        <f t="shared" si="255"/>
        <v>B09NS5TKPN</v>
      </c>
      <c r="G1358" s="10" t="str">
        <f t="shared" si="255"/>
        <v>USBSplit-SystemAirConditioners</v>
      </c>
      <c r="H1358" s="23">
        <f t="shared" si="255"/>
        <v>42990</v>
      </c>
      <c r="I1358" s="23">
        <f t="shared" si="255"/>
        <v>75990</v>
      </c>
      <c r="J1358" s="11">
        <f t="shared" si="255"/>
        <v>0.43</v>
      </c>
      <c r="K1358" s="23">
        <f t="shared" si="251"/>
        <v>531930</v>
      </c>
      <c r="L1358" s="23">
        <f t="shared" si="252"/>
        <v>171530.1</v>
      </c>
      <c r="M1358" s="23">
        <f t="shared" si="253"/>
        <v>8</v>
      </c>
      <c r="N1358" s="23" t="str">
        <f t="shared" si="248"/>
        <v>Oct</v>
      </c>
      <c r="O1358" s="23">
        <f t="shared" si="254"/>
        <v>2022</v>
      </c>
    </row>
    <row r="1359" spans="1:15" x14ac:dyDescent="0.55000000000000004">
      <c r="A1359" s="33">
        <v>44843</v>
      </c>
      <c r="B1359" s="9" t="s">
        <v>12762</v>
      </c>
      <c r="C1359" s="9">
        <v>7</v>
      </c>
      <c r="D1359" s="9" t="s">
        <v>14118</v>
      </c>
      <c r="E1359" s="10" t="s">
        <v>14121</v>
      </c>
      <c r="F1359" s="10" t="str">
        <f t="shared" si="255"/>
        <v>B00LP9RFSU</v>
      </c>
      <c r="G1359" s="10" t="str">
        <f t="shared" si="255"/>
        <v>USBWaterPurifierAccessories</v>
      </c>
      <c r="H1359" s="23">
        <f t="shared" si="255"/>
        <v>825</v>
      </c>
      <c r="I1359" s="23">
        <f t="shared" si="255"/>
        <v>825</v>
      </c>
      <c r="J1359" s="11">
        <f t="shared" si="255"/>
        <v>0</v>
      </c>
      <c r="K1359" s="23">
        <f t="shared" si="251"/>
        <v>5775</v>
      </c>
      <c r="L1359" s="23">
        <f t="shared" si="252"/>
        <v>5775</v>
      </c>
      <c r="M1359" s="23">
        <f t="shared" si="253"/>
        <v>9</v>
      </c>
      <c r="N1359" s="23" t="str">
        <f t="shared" si="248"/>
        <v>Oct</v>
      </c>
      <c r="O1359" s="23">
        <f t="shared" si="254"/>
        <v>2022</v>
      </c>
    </row>
    <row r="1360" spans="1:15" x14ac:dyDescent="0.55000000000000004">
      <c r="A1360" s="33">
        <v>44844</v>
      </c>
      <c r="B1360" s="9" t="s">
        <v>12772</v>
      </c>
      <c r="C1360" s="9">
        <v>7</v>
      </c>
      <c r="D1360" s="9" t="s">
        <v>14119</v>
      </c>
      <c r="E1360" s="10" t="s">
        <v>14124</v>
      </c>
      <c r="F1360" s="10" t="str">
        <f t="shared" si="255"/>
        <v>B0B7L86YCB</v>
      </c>
      <c r="G1360" s="10" t="str">
        <f t="shared" si="255"/>
        <v>USBVacuumSealers</v>
      </c>
      <c r="H1360" s="23">
        <f t="shared" si="255"/>
        <v>161</v>
      </c>
      <c r="I1360" s="23">
        <f t="shared" si="255"/>
        <v>300</v>
      </c>
      <c r="J1360" s="11">
        <f t="shared" si="255"/>
        <v>0.46</v>
      </c>
      <c r="K1360" s="23">
        <f t="shared" si="251"/>
        <v>2100</v>
      </c>
      <c r="L1360" s="23">
        <f t="shared" si="252"/>
        <v>608.58000000000004</v>
      </c>
      <c r="M1360" s="23">
        <f t="shared" si="253"/>
        <v>10</v>
      </c>
      <c r="N1360" s="23" t="str">
        <f t="shared" si="248"/>
        <v>Oct</v>
      </c>
      <c r="O1360" s="23">
        <f t="shared" si="254"/>
        <v>2022</v>
      </c>
    </row>
    <row r="1361" spans="1:15" x14ac:dyDescent="0.55000000000000004">
      <c r="A1361" s="33">
        <v>44845</v>
      </c>
      <c r="B1361" s="9" t="s">
        <v>12783</v>
      </c>
      <c r="C1361" s="9">
        <v>7</v>
      </c>
      <c r="D1361" s="9" t="s">
        <v>14118</v>
      </c>
      <c r="E1361" s="10" t="s">
        <v>14121</v>
      </c>
      <c r="F1361" s="10" t="str">
        <f t="shared" si="255"/>
        <v>B09VPH38JS</v>
      </c>
      <c r="G1361" s="10" t="str">
        <f t="shared" si="255"/>
        <v>USBInductionCooktop</v>
      </c>
      <c r="H1361" s="23">
        <f t="shared" si="255"/>
        <v>697</v>
      </c>
      <c r="I1361" s="23">
        <f t="shared" si="255"/>
        <v>1499</v>
      </c>
      <c r="J1361" s="11">
        <f t="shared" si="255"/>
        <v>0.54</v>
      </c>
      <c r="K1361" s="23">
        <f t="shared" si="251"/>
        <v>10493</v>
      </c>
      <c r="L1361" s="23">
        <f t="shared" si="252"/>
        <v>2244.3399999999997</v>
      </c>
      <c r="M1361" s="23">
        <f t="shared" si="253"/>
        <v>11</v>
      </c>
      <c r="N1361" s="23" t="str">
        <f t="shared" si="248"/>
        <v>Oct</v>
      </c>
      <c r="O1361" s="23">
        <f t="shared" si="254"/>
        <v>2022</v>
      </c>
    </row>
    <row r="1362" spans="1:15" x14ac:dyDescent="0.55000000000000004">
      <c r="A1362" s="33">
        <v>44846</v>
      </c>
      <c r="B1362" s="9" t="s">
        <v>12794</v>
      </c>
      <c r="C1362" s="9">
        <v>7</v>
      </c>
      <c r="D1362" s="9" t="s">
        <v>14119</v>
      </c>
      <c r="E1362" s="10" t="s">
        <v>14124</v>
      </c>
      <c r="F1362" s="10" t="str">
        <f t="shared" si="255"/>
        <v>B01MUAUOCX</v>
      </c>
      <c r="G1362" s="10" t="str">
        <f t="shared" si="255"/>
        <v>USBSmallApplianceParts&amp;Accessories</v>
      </c>
      <c r="H1362" s="23">
        <f t="shared" si="255"/>
        <v>688</v>
      </c>
      <c r="I1362" s="23">
        <f t="shared" si="255"/>
        <v>747</v>
      </c>
      <c r="J1362" s="11">
        <f t="shared" si="255"/>
        <v>0.08</v>
      </c>
      <c r="K1362" s="23">
        <f t="shared" si="251"/>
        <v>5229</v>
      </c>
      <c r="L1362" s="23">
        <f t="shared" si="252"/>
        <v>4430.72</v>
      </c>
      <c r="M1362" s="23">
        <f t="shared" si="253"/>
        <v>12</v>
      </c>
      <c r="N1362" s="23" t="str">
        <f t="shared" si="248"/>
        <v>Oct</v>
      </c>
      <c r="O1362" s="23">
        <f t="shared" si="254"/>
        <v>2022</v>
      </c>
    </row>
    <row r="1363" spans="1:15" x14ac:dyDescent="0.55000000000000004">
      <c r="A1363" s="33">
        <v>44847</v>
      </c>
      <c r="B1363" s="9" t="s">
        <v>12807</v>
      </c>
      <c r="C1363" s="9">
        <v>7</v>
      </c>
      <c r="D1363" s="9" t="s">
        <v>14118</v>
      </c>
      <c r="E1363" s="10" t="s">
        <v>14121</v>
      </c>
      <c r="F1363" s="10" t="str">
        <f t="shared" si="255"/>
        <v>B09MB3DKG1</v>
      </c>
      <c r="G1363" s="10" t="str">
        <f t="shared" si="255"/>
        <v>USBHalogenHeaters</v>
      </c>
      <c r="H1363" s="23">
        <f t="shared" si="255"/>
        <v>2199</v>
      </c>
      <c r="I1363" s="23">
        <f t="shared" si="255"/>
        <v>3999</v>
      </c>
      <c r="J1363" s="11">
        <f t="shared" si="255"/>
        <v>0.45</v>
      </c>
      <c r="K1363" s="23">
        <f t="shared" si="251"/>
        <v>27993</v>
      </c>
      <c r="L1363" s="23">
        <f t="shared" si="252"/>
        <v>8466.1500000000015</v>
      </c>
      <c r="M1363" s="23">
        <f t="shared" si="253"/>
        <v>13</v>
      </c>
      <c r="N1363" s="23" t="str">
        <f t="shared" si="248"/>
        <v>Oct</v>
      </c>
      <c r="O1363" s="23">
        <f t="shared" si="254"/>
        <v>2022</v>
      </c>
    </row>
    <row r="1364" spans="1:15" x14ac:dyDescent="0.55000000000000004">
      <c r="A1364" s="33">
        <v>44848</v>
      </c>
      <c r="B1364" s="9" t="s">
        <v>12817</v>
      </c>
      <c r="C1364" s="9">
        <v>7</v>
      </c>
      <c r="D1364" s="9" t="s">
        <v>14119</v>
      </c>
      <c r="E1364" s="10" t="s">
        <v>14124</v>
      </c>
      <c r="F1364" s="10" t="str">
        <f t="shared" ref="F1364:J1373" si="256">VLOOKUP($B1364,Cleaned_data,F$2,FALSE)</f>
        <v>B08QHLXWV3</v>
      </c>
      <c r="G1364" s="10" t="str">
        <f t="shared" si="256"/>
        <v>USBFanHeaters</v>
      </c>
      <c r="H1364" s="23">
        <f t="shared" si="256"/>
        <v>6850</v>
      </c>
      <c r="I1364" s="23">
        <f t="shared" si="256"/>
        <v>11990</v>
      </c>
      <c r="J1364" s="11">
        <f t="shared" si="256"/>
        <v>0.43</v>
      </c>
      <c r="K1364" s="23">
        <f t="shared" si="251"/>
        <v>83930</v>
      </c>
      <c r="L1364" s="23">
        <f t="shared" si="252"/>
        <v>27331.500000000004</v>
      </c>
      <c r="M1364" s="23">
        <f t="shared" si="253"/>
        <v>14</v>
      </c>
      <c r="N1364" s="23" t="str">
        <f t="shared" si="248"/>
        <v>Oct</v>
      </c>
      <c r="O1364" s="23">
        <f t="shared" si="254"/>
        <v>2022</v>
      </c>
    </row>
    <row r="1365" spans="1:15" x14ac:dyDescent="0.55000000000000004">
      <c r="A1365" s="33">
        <v>44849</v>
      </c>
      <c r="B1365" s="9" t="s">
        <v>12828</v>
      </c>
      <c r="C1365" s="9">
        <v>11</v>
      </c>
      <c r="D1365" s="9" t="s">
        <v>14118</v>
      </c>
      <c r="E1365" s="10" t="s">
        <v>14121</v>
      </c>
      <c r="F1365" s="10" t="str">
        <f t="shared" si="256"/>
        <v>B07G147SZD</v>
      </c>
      <c r="G1365" s="10" t="str">
        <f t="shared" si="256"/>
        <v>USBInstantWaterHeaters</v>
      </c>
      <c r="H1365" s="23">
        <f t="shared" si="256"/>
        <v>2699</v>
      </c>
      <c r="I1365" s="23">
        <f t="shared" si="256"/>
        <v>3799</v>
      </c>
      <c r="J1365" s="11">
        <f t="shared" si="256"/>
        <v>0.28999999999999998</v>
      </c>
      <c r="K1365" s="23">
        <f t="shared" si="251"/>
        <v>41789</v>
      </c>
      <c r="L1365" s="23">
        <f t="shared" si="252"/>
        <v>21079.19</v>
      </c>
      <c r="M1365" s="23">
        <f t="shared" si="253"/>
        <v>15</v>
      </c>
      <c r="N1365" s="23" t="str">
        <f t="shared" si="248"/>
        <v>Oct</v>
      </c>
      <c r="O1365" s="23">
        <f t="shared" si="254"/>
        <v>2022</v>
      </c>
    </row>
    <row r="1366" spans="1:15" x14ac:dyDescent="0.55000000000000004">
      <c r="A1366" s="33">
        <v>44850</v>
      </c>
      <c r="B1366" s="9" t="s">
        <v>12838</v>
      </c>
      <c r="C1366" s="9">
        <v>11</v>
      </c>
      <c r="D1366" s="9" t="s">
        <v>14119</v>
      </c>
      <c r="E1366" s="10" t="s">
        <v>14124</v>
      </c>
      <c r="F1366" s="10" t="str">
        <f t="shared" si="256"/>
        <v>B09LH32678</v>
      </c>
      <c r="G1366" s="10" t="str">
        <f t="shared" si="256"/>
        <v>USBWaffleMakers&amp;Irons</v>
      </c>
      <c r="H1366" s="23">
        <f t="shared" si="256"/>
        <v>899</v>
      </c>
      <c r="I1366" s="23">
        <f t="shared" si="256"/>
        <v>1999</v>
      </c>
      <c r="J1366" s="11">
        <f t="shared" si="256"/>
        <v>0.55000000000000004</v>
      </c>
      <c r="K1366" s="23">
        <f t="shared" si="251"/>
        <v>21989</v>
      </c>
      <c r="L1366" s="23">
        <f t="shared" si="252"/>
        <v>4450.0499999999993</v>
      </c>
      <c r="M1366" s="23">
        <f t="shared" si="253"/>
        <v>16</v>
      </c>
      <c r="N1366" s="23" t="str">
        <f t="shared" si="248"/>
        <v>Oct</v>
      </c>
      <c r="O1366" s="23">
        <f t="shared" si="254"/>
        <v>2022</v>
      </c>
    </row>
    <row r="1367" spans="1:15" x14ac:dyDescent="0.55000000000000004">
      <c r="A1367" s="33">
        <v>44851</v>
      </c>
      <c r="B1367" s="9" t="s">
        <v>12849</v>
      </c>
      <c r="C1367" s="9">
        <v>11</v>
      </c>
      <c r="D1367" s="9" t="s">
        <v>14118</v>
      </c>
      <c r="E1367" s="10" t="s">
        <v>14121</v>
      </c>
      <c r="F1367" s="10" t="str">
        <f t="shared" si="256"/>
        <v>B09R1YFL6S</v>
      </c>
      <c r="G1367" s="10" t="str">
        <f t="shared" si="256"/>
        <v>USBFanHeaters</v>
      </c>
      <c r="H1367" s="23">
        <f t="shared" si="256"/>
        <v>1090</v>
      </c>
      <c r="I1367" s="23">
        <f t="shared" si="256"/>
        <v>2999</v>
      </c>
      <c r="J1367" s="11">
        <f t="shared" si="256"/>
        <v>0.64</v>
      </c>
      <c r="K1367" s="23">
        <f t="shared" si="251"/>
        <v>32989</v>
      </c>
      <c r="L1367" s="23">
        <f t="shared" si="252"/>
        <v>4316.3999999999996</v>
      </c>
      <c r="M1367" s="23">
        <f t="shared" si="253"/>
        <v>17</v>
      </c>
      <c r="N1367" s="23" t="str">
        <f t="shared" si="248"/>
        <v>Oct</v>
      </c>
      <c r="O1367" s="23">
        <f t="shared" si="254"/>
        <v>2022</v>
      </c>
    </row>
    <row r="1368" spans="1:15" x14ac:dyDescent="0.55000000000000004">
      <c r="A1368" s="33">
        <v>44852</v>
      </c>
      <c r="B1368" s="9" t="s">
        <v>12859</v>
      </c>
      <c r="C1368" s="9">
        <v>11</v>
      </c>
      <c r="D1368" s="9" t="s">
        <v>14119</v>
      </c>
      <c r="E1368" s="10" t="s">
        <v>14124</v>
      </c>
      <c r="F1368" s="10" t="str">
        <f t="shared" si="256"/>
        <v>B07Q4NJQC5</v>
      </c>
      <c r="G1368" s="10" t="str">
        <f t="shared" si="256"/>
        <v>USBDigitalKitchenScales</v>
      </c>
      <c r="H1368" s="23">
        <f t="shared" si="256"/>
        <v>295</v>
      </c>
      <c r="I1368" s="23">
        <f t="shared" si="256"/>
        <v>599</v>
      </c>
      <c r="J1368" s="11">
        <f t="shared" si="256"/>
        <v>0.51</v>
      </c>
      <c r="K1368" s="23">
        <f t="shared" si="251"/>
        <v>6589</v>
      </c>
      <c r="L1368" s="23">
        <f t="shared" si="252"/>
        <v>1590.05</v>
      </c>
      <c r="M1368" s="23">
        <f t="shared" si="253"/>
        <v>18</v>
      </c>
      <c r="N1368" s="23" t="str">
        <f t="shared" si="248"/>
        <v>Oct</v>
      </c>
      <c r="O1368" s="23">
        <f t="shared" si="254"/>
        <v>2022</v>
      </c>
    </row>
    <row r="1369" spans="1:15" x14ac:dyDescent="0.55000000000000004">
      <c r="A1369" s="33">
        <v>44853</v>
      </c>
      <c r="B1369" s="9" t="s">
        <v>12870</v>
      </c>
      <c r="C1369" s="9">
        <v>9</v>
      </c>
      <c r="D1369" s="9" t="s">
        <v>14118</v>
      </c>
      <c r="E1369" s="10" t="s">
        <v>14121</v>
      </c>
      <c r="F1369" s="10" t="str">
        <f t="shared" si="256"/>
        <v>B097RN7BBK</v>
      </c>
      <c r="G1369" s="10" t="str">
        <f t="shared" si="256"/>
        <v>Kettle&amp;ToasterSets</v>
      </c>
      <c r="H1369" s="23">
        <f t="shared" si="256"/>
        <v>479</v>
      </c>
      <c r="I1369" s="23">
        <f t="shared" si="256"/>
        <v>1999</v>
      </c>
      <c r="J1369" s="11">
        <f t="shared" si="256"/>
        <v>0.76</v>
      </c>
      <c r="K1369" s="23">
        <f t="shared" si="251"/>
        <v>17991</v>
      </c>
      <c r="L1369" s="23">
        <f t="shared" si="252"/>
        <v>1034.6399999999999</v>
      </c>
      <c r="M1369" s="23">
        <f t="shared" si="253"/>
        <v>19</v>
      </c>
      <c r="N1369" s="23" t="str">
        <f t="shared" si="248"/>
        <v>Oct</v>
      </c>
      <c r="O1369" s="23">
        <f t="shared" si="254"/>
        <v>2022</v>
      </c>
    </row>
    <row r="1370" spans="1:15" x14ac:dyDescent="0.55000000000000004">
      <c r="A1370" s="33">
        <v>44854</v>
      </c>
      <c r="B1370" s="9" t="s">
        <v>12880</v>
      </c>
      <c r="C1370" s="9">
        <v>5</v>
      </c>
      <c r="D1370" s="9" t="s">
        <v>14119</v>
      </c>
      <c r="E1370" s="10" t="s">
        <v>14124</v>
      </c>
      <c r="F1370" s="10" t="str">
        <f t="shared" si="256"/>
        <v>B097MKZHNV</v>
      </c>
      <c r="G1370" s="10" t="str">
        <f t="shared" si="256"/>
        <v>USBInstantWaterHeaters</v>
      </c>
      <c r="H1370" s="23">
        <f t="shared" si="256"/>
        <v>2949</v>
      </c>
      <c r="I1370" s="23">
        <f t="shared" si="256"/>
        <v>4849</v>
      </c>
      <c r="J1370" s="11">
        <f t="shared" si="256"/>
        <v>0.39</v>
      </c>
      <c r="K1370" s="23">
        <f t="shared" si="251"/>
        <v>24245</v>
      </c>
      <c r="L1370" s="23">
        <f t="shared" si="252"/>
        <v>8994.4499999999989</v>
      </c>
      <c r="M1370" s="23">
        <f t="shared" si="253"/>
        <v>20</v>
      </c>
      <c r="N1370" s="23" t="str">
        <f t="shared" si="248"/>
        <v>Oct</v>
      </c>
      <c r="O1370" s="23">
        <f t="shared" si="254"/>
        <v>2022</v>
      </c>
    </row>
    <row r="1371" spans="1:15" x14ac:dyDescent="0.55000000000000004">
      <c r="A1371" s="33">
        <v>44855</v>
      </c>
      <c r="B1371" s="9" t="s">
        <v>12892</v>
      </c>
      <c r="C1371" s="9">
        <v>8</v>
      </c>
      <c r="D1371" s="9" t="s">
        <v>14118</v>
      </c>
      <c r="E1371" s="10" t="s">
        <v>14121</v>
      </c>
      <c r="F1371" s="10" t="str">
        <f t="shared" si="256"/>
        <v>B07LG96SDB</v>
      </c>
      <c r="G1371" s="10" t="str">
        <f t="shared" si="256"/>
        <v>USBImmersionRods</v>
      </c>
      <c r="H1371" s="23">
        <f t="shared" si="256"/>
        <v>335</v>
      </c>
      <c r="I1371" s="23">
        <f t="shared" si="256"/>
        <v>510</v>
      </c>
      <c r="J1371" s="11">
        <f t="shared" si="256"/>
        <v>0.34</v>
      </c>
      <c r="K1371" s="23">
        <f t="shared" si="251"/>
        <v>4080</v>
      </c>
      <c r="L1371" s="23">
        <f t="shared" si="252"/>
        <v>1768.7999999999997</v>
      </c>
      <c r="M1371" s="23">
        <f t="shared" si="253"/>
        <v>21</v>
      </c>
      <c r="N1371" s="23" t="str">
        <f t="shared" si="248"/>
        <v>Oct</v>
      </c>
      <c r="O1371" s="23">
        <f t="shared" si="254"/>
        <v>2022</v>
      </c>
    </row>
    <row r="1372" spans="1:15" x14ac:dyDescent="0.55000000000000004">
      <c r="A1372" s="33">
        <v>44856</v>
      </c>
      <c r="B1372" s="9" t="s">
        <v>12903</v>
      </c>
      <c r="C1372" s="9">
        <v>7</v>
      </c>
      <c r="D1372" s="9" t="s">
        <v>14119</v>
      </c>
      <c r="E1372" s="10" t="s">
        <v>14124</v>
      </c>
      <c r="F1372" s="10" t="str">
        <f t="shared" si="256"/>
        <v>B08KS2KQTK</v>
      </c>
      <c r="G1372" s="10" t="str">
        <f t="shared" si="256"/>
        <v>USBDripCoffeeMachines</v>
      </c>
      <c r="H1372" s="23">
        <f t="shared" si="256"/>
        <v>293</v>
      </c>
      <c r="I1372" s="23">
        <f t="shared" si="256"/>
        <v>499</v>
      </c>
      <c r="J1372" s="11">
        <f t="shared" si="256"/>
        <v>0.41</v>
      </c>
      <c r="K1372" s="23">
        <f t="shared" si="251"/>
        <v>3493</v>
      </c>
      <c r="L1372" s="23">
        <f t="shared" si="252"/>
        <v>1210.0900000000001</v>
      </c>
      <c r="M1372" s="23">
        <f t="shared" si="253"/>
        <v>22</v>
      </c>
      <c r="N1372" s="23" t="str">
        <f t="shared" si="248"/>
        <v>Oct</v>
      </c>
      <c r="O1372" s="23">
        <f t="shared" si="254"/>
        <v>2022</v>
      </c>
    </row>
    <row r="1373" spans="1:15" x14ac:dyDescent="0.55000000000000004">
      <c r="A1373" s="33">
        <v>44857</v>
      </c>
      <c r="B1373" s="9" t="s">
        <v>12913</v>
      </c>
      <c r="C1373" s="9">
        <v>6</v>
      </c>
      <c r="D1373" s="9" t="s">
        <v>14118</v>
      </c>
      <c r="E1373" s="10" t="s">
        <v>14121</v>
      </c>
      <c r="F1373" s="10" t="str">
        <f t="shared" si="256"/>
        <v>B095K14P86</v>
      </c>
      <c r="G1373" s="10" t="str">
        <f t="shared" si="256"/>
        <v>USBStovetopEspressoPots</v>
      </c>
      <c r="H1373" s="23">
        <f t="shared" si="256"/>
        <v>599</v>
      </c>
      <c r="I1373" s="23">
        <f t="shared" si="256"/>
        <v>1299</v>
      </c>
      <c r="J1373" s="11">
        <f t="shared" si="256"/>
        <v>0.54</v>
      </c>
      <c r="K1373" s="23">
        <f t="shared" si="251"/>
        <v>7794</v>
      </c>
      <c r="L1373" s="23">
        <f t="shared" si="252"/>
        <v>1653.2399999999998</v>
      </c>
      <c r="M1373" s="23">
        <f t="shared" si="253"/>
        <v>23</v>
      </c>
      <c r="N1373" s="23" t="str">
        <f t="shared" si="248"/>
        <v>Oct</v>
      </c>
      <c r="O1373" s="23">
        <f t="shared" si="254"/>
        <v>2022</v>
      </c>
    </row>
    <row r="1374" spans="1:15" x14ac:dyDescent="0.55000000000000004">
      <c r="A1374" s="33">
        <v>44858</v>
      </c>
      <c r="B1374" s="9" t="s">
        <v>12924</v>
      </c>
      <c r="C1374" s="9">
        <v>15</v>
      </c>
      <c r="D1374" s="9" t="s">
        <v>14119</v>
      </c>
      <c r="E1374" s="10" t="s">
        <v>14124</v>
      </c>
      <c r="F1374" s="10" t="str">
        <f t="shared" ref="F1374:J1383" si="257">VLOOKUP($B1374,Cleaned_data,F$2,FALSE)</f>
        <v>B08K36NZSV</v>
      </c>
      <c r="G1374" s="10" t="str">
        <f t="shared" si="257"/>
        <v>USBWaterPurifierAccessories</v>
      </c>
      <c r="H1374" s="23">
        <f t="shared" si="257"/>
        <v>499</v>
      </c>
      <c r="I1374" s="23">
        <f t="shared" si="257"/>
        <v>999</v>
      </c>
      <c r="J1374" s="11">
        <f t="shared" si="257"/>
        <v>0.5</v>
      </c>
      <c r="K1374" s="23">
        <f t="shared" si="251"/>
        <v>14985</v>
      </c>
      <c r="L1374" s="23">
        <f t="shared" si="252"/>
        <v>3742.5</v>
      </c>
      <c r="M1374" s="23">
        <f t="shared" si="253"/>
        <v>24</v>
      </c>
      <c r="N1374" s="23" t="str">
        <f t="shared" si="248"/>
        <v>Oct</v>
      </c>
      <c r="O1374" s="23">
        <f t="shared" si="254"/>
        <v>2022</v>
      </c>
    </row>
    <row r="1375" spans="1:15" x14ac:dyDescent="0.55000000000000004">
      <c r="A1375" s="33">
        <v>44859</v>
      </c>
      <c r="B1375" s="9" t="s">
        <v>12934</v>
      </c>
      <c r="C1375" s="9">
        <v>23</v>
      </c>
      <c r="D1375" s="9" t="s">
        <v>14118</v>
      </c>
      <c r="E1375" s="10" t="s">
        <v>14121</v>
      </c>
      <c r="F1375" s="10" t="str">
        <f t="shared" si="257"/>
        <v>B07LDPLSZC</v>
      </c>
      <c r="G1375" s="10" t="str">
        <f t="shared" si="257"/>
        <v>Irons</v>
      </c>
      <c r="H1375" s="23">
        <f t="shared" si="257"/>
        <v>849</v>
      </c>
      <c r="I1375" s="23">
        <f t="shared" si="257"/>
        <v>1190</v>
      </c>
      <c r="J1375" s="11">
        <f t="shared" si="257"/>
        <v>0.28999999999999998</v>
      </c>
      <c r="K1375" s="23">
        <f t="shared" si="251"/>
        <v>27370</v>
      </c>
      <c r="L1375" s="23">
        <f t="shared" si="252"/>
        <v>13864.17</v>
      </c>
      <c r="M1375" s="23">
        <f t="shared" si="253"/>
        <v>25</v>
      </c>
      <c r="N1375" s="23" t="str">
        <f t="shared" si="248"/>
        <v>Oct</v>
      </c>
      <c r="O1375" s="23">
        <f t="shared" si="254"/>
        <v>2022</v>
      </c>
    </row>
    <row r="1376" spans="1:15" x14ac:dyDescent="0.55000000000000004">
      <c r="A1376" s="33">
        <v>44860</v>
      </c>
      <c r="B1376" s="9" t="s">
        <v>12944</v>
      </c>
      <c r="C1376" s="9">
        <v>14</v>
      </c>
      <c r="D1376" s="9" t="s">
        <v>14119</v>
      </c>
      <c r="E1376" s="10" t="s">
        <v>14124</v>
      </c>
      <c r="F1376" s="10" t="str">
        <f t="shared" si="257"/>
        <v>B07F1T31ZZ</v>
      </c>
      <c r="G1376" s="10" t="str">
        <f t="shared" si="257"/>
        <v>USBDripCoffeeMachines</v>
      </c>
      <c r="H1376" s="23">
        <f t="shared" si="257"/>
        <v>249</v>
      </c>
      <c r="I1376" s="23">
        <f t="shared" si="257"/>
        <v>400</v>
      </c>
      <c r="J1376" s="11">
        <f t="shared" si="257"/>
        <v>0.38</v>
      </c>
      <c r="K1376" s="23">
        <f t="shared" si="251"/>
        <v>5600</v>
      </c>
      <c r="L1376" s="23">
        <f t="shared" si="252"/>
        <v>2161.3200000000002</v>
      </c>
      <c r="M1376" s="23">
        <f t="shared" si="253"/>
        <v>26</v>
      </c>
      <c r="N1376" s="23" t="str">
        <f t="shared" si="248"/>
        <v>Oct</v>
      </c>
      <c r="O1376" s="23">
        <f t="shared" si="254"/>
        <v>2022</v>
      </c>
    </row>
    <row r="1377" spans="1:15" x14ac:dyDescent="0.55000000000000004">
      <c r="A1377" s="33">
        <v>44861</v>
      </c>
      <c r="B1377" s="9" t="s">
        <v>12954</v>
      </c>
      <c r="C1377" s="9">
        <v>9</v>
      </c>
      <c r="D1377" s="9" t="s">
        <v>14118</v>
      </c>
      <c r="E1377" s="10" t="s">
        <v>14121</v>
      </c>
      <c r="F1377" s="10" t="str">
        <f t="shared" si="257"/>
        <v>B0BNDRK886</v>
      </c>
      <c r="G1377" s="10" t="str">
        <f t="shared" si="257"/>
        <v>USBWaterPurifierAccessories</v>
      </c>
      <c r="H1377" s="23">
        <f t="shared" si="257"/>
        <v>185</v>
      </c>
      <c r="I1377" s="23">
        <f t="shared" si="257"/>
        <v>599</v>
      </c>
      <c r="J1377" s="11">
        <f t="shared" si="257"/>
        <v>0.69</v>
      </c>
      <c r="K1377" s="23">
        <f t="shared" si="251"/>
        <v>5391</v>
      </c>
      <c r="L1377" s="23">
        <f t="shared" si="252"/>
        <v>516.15000000000009</v>
      </c>
      <c r="M1377" s="23">
        <f t="shared" si="253"/>
        <v>27</v>
      </c>
      <c r="N1377" s="23" t="str">
        <f t="shared" si="248"/>
        <v>Oct</v>
      </c>
      <c r="O1377" s="23">
        <f t="shared" si="254"/>
        <v>2022</v>
      </c>
    </row>
    <row r="1378" spans="1:15" x14ac:dyDescent="0.55000000000000004">
      <c r="A1378" s="33">
        <v>44862</v>
      </c>
      <c r="B1378" s="9" t="s">
        <v>12964</v>
      </c>
      <c r="C1378" s="9">
        <v>4</v>
      </c>
      <c r="D1378" s="9" t="s">
        <v>14119</v>
      </c>
      <c r="E1378" s="10" t="s">
        <v>14124</v>
      </c>
      <c r="F1378" s="10" t="str">
        <f t="shared" si="257"/>
        <v>B09ZVJXN5L</v>
      </c>
      <c r="G1378" s="10" t="str">
        <f t="shared" si="257"/>
        <v>USBFanHeaters</v>
      </c>
      <c r="H1378" s="23">
        <f t="shared" si="257"/>
        <v>778</v>
      </c>
      <c r="I1378" s="23">
        <f t="shared" si="257"/>
        <v>999</v>
      </c>
      <c r="J1378" s="11">
        <f t="shared" si="257"/>
        <v>0.22</v>
      </c>
      <c r="K1378" s="23">
        <f t="shared" si="251"/>
        <v>3996</v>
      </c>
      <c r="L1378" s="23">
        <f t="shared" si="252"/>
        <v>2427.36</v>
      </c>
      <c r="M1378" s="23">
        <f t="shared" si="253"/>
        <v>28</v>
      </c>
      <c r="N1378" s="23" t="str">
        <f t="shared" si="248"/>
        <v>Oct</v>
      </c>
      <c r="O1378" s="23">
        <f t="shared" si="254"/>
        <v>2022</v>
      </c>
    </row>
    <row r="1379" spans="1:15" x14ac:dyDescent="0.55000000000000004">
      <c r="A1379" s="33">
        <v>44863</v>
      </c>
      <c r="B1379" s="9" t="s">
        <v>12975</v>
      </c>
      <c r="C1379" s="9">
        <v>3</v>
      </c>
      <c r="D1379" s="9" t="s">
        <v>14118</v>
      </c>
      <c r="E1379" s="10" t="s">
        <v>14121</v>
      </c>
      <c r="F1379" s="10" t="str">
        <f t="shared" si="257"/>
        <v>B08JKPVDKL</v>
      </c>
      <c r="G1379" s="10" t="str">
        <f t="shared" si="257"/>
        <v>MeasuringSpoons</v>
      </c>
      <c r="H1379" s="23">
        <f t="shared" si="257"/>
        <v>279</v>
      </c>
      <c r="I1379" s="23">
        <f t="shared" si="257"/>
        <v>699</v>
      </c>
      <c r="J1379" s="11">
        <f t="shared" si="257"/>
        <v>0.6</v>
      </c>
      <c r="K1379" s="23">
        <f t="shared" si="251"/>
        <v>2097</v>
      </c>
      <c r="L1379" s="23">
        <f t="shared" si="252"/>
        <v>334.8</v>
      </c>
      <c r="M1379" s="23">
        <f t="shared" si="253"/>
        <v>29</v>
      </c>
      <c r="N1379" s="23" t="str">
        <f t="shared" si="248"/>
        <v>Oct</v>
      </c>
      <c r="O1379" s="23">
        <f t="shared" si="254"/>
        <v>2022</v>
      </c>
    </row>
    <row r="1380" spans="1:15" x14ac:dyDescent="0.55000000000000004">
      <c r="A1380" s="33">
        <v>44864</v>
      </c>
      <c r="B1380" s="9" t="s">
        <v>12986</v>
      </c>
      <c r="C1380" s="9">
        <v>8</v>
      </c>
      <c r="D1380" s="9" t="s">
        <v>14119</v>
      </c>
      <c r="E1380" s="10" t="s">
        <v>14124</v>
      </c>
      <c r="F1380" s="10" t="str">
        <f t="shared" si="257"/>
        <v>B09JFR8H3Q</v>
      </c>
      <c r="G1380" s="10" t="str">
        <f t="shared" si="257"/>
        <v>USBWaterPurifierAccessories</v>
      </c>
      <c r="H1380" s="23">
        <f t="shared" si="257"/>
        <v>215</v>
      </c>
      <c r="I1380" s="23">
        <f t="shared" si="257"/>
        <v>1499</v>
      </c>
      <c r="J1380" s="11">
        <f t="shared" si="257"/>
        <v>0.86</v>
      </c>
      <c r="K1380" s="23">
        <f t="shared" si="251"/>
        <v>11992</v>
      </c>
      <c r="L1380" s="23">
        <f t="shared" si="252"/>
        <v>240.8</v>
      </c>
      <c r="M1380" s="23">
        <f t="shared" si="253"/>
        <v>30</v>
      </c>
      <c r="N1380" s="23" t="str">
        <f t="shared" si="248"/>
        <v>Oct</v>
      </c>
      <c r="O1380" s="23">
        <f t="shared" si="254"/>
        <v>2022</v>
      </c>
    </row>
    <row r="1381" spans="1:15" x14ac:dyDescent="0.55000000000000004">
      <c r="A1381" s="33">
        <v>44865</v>
      </c>
      <c r="B1381" s="9" t="s">
        <v>12996</v>
      </c>
      <c r="C1381" s="9">
        <v>12</v>
      </c>
      <c r="D1381" s="9" t="s">
        <v>14118</v>
      </c>
      <c r="E1381" s="10" t="s">
        <v>14121</v>
      </c>
      <c r="F1381" s="10" t="str">
        <f t="shared" si="257"/>
        <v>B07LDN9Q2P</v>
      </c>
      <c r="G1381" s="10" t="str">
        <f t="shared" si="257"/>
        <v>Irons</v>
      </c>
      <c r="H1381" s="23">
        <f t="shared" si="257"/>
        <v>889</v>
      </c>
      <c r="I1381" s="23">
        <f t="shared" si="257"/>
        <v>1295</v>
      </c>
      <c r="J1381" s="11">
        <f t="shared" si="257"/>
        <v>0.31</v>
      </c>
      <c r="K1381" s="23">
        <f t="shared" si="251"/>
        <v>15540</v>
      </c>
      <c r="L1381" s="23">
        <f t="shared" si="252"/>
        <v>7360.9199999999992</v>
      </c>
      <c r="M1381" s="23">
        <f t="shared" si="253"/>
        <v>31</v>
      </c>
      <c r="N1381" s="23" t="str">
        <f t="shared" si="248"/>
        <v>Oct</v>
      </c>
      <c r="O1381" s="23">
        <f t="shared" si="254"/>
        <v>2022</v>
      </c>
    </row>
    <row r="1382" spans="1:15" x14ac:dyDescent="0.55000000000000004">
      <c r="A1382" s="33">
        <v>44866</v>
      </c>
      <c r="B1382" s="9" t="s">
        <v>13006</v>
      </c>
      <c r="C1382" s="9">
        <v>15</v>
      </c>
      <c r="D1382" s="9" t="s">
        <v>14119</v>
      </c>
      <c r="E1382" s="10" t="s">
        <v>14124</v>
      </c>
      <c r="F1382" s="10" t="str">
        <f t="shared" si="257"/>
        <v>B08T8KWNQ9</v>
      </c>
      <c r="G1382" s="10" t="str">
        <f t="shared" si="257"/>
        <v>USBInstantWaterHeaters</v>
      </c>
      <c r="H1382" s="23">
        <f t="shared" si="257"/>
        <v>1449</v>
      </c>
      <c r="I1382" s="23">
        <f t="shared" si="257"/>
        <v>4999</v>
      </c>
      <c r="J1382" s="11">
        <f t="shared" si="257"/>
        <v>0.71</v>
      </c>
      <c r="K1382" s="23">
        <f t="shared" si="251"/>
        <v>74985</v>
      </c>
      <c r="L1382" s="23">
        <f t="shared" si="252"/>
        <v>6303.1500000000005</v>
      </c>
      <c r="M1382" s="23">
        <f t="shared" si="253"/>
        <v>1</v>
      </c>
      <c r="N1382" s="23" t="str">
        <f t="shared" si="248"/>
        <v>Nov</v>
      </c>
      <c r="O1382" s="23">
        <f t="shared" si="254"/>
        <v>2022</v>
      </c>
    </row>
    <row r="1383" spans="1:15" x14ac:dyDescent="0.55000000000000004">
      <c r="A1383" s="33">
        <v>44867</v>
      </c>
      <c r="B1383" s="9" t="s">
        <v>13016</v>
      </c>
      <c r="C1383" s="9">
        <v>17</v>
      </c>
      <c r="D1383" s="9" t="s">
        <v>14118</v>
      </c>
      <c r="E1383" s="10" t="s">
        <v>14121</v>
      </c>
      <c r="F1383" s="10" t="str">
        <f t="shared" si="257"/>
        <v>B07Y1RCCW5</v>
      </c>
      <c r="G1383" s="10" t="str">
        <f t="shared" si="257"/>
        <v>USBInstantWaterHeaters</v>
      </c>
      <c r="H1383" s="23">
        <f t="shared" si="257"/>
        <v>1190</v>
      </c>
      <c r="I1383" s="23">
        <f t="shared" si="257"/>
        <v>2550</v>
      </c>
      <c r="J1383" s="11">
        <f t="shared" si="257"/>
        <v>0.53</v>
      </c>
      <c r="K1383" s="23">
        <f t="shared" si="251"/>
        <v>43350</v>
      </c>
      <c r="L1383" s="23">
        <f t="shared" si="252"/>
        <v>9508.1</v>
      </c>
      <c r="M1383" s="23">
        <f t="shared" si="253"/>
        <v>2</v>
      </c>
      <c r="N1383" s="23" t="str">
        <f t="shared" si="248"/>
        <v>Nov</v>
      </c>
      <c r="O1383" s="23">
        <f t="shared" si="254"/>
        <v>2022</v>
      </c>
    </row>
    <row r="1384" spans="1:15" x14ac:dyDescent="0.55000000000000004">
      <c r="A1384" s="33">
        <v>44868</v>
      </c>
      <c r="B1384" s="9" t="s">
        <v>13027</v>
      </c>
      <c r="C1384" s="9">
        <v>3</v>
      </c>
      <c r="D1384" s="9" t="s">
        <v>14119</v>
      </c>
      <c r="E1384" s="10" t="s">
        <v>14124</v>
      </c>
      <c r="F1384" s="10" t="str">
        <f t="shared" ref="F1384:J1393" si="258">VLOOKUP($B1384,Cleaned_data,F$2,FALSE)</f>
        <v>B0762HXMTF</v>
      </c>
      <c r="G1384" s="10" t="str">
        <f t="shared" si="258"/>
        <v>USBWaterFilters&amp;Purifiers</v>
      </c>
      <c r="H1384" s="23">
        <f t="shared" si="258"/>
        <v>1799</v>
      </c>
      <c r="I1384" s="23">
        <f t="shared" si="258"/>
        <v>1950</v>
      </c>
      <c r="J1384" s="11">
        <f t="shared" si="258"/>
        <v>0.08</v>
      </c>
      <c r="K1384" s="23">
        <f t="shared" si="251"/>
        <v>5850</v>
      </c>
      <c r="L1384" s="23">
        <f t="shared" si="252"/>
        <v>4965.24</v>
      </c>
      <c r="M1384" s="23">
        <f t="shared" si="253"/>
        <v>3</v>
      </c>
      <c r="N1384" s="23" t="str">
        <f t="shared" si="248"/>
        <v>Nov</v>
      </c>
      <c r="O1384" s="23">
        <f t="shared" si="254"/>
        <v>2022</v>
      </c>
    </row>
    <row r="1385" spans="1:15" x14ac:dyDescent="0.55000000000000004">
      <c r="A1385" s="33">
        <v>44869</v>
      </c>
      <c r="B1385" s="9" t="s">
        <v>13037</v>
      </c>
      <c r="C1385" s="9">
        <v>2</v>
      </c>
      <c r="D1385" s="9" t="s">
        <v>14118</v>
      </c>
      <c r="E1385" s="10" t="s">
        <v>14121</v>
      </c>
      <c r="F1385" s="10" t="str">
        <f t="shared" si="258"/>
        <v>B00K57MR22</v>
      </c>
      <c r="G1385" s="10" t="str">
        <f t="shared" si="258"/>
        <v>USBMixerGrinders</v>
      </c>
      <c r="H1385" s="23">
        <f t="shared" si="258"/>
        <v>6120</v>
      </c>
      <c r="I1385" s="23">
        <f t="shared" si="258"/>
        <v>8478</v>
      </c>
      <c r="J1385" s="11">
        <f t="shared" si="258"/>
        <v>0.28000000000000003</v>
      </c>
      <c r="K1385" s="23">
        <f t="shared" si="251"/>
        <v>16956</v>
      </c>
      <c r="L1385" s="23">
        <f t="shared" si="252"/>
        <v>8812.7999999999993</v>
      </c>
      <c r="M1385" s="23">
        <f t="shared" si="253"/>
        <v>4</v>
      </c>
      <c r="N1385" s="23" t="str">
        <f t="shared" si="248"/>
        <v>Nov</v>
      </c>
      <c r="O1385" s="23">
        <f t="shared" si="254"/>
        <v>2022</v>
      </c>
    </row>
    <row r="1386" spans="1:15" x14ac:dyDescent="0.55000000000000004">
      <c r="A1386" s="33">
        <v>44870</v>
      </c>
      <c r="B1386" s="9" t="s">
        <v>13049</v>
      </c>
      <c r="C1386" s="9">
        <v>9</v>
      </c>
      <c r="D1386" s="9" t="s">
        <v>14119</v>
      </c>
      <c r="E1386" s="10" t="s">
        <v>14124</v>
      </c>
      <c r="F1386" s="10" t="str">
        <f t="shared" si="258"/>
        <v>B07TTSS5MP</v>
      </c>
      <c r="G1386" s="10" t="str">
        <f t="shared" si="258"/>
        <v>USBMixerGrinders</v>
      </c>
      <c r="H1386" s="23">
        <f t="shared" si="258"/>
        <v>1799</v>
      </c>
      <c r="I1386" s="23">
        <f t="shared" si="258"/>
        <v>3299</v>
      </c>
      <c r="J1386" s="11">
        <f t="shared" si="258"/>
        <v>0.45</v>
      </c>
      <c r="K1386" s="23">
        <f t="shared" si="251"/>
        <v>29691</v>
      </c>
      <c r="L1386" s="23">
        <f t="shared" si="252"/>
        <v>8905.0500000000011</v>
      </c>
      <c r="M1386" s="23">
        <f t="shared" si="253"/>
        <v>5</v>
      </c>
      <c r="N1386" s="23" t="str">
        <f t="shared" si="248"/>
        <v>Nov</v>
      </c>
      <c r="O1386" s="23">
        <f t="shared" si="254"/>
        <v>2022</v>
      </c>
    </row>
    <row r="1387" spans="1:15" x14ac:dyDescent="0.55000000000000004">
      <c r="A1387" s="33">
        <v>44871</v>
      </c>
      <c r="B1387" s="9" t="s">
        <v>13059</v>
      </c>
      <c r="C1387" s="9">
        <v>5</v>
      </c>
      <c r="D1387" s="9" t="s">
        <v>14118</v>
      </c>
      <c r="E1387" s="10" t="s">
        <v>14121</v>
      </c>
      <c r="F1387" s="10" t="str">
        <f t="shared" si="258"/>
        <v>B09ZDVL7L8</v>
      </c>
      <c r="G1387" s="10" t="str">
        <f t="shared" si="258"/>
        <v>USBMixerGrinders</v>
      </c>
      <c r="H1387" s="23">
        <f t="shared" si="258"/>
        <v>2199</v>
      </c>
      <c r="I1387" s="23">
        <f t="shared" si="258"/>
        <v>3895</v>
      </c>
      <c r="J1387" s="11">
        <f t="shared" si="258"/>
        <v>0.44</v>
      </c>
      <c r="K1387" s="23">
        <f t="shared" si="251"/>
        <v>19475</v>
      </c>
      <c r="L1387" s="23">
        <f t="shared" si="252"/>
        <v>6157.2000000000007</v>
      </c>
      <c r="M1387" s="23">
        <f t="shared" si="253"/>
        <v>6</v>
      </c>
      <c r="N1387" s="23" t="str">
        <f t="shared" si="248"/>
        <v>Nov</v>
      </c>
      <c r="O1387" s="23">
        <f t="shared" si="254"/>
        <v>2022</v>
      </c>
    </row>
    <row r="1388" spans="1:15" x14ac:dyDescent="0.55000000000000004">
      <c r="A1388" s="33">
        <v>44872</v>
      </c>
      <c r="B1388" s="9" t="s">
        <v>13070</v>
      </c>
      <c r="C1388" s="23">
        <v>6</v>
      </c>
      <c r="D1388" s="9" t="s">
        <v>14119</v>
      </c>
      <c r="E1388" s="10" t="s">
        <v>14124</v>
      </c>
      <c r="F1388" s="10" t="str">
        <f t="shared" si="258"/>
        <v>B09XHXXCFH</v>
      </c>
      <c r="G1388" s="10" t="str">
        <f t="shared" si="258"/>
        <v>USBRice&amp;PastaCookers</v>
      </c>
      <c r="H1388" s="23">
        <f t="shared" si="258"/>
        <v>3685</v>
      </c>
      <c r="I1388" s="23">
        <f t="shared" si="258"/>
        <v>5495</v>
      </c>
      <c r="J1388" s="11">
        <f t="shared" si="258"/>
        <v>0.33</v>
      </c>
      <c r="K1388" s="23">
        <f t="shared" si="251"/>
        <v>32970</v>
      </c>
      <c r="L1388" s="23">
        <f t="shared" si="252"/>
        <v>14813.699999999999</v>
      </c>
      <c r="M1388" s="23">
        <f t="shared" si="253"/>
        <v>7</v>
      </c>
      <c r="N1388" s="23" t="str">
        <f t="shared" si="248"/>
        <v>Nov</v>
      </c>
      <c r="O1388" s="23">
        <f t="shared" si="254"/>
        <v>2022</v>
      </c>
    </row>
    <row r="1389" spans="1:15" x14ac:dyDescent="0.55000000000000004">
      <c r="A1389" s="33">
        <v>44873</v>
      </c>
      <c r="B1389" s="9" t="s">
        <v>13082</v>
      </c>
      <c r="C1389" s="9">
        <v>8</v>
      </c>
      <c r="D1389" s="9" t="s">
        <v>14118</v>
      </c>
      <c r="E1389" s="10" t="s">
        <v>14121</v>
      </c>
      <c r="F1389" s="10" t="str">
        <f t="shared" si="258"/>
        <v>B0BL3R4RGS</v>
      </c>
      <c r="G1389" s="10" t="str">
        <f t="shared" si="258"/>
        <v>USBJuicerMixerGrinders</v>
      </c>
      <c r="H1389" s="23">
        <f t="shared" si="258"/>
        <v>649</v>
      </c>
      <c r="I1389" s="23">
        <f t="shared" si="258"/>
        <v>999</v>
      </c>
      <c r="J1389" s="11">
        <f t="shared" si="258"/>
        <v>0.35</v>
      </c>
      <c r="K1389" s="23">
        <f t="shared" si="251"/>
        <v>7992</v>
      </c>
      <c r="L1389" s="23">
        <f t="shared" si="252"/>
        <v>3374.8</v>
      </c>
      <c r="M1389" s="23">
        <f t="shared" si="253"/>
        <v>8</v>
      </c>
      <c r="N1389" s="23" t="str">
        <f t="shared" si="248"/>
        <v>Nov</v>
      </c>
      <c r="O1389" s="23">
        <f t="shared" si="254"/>
        <v>2022</v>
      </c>
    </row>
    <row r="1390" spans="1:15" x14ac:dyDescent="0.55000000000000004">
      <c r="A1390" s="33">
        <v>44874</v>
      </c>
      <c r="B1390" s="9" t="s">
        <v>13092</v>
      </c>
      <c r="C1390" s="9">
        <v>10</v>
      </c>
      <c r="D1390" s="9" t="s">
        <v>14119</v>
      </c>
      <c r="E1390" s="10" t="s">
        <v>14124</v>
      </c>
      <c r="F1390" s="10" t="str">
        <f t="shared" si="258"/>
        <v>B07P1BR7L8</v>
      </c>
      <c r="G1390" s="10" t="str">
        <f t="shared" si="258"/>
        <v>USBOvenToasterGrills</v>
      </c>
      <c r="H1390" s="23">
        <f t="shared" si="258"/>
        <v>8599</v>
      </c>
      <c r="I1390" s="23">
        <f t="shared" si="258"/>
        <v>8995</v>
      </c>
      <c r="J1390" s="11">
        <f t="shared" si="258"/>
        <v>0.04</v>
      </c>
      <c r="K1390" s="23">
        <f t="shared" si="251"/>
        <v>89950</v>
      </c>
      <c r="L1390" s="23">
        <f t="shared" si="252"/>
        <v>82550.399999999994</v>
      </c>
      <c r="M1390" s="23">
        <f t="shared" si="253"/>
        <v>9</v>
      </c>
      <c r="N1390" s="23" t="str">
        <f t="shared" si="248"/>
        <v>Nov</v>
      </c>
      <c r="O1390" s="23">
        <f t="shared" si="254"/>
        <v>2022</v>
      </c>
    </row>
    <row r="1391" spans="1:15" x14ac:dyDescent="0.55000000000000004">
      <c r="A1391" s="33">
        <v>44875</v>
      </c>
      <c r="B1391" s="9" t="s">
        <v>13103</v>
      </c>
      <c r="C1391" s="9">
        <v>15</v>
      </c>
      <c r="D1391" s="9" t="s">
        <v>14118</v>
      </c>
      <c r="E1391" s="10" t="s">
        <v>14121</v>
      </c>
      <c r="F1391" s="10" t="str">
        <f t="shared" si="258"/>
        <v>B078WB1VWJ</v>
      </c>
      <c r="G1391" s="10" t="str">
        <f t="shared" si="258"/>
        <v>Irons</v>
      </c>
      <c r="H1391" s="23">
        <f t="shared" si="258"/>
        <v>1110</v>
      </c>
      <c r="I1391" s="23">
        <f t="shared" si="258"/>
        <v>1599</v>
      </c>
      <c r="J1391" s="11">
        <f t="shared" si="258"/>
        <v>0.31</v>
      </c>
      <c r="K1391" s="23">
        <f t="shared" si="251"/>
        <v>23985</v>
      </c>
      <c r="L1391" s="23">
        <f t="shared" si="252"/>
        <v>11488.5</v>
      </c>
      <c r="M1391" s="23">
        <f t="shared" si="253"/>
        <v>10</v>
      </c>
      <c r="N1391" s="23" t="str">
        <f t="shared" si="248"/>
        <v>Nov</v>
      </c>
      <c r="O1391" s="23">
        <f t="shared" si="254"/>
        <v>2022</v>
      </c>
    </row>
    <row r="1392" spans="1:15" x14ac:dyDescent="0.55000000000000004">
      <c r="A1392" s="33">
        <v>44876</v>
      </c>
      <c r="B1392" s="9" t="s">
        <v>13114</v>
      </c>
      <c r="C1392" s="9">
        <v>17</v>
      </c>
      <c r="D1392" s="9" t="s">
        <v>14119</v>
      </c>
      <c r="E1392" s="10" t="s">
        <v>14124</v>
      </c>
      <c r="F1392" s="10" t="str">
        <f t="shared" si="258"/>
        <v>B0BP89YBC1</v>
      </c>
      <c r="G1392" s="10" t="str">
        <f t="shared" si="258"/>
        <v>USBInstantWaterHeaters</v>
      </c>
      <c r="H1392" s="23">
        <f t="shared" si="258"/>
        <v>1499</v>
      </c>
      <c r="I1392" s="23">
        <f t="shared" si="258"/>
        <v>3500</v>
      </c>
      <c r="J1392" s="11">
        <f t="shared" si="258"/>
        <v>0.56999999999999995</v>
      </c>
      <c r="K1392" s="23">
        <f t="shared" si="251"/>
        <v>59500</v>
      </c>
      <c r="L1392" s="23">
        <f t="shared" si="252"/>
        <v>10957.69</v>
      </c>
      <c r="M1392" s="23">
        <f t="shared" si="253"/>
        <v>11</v>
      </c>
      <c r="N1392" s="23" t="str">
        <f t="shared" si="248"/>
        <v>Nov</v>
      </c>
      <c r="O1392" s="23">
        <f t="shared" si="254"/>
        <v>2022</v>
      </c>
    </row>
    <row r="1393" spans="1:15" x14ac:dyDescent="0.55000000000000004">
      <c r="A1393" s="33">
        <v>44877</v>
      </c>
      <c r="B1393" s="9" t="s">
        <v>13124</v>
      </c>
      <c r="C1393" s="9">
        <v>18</v>
      </c>
      <c r="D1393" s="9" t="s">
        <v>14118</v>
      </c>
      <c r="E1393" s="10" t="s">
        <v>14121</v>
      </c>
      <c r="F1393" s="10" t="str">
        <f t="shared" si="258"/>
        <v>B09W9V2PXG</v>
      </c>
      <c r="G1393" s="10" t="str">
        <f t="shared" si="258"/>
        <v>USBDigitalKitchenScales</v>
      </c>
      <c r="H1393" s="23">
        <f t="shared" si="258"/>
        <v>759</v>
      </c>
      <c r="I1393" s="23">
        <f t="shared" si="258"/>
        <v>1999</v>
      </c>
      <c r="J1393" s="11">
        <f t="shared" si="258"/>
        <v>0.62</v>
      </c>
      <c r="K1393" s="23">
        <f t="shared" si="251"/>
        <v>35982</v>
      </c>
      <c r="L1393" s="23">
        <f t="shared" si="252"/>
        <v>5191.5600000000004</v>
      </c>
      <c r="M1393" s="23">
        <f t="shared" si="253"/>
        <v>12</v>
      </c>
      <c r="N1393" s="23" t="str">
        <f t="shared" ref="N1393:N1442" si="259">TEXT(A1393,"mmm")</f>
        <v>Nov</v>
      </c>
      <c r="O1393" s="23">
        <f t="shared" si="254"/>
        <v>2022</v>
      </c>
    </row>
    <row r="1394" spans="1:15" x14ac:dyDescent="0.55000000000000004">
      <c r="A1394" s="33">
        <v>44878</v>
      </c>
      <c r="B1394" s="9" t="s">
        <v>13135</v>
      </c>
      <c r="C1394" s="9">
        <v>6</v>
      </c>
      <c r="D1394" s="9" t="s">
        <v>14119</v>
      </c>
      <c r="E1394" s="10" t="s">
        <v>14124</v>
      </c>
      <c r="F1394" s="10" t="str">
        <f t="shared" ref="F1394:J1403" si="260">VLOOKUP($B1394,Cleaned_data,F$2,FALSE)</f>
        <v>B09XTQFFCG</v>
      </c>
      <c r="G1394" s="10" t="str">
        <f t="shared" si="260"/>
        <v>Vacuums</v>
      </c>
      <c r="H1394" s="23">
        <f t="shared" si="260"/>
        <v>2669</v>
      </c>
      <c r="I1394" s="23">
        <f t="shared" si="260"/>
        <v>3199</v>
      </c>
      <c r="J1394" s="11">
        <f t="shared" si="260"/>
        <v>0.17</v>
      </c>
      <c r="K1394" s="23">
        <f t="shared" si="251"/>
        <v>19194</v>
      </c>
      <c r="L1394" s="23">
        <f t="shared" si="252"/>
        <v>13291.619999999999</v>
      </c>
      <c r="M1394" s="23">
        <f t="shared" si="253"/>
        <v>13</v>
      </c>
      <c r="N1394" s="23" t="str">
        <f t="shared" si="259"/>
        <v>Nov</v>
      </c>
      <c r="O1394" s="23">
        <f t="shared" si="254"/>
        <v>2022</v>
      </c>
    </row>
    <row r="1395" spans="1:15" x14ac:dyDescent="0.55000000000000004">
      <c r="A1395" s="33">
        <v>44879</v>
      </c>
      <c r="B1395" s="9" t="s">
        <v>13146</v>
      </c>
      <c r="C1395" s="9">
        <v>6</v>
      </c>
      <c r="D1395" s="9" t="s">
        <v>14118</v>
      </c>
      <c r="E1395" s="10" t="s">
        <v>14121</v>
      </c>
      <c r="F1395" s="10" t="str">
        <f t="shared" si="260"/>
        <v>B08LVVTGZK</v>
      </c>
      <c r="G1395" s="10" t="str">
        <f t="shared" si="260"/>
        <v>USBSandwichMakers</v>
      </c>
      <c r="H1395" s="23">
        <f t="shared" si="260"/>
        <v>929</v>
      </c>
      <c r="I1395" s="23">
        <f t="shared" si="260"/>
        <v>1300</v>
      </c>
      <c r="J1395" s="11">
        <f t="shared" si="260"/>
        <v>0.28999999999999998</v>
      </c>
      <c r="K1395" s="23">
        <f t="shared" si="251"/>
        <v>7800</v>
      </c>
      <c r="L1395" s="23">
        <f t="shared" si="252"/>
        <v>3957.54</v>
      </c>
      <c r="M1395" s="23">
        <f t="shared" si="253"/>
        <v>14</v>
      </c>
      <c r="N1395" s="23" t="str">
        <f t="shared" si="259"/>
        <v>Nov</v>
      </c>
      <c r="O1395" s="23">
        <f t="shared" si="254"/>
        <v>2022</v>
      </c>
    </row>
    <row r="1396" spans="1:15" x14ac:dyDescent="0.55000000000000004">
      <c r="A1396" s="33">
        <v>44880</v>
      </c>
      <c r="B1396" s="9" t="s">
        <v>13156</v>
      </c>
      <c r="C1396" s="9">
        <v>6</v>
      </c>
      <c r="D1396" s="9" t="s">
        <v>14119</v>
      </c>
      <c r="E1396" s="10" t="s">
        <v>14124</v>
      </c>
      <c r="F1396" s="10" t="str">
        <f t="shared" si="260"/>
        <v>B07J2BQZD6</v>
      </c>
      <c r="G1396" s="10" t="str">
        <f t="shared" si="260"/>
        <v>USBLaundryBaskets</v>
      </c>
      <c r="H1396" s="23">
        <f t="shared" si="260"/>
        <v>199</v>
      </c>
      <c r="I1396" s="23">
        <f t="shared" si="260"/>
        <v>399</v>
      </c>
      <c r="J1396" s="11">
        <f t="shared" si="260"/>
        <v>0.5</v>
      </c>
      <c r="K1396" s="23">
        <f t="shared" si="251"/>
        <v>2394</v>
      </c>
      <c r="L1396" s="23">
        <f t="shared" si="252"/>
        <v>597</v>
      </c>
      <c r="M1396" s="23">
        <f t="shared" si="253"/>
        <v>15</v>
      </c>
      <c r="N1396" s="23" t="str">
        <f t="shared" si="259"/>
        <v>Nov</v>
      </c>
      <c r="O1396" s="23">
        <f t="shared" si="254"/>
        <v>2022</v>
      </c>
    </row>
    <row r="1397" spans="1:15" x14ac:dyDescent="0.55000000000000004">
      <c r="A1397" s="33">
        <v>44881</v>
      </c>
      <c r="B1397" s="9" t="s">
        <v>13166</v>
      </c>
      <c r="C1397" s="9">
        <v>7</v>
      </c>
      <c r="D1397" s="9" t="s">
        <v>14118</v>
      </c>
      <c r="E1397" s="10" t="s">
        <v>14121</v>
      </c>
      <c r="F1397" s="10" t="str">
        <f t="shared" si="260"/>
        <v>B07HK53XM4</v>
      </c>
      <c r="G1397" s="10" t="str">
        <f t="shared" si="260"/>
        <v>LintShavers</v>
      </c>
      <c r="H1397" s="23">
        <f t="shared" si="260"/>
        <v>279</v>
      </c>
      <c r="I1397" s="23">
        <f t="shared" si="260"/>
        <v>599</v>
      </c>
      <c r="J1397" s="11">
        <f t="shared" si="260"/>
        <v>0.53</v>
      </c>
      <c r="K1397" s="23">
        <f t="shared" si="251"/>
        <v>4193</v>
      </c>
      <c r="L1397" s="23">
        <f t="shared" si="252"/>
        <v>917.91</v>
      </c>
      <c r="M1397" s="23">
        <f t="shared" si="253"/>
        <v>16</v>
      </c>
      <c r="N1397" s="23" t="str">
        <f t="shared" si="259"/>
        <v>Nov</v>
      </c>
      <c r="O1397" s="23">
        <f t="shared" si="254"/>
        <v>2022</v>
      </c>
    </row>
    <row r="1398" spans="1:15" x14ac:dyDescent="0.55000000000000004">
      <c r="A1398" s="33">
        <v>44882</v>
      </c>
      <c r="B1398" s="9" t="s">
        <v>13176</v>
      </c>
      <c r="C1398" s="9">
        <v>7</v>
      </c>
      <c r="D1398" s="9" t="s">
        <v>14119</v>
      </c>
      <c r="E1398" s="10" t="s">
        <v>14124</v>
      </c>
      <c r="F1398" s="10" t="str">
        <f t="shared" si="260"/>
        <v>B08RDWBYCQ</v>
      </c>
      <c r="G1398" s="10" t="str">
        <f t="shared" si="260"/>
        <v>USBHandBlenders</v>
      </c>
      <c r="H1398" s="23">
        <f t="shared" si="260"/>
        <v>549</v>
      </c>
      <c r="I1398" s="23">
        <f t="shared" si="260"/>
        <v>999</v>
      </c>
      <c r="J1398" s="11">
        <f t="shared" si="260"/>
        <v>0.45</v>
      </c>
      <c r="K1398" s="23">
        <f t="shared" si="251"/>
        <v>6993</v>
      </c>
      <c r="L1398" s="23">
        <f t="shared" si="252"/>
        <v>2113.65</v>
      </c>
      <c r="M1398" s="23">
        <f t="shared" si="253"/>
        <v>17</v>
      </c>
      <c r="N1398" s="23" t="str">
        <f t="shared" si="259"/>
        <v>Nov</v>
      </c>
      <c r="O1398" s="23">
        <f t="shared" si="254"/>
        <v>2022</v>
      </c>
    </row>
    <row r="1399" spans="1:15" x14ac:dyDescent="0.55000000000000004">
      <c r="A1399" s="33">
        <v>44883</v>
      </c>
      <c r="B1399" s="9" t="s">
        <v>13186</v>
      </c>
      <c r="C1399" s="9">
        <v>7</v>
      </c>
      <c r="D1399" s="9" t="s">
        <v>14118</v>
      </c>
      <c r="E1399" s="10" t="s">
        <v>14121</v>
      </c>
      <c r="F1399" s="10" t="str">
        <f t="shared" si="260"/>
        <v>B09FHHTL8L</v>
      </c>
      <c r="G1399" s="10" t="str">
        <f t="shared" si="260"/>
        <v>SprayBottles</v>
      </c>
      <c r="H1399" s="23">
        <f t="shared" si="260"/>
        <v>85</v>
      </c>
      <c r="I1399" s="23">
        <f t="shared" si="260"/>
        <v>199</v>
      </c>
      <c r="J1399" s="11">
        <f t="shared" si="260"/>
        <v>0.56999999999999995</v>
      </c>
      <c r="K1399" s="23">
        <f t="shared" si="251"/>
        <v>1393</v>
      </c>
      <c r="L1399" s="23">
        <f t="shared" si="252"/>
        <v>255.85000000000002</v>
      </c>
      <c r="M1399" s="23">
        <f t="shared" si="253"/>
        <v>18</v>
      </c>
      <c r="N1399" s="23" t="str">
        <f t="shared" si="259"/>
        <v>Nov</v>
      </c>
      <c r="O1399" s="23">
        <f t="shared" si="254"/>
        <v>2022</v>
      </c>
    </row>
    <row r="1400" spans="1:15" x14ac:dyDescent="0.55000000000000004">
      <c r="A1400" s="33">
        <v>44884</v>
      </c>
      <c r="B1400" s="9" t="s">
        <v>13197</v>
      </c>
      <c r="C1400" s="9">
        <v>7</v>
      </c>
      <c r="D1400" s="9" t="s">
        <v>14119</v>
      </c>
      <c r="E1400" s="10" t="s">
        <v>14124</v>
      </c>
      <c r="F1400" s="10" t="str">
        <f t="shared" si="260"/>
        <v>B0BHNHMR3H</v>
      </c>
      <c r="G1400" s="10" t="str">
        <f t="shared" si="260"/>
        <v>USBJuicerMixerGrinders</v>
      </c>
      <c r="H1400" s="23">
        <f t="shared" si="260"/>
        <v>499</v>
      </c>
      <c r="I1400" s="23">
        <f t="shared" si="260"/>
        <v>1299</v>
      </c>
      <c r="J1400" s="11">
        <f t="shared" si="260"/>
        <v>0.62</v>
      </c>
      <c r="K1400" s="23">
        <f t="shared" si="251"/>
        <v>9093</v>
      </c>
      <c r="L1400" s="23">
        <f t="shared" si="252"/>
        <v>1327.34</v>
      </c>
      <c r="M1400" s="23">
        <f t="shared" si="253"/>
        <v>19</v>
      </c>
      <c r="N1400" s="23" t="str">
        <f t="shared" si="259"/>
        <v>Nov</v>
      </c>
      <c r="O1400" s="23">
        <f t="shared" si="254"/>
        <v>2022</v>
      </c>
    </row>
    <row r="1401" spans="1:15" x14ac:dyDescent="0.55000000000000004">
      <c r="A1401" s="33">
        <v>44885</v>
      </c>
      <c r="B1401" s="9" t="s">
        <v>13207</v>
      </c>
      <c r="C1401" s="9">
        <v>7</v>
      </c>
      <c r="D1401" s="9" t="s">
        <v>14118</v>
      </c>
      <c r="E1401" s="10" t="s">
        <v>14121</v>
      </c>
      <c r="F1401" s="10" t="str">
        <f t="shared" si="260"/>
        <v>B07D8VBYB4</v>
      </c>
      <c r="G1401" s="10" t="str">
        <f t="shared" si="260"/>
        <v>USBJuicerMixerGrinders</v>
      </c>
      <c r="H1401" s="23">
        <f t="shared" si="260"/>
        <v>5865</v>
      </c>
      <c r="I1401" s="23">
        <f t="shared" si="260"/>
        <v>7776</v>
      </c>
      <c r="J1401" s="11">
        <f t="shared" si="260"/>
        <v>0.25</v>
      </c>
      <c r="K1401" s="23">
        <f t="shared" si="251"/>
        <v>54432</v>
      </c>
      <c r="L1401" s="23">
        <f t="shared" si="252"/>
        <v>30791.25</v>
      </c>
      <c r="M1401" s="23">
        <f t="shared" si="253"/>
        <v>20</v>
      </c>
      <c r="N1401" s="23" t="str">
        <f t="shared" si="259"/>
        <v>Nov</v>
      </c>
      <c r="O1401" s="23">
        <f t="shared" si="254"/>
        <v>2022</v>
      </c>
    </row>
    <row r="1402" spans="1:15" x14ac:dyDescent="0.55000000000000004">
      <c r="A1402" s="33">
        <v>44886</v>
      </c>
      <c r="B1402" s="9" t="s">
        <v>13219</v>
      </c>
      <c r="C1402" s="9">
        <v>7</v>
      </c>
      <c r="D1402" s="9" t="s">
        <v>14119</v>
      </c>
      <c r="E1402" s="10" t="s">
        <v>14124</v>
      </c>
      <c r="F1402" s="10" t="str">
        <f t="shared" si="260"/>
        <v>B0B3TBY2YX</v>
      </c>
      <c r="G1402" s="10" t="str">
        <f t="shared" si="260"/>
        <v>ElectricKettles</v>
      </c>
      <c r="H1402" s="23">
        <f t="shared" si="260"/>
        <v>1260</v>
      </c>
      <c r="I1402" s="23">
        <f t="shared" si="260"/>
        <v>2299</v>
      </c>
      <c r="J1402" s="11">
        <f t="shared" si="260"/>
        <v>0.45</v>
      </c>
      <c r="K1402" s="23">
        <f t="shared" si="251"/>
        <v>16093</v>
      </c>
      <c r="L1402" s="23">
        <f t="shared" si="252"/>
        <v>4851</v>
      </c>
      <c r="M1402" s="23">
        <f t="shared" si="253"/>
        <v>21</v>
      </c>
      <c r="N1402" s="23" t="str">
        <f t="shared" si="259"/>
        <v>Nov</v>
      </c>
      <c r="O1402" s="23">
        <f t="shared" si="254"/>
        <v>2022</v>
      </c>
    </row>
    <row r="1403" spans="1:15" x14ac:dyDescent="0.55000000000000004">
      <c r="A1403" s="33">
        <v>44887</v>
      </c>
      <c r="B1403" s="9" t="s">
        <v>13229</v>
      </c>
      <c r="C1403" s="9">
        <v>7</v>
      </c>
      <c r="D1403" s="9" t="s">
        <v>14118</v>
      </c>
      <c r="E1403" s="10" t="s">
        <v>14121</v>
      </c>
      <c r="F1403" s="10" t="str">
        <f t="shared" si="260"/>
        <v>B088WCFPQF</v>
      </c>
      <c r="G1403" s="10" t="str">
        <f t="shared" si="260"/>
        <v>USBCoffeePresses</v>
      </c>
      <c r="H1403" s="23">
        <f t="shared" si="260"/>
        <v>1099</v>
      </c>
      <c r="I1403" s="23">
        <f t="shared" si="260"/>
        <v>1500</v>
      </c>
      <c r="J1403" s="11">
        <f t="shared" si="260"/>
        <v>0.27</v>
      </c>
      <c r="K1403" s="23">
        <f t="shared" si="251"/>
        <v>10500</v>
      </c>
      <c r="L1403" s="23">
        <f t="shared" si="252"/>
        <v>5615.8899999999994</v>
      </c>
      <c r="M1403" s="23">
        <f t="shared" si="253"/>
        <v>22</v>
      </c>
      <c r="N1403" s="23" t="str">
        <f t="shared" si="259"/>
        <v>Nov</v>
      </c>
      <c r="O1403" s="23">
        <f t="shared" si="254"/>
        <v>2022</v>
      </c>
    </row>
    <row r="1404" spans="1:15" x14ac:dyDescent="0.55000000000000004">
      <c r="A1404" s="33">
        <v>44888</v>
      </c>
      <c r="B1404" s="9" t="s">
        <v>13240</v>
      </c>
      <c r="C1404" s="9">
        <v>11</v>
      </c>
      <c r="D1404" s="9" t="s">
        <v>14119</v>
      </c>
      <c r="E1404" s="10" t="s">
        <v>14124</v>
      </c>
      <c r="F1404" s="10" t="str">
        <f t="shared" ref="F1404:J1413" si="261">VLOOKUP($B1404,Cleaned_data,F$2,FALSE)</f>
        <v>B07JZSG42Y</v>
      </c>
      <c r="G1404" s="10" t="str">
        <f t="shared" si="261"/>
        <v>USBSandwichMakers</v>
      </c>
      <c r="H1404" s="23">
        <f t="shared" si="261"/>
        <v>1928</v>
      </c>
      <c r="I1404" s="23">
        <f t="shared" si="261"/>
        <v>2590</v>
      </c>
      <c r="J1404" s="11">
        <f t="shared" si="261"/>
        <v>0.26</v>
      </c>
      <c r="K1404" s="23">
        <f t="shared" si="251"/>
        <v>28490</v>
      </c>
      <c r="L1404" s="23">
        <f t="shared" si="252"/>
        <v>15693.92</v>
      </c>
      <c r="M1404" s="23">
        <f t="shared" si="253"/>
        <v>23</v>
      </c>
      <c r="N1404" s="23" t="str">
        <f t="shared" si="259"/>
        <v>Nov</v>
      </c>
      <c r="O1404" s="23">
        <f t="shared" si="254"/>
        <v>2022</v>
      </c>
    </row>
    <row r="1405" spans="1:15" x14ac:dyDescent="0.55000000000000004">
      <c r="A1405" s="33">
        <v>44889</v>
      </c>
      <c r="B1405" s="9" t="s">
        <v>13251</v>
      </c>
      <c r="C1405" s="9">
        <v>11</v>
      </c>
      <c r="D1405" s="9" t="s">
        <v>14118</v>
      </c>
      <c r="E1405" s="10" t="s">
        <v>14121</v>
      </c>
      <c r="F1405" s="10" t="str">
        <f t="shared" si="261"/>
        <v>B08YRMBK9R</v>
      </c>
      <c r="G1405" s="10" t="str">
        <f t="shared" si="261"/>
        <v>USBStorageWaterHeaters</v>
      </c>
      <c r="H1405" s="23">
        <f t="shared" si="261"/>
        <v>3249</v>
      </c>
      <c r="I1405" s="23">
        <f t="shared" si="261"/>
        <v>6299</v>
      </c>
      <c r="J1405" s="11">
        <f t="shared" si="261"/>
        <v>0.48</v>
      </c>
      <c r="K1405" s="23">
        <f t="shared" si="251"/>
        <v>69289</v>
      </c>
      <c r="L1405" s="23">
        <f t="shared" si="252"/>
        <v>18584.28</v>
      </c>
      <c r="M1405" s="23">
        <f t="shared" si="253"/>
        <v>24</v>
      </c>
      <c r="N1405" s="23" t="str">
        <f t="shared" si="259"/>
        <v>Nov</v>
      </c>
      <c r="O1405" s="23">
        <f t="shared" si="254"/>
        <v>2022</v>
      </c>
    </row>
    <row r="1406" spans="1:15" x14ac:dyDescent="0.55000000000000004">
      <c r="A1406" s="33">
        <v>44890</v>
      </c>
      <c r="B1406" s="9" t="s">
        <v>13261</v>
      </c>
      <c r="C1406" s="9">
        <v>11</v>
      </c>
      <c r="D1406" s="9" t="s">
        <v>14119</v>
      </c>
      <c r="E1406" s="10" t="s">
        <v>14124</v>
      </c>
      <c r="F1406" s="10" t="str">
        <f t="shared" si="261"/>
        <v>B00935MGHS</v>
      </c>
      <c r="G1406" s="10" t="str">
        <f t="shared" si="261"/>
        <v>USBSandwichMakers</v>
      </c>
      <c r="H1406" s="23">
        <f t="shared" si="261"/>
        <v>1199</v>
      </c>
      <c r="I1406" s="23">
        <f t="shared" si="261"/>
        <v>1795</v>
      </c>
      <c r="J1406" s="11">
        <f t="shared" si="261"/>
        <v>0.33</v>
      </c>
      <c r="K1406" s="23">
        <f t="shared" si="251"/>
        <v>19745</v>
      </c>
      <c r="L1406" s="23">
        <f t="shared" si="252"/>
        <v>8836.6299999999992</v>
      </c>
      <c r="M1406" s="23">
        <f t="shared" si="253"/>
        <v>25</v>
      </c>
      <c r="N1406" s="23" t="str">
        <f t="shared" si="259"/>
        <v>Nov</v>
      </c>
      <c r="O1406" s="23">
        <f t="shared" si="254"/>
        <v>2022</v>
      </c>
    </row>
    <row r="1407" spans="1:15" x14ac:dyDescent="0.55000000000000004">
      <c r="A1407" s="33">
        <v>44891</v>
      </c>
      <c r="B1407" s="9" t="s">
        <v>13271</v>
      </c>
      <c r="C1407" s="9">
        <v>11</v>
      </c>
      <c r="D1407" s="9" t="s">
        <v>14118</v>
      </c>
      <c r="E1407" s="10" t="s">
        <v>14121</v>
      </c>
      <c r="F1407" s="10" t="str">
        <f t="shared" si="261"/>
        <v>B07B5XJ572</v>
      </c>
      <c r="G1407" s="10" t="str">
        <f t="shared" si="261"/>
        <v>ElectricKettles</v>
      </c>
      <c r="H1407" s="23">
        <f t="shared" si="261"/>
        <v>1456</v>
      </c>
      <c r="I1407" s="23">
        <f t="shared" si="261"/>
        <v>3190</v>
      </c>
      <c r="J1407" s="11">
        <f t="shared" si="261"/>
        <v>0.54</v>
      </c>
      <c r="K1407" s="23">
        <f t="shared" si="251"/>
        <v>35090</v>
      </c>
      <c r="L1407" s="23">
        <f t="shared" si="252"/>
        <v>7367.36</v>
      </c>
      <c r="M1407" s="23">
        <f t="shared" si="253"/>
        <v>26</v>
      </c>
      <c r="N1407" s="23" t="str">
        <f t="shared" si="259"/>
        <v>Nov</v>
      </c>
      <c r="O1407" s="23">
        <f t="shared" si="254"/>
        <v>2022</v>
      </c>
    </row>
    <row r="1408" spans="1:15" x14ac:dyDescent="0.55000000000000004">
      <c r="A1408" s="33">
        <v>44892</v>
      </c>
      <c r="B1408" s="9" t="s">
        <v>13282</v>
      </c>
      <c r="C1408" s="9">
        <v>9</v>
      </c>
      <c r="D1408" s="9" t="s">
        <v>14119</v>
      </c>
      <c r="E1408" s="10" t="s">
        <v>14124</v>
      </c>
      <c r="F1408" s="10" t="str">
        <f t="shared" si="261"/>
        <v>B086199CWG</v>
      </c>
      <c r="G1408" s="10" t="str">
        <f t="shared" si="261"/>
        <v>USBJuicerMixerGrinders</v>
      </c>
      <c r="H1408" s="23">
        <f t="shared" si="261"/>
        <v>3349</v>
      </c>
      <c r="I1408" s="23">
        <f t="shared" si="261"/>
        <v>4799</v>
      </c>
      <c r="J1408" s="11">
        <f t="shared" si="261"/>
        <v>0.3</v>
      </c>
      <c r="K1408" s="23">
        <f t="shared" si="251"/>
        <v>43191</v>
      </c>
      <c r="L1408" s="23">
        <f t="shared" si="252"/>
        <v>21098.699999999997</v>
      </c>
      <c r="M1408" s="23">
        <f t="shared" si="253"/>
        <v>27</v>
      </c>
      <c r="N1408" s="23" t="str">
        <f t="shared" si="259"/>
        <v>Nov</v>
      </c>
      <c r="O1408" s="23">
        <f t="shared" si="254"/>
        <v>2022</v>
      </c>
    </row>
    <row r="1409" spans="1:15" x14ac:dyDescent="0.55000000000000004">
      <c r="A1409" s="33">
        <v>44893</v>
      </c>
      <c r="B1409" s="9" t="s">
        <v>13292</v>
      </c>
      <c r="C1409" s="9">
        <v>5</v>
      </c>
      <c r="D1409" s="9" t="s">
        <v>14118</v>
      </c>
      <c r="E1409" s="10" t="s">
        <v>14121</v>
      </c>
      <c r="F1409" s="10" t="str">
        <f t="shared" si="261"/>
        <v>B0BBWJFK5C</v>
      </c>
      <c r="G1409" s="10" t="str">
        <f t="shared" si="261"/>
        <v>USBPressureWashers,Steam&amp;WindowCleaners</v>
      </c>
      <c r="H1409" s="23">
        <f t="shared" si="261"/>
        <v>4899</v>
      </c>
      <c r="I1409" s="23">
        <f t="shared" si="261"/>
        <v>8999</v>
      </c>
      <c r="J1409" s="11">
        <f t="shared" si="261"/>
        <v>0.46</v>
      </c>
      <c r="K1409" s="23">
        <f t="shared" si="251"/>
        <v>44995</v>
      </c>
      <c r="L1409" s="23">
        <f t="shared" si="252"/>
        <v>13227.300000000001</v>
      </c>
      <c r="M1409" s="23">
        <f t="shared" si="253"/>
        <v>28</v>
      </c>
      <c r="N1409" s="23" t="str">
        <f t="shared" si="259"/>
        <v>Nov</v>
      </c>
      <c r="O1409" s="23">
        <f t="shared" si="254"/>
        <v>2022</v>
      </c>
    </row>
    <row r="1410" spans="1:15" x14ac:dyDescent="0.55000000000000004">
      <c r="A1410" s="33">
        <v>44894</v>
      </c>
      <c r="B1410" s="9" t="s">
        <v>13303</v>
      </c>
      <c r="C1410" s="9">
        <v>8</v>
      </c>
      <c r="D1410" s="9" t="s">
        <v>14119</v>
      </c>
      <c r="E1410" s="10" t="s">
        <v>14124</v>
      </c>
      <c r="F1410" s="10" t="str">
        <f t="shared" si="261"/>
        <v>B07GLS2563</v>
      </c>
      <c r="G1410" s="10" t="str">
        <f t="shared" si="261"/>
        <v>Kettle&amp;ToasterSets</v>
      </c>
      <c r="H1410" s="23">
        <f t="shared" si="261"/>
        <v>1199</v>
      </c>
      <c r="I1410" s="23">
        <f t="shared" si="261"/>
        <v>1899</v>
      </c>
      <c r="J1410" s="11">
        <f t="shared" si="261"/>
        <v>0.37</v>
      </c>
      <c r="K1410" s="23">
        <f t="shared" si="251"/>
        <v>15192</v>
      </c>
      <c r="L1410" s="23">
        <f t="shared" si="252"/>
        <v>6042.96</v>
      </c>
      <c r="M1410" s="23">
        <f t="shared" si="253"/>
        <v>29</v>
      </c>
      <c r="N1410" s="23" t="str">
        <f t="shared" si="259"/>
        <v>Nov</v>
      </c>
      <c r="O1410" s="23">
        <f t="shared" si="254"/>
        <v>2022</v>
      </c>
    </row>
    <row r="1411" spans="1:15" x14ac:dyDescent="0.55000000000000004">
      <c r="A1411" s="33">
        <v>44895</v>
      </c>
      <c r="B1411" s="9" t="s">
        <v>13313</v>
      </c>
      <c r="C1411" s="9">
        <v>7</v>
      </c>
      <c r="D1411" s="9" t="s">
        <v>14118</v>
      </c>
      <c r="E1411" s="10" t="s">
        <v>14121</v>
      </c>
      <c r="F1411" s="10" t="str">
        <f t="shared" si="261"/>
        <v>B09P182Z2H</v>
      </c>
      <c r="G1411" s="10" t="str">
        <f t="shared" si="261"/>
        <v>USB</v>
      </c>
      <c r="H1411" s="23">
        <f t="shared" si="261"/>
        <v>3290</v>
      </c>
      <c r="I1411" s="23">
        <f t="shared" si="261"/>
        <v>5799</v>
      </c>
      <c r="J1411" s="11">
        <f t="shared" si="261"/>
        <v>0.43</v>
      </c>
      <c r="K1411" s="23">
        <f t="shared" si="251"/>
        <v>40593</v>
      </c>
      <c r="L1411" s="23">
        <f t="shared" si="252"/>
        <v>13127.100000000002</v>
      </c>
      <c r="M1411" s="23">
        <f t="shared" si="253"/>
        <v>30</v>
      </c>
      <c r="N1411" s="23" t="str">
        <f t="shared" si="259"/>
        <v>Nov</v>
      </c>
      <c r="O1411" s="23">
        <f t="shared" si="254"/>
        <v>2022</v>
      </c>
    </row>
    <row r="1412" spans="1:15" x14ac:dyDescent="0.55000000000000004">
      <c r="A1412" s="33">
        <v>44896</v>
      </c>
      <c r="B1412" s="9" t="s">
        <v>13324</v>
      </c>
      <c r="C1412" s="9">
        <v>6</v>
      </c>
      <c r="D1412" s="9" t="s">
        <v>14119</v>
      </c>
      <c r="E1412" s="10" t="s">
        <v>14124</v>
      </c>
      <c r="F1412" s="10" t="str">
        <f t="shared" si="261"/>
        <v>B0B59K1C8F</v>
      </c>
      <c r="G1412" s="10" t="str">
        <f t="shared" si="261"/>
        <v>LintShavers</v>
      </c>
      <c r="H1412" s="23">
        <f t="shared" si="261"/>
        <v>179</v>
      </c>
      <c r="I1412" s="23">
        <f t="shared" si="261"/>
        <v>799</v>
      </c>
      <c r="J1412" s="11">
        <f t="shared" si="261"/>
        <v>0.78</v>
      </c>
      <c r="K1412" s="23">
        <f t="shared" ref="K1412:K1468" si="262">$I1412*$C1412</f>
        <v>4794</v>
      </c>
      <c r="L1412" s="23">
        <f t="shared" ref="L1412:L1468" si="263">$H1412*$C1412*(1-$J1412)</f>
        <v>236.27999999999997</v>
      </c>
      <c r="M1412" s="23">
        <f t="shared" si="253"/>
        <v>1</v>
      </c>
      <c r="N1412" s="23" t="str">
        <f t="shared" si="259"/>
        <v>Dec</v>
      </c>
      <c r="O1412" s="23">
        <f t="shared" si="254"/>
        <v>2022</v>
      </c>
    </row>
    <row r="1413" spans="1:15" x14ac:dyDescent="0.55000000000000004">
      <c r="A1413" s="33">
        <v>44897</v>
      </c>
      <c r="B1413" s="9" t="s">
        <v>13334</v>
      </c>
      <c r="C1413" s="9">
        <v>15</v>
      </c>
      <c r="D1413" s="9" t="s">
        <v>14118</v>
      </c>
      <c r="E1413" s="10" t="s">
        <v>14121</v>
      </c>
      <c r="F1413" s="10" t="str">
        <f t="shared" si="261"/>
        <v>B06Y36JKC3</v>
      </c>
      <c r="G1413" s="10" t="str">
        <f t="shared" si="261"/>
        <v>MeasuringSpoons</v>
      </c>
      <c r="H1413" s="23">
        <f t="shared" si="261"/>
        <v>149</v>
      </c>
      <c r="I1413" s="23">
        <f t="shared" si="261"/>
        <v>300</v>
      </c>
      <c r="J1413" s="11">
        <f t="shared" si="261"/>
        <v>0.5</v>
      </c>
      <c r="K1413" s="23">
        <f t="shared" si="262"/>
        <v>4500</v>
      </c>
      <c r="L1413" s="23">
        <f t="shared" si="263"/>
        <v>1117.5</v>
      </c>
      <c r="M1413" s="23">
        <f t="shared" ref="M1413:M1468" si="264">DAY($A1413)</f>
        <v>2</v>
      </c>
      <c r="N1413" s="23" t="str">
        <f t="shared" si="259"/>
        <v>Dec</v>
      </c>
      <c r="O1413" s="23">
        <f t="shared" ref="O1413:O1468" si="265">YEAR(A1413)</f>
        <v>2022</v>
      </c>
    </row>
    <row r="1414" spans="1:15" x14ac:dyDescent="0.55000000000000004">
      <c r="A1414" s="33">
        <v>44898</v>
      </c>
      <c r="B1414" s="9" t="s">
        <v>13344</v>
      </c>
      <c r="C1414" s="9">
        <v>23</v>
      </c>
      <c r="D1414" s="9" t="s">
        <v>14119</v>
      </c>
      <c r="E1414" s="10" t="s">
        <v>14124</v>
      </c>
      <c r="F1414" s="10" t="str">
        <f t="shared" ref="F1414:J1423" si="266">VLOOKUP($B1414,Cleaned_data,F$2,FALSE)</f>
        <v>B075S9FVRY</v>
      </c>
      <c r="G1414" s="10" t="str">
        <f t="shared" si="266"/>
        <v>USBMixerGrinders</v>
      </c>
      <c r="H1414" s="23">
        <f t="shared" si="266"/>
        <v>5490</v>
      </c>
      <c r="I1414" s="23">
        <f t="shared" si="266"/>
        <v>7200</v>
      </c>
      <c r="J1414" s="11">
        <f t="shared" si="266"/>
        <v>0.24</v>
      </c>
      <c r="K1414" s="23">
        <f t="shared" si="262"/>
        <v>165600</v>
      </c>
      <c r="L1414" s="23">
        <f t="shared" si="263"/>
        <v>95965.2</v>
      </c>
      <c r="M1414" s="23">
        <f t="shared" si="264"/>
        <v>3</v>
      </c>
      <c r="N1414" s="23" t="str">
        <f t="shared" si="259"/>
        <v>Dec</v>
      </c>
      <c r="O1414" s="23">
        <f t="shared" si="265"/>
        <v>2022</v>
      </c>
    </row>
    <row r="1415" spans="1:15" x14ac:dyDescent="0.55000000000000004">
      <c r="A1415" s="33">
        <v>44899</v>
      </c>
      <c r="B1415" s="9" t="s">
        <v>13355</v>
      </c>
      <c r="C1415" s="9">
        <v>14</v>
      </c>
      <c r="D1415" s="9" t="s">
        <v>14118</v>
      </c>
      <c r="E1415" s="10" t="s">
        <v>14121</v>
      </c>
      <c r="F1415" s="10" t="str">
        <f t="shared" si="266"/>
        <v>B08SJVD8QD</v>
      </c>
      <c r="G1415" s="10" t="str">
        <f t="shared" si="266"/>
        <v>USBDigitalKitchenScales</v>
      </c>
      <c r="H1415" s="23">
        <f t="shared" si="266"/>
        <v>379</v>
      </c>
      <c r="I1415" s="23">
        <f t="shared" si="266"/>
        <v>389</v>
      </c>
      <c r="J1415" s="11">
        <f t="shared" si="266"/>
        <v>0.03</v>
      </c>
      <c r="K1415" s="23">
        <f t="shared" si="262"/>
        <v>5446</v>
      </c>
      <c r="L1415" s="23">
        <f t="shared" si="263"/>
        <v>5146.82</v>
      </c>
      <c r="M1415" s="23">
        <f t="shared" si="264"/>
        <v>4</v>
      </c>
      <c r="N1415" s="23" t="str">
        <f t="shared" si="259"/>
        <v>Dec</v>
      </c>
      <c r="O1415" s="23">
        <f t="shared" si="265"/>
        <v>2022</v>
      </c>
    </row>
    <row r="1416" spans="1:15" x14ac:dyDescent="0.55000000000000004">
      <c r="A1416" s="33">
        <v>44900</v>
      </c>
      <c r="B1416" s="9" t="s">
        <v>13365</v>
      </c>
      <c r="C1416" s="9">
        <v>9</v>
      </c>
      <c r="D1416" s="9" t="s">
        <v>14119</v>
      </c>
      <c r="E1416" s="10" t="s">
        <v>14124</v>
      </c>
      <c r="F1416" s="10" t="str">
        <f t="shared" si="266"/>
        <v>B07FJNNZCJ</v>
      </c>
      <c r="G1416" s="10" t="str">
        <f t="shared" si="266"/>
        <v>USBWaterFilters&amp;Purifiers</v>
      </c>
      <c r="H1416" s="23">
        <f t="shared" si="266"/>
        <v>8699</v>
      </c>
      <c r="I1416" s="23">
        <f t="shared" si="266"/>
        <v>13049</v>
      </c>
      <c r="J1416" s="11">
        <f t="shared" si="266"/>
        <v>0.33</v>
      </c>
      <c r="K1416" s="23">
        <f t="shared" si="262"/>
        <v>117441</v>
      </c>
      <c r="L1416" s="23">
        <f t="shared" si="263"/>
        <v>52454.969999999994</v>
      </c>
      <c r="M1416" s="23">
        <f t="shared" si="264"/>
        <v>5</v>
      </c>
      <c r="N1416" s="23" t="str">
        <f t="shared" si="259"/>
        <v>Dec</v>
      </c>
      <c r="O1416" s="23">
        <f t="shared" si="265"/>
        <v>2022</v>
      </c>
    </row>
    <row r="1417" spans="1:15" x14ac:dyDescent="0.55000000000000004">
      <c r="A1417" s="33">
        <v>44901</v>
      </c>
      <c r="B1417" s="9" t="s">
        <v>13376</v>
      </c>
      <c r="C1417" s="9">
        <v>4</v>
      </c>
      <c r="D1417" s="9" t="s">
        <v>14118</v>
      </c>
      <c r="E1417" s="10" t="s">
        <v>14121</v>
      </c>
      <c r="F1417" s="10" t="str">
        <f t="shared" si="266"/>
        <v>B09MFR93KS</v>
      </c>
      <c r="G1417" s="10" t="str">
        <f t="shared" si="266"/>
        <v>USBMixerGrinders</v>
      </c>
      <c r="H1417" s="23">
        <f t="shared" si="266"/>
        <v>3041.67</v>
      </c>
      <c r="I1417" s="23">
        <f t="shared" si="266"/>
        <v>5999</v>
      </c>
      <c r="J1417" s="11">
        <f t="shared" si="266"/>
        <v>0.49</v>
      </c>
      <c r="K1417" s="23">
        <f t="shared" si="262"/>
        <v>23996</v>
      </c>
      <c r="L1417" s="23">
        <f t="shared" si="263"/>
        <v>6205.0068000000001</v>
      </c>
      <c r="M1417" s="23">
        <f t="shared" si="264"/>
        <v>6</v>
      </c>
      <c r="N1417" s="23" t="str">
        <f t="shared" si="259"/>
        <v>Dec</v>
      </c>
      <c r="O1417" s="23">
        <f t="shared" si="265"/>
        <v>2022</v>
      </c>
    </row>
    <row r="1418" spans="1:15" x14ac:dyDescent="0.55000000000000004">
      <c r="A1418" s="33">
        <v>44902</v>
      </c>
      <c r="B1418" s="9" t="s">
        <v>13387</v>
      </c>
      <c r="C1418" s="23">
        <v>3</v>
      </c>
      <c r="D1418" s="9" t="s">
        <v>14119</v>
      </c>
      <c r="E1418" s="10" t="s">
        <v>14124</v>
      </c>
      <c r="F1418" s="10" t="str">
        <f t="shared" si="266"/>
        <v>B07Y5FDPKV</v>
      </c>
      <c r="G1418" s="10" t="str">
        <f t="shared" si="266"/>
        <v>USBHandBlenders</v>
      </c>
      <c r="H1418" s="23">
        <f t="shared" si="266"/>
        <v>1745</v>
      </c>
      <c r="I1418" s="23">
        <f t="shared" si="266"/>
        <v>2400</v>
      </c>
      <c r="J1418" s="11">
        <f t="shared" si="266"/>
        <v>0.27</v>
      </c>
      <c r="K1418" s="23">
        <f t="shared" si="262"/>
        <v>7200</v>
      </c>
      <c r="L1418" s="23">
        <f t="shared" si="263"/>
        <v>3821.5499999999997</v>
      </c>
      <c r="M1418" s="23">
        <f t="shared" si="264"/>
        <v>7</v>
      </c>
      <c r="N1418" s="23" t="str">
        <f t="shared" si="259"/>
        <v>Dec</v>
      </c>
      <c r="O1418" s="23">
        <f t="shared" si="265"/>
        <v>2022</v>
      </c>
    </row>
    <row r="1419" spans="1:15" x14ac:dyDescent="0.55000000000000004">
      <c r="A1419" s="33">
        <v>44903</v>
      </c>
      <c r="B1419" s="9" t="s">
        <v>13397</v>
      </c>
      <c r="C1419" s="9">
        <v>8</v>
      </c>
      <c r="D1419" s="9" t="s">
        <v>14118</v>
      </c>
      <c r="E1419" s="10" t="s">
        <v>14121</v>
      </c>
      <c r="F1419" s="10" t="str">
        <f t="shared" si="266"/>
        <v>B0756KCV5K</v>
      </c>
      <c r="G1419" s="10" t="str">
        <f t="shared" si="266"/>
        <v>USBInductionCooktop</v>
      </c>
      <c r="H1419" s="23">
        <f t="shared" si="266"/>
        <v>3180</v>
      </c>
      <c r="I1419" s="23">
        <f t="shared" si="266"/>
        <v>5295</v>
      </c>
      <c r="J1419" s="11">
        <f t="shared" si="266"/>
        <v>0.4</v>
      </c>
      <c r="K1419" s="23">
        <f t="shared" si="262"/>
        <v>42360</v>
      </c>
      <c r="L1419" s="23">
        <f t="shared" si="263"/>
        <v>15264</v>
      </c>
      <c r="M1419" s="23">
        <f t="shared" si="264"/>
        <v>8</v>
      </c>
      <c r="N1419" s="23" t="str">
        <f t="shared" si="259"/>
        <v>Dec</v>
      </c>
      <c r="O1419" s="23">
        <f t="shared" si="265"/>
        <v>2022</v>
      </c>
    </row>
    <row r="1420" spans="1:15" x14ac:dyDescent="0.55000000000000004">
      <c r="A1420" s="33">
        <v>44904</v>
      </c>
      <c r="B1420" s="9" t="s">
        <v>13408</v>
      </c>
      <c r="C1420" s="9">
        <v>12</v>
      </c>
      <c r="D1420" s="9" t="s">
        <v>14119</v>
      </c>
      <c r="E1420" s="10" t="s">
        <v>14124</v>
      </c>
      <c r="F1420" s="10" t="str">
        <f t="shared" si="266"/>
        <v>B0BJ6P3LSK</v>
      </c>
      <c r="G1420" s="10" t="str">
        <f t="shared" si="266"/>
        <v>USBWaterFilters&amp;Purifiers</v>
      </c>
      <c r="H1420" s="23">
        <f t="shared" si="266"/>
        <v>4999</v>
      </c>
      <c r="I1420" s="23">
        <f t="shared" si="266"/>
        <v>24999</v>
      </c>
      <c r="J1420" s="11">
        <f t="shared" si="266"/>
        <v>0.8</v>
      </c>
      <c r="K1420" s="23">
        <f t="shared" si="262"/>
        <v>299988</v>
      </c>
      <c r="L1420" s="23">
        <f t="shared" si="263"/>
        <v>11997.599999999997</v>
      </c>
      <c r="M1420" s="23">
        <f t="shared" si="264"/>
        <v>9</v>
      </c>
      <c r="N1420" s="23" t="str">
        <f t="shared" si="259"/>
        <v>Dec</v>
      </c>
      <c r="O1420" s="23">
        <f t="shared" si="265"/>
        <v>2022</v>
      </c>
    </row>
    <row r="1421" spans="1:15" x14ac:dyDescent="0.55000000000000004">
      <c r="A1421" s="33">
        <v>44905</v>
      </c>
      <c r="B1421" s="9" t="s">
        <v>13418</v>
      </c>
      <c r="C1421" s="9">
        <v>15</v>
      </c>
      <c r="D1421" s="9" t="s">
        <v>14118</v>
      </c>
      <c r="E1421" s="10" t="s">
        <v>14121</v>
      </c>
      <c r="F1421" s="10" t="str">
        <f t="shared" si="266"/>
        <v>B09HS1NDRQ</v>
      </c>
      <c r="G1421" s="10" t="str">
        <f t="shared" si="266"/>
        <v>USBLaundryBaskets</v>
      </c>
      <c r="H1421" s="23">
        <f t="shared" si="266"/>
        <v>390</v>
      </c>
      <c r="I1421" s="23">
        <f t="shared" si="266"/>
        <v>799</v>
      </c>
      <c r="J1421" s="11">
        <f t="shared" si="266"/>
        <v>0.51</v>
      </c>
      <c r="K1421" s="23">
        <f t="shared" si="262"/>
        <v>11985</v>
      </c>
      <c r="L1421" s="23">
        <f t="shared" si="263"/>
        <v>2866.5</v>
      </c>
      <c r="M1421" s="23">
        <f t="shared" si="264"/>
        <v>10</v>
      </c>
      <c r="N1421" s="23" t="str">
        <f t="shared" si="259"/>
        <v>Dec</v>
      </c>
      <c r="O1421" s="23">
        <f t="shared" si="265"/>
        <v>2022</v>
      </c>
    </row>
    <row r="1422" spans="1:15" x14ac:dyDescent="0.55000000000000004">
      <c r="A1422" s="33">
        <v>44906</v>
      </c>
      <c r="B1422" s="9" t="s">
        <v>13429</v>
      </c>
      <c r="C1422" s="9">
        <v>17</v>
      </c>
      <c r="D1422" s="9" t="s">
        <v>14119</v>
      </c>
      <c r="E1422" s="10" t="s">
        <v>14124</v>
      </c>
      <c r="F1422" s="10" t="str">
        <f t="shared" si="266"/>
        <v>B018SJJ0GE</v>
      </c>
      <c r="G1422" s="10" t="str">
        <f t="shared" si="266"/>
        <v>USBRotiMakers</v>
      </c>
      <c r="H1422" s="23">
        <f t="shared" si="266"/>
        <v>1999</v>
      </c>
      <c r="I1422" s="23">
        <f t="shared" si="266"/>
        <v>2999</v>
      </c>
      <c r="J1422" s="11">
        <f t="shared" si="266"/>
        <v>0.33</v>
      </c>
      <c r="K1422" s="23">
        <f t="shared" si="262"/>
        <v>50983</v>
      </c>
      <c r="L1422" s="23">
        <f t="shared" si="263"/>
        <v>22768.609999999997</v>
      </c>
      <c r="M1422" s="23">
        <f t="shared" si="264"/>
        <v>11</v>
      </c>
      <c r="N1422" s="23" t="str">
        <f t="shared" si="259"/>
        <v>Dec</v>
      </c>
      <c r="O1422" s="23">
        <f t="shared" si="265"/>
        <v>2022</v>
      </c>
    </row>
    <row r="1423" spans="1:15" x14ac:dyDescent="0.55000000000000004">
      <c r="A1423" s="33">
        <v>44907</v>
      </c>
      <c r="B1423" s="9" t="s">
        <v>13440</v>
      </c>
      <c r="C1423" s="9">
        <v>3</v>
      </c>
      <c r="D1423" s="9" t="s">
        <v>14118</v>
      </c>
      <c r="E1423" s="10" t="s">
        <v>14121</v>
      </c>
      <c r="F1423" s="10" t="str">
        <f t="shared" si="266"/>
        <v>B09FPP3R1D</v>
      </c>
      <c r="G1423" s="10" t="str">
        <f t="shared" si="266"/>
        <v>USBEggBoilers</v>
      </c>
      <c r="H1423" s="23">
        <f t="shared" si="266"/>
        <v>1624</v>
      </c>
      <c r="I1423" s="23">
        <f t="shared" si="266"/>
        <v>2495</v>
      </c>
      <c r="J1423" s="11">
        <f t="shared" si="266"/>
        <v>0.35</v>
      </c>
      <c r="K1423" s="23">
        <f t="shared" si="262"/>
        <v>7485</v>
      </c>
      <c r="L1423" s="23">
        <f t="shared" si="263"/>
        <v>3166.8</v>
      </c>
      <c r="M1423" s="23">
        <f t="shared" si="264"/>
        <v>12</v>
      </c>
      <c r="N1423" s="23" t="str">
        <f t="shared" si="259"/>
        <v>Dec</v>
      </c>
      <c r="O1423" s="23">
        <f t="shared" si="265"/>
        <v>2022</v>
      </c>
    </row>
    <row r="1424" spans="1:15" x14ac:dyDescent="0.55000000000000004">
      <c r="A1424" s="33">
        <v>44908</v>
      </c>
      <c r="B1424" s="9" t="s">
        <v>13451</v>
      </c>
      <c r="C1424" s="9">
        <v>2</v>
      </c>
      <c r="D1424" s="9" t="s">
        <v>14119</v>
      </c>
      <c r="E1424" s="10" t="s">
        <v>14124</v>
      </c>
      <c r="F1424" s="10" t="str">
        <f t="shared" ref="F1424:J1433" si="267">VLOOKUP($B1424,Cleaned_data,F$2,FALSE)</f>
        <v>B01F7B2JCI</v>
      </c>
      <c r="G1424" s="10" t="str">
        <f t="shared" si="267"/>
        <v>MeasuringSpoons</v>
      </c>
      <c r="H1424" s="23">
        <f t="shared" si="267"/>
        <v>184</v>
      </c>
      <c r="I1424" s="23">
        <f t="shared" si="267"/>
        <v>450</v>
      </c>
      <c r="J1424" s="11">
        <f t="shared" si="267"/>
        <v>0.59</v>
      </c>
      <c r="K1424" s="23">
        <f t="shared" si="262"/>
        <v>900</v>
      </c>
      <c r="L1424" s="23">
        <f t="shared" si="263"/>
        <v>150.88000000000002</v>
      </c>
      <c r="M1424" s="23">
        <f t="shared" si="264"/>
        <v>13</v>
      </c>
      <c r="N1424" s="23" t="str">
        <f t="shared" si="259"/>
        <v>Dec</v>
      </c>
      <c r="O1424" s="23">
        <f t="shared" si="265"/>
        <v>2022</v>
      </c>
    </row>
    <row r="1425" spans="1:15" x14ac:dyDescent="0.55000000000000004">
      <c r="A1425" s="33">
        <v>44909</v>
      </c>
      <c r="B1425" s="9" t="s">
        <v>13462</v>
      </c>
      <c r="C1425" s="9">
        <v>9</v>
      </c>
      <c r="D1425" s="9" t="s">
        <v>14118</v>
      </c>
      <c r="E1425" s="10" t="s">
        <v>14121</v>
      </c>
      <c r="F1425" s="10" t="str">
        <f t="shared" si="267"/>
        <v>B09NNZ1GF7</v>
      </c>
      <c r="G1425" s="10" t="str">
        <f t="shared" si="267"/>
        <v>LintShavers</v>
      </c>
      <c r="H1425" s="23">
        <f t="shared" si="267"/>
        <v>445</v>
      </c>
      <c r="I1425" s="23">
        <f t="shared" si="267"/>
        <v>999</v>
      </c>
      <c r="J1425" s="11">
        <f t="shared" si="267"/>
        <v>0.55000000000000004</v>
      </c>
      <c r="K1425" s="23">
        <f t="shared" si="262"/>
        <v>8991</v>
      </c>
      <c r="L1425" s="23">
        <f t="shared" si="263"/>
        <v>1802.2499999999998</v>
      </c>
      <c r="M1425" s="23">
        <f t="shared" si="264"/>
        <v>14</v>
      </c>
      <c r="N1425" s="23" t="str">
        <f t="shared" si="259"/>
        <v>Dec</v>
      </c>
      <c r="O1425" s="23">
        <f t="shared" si="265"/>
        <v>2022</v>
      </c>
    </row>
    <row r="1426" spans="1:15" x14ac:dyDescent="0.55000000000000004">
      <c r="A1426" s="33">
        <v>44910</v>
      </c>
      <c r="B1426" s="9" t="s">
        <v>13473</v>
      </c>
      <c r="C1426" s="9">
        <v>5</v>
      </c>
      <c r="D1426" s="9" t="s">
        <v>14119</v>
      </c>
      <c r="E1426" s="10" t="s">
        <v>14124</v>
      </c>
      <c r="F1426" s="10" t="str">
        <f t="shared" si="267"/>
        <v>B01CS4A5V4</v>
      </c>
      <c r="G1426" s="10" t="str">
        <f t="shared" si="267"/>
        <v>USBFanParts&amp;Accessories</v>
      </c>
      <c r="H1426" s="23">
        <f t="shared" si="267"/>
        <v>699</v>
      </c>
      <c r="I1426" s="23">
        <f t="shared" si="267"/>
        <v>1690</v>
      </c>
      <c r="J1426" s="11">
        <f t="shared" si="267"/>
        <v>0.59</v>
      </c>
      <c r="K1426" s="23">
        <f t="shared" si="262"/>
        <v>8450</v>
      </c>
      <c r="L1426" s="23">
        <f t="shared" si="263"/>
        <v>1432.95</v>
      </c>
      <c r="M1426" s="23">
        <f t="shared" si="264"/>
        <v>15</v>
      </c>
      <c r="N1426" s="23" t="str">
        <f t="shared" si="259"/>
        <v>Dec</v>
      </c>
      <c r="O1426" s="23">
        <f t="shared" si="265"/>
        <v>2022</v>
      </c>
    </row>
    <row r="1427" spans="1:15" x14ac:dyDescent="0.55000000000000004">
      <c r="A1427" s="33">
        <v>44911</v>
      </c>
      <c r="B1427" s="9" t="s">
        <v>13484</v>
      </c>
      <c r="C1427" s="9">
        <v>6</v>
      </c>
      <c r="D1427" s="9" t="s">
        <v>14118</v>
      </c>
      <c r="E1427" s="10" t="s">
        <v>14121</v>
      </c>
      <c r="F1427" s="10" t="str">
        <f t="shared" si="267"/>
        <v>B0BL11S5QK</v>
      </c>
      <c r="G1427" s="10" t="str">
        <f t="shared" si="267"/>
        <v>USBInductionCooktop</v>
      </c>
      <c r="H1427" s="23">
        <f t="shared" si="267"/>
        <v>1601</v>
      </c>
      <c r="I1427" s="23">
        <f t="shared" si="267"/>
        <v>3890</v>
      </c>
      <c r="J1427" s="11">
        <f t="shared" si="267"/>
        <v>0.59</v>
      </c>
      <c r="K1427" s="23">
        <f t="shared" si="262"/>
        <v>23340</v>
      </c>
      <c r="L1427" s="23">
        <f t="shared" si="263"/>
        <v>3938.4600000000005</v>
      </c>
      <c r="M1427" s="23">
        <f t="shared" si="264"/>
        <v>16</v>
      </c>
      <c r="N1427" s="23" t="str">
        <f t="shared" si="259"/>
        <v>Dec</v>
      </c>
      <c r="O1427" s="23">
        <f t="shared" si="265"/>
        <v>2022</v>
      </c>
    </row>
    <row r="1428" spans="1:15" x14ac:dyDescent="0.55000000000000004">
      <c r="A1428" s="33">
        <v>44912</v>
      </c>
      <c r="B1428" s="9" t="s">
        <v>13496</v>
      </c>
      <c r="C1428" s="9">
        <v>8</v>
      </c>
      <c r="D1428" s="9" t="s">
        <v>14119</v>
      </c>
      <c r="E1428" s="10" t="s">
        <v>14124</v>
      </c>
      <c r="F1428" s="10" t="str">
        <f t="shared" si="267"/>
        <v>B09BL2KHQW</v>
      </c>
      <c r="G1428" s="10" t="str">
        <f t="shared" si="267"/>
        <v>USBWaterPurifierAccessories</v>
      </c>
      <c r="H1428" s="23">
        <f t="shared" si="267"/>
        <v>231</v>
      </c>
      <c r="I1428" s="23">
        <f t="shared" si="267"/>
        <v>260</v>
      </c>
      <c r="J1428" s="11">
        <f t="shared" si="267"/>
        <v>0.11</v>
      </c>
      <c r="K1428" s="23">
        <f t="shared" si="262"/>
        <v>2080</v>
      </c>
      <c r="L1428" s="23">
        <f t="shared" si="263"/>
        <v>1644.72</v>
      </c>
      <c r="M1428" s="23">
        <f t="shared" si="264"/>
        <v>17</v>
      </c>
      <c r="N1428" s="23" t="str">
        <f t="shared" si="259"/>
        <v>Dec</v>
      </c>
      <c r="O1428" s="23">
        <f t="shared" si="265"/>
        <v>2022</v>
      </c>
    </row>
    <row r="1429" spans="1:15" x14ac:dyDescent="0.55000000000000004">
      <c r="A1429" s="33">
        <v>44913</v>
      </c>
      <c r="B1429" s="9" t="s">
        <v>13507</v>
      </c>
      <c r="C1429" s="9">
        <v>10</v>
      </c>
      <c r="D1429" s="9" t="s">
        <v>14118</v>
      </c>
      <c r="E1429" s="10" t="s">
        <v>14121</v>
      </c>
      <c r="F1429" s="10" t="str">
        <f t="shared" si="267"/>
        <v>B081RLM75M</v>
      </c>
      <c r="G1429" s="10" t="str">
        <f t="shared" si="267"/>
        <v>LintShavers</v>
      </c>
      <c r="H1429" s="23">
        <f t="shared" si="267"/>
        <v>369</v>
      </c>
      <c r="I1429" s="23">
        <f t="shared" si="267"/>
        <v>599</v>
      </c>
      <c r="J1429" s="11">
        <f t="shared" si="267"/>
        <v>0.38</v>
      </c>
      <c r="K1429" s="23">
        <f t="shared" si="262"/>
        <v>5990</v>
      </c>
      <c r="L1429" s="23">
        <f t="shared" si="263"/>
        <v>2287.8000000000002</v>
      </c>
      <c r="M1429" s="23">
        <f t="shared" si="264"/>
        <v>18</v>
      </c>
      <c r="N1429" s="23" t="str">
        <f t="shared" si="259"/>
        <v>Dec</v>
      </c>
      <c r="O1429" s="23">
        <f t="shared" si="265"/>
        <v>2022</v>
      </c>
    </row>
    <row r="1430" spans="1:15" x14ac:dyDescent="0.55000000000000004">
      <c r="A1430" s="33">
        <v>44914</v>
      </c>
      <c r="B1430" s="9" t="s">
        <v>13517</v>
      </c>
      <c r="C1430" s="9">
        <v>15</v>
      </c>
      <c r="D1430" s="9" t="s">
        <v>14119</v>
      </c>
      <c r="E1430" s="10" t="s">
        <v>14124</v>
      </c>
      <c r="F1430" s="10" t="str">
        <f t="shared" si="267"/>
        <v>B07SYYVP69</v>
      </c>
      <c r="G1430" s="10" t="str">
        <f t="shared" si="267"/>
        <v>ElectricKettles</v>
      </c>
      <c r="H1430" s="23">
        <f t="shared" si="267"/>
        <v>809</v>
      </c>
      <c r="I1430" s="23">
        <f t="shared" si="267"/>
        <v>1950</v>
      </c>
      <c r="J1430" s="11">
        <f t="shared" si="267"/>
        <v>0.59</v>
      </c>
      <c r="K1430" s="23">
        <f t="shared" si="262"/>
        <v>29250</v>
      </c>
      <c r="L1430" s="23">
        <f t="shared" si="263"/>
        <v>4975.3500000000004</v>
      </c>
      <c r="M1430" s="23">
        <f t="shared" si="264"/>
        <v>19</v>
      </c>
      <c r="N1430" s="23" t="str">
        <f t="shared" si="259"/>
        <v>Dec</v>
      </c>
      <c r="O1430" s="23">
        <f t="shared" si="265"/>
        <v>2022</v>
      </c>
    </row>
    <row r="1431" spans="1:15" x14ac:dyDescent="0.55000000000000004">
      <c r="A1431" s="33">
        <v>44915</v>
      </c>
      <c r="B1431" s="9" t="s">
        <v>13527</v>
      </c>
      <c r="C1431" s="9">
        <v>17</v>
      </c>
      <c r="D1431" s="9" t="s">
        <v>14118</v>
      </c>
      <c r="E1431" s="10" t="s">
        <v>14121</v>
      </c>
      <c r="F1431" s="10" t="str">
        <f t="shared" si="267"/>
        <v>B0BDZWMGZ1</v>
      </c>
      <c r="G1431" s="10" t="str">
        <f t="shared" si="267"/>
        <v>USBMixerGrinders</v>
      </c>
      <c r="H1431" s="23">
        <f t="shared" si="267"/>
        <v>1199</v>
      </c>
      <c r="I1431" s="23">
        <f t="shared" si="267"/>
        <v>2990</v>
      </c>
      <c r="J1431" s="11">
        <f t="shared" si="267"/>
        <v>0.6</v>
      </c>
      <c r="K1431" s="23">
        <f t="shared" si="262"/>
        <v>50830</v>
      </c>
      <c r="L1431" s="23">
        <f t="shared" si="263"/>
        <v>8153.2000000000007</v>
      </c>
      <c r="M1431" s="23">
        <f t="shared" si="264"/>
        <v>20</v>
      </c>
      <c r="N1431" s="23" t="str">
        <f t="shared" si="259"/>
        <v>Dec</v>
      </c>
      <c r="O1431" s="23">
        <f t="shared" si="265"/>
        <v>2022</v>
      </c>
    </row>
    <row r="1432" spans="1:15" x14ac:dyDescent="0.55000000000000004">
      <c r="A1432" s="33">
        <v>44916</v>
      </c>
      <c r="B1432" s="9" t="s">
        <v>13537</v>
      </c>
      <c r="C1432" s="9">
        <v>18</v>
      </c>
      <c r="D1432" s="9" t="s">
        <v>14119</v>
      </c>
      <c r="E1432" s="10" t="s">
        <v>14124</v>
      </c>
      <c r="F1432" s="10" t="str">
        <f t="shared" si="267"/>
        <v>B078JT7LTD</v>
      </c>
      <c r="G1432" s="10" t="str">
        <f t="shared" si="267"/>
        <v>USBMixerGrinders</v>
      </c>
      <c r="H1432" s="23">
        <f t="shared" si="267"/>
        <v>6120</v>
      </c>
      <c r="I1432" s="23">
        <f t="shared" si="267"/>
        <v>8073</v>
      </c>
      <c r="J1432" s="11">
        <f t="shared" si="267"/>
        <v>0.24</v>
      </c>
      <c r="K1432" s="23">
        <f t="shared" si="262"/>
        <v>145314</v>
      </c>
      <c r="L1432" s="23">
        <f t="shared" si="263"/>
        <v>83721.600000000006</v>
      </c>
      <c r="M1432" s="23">
        <f t="shared" si="264"/>
        <v>21</v>
      </c>
      <c r="N1432" s="23" t="str">
        <f t="shared" si="259"/>
        <v>Dec</v>
      </c>
      <c r="O1432" s="23">
        <f t="shared" si="265"/>
        <v>2022</v>
      </c>
    </row>
    <row r="1433" spans="1:15" x14ac:dyDescent="0.55000000000000004">
      <c r="A1433" s="33">
        <v>44917</v>
      </c>
      <c r="B1433" s="9" t="s">
        <v>13548</v>
      </c>
      <c r="C1433" s="9">
        <v>6</v>
      </c>
      <c r="D1433" s="9" t="s">
        <v>14118</v>
      </c>
      <c r="E1433" s="10" t="s">
        <v>14121</v>
      </c>
      <c r="F1433" s="10" t="str">
        <f t="shared" si="267"/>
        <v>B09WF4Q7B3</v>
      </c>
      <c r="G1433" s="10" t="str">
        <f t="shared" si="267"/>
        <v>Irons</v>
      </c>
      <c r="H1433" s="23">
        <f t="shared" si="267"/>
        <v>1799</v>
      </c>
      <c r="I1433" s="23">
        <f t="shared" si="267"/>
        <v>2599</v>
      </c>
      <c r="J1433" s="11">
        <f t="shared" si="267"/>
        <v>0.31</v>
      </c>
      <c r="K1433" s="23">
        <f t="shared" si="262"/>
        <v>15594</v>
      </c>
      <c r="L1433" s="23">
        <f t="shared" si="263"/>
        <v>7447.86</v>
      </c>
      <c r="M1433" s="23">
        <f t="shared" si="264"/>
        <v>22</v>
      </c>
      <c r="N1433" s="23" t="str">
        <f t="shared" si="259"/>
        <v>Dec</v>
      </c>
      <c r="O1433" s="23">
        <f t="shared" si="265"/>
        <v>2022</v>
      </c>
    </row>
    <row r="1434" spans="1:15" x14ac:dyDescent="0.55000000000000004">
      <c r="A1434" s="33">
        <v>44918</v>
      </c>
      <c r="B1434" s="9" t="s">
        <v>13558</v>
      </c>
      <c r="C1434" s="9">
        <v>6</v>
      </c>
      <c r="D1434" s="9" t="s">
        <v>14119</v>
      </c>
      <c r="E1434" s="10" t="s">
        <v>14124</v>
      </c>
      <c r="F1434" s="10" t="str">
        <f t="shared" ref="F1434:J1443" si="268">VLOOKUP($B1434,Cleaned_data,F$2,FALSE)</f>
        <v>B092R48XXB</v>
      </c>
      <c r="G1434" s="10" t="str">
        <f t="shared" si="268"/>
        <v>Vacuums</v>
      </c>
      <c r="H1434" s="23">
        <f t="shared" si="268"/>
        <v>18999</v>
      </c>
      <c r="I1434" s="23">
        <f t="shared" si="268"/>
        <v>29999</v>
      </c>
      <c r="J1434" s="11">
        <f t="shared" si="268"/>
        <v>0.37</v>
      </c>
      <c r="K1434" s="23">
        <f t="shared" si="262"/>
        <v>179994</v>
      </c>
      <c r="L1434" s="23">
        <f t="shared" si="263"/>
        <v>71816.22</v>
      </c>
      <c r="M1434" s="23">
        <f t="shared" si="264"/>
        <v>23</v>
      </c>
      <c r="N1434" s="23" t="str">
        <f t="shared" si="259"/>
        <v>Dec</v>
      </c>
      <c r="O1434" s="23">
        <f t="shared" si="265"/>
        <v>2022</v>
      </c>
    </row>
    <row r="1435" spans="1:15" x14ac:dyDescent="0.55000000000000004">
      <c r="A1435" s="33">
        <v>44919</v>
      </c>
      <c r="B1435" s="9" t="s">
        <v>13568</v>
      </c>
      <c r="C1435" s="9">
        <v>6</v>
      </c>
      <c r="D1435" s="9" t="s">
        <v>14118</v>
      </c>
      <c r="E1435" s="10" t="s">
        <v>14121</v>
      </c>
      <c r="F1435" s="10" t="str">
        <f t="shared" si="268"/>
        <v>B00KIDSU8S</v>
      </c>
      <c r="G1435" s="10" t="str">
        <f t="shared" si="268"/>
        <v>USBExhaustFans</v>
      </c>
      <c r="H1435" s="23">
        <f t="shared" si="268"/>
        <v>1999</v>
      </c>
      <c r="I1435" s="23">
        <f t="shared" si="268"/>
        <v>2360</v>
      </c>
      <c r="J1435" s="11">
        <f t="shared" si="268"/>
        <v>0.15</v>
      </c>
      <c r="K1435" s="23">
        <f t="shared" si="262"/>
        <v>14160</v>
      </c>
      <c r="L1435" s="23">
        <f t="shared" si="263"/>
        <v>10194.9</v>
      </c>
      <c r="M1435" s="23">
        <f t="shared" si="264"/>
        <v>24</v>
      </c>
      <c r="N1435" s="23" t="str">
        <f t="shared" si="259"/>
        <v>Dec</v>
      </c>
      <c r="O1435" s="23">
        <f t="shared" si="265"/>
        <v>2022</v>
      </c>
    </row>
    <row r="1436" spans="1:15" x14ac:dyDescent="0.55000000000000004">
      <c r="A1436" s="33">
        <v>44920</v>
      </c>
      <c r="B1436" s="9" t="s">
        <v>13579</v>
      </c>
      <c r="C1436" s="9">
        <v>7</v>
      </c>
      <c r="D1436" s="9" t="s">
        <v>14119</v>
      </c>
      <c r="E1436" s="10" t="s">
        <v>14124</v>
      </c>
      <c r="F1436" s="10" t="str">
        <f t="shared" si="268"/>
        <v>B0977CGNJJ</v>
      </c>
      <c r="G1436" s="10" t="str">
        <f t="shared" si="268"/>
        <v>USBStandMixers</v>
      </c>
      <c r="H1436" s="23">
        <f t="shared" si="268"/>
        <v>5999</v>
      </c>
      <c r="I1436" s="23">
        <f t="shared" si="268"/>
        <v>11495</v>
      </c>
      <c r="J1436" s="11">
        <f t="shared" si="268"/>
        <v>0.48</v>
      </c>
      <c r="K1436" s="23">
        <f t="shared" si="262"/>
        <v>80465</v>
      </c>
      <c r="L1436" s="23">
        <f t="shared" si="263"/>
        <v>21836.36</v>
      </c>
      <c r="M1436" s="23">
        <f t="shared" si="264"/>
        <v>25</v>
      </c>
      <c r="N1436" s="23" t="str">
        <f t="shared" si="259"/>
        <v>Dec</v>
      </c>
      <c r="O1436" s="23">
        <f t="shared" si="265"/>
        <v>2022</v>
      </c>
    </row>
    <row r="1437" spans="1:15" x14ac:dyDescent="0.55000000000000004">
      <c r="A1437" s="33">
        <v>44921</v>
      </c>
      <c r="B1437" s="9" t="s">
        <v>13591</v>
      </c>
      <c r="C1437" s="9">
        <v>7</v>
      </c>
      <c r="D1437" s="9" t="s">
        <v>14118</v>
      </c>
      <c r="E1437" s="10" t="s">
        <v>14121</v>
      </c>
      <c r="F1437" s="10" t="str">
        <f t="shared" si="268"/>
        <v>B08WWKM5HQ</v>
      </c>
      <c r="G1437" s="10" t="str">
        <f t="shared" si="268"/>
        <v>USBCeilingFans</v>
      </c>
      <c r="H1437" s="23">
        <f t="shared" si="268"/>
        <v>2599</v>
      </c>
      <c r="I1437" s="23">
        <f t="shared" si="268"/>
        <v>4780</v>
      </c>
      <c r="J1437" s="11">
        <f t="shared" si="268"/>
        <v>0.46</v>
      </c>
      <c r="K1437" s="23">
        <f t="shared" si="262"/>
        <v>33460</v>
      </c>
      <c r="L1437" s="23">
        <f t="shared" si="263"/>
        <v>9824.2200000000012</v>
      </c>
      <c r="M1437" s="23">
        <f t="shared" si="264"/>
        <v>26</v>
      </c>
      <c r="N1437" s="23" t="str">
        <f t="shared" si="259"/>
        <v>Dec</v>
      </c>
      <c r="O1437" s="23">
        <f t="shared" si="265"/>
        <v>2022</v>
      </c>
    </row>
    <row r="1438" spans="1:15" x14ac:dyDescent="0.55000000000000004">
      <c r="A1438" s="33">
        <v>44922</v>
      </c>
      <c r="B1438" s="9" t="s">
        <v>13602</v>
      </c>
      <c r="C1438" s="9">
        <v>7</v>
      </c>
      <c r="D1438" s="9" t="s">
        <v>14119</v>
      </c>
      <c r="E1438" s="10" t="s">
        <v>14124</v>
      </c>
      <c r="F1438" s="10" t="str">
        <f t="shared" si="268"/>
        <v>B015GX9Y0W</v>
      </c>
      <c r="G1438" s="10" t="str">
        <f t="shared" si="268"/>
        <v>USBWaffleMakers&amp;Irons</v>
      </c>
      <c r="H1438" s="23">
        <f t="shared" si="268"/>
        <v>1199</v>
      </c>
      <c r="I1438" s="23">
        <f t="shared" si="268"/>
        <v>2400</v>
      </c>
      <c r="J1438" s="11">
        <f t="shared" si="268"/>
        <v>0.5</v>
      </c>
      <c r="K1438" s="23">
        <f t="shared" si="262"/>
        <v>16800</v>
      </c>
      <c r="L1438" s="23">
        <f t="shared" si="263"/>
        <v>4196.5</v>
      </c>
      <c r="M1438" s="23">
        <f t="shared" si="264"/>
        <v>27</v>
      </c>
      <c r="N1438" s="23" t="str">
        <f t="shared" si="259"/>
        <v>Dec</v>
      </c>
      <c r="O1438" s="23">
        <f t="shared" si="265"/>
        <v>2022</v>
      </c>
    </row>
    <row r="1439" spans="1:15" x14ac:dyDescent="0.55000000000000004">
      <c r="A1439" s="33">
        <v>44923</v>
      </c>
      <c r="B1439" s="9" t="s">
        <v>13612</v>
      </c>
      <c r="C1439" s="9">
        <v>7</v>
      </c>
      <c r="D1439" s="9" t="s">
        <v>14118</v>
      </c>
      <c r="E1439" s="10" t="s">
        <v>14121</v>
      </c>
      <c r="F1439" s="10" t="str">
        <f t="shared" si="268"/>
        <v>B089BDBDGM</v>
      </c>
      <c r="G1439" s="10" t="str">
        <f t="shared" si="268"/>
        <v>USBLaundryBaskets</v>
      </c>
      <c r="H1439" s="23">
        <f t="shared" si="268"/>
        <v>219</v>
      </c>
      <c r="I1439" s="23">
        <f t="shared" si="268"/>
        <v>249</v>
      </c>
      <c r="J1439" s="11">
        <f t="shared" si="268"/>
        <v>0.12</v>
      </c>
      <c r="K1439" s="23">
        <f t="shared" si="262"/>
        <v>1743</v>
      </c>
      <c r="L1439" s="23">
        <f t="shared" si="263"/>
        <v>1349.04</v>
      </c>
      <c r="M1439" s="23">
        <f t="shared" si="264"/>
        <v>28</v>
      </c>
      <c r="N1439" s="23" t="str">
        <f t="shared" si="259"/>
        <v>Dec</v>
      </c>
      <c r="O1439" s="23">
        <f t="shared" si="265"/>
        <v>2022</v>
      </c>
    </row>
    <row r="1440" spans="1:15" x14ac:dyDescent="0.55000000000000004">
      <c r="A1440" s="33">
        <v>44924</v>
      </c>
      <c r="B1440" s="9" t="s">
        <v>13622</v>
      </c>
      <c r="C1440" s="9">
        <v>7</v>
      </c>
      <c r="D1440" s="9" t="s">
        <v>14119</v>
      </c>
      <c r="E1440" s="10" t="s">
        <v>14124</v>
      </c>
      <c r="F1440" s="10" t="str">
        <f t="shared" si="268"/>
        <v>B0BPBG712X</v>
      </c>
      <c r="G1440" s="10" t="str">
        <f t="shared" si="268"/>
        <v>USBFanHeaters</v>
      </c>
      <c r="H1440" s="23">
        <f t="shared" si="268"/>
        <v>799</v>
      </c>
      <c r="I1440" s="23">
        <f t="shared" si="268"/>
        <v>1199</v>
      </c>
      <c r="J1440" s="11">
        <f t="shared" si="268"/>
        <v>0.33</v>
      </c>
      <c r="K1440" s="23">
        <f t="shared" si="262"/>
        <v>8393</v>
      </c>
      <c r="L1440" s="23">
        <f t="shared" si="263"/>
        <v>3747.3099999999995</v>
      </c>
      <c r="M1440" s="23">
        <f t="shared" si="264"/>
        <v>29</v>
      </c>
      <c r="N1440" s="23" t="str">
        <f t="shared" si="259"/>
        <v>Dec</v>
      </c>
      <c r="O1440" s="23">
        <f t="shared" si="265"/>
        <v>2022</v>
      </c>
    </row>
    <row r="1441" spans="1:15" x14ac:dyDescent="0.55000000000000004">
      <c r="A1441" s="33">
        <v>44925</v>
      </c>
      <c r="B1441" s="9" t="s">
        <v>13630</v>
      </c>
      <c r="C1441" s="9">
        <v>7</v>
      </c>
      <c r="D1441" s="9" t="s">
        <v>14118</v>
      </c>
      <c r="E1441" s="10" t="s">
        <v>14121</v>
      </c>
      <c r="F1441" s="10" t="str">
        <f t="shared" si="268"/>
        <v>B00JBNZPFM</v>
      </c>
      <c r="G1441" s="10" t="str">
        <f t="shared" si="268"/>
        <v>Vacuums</v>
      </c>
      <c r="H1441" s="23">
        <f t="shared" si="268"/>
        <v>6199</v>
      </c>
      <c r="I1441" s="23">
        <f t="shared" si="268"/>
        <v>10999</v>
      </c>
      <c r="J1441" s="11">
        <f t="shared" si="268"/>
        <v>0.44</v>
      </c>
      <c r="K1441" s="23">
        <f t="shared" si="262"/>
        <v>76993</v>
      </c>
      <c r="L1441" s="23">
        <f t="shared" si="263"/>
        <v>24300.080000000002</v>
      </c>
      <c r="M1441" s="23">
        <f t="shared" si="264"/>
        <v>30</v>
      </c>
      <c r="N1441" s="23" t="str">
        <f t="shared" si="259"/>
        <v>Dec</v>
      </c>
      <c r="O1441" s="23">
        <f t="shared" si="265"/>
        <v>2022</v>
      </c>
    </row>
    <row r="1442" spans="1:15" x14ac:dyDescent="0.55000000000000004">
      <c r="A1442" s="33">
        <v>44926</v>
      </c>
      <c r="B1442" s="9" t="s">
        <v>13640</v>
      </c>
      <c r="C1442" s="9">
        <v>7</v>
      </c>
      <c r="D1442" s="9" t="s">
        <v>14119</v>
      </c>
      <c r="E1442" s="10" t="s">
        <v>14124</v>
      </c>
      <c r="F1442" s="10" t="str">
        <f t="shared" si="268"/>
        <v>B08N6P8G5K</v>
      </c>
      <c r="G1442" s="10" t="str">
        <f t="shared" si="268"/>
        <v>AirFryers</v>
      </c>
      <c r="H1442" s="23">
        <f t="shared" si="268"/>
        <v>6790</v>
      </c>
      <c r="I1442" s="23">
        <f t="shared" si="268"/>
        <v>10995</v>
      </c>
      <c r="J1442" s="11">
        <f t="shared" si="268"/>
        <v>0.38</v>
      </c>
      <c r="K1442" s="23">
        <f t="shared" si="262"/>
        <v>76965</v>
      </c>
      <c r="L1442" s="23">
        <f t="shared" si="263"/>
        <v>29468.6</v>
      </c>
      <c r="M1442" s="23">
        <f t="shared" si="264"/>
        <v>31</v>
      </c>
      <c r="N1442" s="23" t="str">
        <f t="shared" si="259"/>
        <v>Dec</v>
      </c>
      <c r="O1442" s="23">
        <f t="shared" si="265"/>
        <v>2022</v>
      </c>
    </row>
    <row r="1443" spans="1:15" x14ac:dyDescent="0.55000000000000004">
      <c r="A1443" s="33">
        <v>44927</v>
      </c>
      <c r="B1443" s="9" t="s">
        <v>13652</v>
      </c>
      <c r="C1443" s="9">
        <v>11</v>
      </c>
      <c r="D1443" s="9" t="s">
        <v>14118</v>
      </c>
      <c r="E1443" s="10" t="s">
        <v>14121</v>
      </c>
      <c r="F1443" s="10" t="str">
        <f t="shared" si="268"/>
        <v>B07NPBG1B4</v>
      </c>
      <c r="G1443" s="10" t="str">
        <f t="shared" si="268"/>
        <v>USBPedestalFans</v>
      </c>
      <c r="H1443" s="23">
        <f t="shared" si="268"/>
        <v>1982.84</v>
      </c>
      <c r="I1443" s="23">
        <f t="shared" si="268"/>
        <v>3300</v>
      </c>
      <c r="J1443" s="11">
        <f t="shared" si="268"/>
        <v>0.4</v>
      </c>
      <c r="K1443" s="23">
        <f t="shared" si="262"/>
        <v>36300</v>
      </c>
      <c r="L1443" s="23">
        <f t="shared" si="263"/>
        <v>13086.743999999999</v>
      </c>
      <c r="M1443" s="23">
        <f t="shared" si="264"/>
        <v>1</v>
      </c>
      <c r="N1443" s="23" t="str">
        <f t="shared" ref="N1443:N1468" si="269">TEXT(A1443,"mmm")</f>
        <v>Jan</v>
      </c>
      <c r="O1443" s="23">
        <f t="shared" si="265"/>
        <v>2023</v>
      </c>
    </row>
    <row r="1444" spans="1:15" x14ac:dyDescent="0.55000000000000004">
      <c r="A1444" s="33">
        <v>44928</v>
      </c>
      <c r="B1444" s="9" t="s">
        <v>13664</v>
      </c>
      <c r="C1444" s="9">
        <v>11</v>
      </c>
      <c r="D1444" s="9" t="s">
        <v>14119</v>
      </c>
      <c r="E1444" s="10" t="s">
        <v>14124</v>
      </c>
      <c r="F1444" s="10" t="str">
        <f t="shared" ref="F1444:J1453" si="270">VLOOKUP($B1444,Cleaned_data,F$2,FALSE)</f>
        <v>B01MRARGBW</v>
      </c>
      <c r="G1444" s="10" t="str">
        <f t="shared" si="270"/>
        <v>USBWaterPurifierAccessories</v>
      </c>
      <c r="H1444" s="23">
        <f t="shared" si="270"/>
        <v>199</v>
      </c>
      <c r="I1444" s="23">
        <f t="shared" si="270"/>
        <v>400</v>
      </c>
      <c r="J1444" s="11">
        <f t="shared" si="270"/>
        <v>0.5</v>
      </c>
      <c r="K1444" s="23">
        <f t="shared" si="262"/>
        <v>4400</v>
      </c>
      <c r="L1444" s="23">
        <f t="shared" si="263"/>
        <v>1094.5</v>
      </c>
      <c r="M1444" s="23">
        <f t="shared" si="264"/>
        <v>2</v>
      </c>
      <c r="N1444" s="23" t="str">
        <f t="shared" si="269"/>
        <v>Jan</v>
      </c>
      <c r="O1444" s="23">
        <f t="shared" si="265"/>
        <v>2023</v>
      </c>
    </row>
    <row r="1445" spans="1:15" x14ac:dyDescent="0.55000000000000004">
      <c r="A1445" s="33">
        <v>44929</v>
      </c>
      <c r="B1445" s="9" t="s">
        <v>13674</v>
      </c>
      <c r="C1445" s="9">
        <v>11</v>
      </c>
      <c r="D1445" s="9" t="s">
        <v>14118</v>
      </c>
      <c r="E1445" s="10" t="s">
        <v>14121</v>
      </c>
      <c r="F1445" s="10" t="str">
        <f t="shared" si="270"/>
        <v>B07VZYMQNZ</v>
      </c>
      <c r="G1445" s="10" t="str">
        <f t="shared" si="270"/>
        <v>ElectricKettles</v>
      </c>
      <c r="H1445" s="23">
        <f t="shared" si="270"/>
        <v>1180</v>
      </c>
      <c r="I1445" s="23">
        <f t="shared" si="270"/>
        <v>1440</v>
      </c>
      <c r="J1445" s="11">
        <f t="shared" si="270"/>
        <v>0.18</v>
      </c>
      <c r="K1445" s="23">
        <f t="shared" si="262"/>
        <v>15840</v>
      </c>
      <c r="L1445" s="23">
        <f t="shared" si="263"/>
        <v>10643.6</v>
      </c>
      <c r="M1445" s="23">
        <f t="shared" si="264"/>
        <v>3</v>
      </c>
      <c r="N1445" s="23" t="str">
        <f t="shared" si="269"/>
        <v>Jan</v>
      </c>
      <c r="O1445" s="23">
        <f t="shared" si="265"/>
        <v>2023</v>
      </c>
    </row>
    <row r="1446" spans="1:15" x14ac:dyDescent="0.55000000000000004">
      <c r="A1446" s="33">
        <v>44930</v>
      </c>
      <c r="B1446" s="9" t="s">
        <v>13686</v>
      </c>
      <c r="C1446" s="9">
        <v>11</v>
      </c>
      <c r="D1446" s="9" t="s">
        <v>14119</v>
      </c>
      <c r="E1446" s="10" t="s">
        <v>14124</v>
      </c>
      <c r="F1446" s="10" t="str">
        <f t="shared" si="270"/>
        <v>B01L7C4IU2</v>
      </c>
      <c r="G1446" s="10" t="str">
        <f t="shared" si="270"/>
        <v>USBCeilingFans</v>
      </c>
      <c r="H1446" s="23">
        <f t="shared" si="270"/>
        <v>2199</v>
      </c>
      <c r="I1446" s="23">
        <f t="shared" si="270"/>
        <v>3045</v>
      </c>
      <c r="J1446" s="11">
        <f t="shared" si="270"/>
        <v>0.28000000000000003</v>
      </c>
      <c r="K1446" s="23">
        <f t="shared" si="262"/>
        <v>33495</v>
      </c>
      <c r="L1446" s="23">
        <f t="shared" si="263"/>
        <v>17416.079999999998</v>
      </c>
      <c r="M1446" s="23">
        <f t="shared" si="264"/>
        <v>4</v>
      </c>
      <c r="N1446" s="23" t="str">
        <f t="shared" si="269"/>
        <v>Jan</v>
      </c>
      <c r="O1446" s="23">
        <f t="shared" si="265"/>
        <v>2023</v>
      </c>
    </row>
    <row r="1447" spans="1:15" x14ac:dyDescent="0.55000000000000004">
      <c r="A1447" s="33">
        <v>44931</v>
      </c>
      <c r="B1447" s="9" t="s">
        <v>13697</v>
      </c>
      <c r="C1447" s="9">
        <v>9</v>
      </c>
      <c r="D1447" s="9" t="s">
        <v>14118</v>
      </c>
      <c r="E1447" s="10" t="s">
        <v>14121</v>
      </c>
      <c r="F1447" s="10" t="str">
        <f t="shared" si="270"/>
        <v>B09H7JDJCW</v>
      </c>
      <c r="G1447" s="10" t="str">
        <f t="shared" si="270"/>
        <v>USBDripCoffeeMachines</v>
      </c>
      <c r="H1447" s="23">
        <f t="shared" si="270"/>
        <v>2999</v>
      </c>
      <c r="I1447" s="23">
        <f t="shared" si="270"/>
        <v>3595</v>
      </c>
      <c r="J1447" s="11">
        <f t="shared" si="270"/>
        <v>0.17</v>
      </c>
      <c r="K1447" s="23">
        <f t="shared" si="262"/>
        <v>32355</v>
      </c>
      <c r="L1447" s="23">
        <f t="shared" si="263"/>
        <v>22402.53</v>
      </c>
      <c r="M1447" s="23">
        <f t="shared" si="264"/>
        <v>5</v>
      </c>
      <c r="N1447" s="23" t="str">
        <f t="shared" si="269"/>
        <v>Jan</v>
      </c>
      <c r="O1447" s="23">
        <f t="shared" si="265"/>
        <v>2023</v>
      </c>
    </row>
    <row r="1448" spans="1:15" x14ac:dyDescent="0.55000000000000004">
      <c r="A1448" s="33">
        <v>44932</v>
      </c>
      <c r="B1448" s="9" t="s">
        <v>13707</v>
      </c>
      <c r="C1448" s="9">
        <v>5</v>
      </c>
      <c r="D1448" s="9" t="s">
        <v>14119</v>
      </c>
      <c r="E1448" s="10" t="s">
        <v>14124</v>
      </c>
      <c r="F1448" s="10" t="str">
        <f t="shared" si="270"/>
        <v>B07F6GXNPB</v>
      </c>
      <c r="G1448" s="10" t="str">
        <f t="shared" si="270"/>
        <v>VacuumAccessories</v>
      </c>
      <c r="H1448" s="23">
        <f t="shared" si="270"/>
        <v>253</v>
      </c>
      <c r="I1448" s="23">
        <f t="shared" si="270"/>
        <v>500</v>
      </c>
      <c r="J1448" s="11">
        <f t="shared" si="270"/>
        <v>0.49</v>
      </c>
      <c r="K1448" s="23">
        <f t="shared" si="262"/>
        <v>2500</v>
      </c>
      <c r="L1448" s="23">
        <f t="shared" si="263"/>
        <v>645.15</v>
      </c>
      <c r="M1448" s="23">
        <f t="shared" si="264"/>
        <v>6</v>
      </c>
      <c r="N1448" s="23" t="str">
        <f t="shared" si="269"/>
        <v>Jan</v>
      </c>
      <c r="O1448" s="23">
        <f t="shared" si="265"/>
        <v>2023</v>
      </c>
    </row>
    <row r="1449" spans="1:15" x14ac:dyDescent="0.55000000000000004">
      <c r="A1449" s="33">
        <v>44933</v>
      </c>
      <c r="B1449" s="9" t="s">
        <v>13719</v>
      </c>
      <c r="C1449" s="23">
        <v>8</v>
      </c>
      <c r="D1449" s="9" t="s">
        <v>14118</v>
      </c>
      <c r="E1449" s="10" t="s">
        <v>14121</v>
      </c>
      <c r="F1449" s="10" t="str">
        <f t="shared" si="270"/>
        <v>B0B97D658R</v>
      </c>
      <c r="G1449" s="10" t="str">
        <f t="shared" si="270"/>
        <v>USB</v>
      </c>
      <c r="H1449" s="23">
        <f t="shared" si="270"/>
        <v>499</v>
      </c>
      <c r="I1449" s="23">
        <f t="shared" si="270"/>
        <v>799</v>
      </c>
      <c r="J1449" s="11">
        <f t="shared" si="270"/>
        <v>0.38</v>
      </c>
      <c r="K1449" s="23">
        <f t="shared" si="262"/>
        <v>6392</v>
      </c>
      <c r="L1449" s="23">
        <f t="shared" si="263"/>
        <v>2475.04</v>
      </c>
      <c r="M1449" s="23">
        <f t="shared" si="264"/>
        <v>7</v>
      </c>
      <c r="N1449" s="23" t="str">
        <f t="shared" si="269"/>
        <v>Jan</v>
      </c>
      <c r="O1449" s="23">
        <f t="shared" si="265"/>
        <v>2023</v>
      </c>
    </row>
    <row r="1450" spans="1:15" x14ac:dyDescent="0.55000000000000004">
      <c r="A1450" s="33">
        <v>44934</v>
      </c>
      <c r="B1450" s="9" t="s">
        <v>13729</v>
      </c>
      <c r="C1450" s="9">
        <v>7</v>
      </c>
      <c r="D1450" s="9" t="s">
        <v>14119</v>
      </c>
      <c r="E1450" s="10" t="s">
        <v>14124</v>
      </c>
      <c r="F1450" s="10" t="str">
        <f t="shared" si="270"/>
        <v>B09NFSHCWN</v>
      </c>
      <c r="G1450" s="10" t="str">
        <f t="shared" si="270"/>
        <v>USBElectricHeaters</v>
      </c>
      <c r="H1450" s="23">
        <f t="shared" si="270"/>
        <v>1149</v>
      </c>
      <c r="I1450" s="23">
        <f t="shared" si="270"/>
        <v>1899</v>
      </c>
      <c r="J1450" s="11">
        <f t="shared" si="270"/>
        <v>0.39</v>
      </c>
      <c r="K1450" s="23">
        <f t="shared" si="262"/>
        <v>13293</v>
      </c>
      <c r="L1450" s="23">
        <f t="shared" si="263"/>
        <v>4906.2299999999996</v>
      </c>
      <c r="M1450" s="23">
        <f t="shared" si="264"/>
        <v>8</v>
      </c>
      <c r="N1450" s="23" t="str">
        <f t="shared" si="269"/>
        <v>Jan</v>
      </c>
      <c r="O1450" s="23">
        <f t="shared" si="265"/>
        <v>2023</v>
      </c>
    </row>
    <row r="1451" spans="1:15" x14ac:dyDescent="0.55000000000000004">
      <c r="A1451" s="33">
        <v>44935</v>
      </c>
      <c r="B1451" s="9" t="s">
        <v>13739</v>
      </c>
      <c r="C1451" s="9">
        <v>6</v>
      </c>
      <c r="D1451" s="9" t="s">
        <v>14118</v>
      </c>
      <c r="E1451" s="10" t="s">
        <v>14121</v>
      </c>
      <c r="F1451" s="10" t="str">
        <f t="shared" si="270"/>
        <v>B076VQS87V</v>
      </c>
      <c r="G1451" s="10" t="str">
        <f t="shared" si="270"/>
        <v>Irons</v>
      </c>
      <c r="H1451" s="23">
        <f t="shared" si="270"/>
        <v>457</v>
      </c>
      <c r="I1451" s="23">
        <f t="shared" si="270"/>
        <v>799</v>
      </c>
      <c r="J1451" s="11">
        <f t="shared" si="270"/>
        <v>0.43</v>
      </c>
      <c r="K1451" s="23">
        <f t="shared" si="262"/>
        <v>4794</v>
      </c>
      <c r="L1451" s="23">
        <f t="shared" si="263"/>
        <v>1562.9400000000003</v>
      </c>
      <c r="M1451" s="23">
        <f t="shared" si="264"/>
        <v>9</v>
      </c>
      <c r="N1451" s="23" t="str">
        <f t="shared" si="269"/>
        <v>Jan</v>
      </c>
      <c r="O1451" s="23">
        <f t="shared" si="265"/>
        <v>2023</v>
      </c>
    </row>
    <row r="1452" spans="1:15" x14ac:dyDescent="0.55000000000000004">
      <c r="A1452" s="33">
        <v>44936</v>
      </c>
      <c r="B1452" s="9" t="s">
        <v>13750</v>
      </c>
      <c r="C1452" s="9">
        <v>15</v>
      </c>
      <c r="D1452" s="9" t="s">
        <v>14119</v>
      </c>
      <c r="E1452" s="10" t="s">
        <v>14124</v>
      </c>
      <c r="F1452" s="10" t="str">
        <f t="shared" si="270"/>
        <v>B09LMMFW3S</v>
      </c>
      <c r="G1452" s="10" t="str">
        <f t="shared" si="270"/>
        <v>USBMilkFrothers</v>
      </c>
      <c r="H1452" s="23">
        <f t="shared" si="270"/>
        <v>229</v>
      </c>
      <c r="I1452" s="23">
        <f t="shared" si="270"/>
        <v>399</v>
      </c>
      <c r="J1452" s="11">
        <f t="shared" si="270"/>
        <v>0.43</v>
      </c>
      <c r="K1452" s="23">
        <f t="shared" si="262"/>
        <v>5985</v>
      </c>
      <c r="L1452" s="23">
        <f t="shared" si="263"/>
        <v>1957.9500000000003</v>
      </c>
      <c r="M1452" s="23">
        <f t="shared" si="264"/>
        <v>10</v>
      </c>
      <c r="N1452" s="23" t="str">
        <f t="shared" si="269"/>
        <v>Jan</v>
      </c>
      <c r="O1452" s="23">
        <f t="shared" si="265"/>
        <v>2023</v>
      </c>
    </row>
    <row r="1453" spans="1:15" x14ac:dyDescent="0.55000000000000004">
      <c r="A1453" s="33">
        <v>44937</v>
      </c>
      <c r="B1453" s="9" t="s">
        <v>13760</v>
      </c>
      <c r="C1453" s="9">
        <v>23</v>
      </c>
      <c r="D1453" s="9" t="s">
        <v>14118</v>
      </c>
      <c r="E1453" s="10" t="s">
        <v>14121</v>
      </c>
      <c r="F1453" s="10" t="str">
        <f t="shared" si="270"/>
        <v>B0BBLHTRM9</v>
      </c>
      <c r="G1453" s="10" t="str">
        <f t="shared" si="270"/>
        <v>USBWaterPurifierAccessories</v>
      </c>
      <c r="H1453" s="23">
        <f t="shared" si="270"/>
        <v>199</v>
      </c>
      <c r="I1453" s="23">
        <f t="shared" si="270"/>
        <v>699</v>
      </c>
      <c r="J1453" s="11">
        <f t="shared" si="270"/>
        <v>0.72</v>
      </c>
      <c r="K1453" s="23">
        <f t="shared" si="262"/>
        <v>16077</v>
      </c>
      <c r="L1453" s="23">
        <f t="shared" si="263"/>
        <v>1281.5600000000002</v>
      </c>
      <c r="M1453" s="23">
        <f t="shared" si="264"/>
        <v>11</v>
      </c>
      <c r="N1453" s="23" t="str">
        <f t="shared" si="269"/>
        <v>Jan</v>
      </c>
      <c r="O1453" s="23">
        <f t="shared" si="265"/>
        <v>2023</v>
      </c>
    </row>
    <row r="1454" spans="1:15" x14ac:dyDescent="0.55000000000000004">
      <c r="A1454" s="33">
        <v>44938</v>
      </c>
      <c r="B1454" s="9" t="s">
        <v>13770</v>
      </c>
      <c r="C1454" s="9">
        <v>14</v>
      </c>
      <c r="D1454" s="9" t="s">
        <v>14119</v>
      </c>
      <c r="E1454" s="10" t="s">
        <v>14124</v>
      </c>
      <c r="F1454" s="10" t="str">
        <f t="shared" ref="F1454:J1468" si="271">VLOOKUP($B1454,Cleaned_data,F$2,FALSE)</f>
        <v>B0BJYSCWFQ</v>
      </c>
      <c r="G1454" s="10" t="str">
        <f t="shared" si="271"/>
        <v>USBWaffleMakers&amp;Irons</v>
      </c>
      <c r="H1454" s="23">
        <f t="shared" si="271"/>
        <v>899</v>
      </c>
      <c r="I1454" s="23">
        <f t="shared" si="271"/>
        <v>1999</v>
      </c>
      <c r="J1454" s="11">
        <f t="shared" si="271"/>
        <v>0.55000000000000004</v>
      </c>
      <c r="K1454" s="23">
        <f t="shared" si="262"/>
        <v>27986</v>
      </c>
      <c r="L1454" s="23">
        <f t="shared" si="263"/>
        <v>5663.7</v>
      </c>
      <c r="M1454" s="23">
        <f t="shared" si="264"/>
        <v>12</v>
      </c>
      <c r="N1454" s="23" t="str">
        <f t="shared" si="269"/>
        <v>Jan</v>
      </c>
      <c r="O1454" s="23">
        <f t="shared" si="265"/>
        <v>2023</v>
      </c>
    </row>
    <row r="1455" spans="1:15" x14ac:dyDescent="0.55000000000000004">
      <c r="A1455" s="33">
        <v>44939</v>
      </c>
      <c r="B1455" s="9" t="s">
        <v>13780</v>
      </c>
      <c r="C1455" s="9">
        <v>9</v>
      </c>
      <c r="D1455" s="9" t="s">
        <v>14118</v>
      </c>
      <c r="E1455" s="10" t="s">
        <v>14121</v>
      </c>
      <c r="F1455" s="10" t="str">
        <f t="shared" si="271"/>
        <v>B0187F2IOK</v>
      </c>
      <c r="G1455" s="10" t="str">
        <f t="shared" si="271"/>
        <v>USBHandMixers</v>
      </c>
      <c r="H1455" s="23">
        <f t="shared" si="271"/>
        <v>1499</v>
      </c>
      <c r="I1455" s="23">
        <f t="shared" si="271"/>
        <v>2199</v>
      </c>
      <c r="J1455" s="11">
        <f t="shared" si="271"/>
        <v>0.32</v>
      </c>
      <c r="K1455" s="23">
        <f t="shared" si="262"/>
        <v>19791</v>
      </c>
      <c r="L1455" s="23">
        <f t="shared" si="263"/>
        <v>9173.8799999999992</v>
      </c>
      <c r="M1455" s="23">
        <f t="shared" si="264"/>
        <v>13</v>
      </c>
      <c r="N1455" s="23" t="str">
        <f t="shared" si="269"/>
        <v>Jan</v>
      </c>
      <c r="O1455" s="23">
        <f t="shared" si="265"/>
        <v>2023</v>
      </c>
    </row>
    <row r="1456" spans="1:15" x14ac:dyDescent="0.55000000000000004">
      <c r="A1456" s="33">
        <v>44940</v>
      </c>
      <c r="B1456" s="9" t="s">
        <v>13790</v>
      </c>
      <c r="C1456" s="9">
        <v>4</v>
      </c>
      <c r="D1456" s="9" t="s">
        <v>14119</v>
      </c>
      <c r="E1456" s="10" t="s">
        <v>14124</v>
      </c>
      <c r="F1456" s="10" t="str">
        <f t="shared" si="271"/>
        <v>B0B8CB7MHW</v>
      </c>
      <c r="G1456" s="10" t="str">
        <f t="shared" si="271"/>
        <v>USBHandBlenders</v>
      </c>
      <c r="H1456" s="23">
        <f t="shared" si="271"/>
        <v>426</v>
      </c>
      <c r="I1456" s="23">
        <f t="shared" si="271"/>
        <v>999</v>
      </c>
      <c r="J1456" s="11">
        <f t="shared" si="271"/>
        <v>0.56999999999999995</v>
      </c>
      <c r="K1456" s="23">
        <f t="shared" si="262"/>
        <v>3996</v>
      </c>
      <c r="L1456" s="23">
        <f t="shared" si="263"/>
        <v>732.72</v>
      </c>
      <c r="M1456" s="23">
        <f t="shared" si="264"/>
        <v>14</v>
      </c>
      <c r="N1456" s="23" t="str">
        <f t="shared" si="269"/>
        <v>Jan</v>
      </c>
      <c r="O1456" s="23">
        <f t="shared" si="265"/>
        <v>2023</v>
      </c>
    </row>
    <row r="1457" spans="1:15" x14ac:dyDescent="0.55000000000000004">
      <c r="A1457" s="33">
        <v>44941</v>
      </c>
      <c r="B1457" s="9" t="s">
        <v>13801</v>
      </c>
      <c r="C1457" s="9">
        <v>3</v>
      </c>
      <c r="D1457" s="9" t="s">
        <v>14118</v>
      </c>
      <c r="E1457" s="10" t="s">
        <v>14121</v>
      </c>
      <c r="F1457" s="10" t="str">
        <f t="shared" si="271"/>
        <v>B07K19NYZ8</v>
      </c>
      <c r="G1457" s="10" t="str">
        <f t="shared" si="271"/>
        <v>USBFanHeaters</v>
      </c>
      <c r="H1457" s="23">
        <f t="shared" si="271"/>
        <v>2320</v>
      </c>
      <c r="I1457" s="23">
        <f t="shared" si="271"/>
        <v>3290</v>
      </c>
      <c r="J1457" s="11">
        <f t="shared" si="271"/>
        <v>0.28999999999999998</v>
      </c>
      <c r="K1457" s="23">
        <f t="shared" si="262"/>
        <v>9870</v>
      </c>
      <c r="L1457" s="23">
        <f t="shared" si="263"/>
        <v>4941.5999999999995</v>
      </c>
      <c r="M1457" s="23">
        <f t="shared" si="264"/>
        <v>15</v>
      </c>
      <c r="N1457" s="23" t="str">
        <f t="shared" si="269"/>
        <v>Jan</v>
      </c>
      <c r="O1457" s="23">
        <f t="shared" si="265"/>
        <v>2023</v>
      </c>
    </row>
    <row r="1458" spans="1:15" x14ac:dyDescent="0.55000000000000004">
      <c r="A1458" s="33">
        <v>44942</v>
      </c>
      <c r="B1458" s="9" t="s">
        <v>13812</v>
      </c>
      <c r="C1458" s="9">
        <v>8</v>
      </c>
      <c r="D1458" s="9" t="s">
        <v>14119</v>
      </c>
      <c r="E1458" s="10" t="s">
        <v>14124</v>
      </c>
      <c r="F1458" s="10" t="str">
        <f t="shared" si="271"/>
        <v>B08ZXZ362Z</v>
      </c>
      <c r="G1458" s="10" t="str">
        <f t="shared" si="271"/>
        <v>USBSewing&amp;EmbroideryMachines</v>
      </c>
      <c r="H1458" s="23">
        <f t="shared" si="271"/>
        <v>1563</v>
      </c>
      <c r="I1458" s="23">
        <f t="shared" si="271"/>
        <v>3098</v>
      </c>
      <c r="J1458" s="11">
        <f t="shared" si="271"/>
        <v>0.5</v>
      </c>
      <c r="K1458" s="23">
        <f t="shared" si="262"/>
        <v>24784</v>
      </c>
      <c r="L1458" s="23">
        <f t="shared" si="263"/>
        <v>6252</v>
      </c>
      <c r="M1458" s="23">
        <f t="shared" si="264"/>
        <v>16</v>
      </c>
      <c r="N1458" s="23" t="str">
        <f t="shared" si="269"/>
        <v>Jan</v>
      </c>
      <c r="O1458" s="23">
        <f t="shared" si="265"/>
        <v>2023</v>
      </c>
    </row>
    <row r="1459" spans="1:15" x14ac:dyDescent="0.55000000000000004">
      <c r="A1459" s="33">
        <v>44943</v>
      </c>
      <c r="B1459" s="9" t="s">
        <v>13824</v>
      </c>
      <c r="C1459" s="9">
        <v>12</v>
      </c>
      <c r="D1459" s="9" t="s">
        <v>14118</v>
      </c>
      <c r="E1459" s="10" t="s">
        <v>14121</v>
      </c>
      <c r="F1459" s="10" t="str">
        <f t="shared" si="271"/>
        <v>B00GHL8VP2</v>
      </c>
      <c r="G1459" s="10" t="str">
        <f t="shared" si="271"/>
        <v>USBElectricHeaters</v>
      </c>
      <c r="H1459" s="23">
        <f t="shared" si="271"/>
        <v>3487.77</v>
      </c>
      <c r="I1459" s="23">
        <f t="shared" si="271"/>
        <v>4990</v>
      </c>
      <c r="J1459" s="11">
        <f t="shared" si="271"/>
        <v>0.3</v>
      </c>
      <c r="K1459" s="23">
        <f t="shared" si="262"/>
        <v>59880</v>
      </c>
      <c r="L1459" s="23">
        <f t="shared" si="263"/>
        <v>29297.267999999996</v>
      </c>
      <c r="M1459" s="23">
        <f t="shared" si="264"/>
        <v>17</v>
      </c>
      <c r="N1459" s="23" t="str">
        <f t="shared" si="269"/>
        <v>Jan</v>
      </c>
      <c r="O1459" s="23">
        <f t="shared" si="265"/>
        <v>2023</v>
      </c>
    </row>
    <row r="1460" spans="1:15" x14ac:dyDescent="0.55000000000000004">
      <c r="A1460" s="33">
        <v>44944</v>
      </c>
      <c r="B1460" s="9" t="s">
        <v>13835</v>
      </c>
      <c r="C1460" s="9">
        <v>15</v>
      </c>
      <c r="D1460" s="9" t="s">
        <v>14119</v>
      </c>
      <c r="E1460" s="10" t="s">
        <v>14124</v>
      </c>
      <c r="F1460" s="10" t="str">
        <f t="shared" si="271"/>
        <v>B0B9JZW1SQ</v>
      </c>
      <c r="G1460" s="10" t="str">
        <f t="shared" si="271"/>
        <v>USBMiniFoodProcessors&amp;Choppers</v>
      </c>
      <c r="H1460" s="23">
        <f t="shared" si="271"/>
        <v>498</v>
      </c>
      <c r="I1460" s="23">
        <f t="shared" si="271"/>
        <v>1200</v>
      </c>
      <c r="J1460" s="11">
        <f t="shared" si="271"/>
        <v>0.59</v>
      </c>
      <c r="K1460" s="23">
        <f t="shared" si="262"/>
        <v>18000</v>
      </c>
      <c r="L1460" s="23">
        <f t="shared" si="263"/>
        <v>3062.7000000000003</v>
      </c>
      <c r="M1460" s="23">
        <f t="shared" si="264"/>
        <v>18</v>
      </c>
      <c r="N1460" s="23" t="str">
        <f t="shared" si="269"/>
        <v>Jan</v>
      </c>
      <c r="O1460" s="23">
        <f t="shared" si="265"/>
        <v>2023</v>
      </c>
    </row>
    <row r="1461" spans="1:15" x14ac:dyDescent="0.55000000000000004">
      <c r="A1461" s="33">
        <v>44945</v>
      </c>
      <c r="B1461" s="9" t="s">
        <v>13846</v>
      </c>
      <c r="C1461" s="9">
        <v>17</v>
      </c>
      <c r="D1461" s="9" t="s">
        <v>14118</v>
      </c>
      <c r="E1461" s="10" t="s">
        <v>14121</v>
      </c>
      <c r="F1461" s="10" t="str">
        <f t="shared" si="271"/>
        <v>B00TI8E7BI</v>
      </c>
      <c r="G1461" s="10" t="str">
        <f t="shared" si="271"/>
        <v>ElectricKettles</v>
      </c>
      <c r="H1461" s="23">
        <f t="shared" si="271"/>
        <v>2695</v>
      </c>
      <c r="I1461" s="23">
        <f t="shared" si="271"/>
        <v>2695</v>
      </c>
      <c r="J1461" s="11">
        <f t="shared" si="271"/>
        <v>0</v>
      </c>
      <c r="K1461" s="23">
        <f t="shared" si="262"/>
        <v>45815</v>
      </c>
      <c r="L1461" s="23">
        <f t="shared" si="263"/>
        <v>45815</v>
      </c>
      <c r="M1461" s="23">
        <f t="shared" si="264"/>
        <v>19</v>
      </c>
      <c r="N1461" s="23" t="str">
        <f t="shared" si="269"/>
        <v>Jan</v>
      </c>
      <c r="O1461" s="23">
        <f t="shared" si="265"/>
        <v>2023</v>
      </c>
    </row>
    <row r="1462" spans="1:15" x14ac:dyDescent="0.55000000000000004">
      <c r="A1462" s="33">
        <v>44946</v>
      </c>
      <c r="B1462" s="9" t="s">
        <v>13856</v>
      </c>
      <c r="C1462" s="9">
        <v>3</v>
      </c>
      <c r="D1462" s="9" t="s">
        <v>14119</v>
      </c>
      <c r="E1462" s="10" t="s">
        <v>14124</v>
      </c>
      <c r="F1462" s="10" t="str">
        <f t="shared" si="271"/>
        <v>B07J9KXQCC</v>
      </c>
      <c r="G1462" s="10" t="str">
        <f t="shared" si="271"/>
        <v>USBElectricHeaters</v>
      </c>
      <c r="H1462" s="23">
        <f t="shared" si="271"/>
        <v>949</v>
      </c>
      <c r="I1462" s="23">
        <f t="shared" si="271"/>
        <v>2299</v>
      </c>
      <c r="J1462" s="11">
        <f t="shared" si="271"/>
        <v>0.59</v>
      </c>
      <c r="K1462" s="23">
        <f t="shared" si="262"/>
        <v>6897</v>
      </c>
      <c r="L1462" s="23">
        <f t="shared" si="263"/>
        <v>1167.27</v>
      </c>
      <c r="M1462" s="23">
        <f t="shared" si="264"/>
        <v>20</v>
      </c>
      <c r="N1462" s="23" t="str">
        <f t="shared" si="269"/>
        <v>Jan</v>
      </c>
      <c r="O1462" s="23">
        <f t="shared" si="265"/>
        <v>2023</v>
      </c>
    </row>
    <row r="1463" spans="1:15" x14ac:dyDescent="0.55000000000000004">
      <c r="A1463" s="33">
        <v>44947</v>
      </c>
      <c r="B1463" s="9" t="s">
        <v>13866</v>
      </c>
      <c r="C1463" s="9">
        <v>2</v>
      </c>
      <c r="D1463" s="9" t="s">
        <v>14118</v>
      </c>
      <c r="E1463" s="10" t="s">
        <v>14121</v>
      </c>
      <c r="F1463" s="10" t="str">
        <f t="shared" si="271"/>
        <v>B0B3JSWG81</v>
      </c>
      <c r="G1463" s="10" t="str">
        <f t="shared" si="271"/>
        <v>LintShavers</v>
      </c>
      <c r="H1463" s="23">
        <f t="shared" si="271"/>
        <v>199</v>
      </c>
      <c r="I1463" s="23">
        <f t="shared" si="271"/>
        <v>999</v>
      </c>
      <c r="J1463" s="11">
        <f t="shared" si="271"/>
        <v>0.8</v>
      </c>
      <c r="K1463" s="23">
        <f t="shared" si="262"/>
        <v>1998</v>
      </c>
      <c r="L1463" s="23">
        <f t="shared" si="263"/>
        <v>79.59999999999998</v>
      </c>
      <c r="M1463" s="23">
        <f t="shared" si="264"/>
        <v>21</v>
      </c>
      <c r="N1463" s="23" t="str">
        <f t="shared" si="269"/>
        <v>Jan</v>
      </c>
      <c r="O1463" s="23">
        <f t="shared" si="265"/>
        <v>2023</v>
      </c>
    </row>
    <row r="1464" spans="1:15" x14ac:dyDescent="0.55000000000000004">
      <c r="A1464" s="33">
        <v>44948</v>
      </c>
      <c r="B1464" s="9" t="s">
        <v>13876</v>
      </c>
      <c r="C1464" s="9">
        <v>9</v>
      </c>
      <c r="D1464" s="9" t="s">
        <v>14119</v>
      </c>
      <c r="E1464" s="10" t="s">
        <v>14124</v>
      </c>
      <c r="F1464" s="10" t="str">
        <f t="shared" si="271"/>
        <v>B08L7J3T31</v>
      </c>
      <c r="G1464" s="10" t="str">
        <f t="shared" si="271"/>
        <v>USBWaterPurifierAccessories</v>
      </c>
      <c r="H1464" s="23">
        <f t="shared" si="271"/>
        <v>379</v>
      </c>
      <c r="I1464" s="23">
        <f t="shared" si="271"/>
        <v>919</v>
      </c>
      <c r="J1464" s="11">
        <f t="shared" si="271"/>
        <v>0.59</v>
      </c>
      <c r="K1464" s="23">
        <f t="shared" si="262"/>
        <v>8271</v>
      </c>
      <c r="L1464" s="23">
        <f t="shared" si="263"/>
        <v>1398.5100000000002</v>
      </c>
      <c r="M1464" s="23">
        <f t="shared" si="264"/>
        <v>22</v>
      </c>
      <c r="N1464" s="23" t="str">
        <f t="shared" si="269"/>
        <v>Jan</v>
      </c>
      <c r="O1464" s="23">
        <f t="shared" si="265"/>
        <v>2023</v>
      </c>
    </row>
    <row r="1465" spans="1:15" x14ac:dyDescent="0.55000000000000004">
      <c r="A1465" s="33">
        <v>44949</v>
      </c>
      <c r="B1465" s="9" t="s">
        <v>13887</v>
      </c>
      <c r="C1465" s="9">
        <v>5</v>
      </c>
      <c r="D1465" s="9" t="s">
        <v>14118</v>
      </c>
      <c r="E1465" s="10" t="s">
        <v>14121</v>
      </c>
      <c r="F1465" s="10" t="str">
        <f t="shared" si="271"/>
        <v>B01M6453MB</v>
      </c>
      <c r="G1465" s="10" t="str">
        <f t="shared" si="271"/>
        <v>USBRice&amp;PastaCookers</v>
      </c>
      <c r="H1465" s="23">
        <f t="shared" si="271"/>
        <v>2280</v>
      </c>
      <c r="I1465" s="23">
        <f t="shared" si="271"/>
        <v>3045</v>
      </c>
      <c r="J1465" s="11">
        <f t="shared" si="271"/>
        <v>0.25</v>
      </c>
      <c r="K1465" s="23">
        <f t="shared" si="262"/>
        <v>15225</v>
      </c>
      <c r="L1465" s="23">
        <f t="shared" si="263"/>
        <v>8550</v>
      </c>
      <c r="M1465" s="23">
        <f t="shared" si="264"/>
        <v>23</v>
      </c>
      <c r="N1465" s="23" t="str">
        <f t="shared" si="269"/>
        <v>Jan</v>
      </c>
      <c r="O1465" s="23">
        <f t="shared" si="265"/>
        <v>2023</v>
      </c>
    </row>
    <row r="1466" spans="1:15" x14ac:dyDescent="0.55000000000000004">
      <c r="A1466" s="33">
        <v>44950</v>
      </c>
      <c r="B1466" s="9" t="s">
        <v>13898</v>
      </c>
      <c r="C1466" s="9">
        <v>6</v>
      </c>
      <c r="D1466" s="9" t="s">
        <v>14119</v>
      </c>
      <c r="E1466" s="10" t="s">
        <v>14124</v>
      </c>
      <c r="F1466" s="10" t="str">
        <f t="shared" si="271"/>
        <v>B009P2LIL4</v>
      </c>
      <c r="G1466" s="10" t="str">
        <f t="shared" si="271"/>
        <v>USBHeatConvectors</v>
      </c>
      <c r="H1466" s="23">
        <f t="shared" si="271"/>
        <v>2219</v>
      </c>
      <c r="I1466" s="23">
        <f t="shared" si="271"/>
        <v>3080</v>
      </c>
      <c r="J1466" s="11">
        <f t="shared" si="271"/>
        <v>0.28000000000000003</v>
      </c>
      <c r="K1466" s="23">
        <f t="shared" si="262"/>
        <v>18480</v>
      </c>
      <c r="L1466" s="23">
        <f t="shared" si="263"/>
        <v>9586.08</v>
      </c>
      <c r="M1466" s="23">
        <f t="shared" si="264"/>
        <v>24</v>
      </c>
      <c r="N1466" s="23" t="str">
        <f t="shared" si="269"/>
        <v>Jan</v>
      </c>
      <c r="O1466" s="23">
        <f t="shared" si="265"/>
        <v>2023</v>
      </c>
    </row>
    <row r="1467" spans="1:15" x14ac:dyDescent="0.55000000000000004">
      <c r="A1467" s="33">
        <v>44951</v>
      </c>
      <c r="B1467" s="9" t="s">
        <v>13910</v>
      </c>
      <c r="C1467" s="9">
        <v>8</v>
      </c>
      <c r="D1467" s="9" t="s">
        <v>14118</v>
      </c>
      <c r="E1467" s="10" t="s">
        <v>14121</v>
      </c>
      <c r="F1467" s="10" t="str">
        <f t="shared" si="271"/>
        <v>B00J5DYCCA</v>
      </c>
      <c r="G1467" s="10" t="str">
        <f t="shared" si="271"/>
        <v>USBExhaustFans</v>
      </c>
      <c r="H1467" s="23">
        <f t="shared" si="271"/>
        <v>1399</v>
      </c>
      <c r="I1467" s="23">
        <f t="shared" si="271"/>
        <v>1890</v>
      </c>
      <c r="J1467" s="11">
        <f t="shared" si="271"/>
        <v>0.26</v>
      </c>
      <c r="K1467" s="23">
        <f t="shared" si="262"/>
        <v>15120</v>
      </c>
      <c r="L1467" s="23">
        <f t="shared" si="263"/>
        <v>8282.08</v>
      </c>
      <c r="M1467" s="23">
        <f t="shared" si="264"/>
        <v>25</v>
      </c>
      <c r="N1467" s="23" t="str">
        <f t="shared" si="269"/>
        <v>Jan</v>
      </c>
      <c r="O1467" s="23">
        <f t="shared" si="265"/>
        <v>2023</v>
      </c>
    </row>
    <row r="1468" spans="1:15" x14ac:dyDescent="0.55000000000000004">
      <c r="A1468" s="33">
        <v>44952</v>
      </c>
      <c r="B1468" s="9" t="s">
        <v>13920</v>
      </c>
      <c r="C1468" s="9">
        <v>10</v>
      </c>
      <c r="D1468" s="9" t="s">
        <v>14119</v>
      </c>
      <c r="E1468" s="10" t="s">
        <v>14124</v>
      </c>
      <c r="F1468" s="10" t="str">
        <f t="shared" si="271"/>
        <v>B01486F4G6</v>
      </c>
      <c r="G1468" s="10" t="str">
        <f t="shared" si="271"/>
        <v>USBSandwichMakers</v>
      </c>
      <c r="H1468" s="23">
        <f t="shared" si="271"/>
        <v>2863</v>
      </c>
      <c r="I1468" s="23">
        <f t="shared" si="271"/>
        <v>3690</v>
      </c>
      <c r="J1468" s="11">
        <f t="shared" si="271"/>
        <v>0.22</v>
      </c>
      <c r="K1468" s="23">
        <f t="shared" si="262"/>
        <v>36900</v>
      </c>
      <c r="L1468" s="23">
        <f t="shared" si="263"/>
        <v>22331.4</v>
      </c>
      <c r="M1468" s="23">
        <f t="shared" si="264"/>
        <v>26</v>
      </c>
      <c r="N1468" s="23" t="str">
        <f t="shared" si="269"/>
        <v>Jan</v>
      </c>
      <c r="O1468" s="23">
        <f t="shared" si="265"/>
        <v>2023</v>
      </c>
    </row>
    <row r="1469" spans="1:15" x14ac:dyDescent="0.55000000000000004">
      <c r="A1469" s="45"/>
      <c r="E1469" s="46"/>
    </row>
  </sheetData>
  <autoFilter ref="A3:O1468" xr:uid="{00000000-0009-0000-0000-000003000000}"/>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AD183"/>
  <sheetViews>
    <sheetView zoomScale="90" zoomScaleNormal="90" workbookViewId="0">
      <selection activeCell="V1" sqref="V1"/>
    </sheetView>
  </sheetViews>
  <sheetFormatPr defaultRowHeight="14.4" x14ac:dyDescent="0.55000000000000004"/>
  <cols>
    <col min="1" max="1" width="12" customWidth="1"/>
    <col min="2" max="2" width="24.62890625" style="41" customWidth="1"/>
    <col min="4" max="4" width="24.62890625" customWidth="1"/>
    <col min="5" max="5" width="24.47265625" customWidth="1"/>
    <col min="7" max="7" width="12" customWidth="1"/>
    <col min="8" max="8" width="24.62890625" customWidth="1"/>
    <col min="9" max="9" width="24.47265625" customWidth="1"/>
    <col min="10" max="10" width="16.62890625" customWidth="1"/>
    <col min="11" max="11" width="6.1015625" customWidth="1"/>
    <col min="12" max="12" width="10.68359375" customWidth="1"/>
    <col min="13" max="13" width="11.734375" customWidth="1"/>
    <col min="14" max="14" width="8.1015625" customWidth="1"/>
    <col min="16" max="16" width="35.41796875" customWidth="1"/>
    <col min="17" max="17" width="24.62890625" customWidth="1"/>
    <col min="18" max="18" width="13.5234375" customWidth="1"/>
    <col min="19" max="19" width="14" customWidth="1"/>
    <col min="20" max="20" width="14.47265625" customWidth="1"/>
    <col min="21" max="21" width="37.9453125" customWidth="1"/>
    <col min="22" max="22" width="9.20703125" customWidth="1"/>
    <col min="23" max="23" width="13.1015625" customWidth="1"/>
    <col min="24" max="24" width="9.41796875" customWidth="1"/>
    <col min="25" max="25" width="20.20703125" customWidth="1"/>
    <col min="26" max="26" width="7.41796875" customWidth="1"/>
    <col min="27" max="27" width="13.1015625" customWidth="1"/>
    <col min="29" max="29" width="12" customWidth="1"/>
    <col min="30" max="30" width="24.62890625" customWidth="1"/>
    <col min="31" max="31" width="24.734375" customWidth="1"/>
  </cols>
  <sheetData>
    <row r="1" spans="1:30" x14ac:dyDescent="0.55000000000000004">
      <c r="U1" t="str">
        <f ca="1">VLOOKUP(1,T:W,2,0)</f>
        <v>USBSmartTelevisions</v>
      </c>
      <c r="V1">
        <f ca="1">VLOOKUP(1,T:W,3,0)</f>
        <v>8642206.1500000004</v>
      </c>
      <c r="W1">
        <f ca="1">VLOOKUP(1,T:W,4,0)</f>
        <v>510</v>
      </c>
      <c r="Y1">
        <v>0</v>
      </c>
      <c r="Z1">
        <f>COUNT(R4:R183)-170</f>
        <v>10</v>
      </c>
      <c r="AA1">
        <f>MIN(Y1:Z1)</f>
        <v>0</v>
      </c>
    </row>
    <row r="3" spans="1:30" x14ac:dyDescent="0.55000000000000004">
      <c r="A3" s="36" t="s">
        <v>14131</v>
      </c>
      <c r="B3" s="41" t="s">
        <v>14132</v>
      </c>
      <c r="D3" t="s">
        <v>14132</v>
      </c>
      <c r="E3" t="s">
        <v>14133</v>
      </c>
      <c r="G3" s="36" t="s">
        <v>14131</v>
      </c>
      <c r="H3" t="s">
        <v>14132</v>
      </c>
      <c r="I3" t="s">
        <v>14133</v>
      </c>
      <c r="L3" t="b">
        <v>1</v>
      </c>
      <c r="M3" t="b">
        <v>1</v>
      </c>
      <c r="N3" t="b">
        <v>1</v>
      </c>
      <c r="P3" s="36" t="s">
        <v>14131</v>
      </c>
      <c r="Q3" t="s">
        <v>14132</v>
      </c>
      <c r="R3" t="s">
        <v>14146</v>
      </c>
      <c r="T3" s="44" t="s">
        <v>14157</v>
      </c>
      <c r="U3" s="40" t="s">
        <v>14158</v>
      </c>
      <c r="V3" s="40" t="s">
        <v>14159</v>
      </c>
      <c r="W3" s="40" t="s">
        <v>14160</v>
      </c>
      <c r="X3" s="40"/>
      <c r="Y3" s="40"/>
      <c r="Z3" s="40"/>
      <c r="AA3" s="40"/>
      <c r="AC3" s="36" t="s">
        <v>14131</v>
      </c>
      <c r="AD3" t="s">
        <v>14132</v>
      </c>
    </row>
    <row r="4" spans="1:30" x14ac:dyDescent="0.55000000000000004">
      <c r="A4" s="37">
        <v>1</v>
      </c>
      <c r="B4" s="41">
        <v>424688.05399999995</v>
      </c>
      <c r="D4">
        <v>26197799.582099941</v>
      </c>
      <c r="E4">
        <v>72313520.379999995</v>
      </c>
      <c r="G4" s="38" t="s">
        <v>14134</v>
      </c>
      <c r="H4">
        <v>2312432.0435000006</v>
      </c>
      <c r="I4">
        <v>6714938</v>
      </c>
      <c r="K4" t="s">
        <v>14129</v>
      </c>
      <c r="L4" t="s">
        <v>14154</v>
      </c>
      <c r="M4" t="s">
        <v>14155</v>
      </c>
      <c r="N4" t="s">
        <v>14156</v>
      </c>
      <c r="P4" s="38" t="s">
        <v>13935</v>
      </c>
      <c r="Q4">
        <v>1243.55</v>
      </c>
      <c r="R4">
        <v>17</v>
      </c>
      <c r="T4">
        <f t="shared" ref="T4:T35" ca="1" si="0">RANK(V4,$V$4:$V$183)</f>
        <v>156</v>
      </c>
      <c r="U4" t="str">
        <f t="shared" ref="U4:U35" ca="1" si="1">OFFSET($P$3,1,0,180,1)</f>
        <v>Adapters</v>
      </c>
      <c r="V4">
        <f t="shared" ref="V4:V35" ca="1" si="2">OFFSET($P$3,1,1,180,1)</f>
        <v>1243.55</v>
      </c>
      <c r="W4">
        <f t="shared" ref="W4:W35" ca="1" si="3">OFFSET($P$3,1,2,180,1)</f>
        <v>17</v>
      </c>
      <c r="Y4" t="str">
        <f ca="1">OFFSET($P$3,$AA$1,0,11)</f>
        <v>Adapters</v>
      </c>
      <c r="Z4">
        <f ca="1">OFFSET($P$3,$AA$1,1,11)</f>
        <v>1243.55</v>
      </c>
      <c r="AC4" s="38" t="s">
        <v>14118</v>
      </c>
      <c r="AD4">
        <v>10474921.495099997</v>
      </c>
    </row>
    <row r="5" spans="1:30" x14ac:dyDescent="0.55000000000000004">
      <c r="A5" s="37">
        <v>2</v>
      </c>
      <c r="B5" s="41">
        <v>1100257.5</v>
      </c>
      <c r="G5" s="38" t="s">
        <v>14135</v>
      </c>
      <c r="H5">
        <v>1684822.8135000004</v>
      </c>
      <c r="I5">
        <v>4143056.26</v>
      </c>
      <c r="K5" s="38" t="s">
        <v>14134</v>
      </c>
      <c r="L5" s="42">
        <f>IF($L$3=TRUE,VLOOKUP(K5,G4:I15,2,FALSE),NA())</f>
        <v>2312432.0435000006</v>
      </c>
      <c r="M5" s="42">
        <f>IF($M$3=TRUE,VLOOKUP(K5,G4:I15,2,FALSE)-VLOOKUP(K5,G4:I15,3,FALSE),NA())</f>
        <v>-4402505.9564999994</v>
      </c>
      <c r="N5" s="43">
        <f>IF($N$3=TRUE,M5/VLOOKUP(K5,G4:I15,3,FALSE),"")</f>
        <v>-0.65562868287093634</v>
      </c>
      <c r="P5" s="38" t="s">
        <v>14003</v>
      </c>
      <c r="Q5">
        <v>1096.5000000000002</v>
      </c>
      <c r="R5">
        <v>6</v>
      </c>
      <c r="T5">
        <f t="shared" ca="1" si="0"/>
        <v>158</v>
      </c>
      <c r="U5" t="str">
        <f t="shared" ca="1" si="1"/>
        <v>Adapters&amp;Multi-Outlets</v>
      </c>
      <c r="V5">
        <f t="shared" ca="1" si="2"/>
        <v>1096.5000000000002</v>
      </c>
      <c r="W5">
        <f t="shared" ca="1" si="3"/>
        <v>6</v>
      </c>
      <c r="Y5" t="str">
        <f t="shared" ref="Y5:Y12" ca="1" si="4">OFFSET($P$3,$AA$1,0,11)</f>
        <v>Adapters&amp;Multi-Outlets</v>
      </c>
      <c r="Z5">
        <f t="shared" ref="Z5:Z13" ca="1" si="5">OFFSET($P$3,$AA$1,1,11)</f>
        <v>1096.5000000000002</v>
      </c>
      <c r="AC5" s="38" t="s">
        <v>14119</v>
      </c>
      <c r="AD5">
        <v>15722878.086999994</v>
      </c>
    </row>
    <row r="6" spans="1:30" x14ac:dyDescent="0.55000000000000004">
      <c r="A6" s="37">
        <v>3</v>
      </c>
      <c r="B6" s="41">
        <v>885827.75</v>
      </c>
      <c r="G6" s="38" t="s">
        <v>14136</v>
      </c>
      <c r="H6">
        <v>3660508.959999999</v>
      </c>
      <c r="I6">
        <v>8032112</v>
      </c>
      <c r="K6" s="38" t="s">
        <v>14135</v>
      </c>
      <c r="L6" s="42">
        <f t="shared" ref="L6:L16" si="6">IF($L$3=TRUE,VLOOKUP(K6,G5:I16,2,FALSE),NA())</f>
        <v>1684822.8135000004</v>
      </c>
      <c r="M6" s="42">
        <f t="shared" ref="M6:M16" si="7">VLOOKUP(K6,G5:I16,2,FALSE)-VLOOKUP(K6,G5:I16,3,FALSE)</f>
        <v>-2458233.4464999996</v>
      </c>
      <c r="N6" s="43">
        <f t="shared" ref="N6:N16" si="8">IF($N$3=TRUE,M6/VLOOKUP(K6,G5:I16,3,FALSE),"")</f>
        <v>-0.59333817651320031</v>
      </c>
      <c r="P6" s="38" t="s">
        <v>13949</v>
      </c>
      <c r="Q6">
        <v>143836.19</v>
      </c>
      <c r="R6">
        <v>39</v>
      </c>
      <c r="T6">
        <f t="shared" ca="1" si="0"/>
        <v>23</v>
      </c>
      <c r="U6" t="str">
        <f t="shared" ca="1" si="1"/>
        <v>AirFryers</v>
      </c>
      <c r="V6">
        <f t="shared" ca="1" si="2"/>
        <v>143836.19</v>
      </c>
      <c r="W6">
        <f t="shared" ca="1" si="3"/>
        <v>39</v>
      </c>
      <c r="Y6" t="str">
        <f t="shared" ca="1" si="4"/>
        <v>AirFryers</v>
      </c>
      <c r="Z6">
        <f t="shared" ca="1" si="5"/>
        <v>143836.19</v>
      </c>
    </row>
    <row r="7" spans="1:30" x14ac:dyDescent="0.55000000000000004">
      <c r="A7" s="37">
        <v>4</v>
      </c>
      <c r="B7" s="41">
        <v>774880.37000000011</v>
      </c>
      <c r="D7" s="39" t="s">
        <v>14147</v>
      </c>
      <c r="E7" s="42">
        <f>GETPIVOTDATA("Sum of TOTAL SELLING VALUE",$D$3)</f>
        <v>26197799.582099941</v>
      </c>
      <c r="G7" s="38" t="s">
        <v>14137</v>
      </c>
      <c r="H7">
        <v>1821974.0689999997</v>
      </c>
      <c r="I7">
        <v>5482121</v>
      </c>
      <c r="K7" s="38" t="s">
        <v>14136</v>
      </c>
      <c r="L7" s="42">
        <f t="shared" si="6"/>
        <v>3660508.959999999</v>
      </c>
      <c r="M7" s="42">
        <f t="shared" si="7"/>
        <v>-4371603.040000001</v>
      </c>
      <c r="N7" s="43">
        <f t="shared" si="8"/>
        <v>-0.5442656974902742</v>
      </c>
      <c r="P7" s="38" t="s">
        <v>13932</v>
      </c>
      <c r="Q7">
        <v>8139.7200000000012</v>
      </c>
      <c r="R7">
        <v>6</v>
      </c>
      <c r="T7">
        <f t="shared" ca="1" si="0"/>
        <v>104</v>
      </c>
      <c r="U7" t="str">
        <f t="shared" ca="1" si="1"/>
        <v>AirPurifiers&amp;Ionizers</v>
      </c>
      <c r="V7">
        <f t="shared" ca="1" si="2"/>
        <v>8139.7200000000012</v>
      </c>
      <c r="W7">
        <f t="shared" ca="1" si="3"/>
        <v>6</v>
      </c>
      <c r="Y7" t="str">
        <f t="shared" ca="1" si="4"/>
        <v>AirPurifiers&amp;Ionizers</v>
      </c>
      <c r="Z7">
        <f t="shared" ca="1" si="5"/>
        <v>8139.7200000000012</v>
      </c>
    </row>
    <row r="8" spans="1:30" x14ac:dyDescent="0.55000000000000004">
      <c r="A8" s="37">
        <v>5</v>
      </c>
      <c r="B8" s="41">
        <v>1350815.4599999995</v>
      </c>
      <c r="D8" s="39" t="s">
        <v>14149</v>
      </c>
      <c r="E8" s="42">
        <f>GETPIVOTDATA("Sum of TOTAL SELLING VALUE",$D$3)-GETPIVOTDATA("Sum of TOTAL BUYING VALUE",$D$3)</f>
        <v>-46115720.797900051</v>
      </c>
      <c r="G8" s="38" t="s">
        <v>14138</v>
      </c>
      <c r="H8">
        <v>2769789.2946000006</v>
      </c>
      <c r="I8">
        <v>7491590.2400000002</v>
      </c>
      <c r="K8" s="38" t="s">
        <v>14137</v>
      </c>
      <c r="L8" s="42">
        <f t="shared" si="6"/>
        <v>1821974.0689999997</v>
      </c>
      <c r="M8" s="42">
        <f t="shared" si="7"/>
        <v>-3660146.9310000003</v>
      </c>
      <c r="N8" s="43">
        <f t="shared" si="8"/>
        <v>-0.66765161349047208</v>
      </c>
      <c r="P8" s="38" t="s">
        <v>13991</v>
      </c>
      <c r="Q8">
        <v>6870.03</v>
      </c>
      <c r="R8">
        <v>32</v>
      </c>
      <c r="T8">
        <f t="shared" ca="1" si="0"/>
        <v>108</v>
      </c>
      <c r="U8" t="str">
        <f t="shared" ca="1" si="1"/>
        <v>AutomobileChargers</v>
      </c>
      <c r="V8">
        <f t="shared" ca="1" si="2"/>
        <v>6870.03</v>
      </c>
      <c r="W8">
        <f t="shared" ca="1" si="3"/>
        <v>32</v>
      </c>
      <c r="Y8" t="str">
        <f t="shared" ca="1" si="4"/>
        <v>AutomobileChargers</v>
      </c>
      <c r="Z8">
        <f t="shared" ca="1" si="5"/>
        <v>6870.03</v>
      </c>
    </row>
    <row r="9" spans="1:30" x14ac:dyDescent="0.55000000000000004">
      <c r="A9" s="37">
        <v>6</v>
      </c>
      <c r="B9" s="41">
        <v>1239899.6169999999</v>
      </c>
      <c r="D9" s="39" t="s">
        <v>14148</v>
      </c>
      <c r="E9" s="43">
        <f>E8/GETPIVOTDATA("Sum of TOTAL BUYING VALUE",$D$3)</f>
        <v>-0.63771920597374809</v>
      </c>
      <c r="G9" s="38" t="s">
        <v>14139</v>
      </c>
      <c r="H9">
        <v>1986652.4815000005</v>
      </c>
      <c r="I9">
        <v>4847467.88</v>
      </c>
      <c r="K9" s="38" t="s">
        <v>14138</v>
      </c>
      <c r="L9" s="42">
        <f t="shared" si="6"/>
        <v>2769789.2946000006</v>
      </c>
      <c r="M9" s="42">
        <f t="shared" si="7"/>
        <v>-4721800.9453999996</v>
      </c>
      <c r="N9" s="43">
        <f t="shared" si="8"/>
        <v>-0.63028019340790853</v>
      </c>
      <c r="P9" s="38" t="s">
        <v>13968</v>
      </c>
      <c r="Q9">
        <v>4840</v>
      </c>
      <c r="R9">
        <v>11</v>
      </c>
      <c r="T9">
        <f t="shared" ca="1" si="0"/>
        <v>121</v>
      </c>
      <c r="U9" t="str">
        <f t="shared" ca="1" si="1"/>
        <v>Basic</v>
      </c>
      <c r="V9">
        <f t="shared" ca="1" si="2"/>
        <v>4840</v>
      </c>
      <c r="W9">
        <f t="shared" ca="1" si="3"/>
        <v>11</v>
      </c>
      <c r="Y9" t="str">
        <f t="shared" ca="1" si="4"/>
        <v>Basic</v>
      </c>
      <c r="Z9">
        <f t="shared" ca="1" si="5"/>
        <v>4840</v>
      </c>
      <c r="AC9" s="36" t="s">
        <v>14131</v>
      </c>
      <c r="AD9" t="s">
        <v>14132</v>
      </c>
    </row>
    <row r="10" spans="1:30" x14ac:dyDescent="0.55000000000000004">
      <c r="A10" s="37">
        <v>7</v>
      </c>
      <c r="B10" s="41">
        <v>870897.02149999968</v>
      </c>
      <c r="G10" s="38" t="s">
        <v>14140</v>
      </c>
      <c r="H10">
        <v>1864218.9699999997</v>
      </c>
      <c r="I10">
        <v>5940823</v>
      </c>
      <c r="K10" s="38" t="s">
        <v>14139</v>
      </c>
      <c r="L10" s="42">
        <f t="shared" si="6"/>
        <v>1986652.4815000005</v>
      </c>
      <c r="M10" s="42">
        <f t="shared" si="7"/>
        <v>-2860815.3984999992</v>
      </c>
      <c r="N10" s="43">
        <f t="shared" si="8"/>
        <v>-0.59016696331363816</v>
      </c>
      <c r="P10" s="38" t="s">
        <v>13946</v>
      </c>
      <c r="Q10">
        <v>6035.7199999999993</v>
      </c>
      <c r="R10">
        <v>38</v>
      </c>
      <c r="T10">
        <f t="shared" ca="1" si="0"/>
        <v>113</v>
      </c>
      <c r="U10" t="str">
        <f t="shared" ca="1" si="1"/>
        <v>BasicCases</v>
      </c>
      <c r="V10">
        <f t="shared" ca="1" si="2"/>
        <v>6035.7199999999993</v>
      </c>
      <c r="W10">
        <f t="shared" ca="1" si="3"/>
        <v>38</v>
      </c>
      <c r="Y10" t="str">
        <f t="shared" ca="1" si="4"/>
        <v>BasicCases</v>
      </c>
      <c r="Z10">
        <f t="shared" ca="1" si="5"/>
        <v>6035.7199999999993</v>
      </c>
      <c r="AC10" s="38" t="s">
        <v>14124</v>
      </c>
      <c r="AD10">
        <v>6752609.755400002</v>
      </c>
    </row>
    <row r="11" spans="1:30" x14ac:dyDescent="0.55000000000000004">
      <c r="A11" s="37">
        <v>8</v>
      </c>
      <c r="B11" s="41">
        <v>918705.5773999996</v>
      </c>
      <c r="D11" s="40" t="s">
        <v>14151</v>
      </c>
      <c r="E11" t="s">
        <v>14152</v>
      </c>
      <c r="G11" s="38" t="s">
        <v>14141</v>
      </c>
      <c r="H11">
        <v>1738239.464300001</v>
      </c>
      <c r="I11">
        <v>6125213</v>
      </c>
      <c r="K11" s="38" t="s">
        <v>14140</v>
      </c>
      <c r="L11" s="42">
        <f t="shared" si="6"/>
        <v>1864218.9699999997</v>
      </c>
      <c r="M11" s="42">
        <f t="shared" si="7"/>
        <v>-4076604.0300000003</v>
      </c>
      <c r="N11" s="43">
        <f t="shared" si="8"/>
        <v>-0.68620189997244496</v>
      </c>
      <c r="P11" s="38" t="s">
        <v>13958</v>
      </c>
      <c r="Q11">
        <v>1569.75</v>
      </c>
      <c r="R11">
        <v>7</v>
      </c>
      <c r="T11">
        <f t="shared" ca="1" si="0"/>
        <v>149</v>
      </c>
      <c r="U11" t="str">
        <f t="shared" ca="1" si="1"/>
        <v>BatteryChargers</v>
      </c>
      <c r="V11">
        <f t="shared" ca="1" si="2"/>
        <v>1569.75</v>
      </c>
      <c r="W11">
        <f t="shared" ca="1" si="3"/>
        <v>7</v>
      </c>
      <c r="Y11" t="str">
        <f t="shared" ca="1" si="4"/>
        <v>BatteryChargers</v>
      </c>
      <c r="Z11">
        <f t="shared" ca="1" si="5"/>
        <v>1569.75</v>
      </c>
      <c r="AC11" s="38" t="s">
        <v>14122</v>
      </c>
      <c r="AD11">
        <v>763940.85</v>
      </c>
    </row>
    <row r="12" spans="1:30" x14ac:dyDescent="0.55000000000000004">
      <c r="A12" s="37">
        <v>9</v>
      </c>
      <c r="B12" s="41">
        <v>682048.1004</v>
      </c>
      <c r="D12" s="40" t="s">
        <v>14150</v>
      </c>
      <c r="E12" t="s">
        <v>14153</v>
      </c>
      <c r="G12" s="38" t="s">
        <v>14142</v>
      </c>
      <c r="H12">
        <v>1899458.2199999995</v>
      </c>
      <c r="I12">
        <v>5371164</v>
      </c>
      <c r="K12" s="38" t="s">
        <v>14141</v>
      </c>
      <c r="L12" s="42">
        <f t="shared" si="6"/>
        <v>1738239.464300001</v>
      </c>
      <c r="M12" s="42">
        <f t="shared" si="7"/>
        <v>-4386973.535699999</v>
      </c>
      <c r="N12" s="43">
        <f t="shared" si="8"/>
        <v>-0.71621567049178514</v>
      </c>
      <c r="P12" s="38" t="s">
        <v>13945</v>
      </c>
      <c r="Q12">
        <v>1477.17</v>
      </c>
      <c r="R12">
        <v>15</v>
      </c>
      <c r="T12">
        <f t="shared" ca="1" si="0"/>
        <v>150</v>
      </c>
      <c r="U12" t="str">
        <f t="shared" ca="1" si="1"/>
        <v>Bedstand&amp;DeskMounts</v>
      </c>
      <c r="V12">
        <f t="shared" ca="1" si="2"/>
        <v>1477.17</v>
      </c>
      <c r="W12">
        <f t="shared" ca="1" si="3"/>
        <v>15</v>
      </c>
      <c r="Y12" t="str">
        <f t="shared" ca="1" si="4"/>
        <v>Bedstand&amp;DeskMounts</v>
      </c>
      <c r="Z12">
        <f t="shared" ca="1" si="5"/>
        <v>1477.17</v>
      </c>
      <c r="AC12" s="38" t="s">
        <v>14121</v>
      </c>
      <c r="AD12">
        <v>6307345.4366000006</v>
      </c>
    </row>
    <row r="13" spans="1:30" x14ac:dyDescent="0.55000000000000004">
      <c r="A13" s="37">
        <v>10</v>
      </c>
      <c r="B13" s="41">
        <v>348070.94</v>
      </c>
      <c r="G13" s="38" t="s">
        <v>14143</v>
      </c>
      <c r="H13">
        <v>2112027.4188999985</v>
      </c>
      <c r="I13">
        <v>6528615</v>
      </c>
      <c r="K13" s="38" t="s">
        <v>14142</v>
      </c>
      <c r="L13" s="42">
        <f t="shared" si="6"/>
        <v>1899458.2199999995</v>
      </c>
      <c r="M13" s="42">
        <f t="shared" si="7"/>
        <v>-3471705.7800000003</v>
      </c>
      <c r="N13" s="43">
        <f t="shared" si="8"/>
        <v>-0.64636004039347905</v>
      </c>
      <c r="P13" s="38" t="s">
        <v>13967</v>
      </c>
      <c r="Q13">
        <v>2809.3099999999995</v>
      </c>
      <c r="R13">
        <v>7</v>
      </c>
      <c r="T13">
        <f t="shared" ca="1" si="0"/>
        <v>138</v>
      </c>
      <c r="U13" t="str">
        <f t="shared" ca="1" si="1"/>
        <v>BluetoothAdapters</v>
      </c>
      <c r="V13">
        <f t="shared" ca="1" si="2"/>
        <v>2809.3099999999995</v>
      </c>
      <c r="W13">
        <f t="shared" ca="1" si="3"/>
        <v>7</v>
      </c>
      <c r="Y13" t="str">
        <f ca="1">OFFSET($P$3,$AA$1,0,11)</f>
        <v>BluetoothAdapters</v>
      </c>
      <c r="Z13">
        <f t="shared" ca="1" si="5"/>
        <v>2809.3099999999995</v>
      </c>
      <c r="AC13" s="38" t="s">
        <v>14123</v>
      </c>
      <c r="AD13">
        <v>8206327.4815999977</v>
      </c>
    </row>
    <row r="14" spans="1:30" x14ac:dyDescent="0.55000000000000004">
      <c r="A14" s="37">
        <v>11</v>
      </c>
      <c r="B14" s="41">
        <v>1009705.43</v>
      </c>
      <c r="G14" s="38" t="s">
        <v>14144</v>
      </c>
      <c r="H14">
        <v>2620826.1799999992</v>
      </c>
      <c r="I14">
        <v>6542215</v>
      </c>
      <c r="K14" s="38" t="s">
        <v>14143</v>
      </c>
      <c r="L14" s="42">
        <f t="shared" si="6"/>
        <v>2112027.4188999985</v>
      </c>
      <c r="M14" s="42">
        <f t="shared" si="7"/>
        <v>-4416587.5811000019</v>
      </c>
      <c r="N14" s="43">
        <f t="shared" si="8"/>
        <v>-0.67649686512376694</v>
      </c>
      <c r="P14" s="38" t="s">
        <v>13966</v>
      </c>
      <c r="Q14">
        <v>38150.14</v>
      </c>
      <c r="R14">
        <v>63</v>
      </c>
      <c r="T14">
        <f t="shared" ca="1" si="0"/>
        <v>53</v>
      </c>
      <c r="U14" t="str">
        <f t="shared" ca="1" si="1"/>
        <v>BluetoothSpeakers</v>
      </c>
      <c r="V14">
        <f t="shared" ca="1" si="2"/>
        <v>38150.14</v>
      </c>
      <c r="W14">
        <f t="shared" ca="1" si="3"/>
        <v>63</v>
      </c>
      <c r="AC14" s="38" t="s">
        <v>14120</v>
      </c>
      <c r="AD14">
        <v>4167576.0585000017</v>
      </c>
    </row>
    <row r="15" spans="1:30" x14ac:dyDescent="0.55000000000000004">
      <c r="A15" s="37">
        <v>12</v>
      </c>
      <c r="B15" s="41">
        <v>936384.7845999999</v>
      </c>
      <c r="G15" s="38" t="s">
        <v>14145</v>
      </c>
      <c r="H15">
        <v>1726849.6668000014</v>
      </c>
      <c r="I15">
        <v>5094205</v>
      </c>
      <c r="K15" s="38" t="s">
        <v>14144</v>
      </c>
      <c r="L15" s="42">
        <f t="shared" si="6"/>
        <v>2620826.1799999992</v>
      </c>
      <c r="M15" s="42">
        <f t="shared" si="7"/>
        <v>-3921388.8200000008</v>
      </c>
      <c r="N15" s="43">
        <f t="shared" si="8"/>
        <v>-0.59939772997371699</v>
      </c>
      <c r="P15" s="38" t="s">
        <v>13940</v>
      </c>
      <c r="Q15">
        <v>2146.59</v>
      </c>
      <c r="R15">
        <v>13</v>
      </c>
      <c r="T15">
        <f t="shared" ca="1" si="0"/>
        <v>144</v>
      </c>
      <c r="U15" t="str">
        <f t="shared" ca="1" si="1"/>
        <v>Cases</v>
      </c>
      <c r="V15">
        <f t="shared" ca="1" si="2"/>
        <v>2146.59</v>
      </c>
      <c r="W15">
        <f t="shared" ca="1" si="3"/>
        <v>13</v>
      </c>
    </row>
    <row r="16" spans="1:30" x14ac:dyDescent="0.55000000000000004">
      <c r="A16" s="37">
        <v>13</v>
      </c>
      <c r="B16" s="41">
        <v>978974.55999999994</v>
      </c>
      <c r="K16" s="38" t="s">
        <v>14145</v>
      </c>
      <c r="L16" s="42">
        <f t="shared" si="6"/>
        <v>1726849.6668000014</v>
      </c>
      <c r="M16" s="42">
        <f t="shared" si="7"/>
        <v>-3367355.3331999984</v>
      </c>
      <c r="N16" s="43">
        <f t="shared" si="8"/>
        <v>-0.66101684820300677</v>
      </c>
      <c r="P16" s="38" t="s">
        <v>14016</v>
      </c>
      <c r="Q16">
        <v>1353.2</v>
      </c>
      <c r="R16">
        <v>17</v>
      </c>
      <c r="T16">
        <f t="shared" ca="1" si="0"/>
        <v>154</v>
      </c>
      <c r="U16" t="str">
        <f t="shared" ca="1" si="1"/>
        <v>Choppers</v>
      </c>
      <c r="V16">
        <f t="shared" ca="1" si="2"/>
        <v>1353.2</v>
      </c>
      <c r="W16">
        <f t="shared" ca="1" si="3"/>
        <v>17</v>
      </c>
    </row>
    <row r="17" spans="1:23" x14ac:dyDescent="0.55000000000000004">
      <c r="A17" s="37">
        <v>14</v>
      </c>
      <c r="B17" s="41">
        <v>845125.23999999987</v>
      </c>
      <c r="P17" s="38" t="s">
        <v>13999</v>
      </c>
      <c r="Q17">
        <v>538.19999999999993</v>
      </c>
      <c r="R17">
        <v>3</v>
      </c>
      <c r="T17">
        <f t="shared" ca="1" si="0"/>
        <v>173</v>
      </c>
      <c r="U17" t="str">
        <f t="shared" ca="1" si="1"/>
        <v>CleaningKits</v>
      </c>
      <c r="V17">
        <f t="shared" ca="1" si="2"/>
        <v>538.19999999999993</v>
      </c>
      <c r="W17">
        <f t="shared" ca="1" si="3"/>
        <v>3</v>
      </c>
    </row>
    <row r="18" spans="1:23" x14ac:dyDescent="0.55000000000000004">
      <c r="A18" s="37">
        <v>15</v>
      </c>
      <c r="B18" s="41">
        <v>1055224.4000000001</v>
      </c>
      <c r="P18" s="38" t="s">
        <v>13953</v>
      </c>
      <c r="Q18">
        <v>20048.310000000001</v>
      </c>
      <c r="R18">
        <v>3</v>
      </c>
      <c r="T18">
        <f t="shared" ca="1" si="0"/>
        <v>80</v>
      </c>
      <c r="U18" t="str">
        <f t="shared" ca="1" si="1"/>
        <v>ColdPressJuicers</v>
      </c>
      <c r="V18">
        <f t="shared" ca="1" si="2"/>
        <v>20048.310000000001</v>
      </c>
      <c r="W18">
        <f t="shared" ca="1" si="3"/>
        <v>3</v>
      </c>
    </row>
    <row r="19" spans="1:23" x14ac:dyDescent="0.55000000000000004">
      <c r="A19" s="37">
        <v>16</v>
      </c>
      <c r="B19" s="41">
        <v>589769.69000000006</v>
      </c>
      <c r="P19" s="38" t="s">
        <v>14004</v>
      </c>
      <c r="Q19">
        <v>693</v>
      </c>
      <c r="R19">
        <v>7</v>
      </c>
      <c r="T19">
        <f t="shared" ca="1" si="0"/>
        <v>170</v>
      </c>
      <c r="U19" t="str">
        <f t="shared" ca="1" si="1"/>
        <v>ColouredPaper</v>
      </c>
      <c r="V19">
        <f t="shared" ca="1" si="2"/>
        <v>693</v>
      </c>
      <c r="W19">
        <f t="shared" ca="1" si="3"/>
        <v>7</v>
      </c>
    </row>
    <row r="20" spans="1:23" x14ac:dyDescent="0.55000000000000004">
      <c r="A20" s="37">
        <v>17</v>
      </c>
      <c r="B20" s="41">
        <v>751249.20799999998</v>
      </c>
      <c r="P20" s="38" t="s">
        <v>13948</v>
      </c>
      <c r="Q20">
        <v>10564.18</v>
      </c>
      <c r="R20">
        <v>11</v>
      </c>
      <c r="T20">
        <f t="shared" ca="1" si="0"/>
        <v>95</v>
      </c>
      <c r="U20" t="str">
        <f t="shared" ca="1" si="1"/>
        <v>CompleteTripodUnits</v>
      </c>
      <c r="V20">
        <f t="shared" ca="1" si="2"/>
        <v>10564.18</v>
      </c>
      <c r="W20">
        <f t="shared" ca="1" si="3"/>
        <v>11</v>
      </c>
    </row>
    <row r="21" spans="1:23" x14ac:dyDescent="0.55000000000000004">
      <c r="A21" s="37">
        <v>18</v>
      </c>
      <c r="B21" s="41">
        <v>649449.88999999978</v>
      </c>
      <c r="P21" s="38" t="s">
        <v>13976</v>
      </c>
      <c r="Q21">
        <v>4834.7199999999993</v>
      </c>
      <c r="R21">
        <v>15</v>
      </c>
      <c r="T21">
        <f t="shared" ca="1" si="0"/>
        <v>122</v>
      </c>
      <c r="U21" t="str">
        <f t="shared" ca="1" si="1"/>
        <v>Condenser</v>
      </c>
      <c r="V21">
        <f t="shared" ca="1" si="2"/>
        <v>4834.7199999999993</v>
      </c>
      <c r="W21">
        <f t="shared" ca="1" si="3"/>
        <v>15</v>
      </c>
    </row>
    <row r="22" spans="1:23" x14ac:dyDescent="0.55000000000000004">
      <c r="A22" s="37">
        <v>19</v>
      </c>
      <c r="B22" s="41">
        <v>797123.55999999971</v>
      </c>
      <c r="P22" s="38" t="s">
        <v>14013</v>
      </c>
      <c r="Q22">
        <v>1464.1200000000001</v>
      </c>
      <c r="R22">
        <v>14</v>
      </c>
      <c r="T22">
        <f t="shared" ca="1" si="0"/>
        <v>151</v>
      </c>
      <c r="U22" t="str">
        <f t="shared" ca="1" si="1"/>
        <v>CordManagement</v>
      </c>
      <c r="V22">
        <f t="shared" ca="1" si="2"/>
        <v>1464.1200000000001</v>
      </c>
      <c r="W22">
        <f t="shared" ca="1" si="3"/>
        <v>14</v>
      </c>
    </row>
    <row r="23" spans="1:23" x14ac:dyDescent="0.55000000000000004">
      <c r="A23" s="37">
        <v>20</v>
      </c>
      <c r="B23" s="41">
        <v>791224.7</v>
      </c>
      <c r="P23" s="38" t="s">
        <v>13937</v>
      </c>
      <c r="Q23">
        <v>5787.37</v>
      </c>
      <c r="R23">
        <v>36</v>
      </c>
      <c r="T23">
        <f t="shared" ca="1" si="0"/>
        <v>115</v>
      </c>
      <c r="U23" t="str">
        <f t="shared" ca="1" si="1"/>
        <v>Cradles</v>
      </c>
      <c r="V23">
        <f t="shared" ca="1" si="2"/>
        <v>5787.37</v>
      </c>
      <c r="W23">
        <f t="shared" ca="1" si="3"/>
        <v>36</v>
      </c>
    </row>
    <row r="24" spans="1:23" x14ac:dyDescent="0.55000000000000004">
      <c r="A24" s="37">
        <v>21</v>
      </c>
      <c r="B24" s="41">
        <v>763748.73349999997</v>
      </c>
      <c r="P24" s="38" t="s">
        <v>14006</v>
      </c>
      <c r="Q24">
        <v>5457.4000000000005</v>
      </c>
      <c r="R24">
        <v>4</v>
      </c>
      <c r="T24">
        <f t="shared" ca="1" si="0"/>
        <v>120</v>
      </c>
      <c r="U24" t="str">
        <f t="shared" ca="1" si="1"/>
        <v>DataCards&amp;Dongles</v>
      </c>
      <c r="V24">
        <f t="shared" ca="1" si="2"/>
        <v>5457.4000000000005</v>
      </c>
      <c r="W24">
        <f t="shared" ca="1" si="3"/>
        <v>4</v>
      </c>
    </row>
    <row r="25" spans="1:23" x14ac:dyDescent="0.55000000000000004">
      <c r="A25" s="37">
        <v>22</v>
      </c>
      <c r="B25" s="41">
        <v>1288852.9290000005</v>
      </c>
      <c r="P25" s="38" t="s">
        <v>13952</v>
      </c>
      <c r="Q25">
        <v>4647.83</v>
      </c>
      <c r="R25">
        <v>11</v>
      </c>
      <c r="T25">
        <f t="shared" ca="1" si="0"/>
        <v>123</v>
      </c>
      <c r="U25" t="str">
        <f t="shared" ca="1" si="1"/>
        <v>DigitalBathroomScales</v>
      </c>
      <c r="V25">
        <f t="shared" ca="1" si="2"/>
        <v>4647.83</v>
      </c>
      <c r="W25">
        <f t="shared" ca="1" si="3"/>
        <v>11</v>
      </c>
    </row>
    <row r="26" spans="1:23" x14ac:dyDescent="0.55000000000000004">
      <c r="A26" s="37">
        <v>23</v>
      </c>
      <c r="B26" s="41">
        <v>1633310.7252</v>
      </c>
      <c r="P26" s="38" t="s">
        <v>13950</v>
      </c>
      <c r="Q26">
        <v>8243.17</v>
      </c>
      <c r="R26">
        <v>26</v>
      </c>
      <c r="T26">
        <f t="shared" ca="1" si="0"/>
        <v>103</v>
      </c>
      <c r="U26" t="str">
        <f t="shared" ca="1" si="1"/>
        <v>DigitalScales</v>
      </c>
      <c r="V26">
        <f t="shared" ca="1" si="2"/>
        <v>8243.17</v>
      </c>
      <c r="W26">
        <f t="shared" ca="1" si="3"/>
        <v>26</v>
      </c>
    </row>
    <row r="27" spans="1:23" x14ac:dyDescent="0.55000000000000004">
      <c r="A27" s="37">
        <v>24</v>
      </c>
      <c r="B27" s="41">
        <v>378022.37000000005</v>
      </c>
      <c r="P27" s="38" t="s">
        <v>13960</v>
      </c>
      <c r="Q27">
        <v>216.3</v>
      </c>
      <c r="R27">
        <v>22</v>
      </c>
      <c r="T27">
        <f t="shared" ca="1" si="0"/>
        <v>178</v>
      </c>
      <c r="U27" t="str">
        <f t="shared" ca="1" si="1"/>
        <v>DustCovers</v>
      </c>
      <c r="V27">
        <f t="shared" ca="1" si="2"/>
        <v>216.3</v>
      </c>
      <c r="W27">
        <f t="shared" ca="1" si="3"/>
        <v>22</v>
      </c>
    </row>
    <row r="28" spans="1:23" x14ac:dyDescent="0.55000000000000004">
      <c r="A28" s="37">
        <v>25</v>
      </c>
      <c r="B28" s="41">
        <v>665354.45000000007</v>
      </c>
      <c r="P28" s="38" t="s">
        <v>13986</v>
      </c>
      <c r="Q28">
        <v>2470.0499999999997</v>
      </c>
      <c r="R28">
        <v>11</v>
      </c>
      <c r="T28">
        <f t="shared" ca="1" si="0"/>
        <v>140</v>
      </c>
      <c r="U28" t="str">
        <f t="shared" ca="1" si="1"/>
        <v>DVICables</v>
      </c>
      <c r="V28">
        <f t="shared" ca="1" si="2"/>
        <v>2470.0499999999997</v>
      </c>
      <c r="W28">
        <f t="shared" ca="1" si="3"/>
        <v>11</v>
      </c>
    </row>
    <row r="29" spans="1:23" x14ac:dyDescent="0.55000000000000004">
      <c r="A29" s="37">
        <v>26</v>
      </c>
      <c r="B29" s="41">
        <v>369912.97000000009</v>
      </c>
      <c r="P29" s="38" t="s">
        <v>13962</v>
      </c>
      <c r="Q29">
        <v>717.36</v>
      </c>
      <c r="R29">
        <v>6</v>
      </c>
      <c r="T29">
        <f t="shared" ca="1" si="0"/>
        <v>169</v>
      </c>
      <c r="U29" t="str">
        <f t="shared" ca="1" si="1"/>
        <v>ElectricGrinders</v>
      </c>
      <c r="V29">
        <f t="shared" ca="1" si="2"/>
        <v>717.36</v>
      </c>
      <c r="W29">
        <f t="shared" ca="1" si="3"/>
        <v>6</v>
      </c>
    </row>
    <row r="30" spans="1:23" x14ac:dyDescent="0.55000000000000004">
      <c r="A30" s="37">
        <v>27</v>
      </c>
      <c r="B30" s="41">
        <v>1184592.9899999998</v>
      </c>
      <c r="P30" s="38" t="s">
        <v>14014</v>
      </c>
      <c r="Q30">
        <v>149150.13</v>
      </c>
      <c r="R30">
        <v>191</v>
      </c>
      <c r="T30">
        <f t="shared" ca="1" si="0"/>
        <v>22</v>
      </c>
      <c r="U30" t="str">
        <f t="shared" ca="1" si="1"/>
        <v>ElectricKettles</v>
      </c>
      <c r="V30">
        <f t="shared" ca="1" si="2"/>
        <v>149150.13</v>
      </c>
      <c r="W30">
        <f t="shared" ca="1" si="3"/>
        <v>191</v>
      </c>
    </row>
    <row r="31" spans="1:23" x14ac:dyDescent="0.55000000000000004">
      <c r="A31" s="37">
        <v>28</v>
      </c>
      <c r="B31" s="41">
        <v>934330.11149999988</v>
      </c>
      <c r="P31" s="38" t="s">
        <v>14001</v>
      </c>
      <c r="Q31">
        <v>3063.34</v>
      </c>
      <c r="R31">
        <v>22</v>
      </c>
      <c r="T31">
        <f t="shared" ca="1" si="0"/>
        <v>135</v>
      </c>
      <c r="U31" t="str">
        <f t="shared" ca="1" si="1"/>
        <v>EthernetCables</v>
      </c>
      <c r="V31">
        <f t="shared" ca="1" si="2"/>
        <v>3063.34</v>
      </c>
      <c r="W31">
        <f t="shared" ca="1" si="3"/>
        <v>22</v>
      </c>
    </row>
    <row r="32" spans="1:23" x14ac:dyDescent="0.55000000000000004">
      <c r="A32" s="37">
        <v>29</v>
      </c>
      <c r="B32" s="41">
        <v>982398.71</v>
      </c>
      <c r="P32" s="38" t="s">
        <v>13975</v>
      </c>
      <c r="Q32">
        <v>1070</v>
      </c>
      <c r="R32">
        <v>2</v>
      </c>
      <c r="T32">
        <f t="shared" ca="1" si="0"/>
        <v>161</v>
      </c>
      <c r="U32" t="str">
        <f t="shared" ca="1" si="1"/>
        <v>Financial&amp;Business</v>
      </c>
      <c r="V32">
        <f t="shared" ca="1" si="2"/>
        <v>1070</v>
      </c>
      <c r="W32">
        <f t="shared" ca="1" si="3"/>
        <v>2</v>
      </c>
    </row>
    <row r="33" spans="1:23" x14ac:dyDescent="0.55000000000000004">
      <c r="A33" s="37">
        <v>30</v>
      </c>
      <c r="B33" s="41">
        <v>743660.29000000015</v>
      </c>
      <c r="P33" s="38" t="s">
        <v>14002</v>
      </c>
      <c r="Q33">
        <v>3330.04</v>
      </c>
      <c r="R33">
        <v>4</v>
      </c>
      <c r="T33">
        <f t="shared" ca="1" si="0"/>
        <v>134</v>
      </c>
      <c r="U33" t="str">
        <f t="shared" ca="1" si="1"/>
        <v>Flashes&amp;SelfieLights</v>
      </c>
      <c r="V33">
        <f t="shared" ca="1" si="2"/>
        <v>3330.04</v>
      </c>
      <c r="W33">
        <f t="shared" ca="1" si="3"/>
        <v>4</v>
      </c>
    </row>
    <row r="34" spans="1:23" x14ac:dyDescent="0.55000000000000004">
      <c r="A34" s="37">
        <v>31</v>
      </c>
      <c r="B34" s="41">
        <v>253293.45000000004</v>
      </c>
      <c r="P34" s="38" t="s">
        <v>13993</v>
      </c>
      <c r="Q34">
        <v>1405.56</v>
      </c>
      <c r="R34">
        <v>6</v>
      </c>
      <c r="T34">
        <f t="shared" ca="1" si="0"/>
        <v>153</v>
      </c>
      <c r="U34" t="str">
        <f t="shared" ca="1" si="1"/>
        <v>HandlebarMounts</v>
      </c>
      <c r="V34">
        <f t="shared" ca="1" si="2"/>
        <v>1405.56</v>
      </c>
      <c r="W34">
        <f t="shared" ca="1" si="3"/>
        <v>6</v>
      </c>
    </row>
    <row r="35" spans="1:23" x14ac:dyDescent="0.55000000000000004">
      <c r="P35" s="38" t="s">
        <v>13956</v>
      </c>
      <c r="Q35">
        <v>30699.48000000001</v>
      </c>
      <c r="R35">
        <v>190</v>
      </c>
      <c r="T35">
        <f t="shared" ca="1" si="0"/>
        <v>63</v>
      </c>
      <c r="U35" t="str">
        <f t="shared" ca="1" si="1"/>
        <v>HDMICables</v>
      </c>
      <c r="V35">
        <f t="shared" ca="1" si="2"/>
        <v>30699.48000000001</v>
      </c>
      <c r="W35">
        <f t="shared" ca="1" si="3"/>
        <v>190</v>
      </c>
    </row>
    <row r="36" spans="1:23" x14ac:dyDescent="0.55000000000000004">
      <c r="P36" s="38" t="s">
        <v>14008</v>
      </c>
      <c r="Q36">
        <v>596.99999999999989</v>
      </c>
      <c r="R36">
        <v>15</v>
      </c>
      <c r="T36">
        <f t="shared" ref="T36:T67" ca="1" si="9">RANK(V36,$V$4:$V$183)</f>
        <v>172</v>
      </c>
      <c r="U36" t="str">
        <f t="shared" ref="U36:U67" ca="1" si="10">OFFSET($P$3,1,0,180,1)</f>
        <v>InternalHardDrives</v>
      </c>
      <c r="V36">
        <f t="shared" ref="V36:V67" ca="1" si="11">OFFSET($P$3,1,1,180,1)</f>
        <v>596.99999999999989</v>
      </c>
      <c r="W36">
        <f t="shared" ref="W36:W67" ca="1" si="12">OFFSET($P$3,1,2,180,1)</f>
        <v>15</v>
      </c>
    </row>
    <row r="37" spans="1:23" x14ac:dyDescent="0.55000000000000004">
      <c r="P37" s="38" t="s">
        <v>14005</v>
      </c>
      <c r="Q37">
        <v>12640.04</v>
      </c>
      <c r="R37">
        <v>14</v>
      </c>
      <c r="T37">
        <f t="shared" ca="1" si="9"/>
        <v>92</v>
      </c>
      <c r="U37" t="str">
        <f t="shared" ca="1" si="10"/>
        <v>InternalSolidStateDrives</v>
      </c>
      <c r="V37">
        <f t="shared" ca="1" si="11"/>
        <v>12640.04</v>
      </c>
      <c r="W37">
        <f t="shared" ca="1" si="12"/>
        <v>14</v>
      </c>
    </row>
    <row r="38" spans="1:23" x14ac:dyDescent="0.55000000000000004">
      <c r="P38" s="38" t="s">
        <v>14017</v>
      </c>
      <c r="Q38">
        <v>336391.93</v>
      </c>
      <c r="R38">
        <v>322</v>
      </c>
      <c r="T38">
        <f t="shared" ca="1" si="9"/>
        <v>11</v>
      </c>
      <c r="U38" t="str">
        <f t="shared" ca="1" si="10"/>
        <v>Irons</v>
      </c>
      <c r="V38">
        <f t="shared" ca="1" si="11"/>
        <v>336391.93</v>
      </c>
      <c r="W38">
        <f t="shared" ca="1" si="12"/>
        <v>322</v>
      </c>
    </row>
    <row r="39" spans="1:23" x14ac:dyDescent="0.55000000000000004">
      <c r="P39" s="38" t="s">
        <v>14018</v>
      </c>
      <c r="Q39">
        <v>73376.000000000015</v>
      </c>
      <c r="R39">
        <v>140</v>
      </c>
      <c r="T39">
        <f t="shared" ca="1" si="9"/>
        <v>37</v>
      </c>
      <c r="U39" t="str">
        <f t="shared" ca="1" si="10"/>
        <v>Kettle&amp;ToasterSets</v>
      </c>
      <c r="V39">
        <f t="shared" ca="1" si="11"/>
        <v>73376.000000000015</v>
      </c>
      <c r="W39">
        <f t="shared" ca="1" si="12"/>
        <v>140</v>
      </c>
    </row>
    <row r="40" spans="1:23" x14ac:dyDescent="0.55000000000000004">
      <c r="P40" s="38" t="s">
        <v>14000</v>
      </c>
      <c r="Q40">
        <v>6394.3499999999995</v>
      </c>
      <c r="R40">
        <v>41</v>
      </c>
      <c r="T40">
        <f t="shared" ca="1" si="9"/>
        <v>110</v>
      </c>
      <c r="U40" t="str">
        <f t="shared" ca="1" si="10"/>
        <v>LaptopSleeves&amp;Slipcases</v>
      </c>
      <c r="V40">
        <f t="shared" ca="1" si="11"/>
        <v>6394.3499999999995</v>
      </c>
      <c r="W40">
        <f t="shared" ca="1" si="12"/>
        <v>41</v>
      </c>
    </row>
    <row r="41" spans="1:23" x14ac:dyDescent="0.55000000000000004">
      <c r="P41" s="38" t="s">
        <v>14015</v>
      </c>
      <c r="Q41">
        <v>61084.4</v>
      </c>
      <c r="R41">
        <v>206</v>
      </c>
      <c r="T41">
        <f t="shared" ca="1" si="9"/>
        <v>42</v>
      </c>
      <c r="U41" t="str">
        <f t="shared" ca="1" si="10"/>
        <v>LintShavers</v>
      </c>
      <c r="V41">
        <f t="shared" ca="1" si="11"/>
        <v>61084.4</v>
      </c>
      <c r="W41">
        <f t="shared" ca="1" si="12"/>
        <v>206</v>
      </c>
    </row>
    <row r="42" spans="1:23" x14ac:dyDescent="0.55000000000000004">
      <c r="P42" s="38" t="s">
        <v>13959</v>
      </c>
      <c r="Q42">
        <v>1603.18</v>
      </c>
      <c r="R42">
        <v>20</v>
      </c>
      <c r="T42">
        <f t="shared" ca="1" si="9"/>
        <v>148</v>
      </c>
      <c r="U42" t="str">
        <f t="shared" ca="1" si="10"/>
        <v>MeasuringSpoons</v>
      </c>
      <c r="V42">
        <f t="shared" ca="1" si="11"/>
        <v>1603.18</v>
      </c>
      <c r="W42">
        <f t="shared" ca="1" si="12"/>
        <v>20</v>
      </c>
    </row>
    <row r="43" spans="1:23" x14ac:dyDescent="0.55000000000000004">
      <c r="P43" s="38" t="s">
        <v>13979</v>
      </c>
      <c r="Q43">
        <v>10053.120000000001</v>
      </c>
      <c r="R43">
        <v>11</v>
      </c>
      <c r="T43">
        <f t="shared" ca="1" si="9"/>
        <v>97</v>
      </c>
      <c r="U43" t="str">
        <f t="shared" ca="1" si="10"/>
        <v>Memory</v>
      </c>
      <c r="V43">
        <f t="shared" ca="1" si="11"/>
        <v>10053.120000000001</v>
      </c>
      <c r="W43">
        <f t="shared" ca="1" si="12"/>
        <v>11</v>
      </c>
    </row>
    <row r="44" spans="1:23" x14ac:dyDescent="0.55000000000000004">
      <c r="P44" s="38" t="s">
        <v>13936</v>
      </c>
      <c r="Q44">
        <v>46080.560000000005</v>
      </c>
      <c r="R44">
        <v>126</v>
      </c>
      <c r="T44">
        <f t="shared" ca="1" si="9"/>
        <v>49</v>
      </c>
      <c r="U44" t="str">
        <f t="shared" ca="1" si="10"/>
        <v>MicroSD</v>
      </c>
      <c r="V44">
        <f t="shared" ca="1" si="11"/>
        <v>46080.560000000005</v>
      </c>
      <c r="W44">
        <f t="shared" ca="1" si="12"/>
        <v>126</v>
      </c>
    </row>
    <row r="45" spans="1:23" x14ac:dyDescent="0.55000000000000004">
      <c r="P45" s="38" t="s">
        <v>13977</v>
      </c>
      <c r="Q45">
        <v>72680.38</v>
      </c>
      <c r="R45">
        <v>20</v>
      </c>
      <c r="T45">
        <f t="shared" ca="1" si="9"/>
        <v>41</v>
      </c>
      <c r="U45" t="str">
        <f t="shared" ca="1" si="10"/>
        <v>Monitors</v>
      </c>
      <c r="V45">
        <f t="shared" ca="1" si="11"/>
        <v>72680.38</v>
      </c>
      <c r="W45">
        <f t="shared" ca="1" si="12"/>
        <v>20</v>
      </c>
    </row>
    <row r="46" spans="1:23" x14ac:dyDescent="0.55000000000000004">
      <c r="P46" s="38" t="s">
        <v>13934</v>
      </c>
      <c r="Q46">
        <v>282.69</v>
      </c>
      <c r="R46">
        <v>3</v>
      </c>
      <c r="T46">
        <f t="shared" ca="1" si="9"/>
        <v>176</v>
      </c>
      <c r="U46" t="str">
        <f t="shared" ca="1" si="10"/>
        <v>Mounts</v>
      </c>
      <c r="V46">
        <f t="shared" ca="1" si="11"/>
        <v>282.69</v>
      </c>
      <c r="W46">
        <f t="shared" ca="1" si="12"/>
        <v>3</v>
      </c>
    </row>
    <row r="47" spans="1:23" x14ac:dyDescent="0.55000000000000004">
      <c r="P47" s="38" t="s">
        <v>13955</v>
      </c>
      <c r="Q47">
        <v>9828.08</v>
      </c>
      <c r="R47">
        <v>77</v>
      </c>
      <c r="T47">
        <f t="shared" ca="1" si="9"/>
        <v>101</v>
      </c>
      <c r="U47" t="str">
        <f t="shared" ca="1" si="10"/>
        <v>MousePads</v>
      </c>
      <c r="V47">
        <f t="shared" ca="1" si="11"/>
        <v>9828.08</v>
      </c>
      <c r="W47">
        <f t="shared" ca="1" si="12"/>
        <v>77</v>
      </c>
    </row>
    <row r="48" spans="1:23" x14ac:dyDescent="0.55000000000000004">
      <c r="P48" s="38" t="s">
        <v>13971</v>
      </c>
      <c r="Q48">
        <v>3403.18</v>
      </c>
      <c r="R48">
        <v>11</v>
      </c>
      <c r="T48">
        <f t="shared" ca="1" si="9"/>
        <v>132</v>
      </c>
      <c r="U48" t="str">
        <f t="shared" ca="1" si="10"/>
        <v>MultimediaSpeakerSystems</v>
      </c>
      <c r="V48">
        <f t="shared" ca="1" si="11"/>
        <v>3403.18</v>
      </c>
      <c r="W48">
        <f t="shared" ca="1" si="12"/>
        <v>11</v>
      </c>
    </row>
    <row r="49" spans="16:23" x14ac:dyDescent="0.55000000000000004">
      <c r="P49" s="38" t="s">
        <v>13982</v>
      </c>
      <c r="Q49">
        <v>4484.2599999999993</v>
      </c>
      <c r="R49">
        <v>11</v>
      </c>
      <c r="T49">
        <f t="shared" ca="1" si="9"/>
        <v>124</v>
      </c>
      <c r="U49" t="str">
        <f t="shared" ca="1" si="10"/>
        <v>NetworkingDevices</v>
      </c>
      <c r="V49">
        <f t="shared" ca="1" si="11"/>
        <v>4484.2599999999993</v>
      </c>
      <c r="W49">
        <f t="shared" ca="1" si="12"/>
        <v>11</v>
      </c>
    </row>
    <row r="50" spans="16:23" x14ac:dyDescent="0.55000000000000004">
      <c r="P50" s="38" t="s">
        <v>13961</v>
      </c>
      <c r="Q50">
        <v>26966.600000000002</v>
      </c>
      <c r="R50">
        <v>150</v>
      </c>
      <c r="T50">
        <f t="shared" ca="1" si="9"/>
        <v>67</v>
      </c>
      <c r="U50" t="str">
        <f t="shared" ca="1" si="10"/>
        <v>Notebooks,WritingPads&amp;Diaries</v>
      </c>
      <c r="V50">
        <f t="shared" ca="1" si="11"/>
        <v>26966.600000000002</v>
      </c>
      <c r="W50">
        <f t="shared" ca="1" si="12"/>
        <v>150</v>
      </c>
    </row>
    <row r="51" spans="16:23" x14ac:dyDescent="0.55000000000000004">
      <c r="P51" s="38" t="s">
        <v>13985</v>
      </c>
      <c r="Q51">
        <v>7268.8799999999992</v>
      </c>
      <c r="R51">
        <v>20</v>
      </c>
      <c r="T51">
        <f t="shared" ca="1" si="9"/>
        <v>107</v>
      </c>
      <c r="U51" t="str">
        <f t="shared" ca="1" si="10"/>
        <v>OpticalCables</v>
      </c>
      <c r="V51">
        <f t="shared" ca="1" si="11"/>
        <v>7268.8799999999992</v>
      </c>
      <c r="W51">
        <f t="shared" ca="1" si="12"/>
        <v>20</v>
      </c>
    </row>
    <row r="52" spans="16:23" x14ac:dyDescent="0.55000000000000004">
      <c r="P52" s="38" t="s">
        <v>13938</v>
      </c>
      <c r="Q52">
        <v>1089.7600000000002</v>
      </c>
      <c r="R52">
        <v>28</v>
      </c>
      <c r="T52">
        <f t="shared" ca="1" si="9"/>
        <v>159</v>
      </c>
      <c r="U52" t="str">
        <f t="shared" ca="1" si="10"/>
        <v>OTGAdapters</v>
      </c>
      <c r="V52">
        <f t="shared" ca="1" si="11"/>
        <v>1089.7600000000002</v>
      </c>
      <c r="W52">
        <f t="shared" ca="1" si="12"/>
        <v>28</v>
      </c>
    </row>
    <row r="53" spans="16:23" x14ac:dyDescent="0.55000000000000004">
      <c r="P53" s="38" t="s">
        <v>13969</v>
      </c>
      <c r="Q53">
        <v>20302</v>
      </c>
      <c r="R53">
        <v>40</v>
      </c>
      <c r="T53">
        <f t="shared" ca="1" si="9"/>
        <v>78</v>
      </c>
      <c r="U53" t="str">
        <f t="shared" ca="1" si="10"/>
        <v>OutdoorSpeakers</v>
      </c>
      <c r="V53">
        <f t="shared" ca="1" si="11"/>
        <v>20302</v>
      </c>
      <c r="W53">
        <f t="shared" ca="1" si="12"/>
        <v>40</v>
      </c>
    </row>
    <row r="54" spans="16:23" x14ac:dyDescent="0.55000000000000004">
      <c r="P54" s="38" t="s">
        <v>13998</v>
      </c>
      <c r="Q54">
        <v>920</v>
      </c>
      <c r="R54">
        <v>4</v>
      </c>
      <c r="T54">
        <f t="shared" ca="1" si="9"/>
        <v>164</v>
      </c>
      <c r="U54" t="str">
        <f t="shared" ca="1" si="10"/>
        <v>PaintingMaterials</v>
      </c>
      <c r="V54">
        <f t="shared" ca="1" si="11"/>
        <v>920</v>
      </c>
      <c r="W54">
        <f t="shared" ca="1" si="12"/>
        <v>4</v>
      </c>
    </row>
    <row r="55" spans="16:23" x14ac:dyDescent="0.55000000000000004">
      <c r="P55" s="38" t="s">
        <v>13965</v>
      </c>
      <c r="Q55">
        <v>5742.45</v>
      </c>
      <c r="R55">
        <v>28</v>
      </c>
      <c r="T55">
        <f t="shared" ca="1" si="9"/>
        <v>116</v>
      </c>
      <c r="U55" t="str">
        <f t="shared" ca="1" si="10"/>
        <v>Paints</v>
      </c>
      <c r="V55">
        <f t="shared" ca="1" si="11"/>
        <v>5742.45</v>
      </c>
      <c r="W55">
        <f t="shared" ca="1" si="12"/>
        <v>28</v>
      </c>
    </row>
    <row r="56" spans="16:23" x14ac:dyDescent="0.55000000000000004">
      <c r="P56" s="38" t="s">
        <v>14007</v>
      </c>
      <c r="Q56">
        <v>1089</v>
      </c>
      <c r="R56">
        <v>11</v>
      </c>
      <c r="T56">
        <f t="shared" ca="1" si="9"/>
        <v>160</v>
      </c>
      <c r="U56" t="str">
        <f t="shared" ca="1" si="10"/>
        <v>Pencils</v>
      </c>
      <c r="V56">
        <f t="shared" ca="1" si="11"/>
        <v>1089</v>
      </c>
      <c r="W56">
        <f t="shared" ca="1" si="12"/>
        <v>11</v>
      </c>
    </row>
    <row r="57" spans="16:23" x14ac:dyDescent="0.55000000000000004">
      <c r="P57" s="38" t="s">
        <v>13941</v>
      </c>
      <c r="Q57">
        <v>891</v>
      </c>
      <c r="R57">
        <v>11</v>
      </c>
      <c r="T57">
        <f t="shared" ca="1" si="9"/>
        <v>166</v>
      </c>
      <c r="U57" t="str">
        <f t="shared" ca="1" si="10"/>
        <v>Pens</v>
      </c>
      <c r="V57">
        <f t="shared" ca="1" si="11"/>
        <v>891</v>
      </c>
      <c r="W57">
        <f t="shared" ca="1" si="12"/>
        <v>11</v>
      </c>
    </row>
    <row r="58" spans="16:23" x14ac:dyDescent="0.55000000000000004">
      <c r="P58" s="38" t="s">
        <v>13995</v>
      </c>
      <c r="Q58">
        <v>23004.66</v>
      </c>
      <c r="R58">
        <v>102</v>
      </c>
      <c r="T58">
        <f t="shared" ca="1" si="9"/>
        <v>73</v>
      </c>
      <c r="U58" t="str">
        <f t="shared" ca="1" si="10"/>
        <v>Pens,Pencils&amp;WritingSupplies</v>
      </c>
      <c r="V58">
        <f t="shared" ca="1" si="11"/>
        <v>23004.66</v>
      </c>
      <c r="W58">
        <f t="shared" ca="1" si="12"/>
        <v>102</v>
      </c>
    </row>
    <row r="59" spans="16:23" x14ac:dyDescent="0.55000000000000004">
      <c r="P59" s="38" t="s">
        <v>13994</v>
      </c>
      <c r="Q59">
        <v>79.199999999999989</v>
      </c>
      <c r="R59">
        <v>8</v>
      </c>
      <c r="T59">
        <f t="shared" ca="1" si="9"/>
        <v>180</v>
      </c>
      <c r="U59" t="str">
        <f t="shared" ca="1" si="10"/>
        <v>PhoneCharms</v>
      </c>
      <c r="V59">
        <f t="shared" ca="1" si="11"/>
        <v>79.199999999999989</v>
      </c>
      <c r="W59">
        <f t="shared" ca="1" si="12"/>
        <v>8</v>
      </c>
    </row>
    <row r="60" spans="16:23" x14ac:dyDescent="0.55000000000000004">
      <c r="P60" s="38" t="s">
        <v>14010</v>
      </c>
      <c r="Q60">
        <v>5661.9000000000005</v>
      </c>
      <c r="R60">
        <v>15</v>
      </c>
      <c r="T60">
        <f t="shared" ca="1" si="9"/>
        <v>118</v>
      </c>
      <c r="U60" t="str">
        <f t="shared" ca="1" si="10"/>
        <v>PhotoBackgroundAccessories</v>
      </c>
      <c r="V60">
        <f t="shared" ca="1" si="11"/>
        <v>5661.9000000000005</v>
      </c>
      <c r="W60">
        <f t="shared" ca="1" si="12"/>
        <v>15</v>
      </c>
    </row>
    <row r="61" spans="16:23" x14ac:dyDescent="0.55000000000000004">
      <c r="P61" s="38" t="s">
        <v>13990</v>
      </c>
      <c r="Q61">
        <v>108474.26999999999</v>
      </c>
      <c r="R61">
        <v>114</v>
      </c>
      <c r="T61">
        <f t="shared" ca="1" si="9"/>
        <v>26</v>
      </c>
      <c r="U61" t="str">
        <f t="shared" ca="1" si="10"/>
        <v>PowerBanks</v>
      </c>
      <c r="V61">
        <f t="shared" ca="1" si="11"/>
        <v>108474.26999999999</v>
      </c>
      <c r="W61">
        <f t="shared" ca="1" si="12"/>
        <v>114</v>
      </c>
    </row>
    <row r="62" spans="16:23" x14ac:dyDescent="0.55000000000000004">
      <c r="P62" s="38" t="s">
        <v>13974</v>
      </c>
      <c r="Q62">
        <v>3597</v>
      </c>
      <c r="R62">
        <v>5</v>
      </c>
      <c r="T62">
        <f t="shared" ca="1" si="9"/>
        <v>130</v>
      </c>
      <c r="U62" t="str">
        <f t="shared" ca="1" si="10"/>
        <v>PowerLANAdapters</v>
      </c>
      <c r="V62">
        <f t="shared" ca="1" si="11"/>
        <v>3597</v>
      </c>
      <c r="W62">
        <f t="shared" ca="1" si="12"/>
        <v>5</v>
      </c>
    </row>
    <row r="63" spans="16:23" x14ac:dyDescent="0.55000000000000004">
      <c r="P63" s="38" t="s">
        <v>13984</v>
      </c>
      <c r="Q63">
        <v>6225.18</v>
      </c>
      <c r="R63">
        <v>27</v>
      </c>
      <c r="T63">
        <f t="shared" ca="1" si="9"/>
        <v>112</v>
      </c>
      <c r="U63" t="str">
        <f t="shared" ca="1" si="10"/>
        <v>RCACables</v>
      </c>
      <c r="V63">
        <f t="shared" ca="1" si="11"/>
        <v>6225.18</v>
      </c>
      <c r="W63">
        <f t="shared" ca="1" si="12"/>
        <v>27</v>
      </c>
    </row>
    <row r="64" spans="16:23" x14ac:dyDescent="0.55000000000000004">
      <c r="P64" s="38" t="s">
        <v>13997</v>
      </c>
      <c r="Q64">
        <v>32412.75</v>
      </c>
      <c r="R64">
        <v>45</v>
      </c>
      <c r="T64">
        <f t="shared" ca="1" si="9"/>
        <v>60</v>
      </c>
      <c r="U64" t="str">
        <f t="shared" ca="1" si="10"/>
        <v>Repeaters&amp;Extenders</v>
      </c>
      <c r="V64">
        <f t="shared" ca="1" si="11"/>
        <v>32412.75</v>
      </c>
      <c r="W64">
        <f t="shared" ca="1" si="12"/>
        <v>45</v>
      </c>
    </row>
    <row r="65" spans="16:23" x14ac:dyDescent="0.55000000000000004">
      <c r="P65" s="38" t="s">
        <v>13978</v>
      </c>
      <c r="Q65">
        <v>72927.259999999995</v>
      </c>
      <c r="R65">
        <v>76</v>
      </c>
      <c r="T65">
        <f t="shared" ca="1" si="9"/>
        <v>40</v>
      </c>
      <c r="U65" t="str">
        <f t="shared" ca="1" si="10"/>
        <v>Routers</v>
      </c>
      <c r="V65">
        <f t="shared" ca="1" si="11"/>
        <v>72927.259999999995</v>
      </c>
      <c r="W65">
        <f t="shared" ca="1" si="12"/>
        <v>76</v>
      </c>
    </row>
    <row r="66" spans="16:23" x14ac:dyDescent="0.55000000000000004">
      <c r="P66" s="38" t="s">
        <v>14009</v>
      </c>
      <c r="Q66">
        <v>855.05</v>
      </c>
      <c r="R66">
        <v>7</v>
      </c>
      <c r="T66">
        <f t="shared" ca="1" si="9"/>
        <v>167</v>
      </c>
      <c r="U66" t="str">
        <f t="shared" ca="1" si="10"/>
        <v>SATACables</v>
      </c>
      <c r="V66">
        <f t="shared" ca="1" si="11"/>
        <v>855.05</v>
      </c>
      <c r="W66">
        <f t="shared" ca="1" si="12"/>
        <v>7</v>
      </c>
    </row>
    <row r="67" spans="16:23" x14ac:dyDescent="0.55000000000000004">
      <c r="P67" s="38" t="s">
        <v>13964</v>
      </c>
      <c r="Q67">
        <v>24879.9</v>
      </c>
      <c r="R67">
        <v>26</v>
      </c>
      <c r="T67">
        <f t="shared" ca="1" si="9"/>
        <v>70</v>
      </c>
      <c r="U67" t="str">
        <f t="shared" ca="1" si="10"/>
        <v>Scientific</v>
      </c>
      <c r="V67">
        <f t="shared" ca="1" si="11"/>
        <v>24879.9</v>
      </c>
      <c r="W67">
        <f t="shared" ca="1" si="12"/>
        <v>26</v>
      </c>
    </row>
    <row r="68" spans="16:23" x14ac:dyDescent="0.55000000000000004">
      <c r="P68" s="38" t="s">
        <v>13944</v>
      </c>
      <c r="Q68">
        <v>10459.61</v>
      </c>
      <c r="R68">
        <v>57</v>
      </c>
      <c r="T68">
        <f t="shared" ref="T68:T99" ca="1" si="13">RANK(V68,$V$4:$V$183)</f>
        <v>96</v>
      </c>
      <c r="U68" t="str">
        <f t="shared" ref="U68:U99" ca="1" si="14">OFFSET($P$3,1,0,180,1)</f>
        <v>ScreenProtectors</v>
      </c>
      <c r="V68">
        <f t="shared" ref="V68:V99" ca="1" si="15">OFFSET($P$3,1,1,180,1)</f>
        <v>10459.61</v>
      </c>
      <c r="W68">
        <f t="shared" ref="W68:W99" ca="1" si="16">OFFSET($P$3,1,2,180,1)</f>
        <v>57</v>
      </c>
    </row>
    <row r="69" spans="16:23" x14ac:dyDescent="0.55000000000000004">
      <c r="P69" s="38" t="s">
        <v>13970</v>
      </c>
      <c r="Q69">
        <v>2262.96</v>
      </c>
      <c r="R69">
        <v>9</v>
      </c>
      <c r="T69">
        <f t="shared" ca="1" si="13"/>
        <v>141</v>
      </c>
      <c r="U69" t="str">
        <f t="shared" ca="1" si="14"/>
        <v>SecureDigitalCards</v>
      </c>
      <c r="V69">
        <f t="shared" ca="1" si="15"/>
        <v>2262.96</v>
      </c>
      <c r="W69">
        <f t="shared" ca="1" si="16"/>
        <v>9</v>
      </c>
    </row>
    <row r="70" spans="16:23" x14ac:dyDescent="0.55000000000000004">
      <c r="P70" s="38" t="s">
        <v>13943</v>
      </c>
      <c r="Q70">
        <v>14800.939999999999</v>
      </c>
      <c r="R70">
        <v>51</v>
      </c>
      <c r="T70">
        <f t="shared" ca="1" si="13"/>
        <v>87</v>
      </c>
      <c r="U70" t="str">
        <f t="shared" ca="1" si="14"/>
        <v>SelfieSticks</v>
      </c>
      <c r="V70">
        <f t="shared" ca="1" si="15"/>
        <v>14800.939999999999</v>
      </c>
      <c r="W70">
        <f t="shared" ca="1" si="16"/>
        <v>51</v>
      </c>
    </row>
    <row r="71" spans="16:23" x14ac:dyDescent="0.55000000000000004">
      <c r="P71" s="38" t="s">
        <v>13947</v>
      </c>
      <c r="Q71">
        <v>112.14000000000003</v>
      </c>
      <c r="R71">
        <v>7</v>
      </c>
      <c r="T71">
        <f t="shared" ca="1" si="13"/>
        <v>179</v>
      </c>
      <c r="U71" t="str">
        <f t="shared" ca="1" si="14"/>
        <v>Shower&amp;WallMounts</v>
      </c>
      <c r="V71">
        <f t="shared" ca="1" si="15"/>
        <v>112.14000000000003</v>
      </c>
      <c r="W71">
        <f t="shared" ca="1" si="16"/>
        <v>7</v>
      </c>
    </row>
    <row r="72" spans="16:23" x14ac:dyDescent="0.55000000000000004">
      <c r="P72" s="38" t="s">
        <v>13957</v>
      </c>
      <c r="Q72">
        <v>811673.72000000009</v>
      </c>
      <c r="R72">
        <v>80</v>
      </c>
      <c r="T72">
        <f t="shared" ca="1" si="13"/>
        <v>3</v>
      </c>
      <c r="U72" t="str">
        <f t="shared" ca="1" si="14"/>
        <v>SmartTelevisions</v>
      </c>
      <c r="V72">
        <f t="shared" ca="1" si="15"/>
        <v>811673.72000000009</v>
      </c>
      <c r="W72">
        <f t="shared" ca="1" si="16"/>
        <v>80</v>
      </c>
    </row>
    <row r="73" spans="16:23" x14ac:dyDescent="0.55000000000000004">
      <c r="P73" s="38" t="s">
        <v>13939</v>
      </c>
      <c r="Q73">
        <v>594552.42999999993</v>
      </c>
      <c r="R73">
        <v>716</v>
      </c>
      <c r="T73">
        <f t="shared" ca="1" si="13"/>
        <v>4</v>
      </c>
      <c r="U73" t="str">
        <f t="shared" ca="1" si="14"/>
        <v>SmartWatches</v>
      </c>
      <c r="V73">
        <f t="shared" ca="1" si="15"/>
        <v>594552.42999999993</v>
      </c>
      <c r="W73">
        <f t="shared" ca="1" si="16"/>
        <v>716</v>
      </c>
    </row>
    <row r="74" spans="16:23" x14ac:dyDescent="0.55000000000000004">
      <c r="P74" s="38" t="s">
        <v>14112</v>
      </c>
      <c r="Q74">
        <v>12500.460000000001</v>
      </c>
      <c r="R74">
        <v>7</v>
      </c>
      <c r="T74">
        <f t="shared" ca="1" si="13"/>
        <v>93</v>
      </c>
      <c r="U74" t="str">
        <f t="shared" ca="1" si="14"/>
        <v>SolidStateDrivers</v>
      </c>
      <c r="V74">
        <f t="shared" ca="1" si="15"/>
        <v>12500.460000000001</v>
      </c>
      <c r="W74">
        <f t="shared" ca="1" si="16"/>
        <v>7</v>
      </c>
    </row>
    <row r="75" spans="16:23" x14ac:dyDescent="0.55000000000000004">
      <c r="P75" s="38" t="s">
        <v>13973</v>
      </c>
      <c r="Q75">
        <v>33993.200000000004</v>
      </c>
      <c r="R75">
        <v>17</v>
      </c>
      <c r="T75">
        <f t="shared" ca="1" si="13"/>
        <v>57</v>
      </c>
      <c r="U75" t="str">
        <f t="shared" ca="1" si="14"/>
        <v>SoundbarSpeakers</v>
      </c>
      <c r="V75">
        <f t="shared" ca="1" si="15"/>
        <v>33993.200000000004</v>
      </c>
      <c r="W75">
        <f t="shared" ca="1" si="16"/>
        <v>17</v>
      </c>
    </row>
    <row r="76" spans="16:23" x14ac:dyDescent="0.55000000000000004">
      <c r="P76" s="38" t="s">
        <v>13987</v>
      </c>
      <c r="Q76">
        <v>2992.5</v>
      </c>
      <c r="R76">
        <v>15</v>
      </c>
      <c r="T76">
        <f t="shared" ca="1" si="13"/>
        <v>136</v>
      </c>
      <c r="U76" t="str">
        <f t="shared" ca="1" si="14"/>
        <v>SpeakerCables</v>
      </c>
      <c r="V76">
        <f t="shared" ca="1" si="15"/>
        <v>2992.5</v>
      </c>
      <c r="W76">
        <f t="shared" ca="1" si="16"/>
        <v>15</v>
      </c>
    </row>
    <row r="77" spans="16:23" x14ac:dyDescent="0.55000000000000004">
      <c r="P77" s="38" t="s">
        <v>13951</v>
      </c>
      <c r="Q77">
        <v>970.27</v>
      </c>
      <c r="R77">
        <v>13</v>
      </c>
      <c r="T77">
        <f t="shared" ca="1" si="13"/>
        <v>163</v>
      </c>
      <c r="U77" t="str">
        <f t="shared" ca="1" si="14"/>
        <v>SprayBottles</v>
      </c>
      <c r="V77">
        <f t="shared" ca="1" si="15"/>
        <v>970.27</v>
      </c>
      <c r="W77">
        <f t="shared" ca="1" si="16"/>
        <v>13</v>
      </c>
    </row>
    <row r="78" spans="16:23" x14ac:dyDescent="0.55000000000000004">
      <c r="P78" s="38" t="s">
        <v>14021</v>
      </c>
      <c r="Q78">
        <v>5715</v>
      </c>
      <c r="R78">
        <v>9</v>
      </c>
      <c r="T78">
        <f t="shared" ca="1" si="13"/>
        <v>117</v>
      </c>
      <c r="U78" t="str">
        <f t="shared" ca="1" si="14"/>
        <v>StandMixerAccessories</v>
      </c>
      <c r="V78">
        <f t="shared" ca="1" si="15"/>
        <v>5715</v>
      </c>
      <c r="W78">
        <f t="shared" ca="1" si="16"/>
        <v>9</v>
      </c>
    </row>
    <row r="79" spans="16:23" x14ac:dyDescent="0.55000000000000004">
      <c r="P79" s="38" t="s">
        <v>13988</v>
      </c>
      <c r="Q79">
        <v>32893</v>
      </c>
      <c r="R79">
        <v>7</v>
      </c>
      <c r="T79">
        <f t="shared" ca="1" si="13"/>
        <v>59</v>
      </c>
      <c r="U79" t="str">
        <f t="shared" ca="1" si="14"/>
        <v>StreamingClients</v>
      </c>
      <c r="V79">
        <f t="shared" ca="1" si="15"/>
        <v>32893</v>
      </c>
      <c r="W79">
        <f t="shared" ca="1" si="16"/>
        <v>7</v>
      </c>
    </row>
    <row r="80" spans="16:23" x14ac:dyDescent="0.55000000000000004">
      <c r="P80" s="38" t="s">
        <v>14011</v>
      </c>
      <c r="Q80">
        <v>7759.78</v>
      </c>
      <c r="R80">
        <v>7</v>
      </c>
      <c r="T80">
        <f t="shared" ca="1" si="13"/>
        <v>106</v>
      </c>
      <c r="U80" t="str">
        <f t="shared" ca="1" si="14"/>
        <v>SurgeProtectors</v>
      </c>
      <c r="V80">
        <f t="shared" ca="1" si="15"/>
        <v>7759.78</v>
      </c>
      <c r="W80">
        <f t="shared" ca="1" si="16"/>
        <v>7</v>
      </c>
    </row>
    <row r="81" spans="16:23" x14ac:dyDescent="0.55000000000000004">
      <c r="P81" s="38" t="s">
        <v>13996</v>
      </c>
      <c r="Q81">
        <v>4477.3599999999988</v>
      </c>
      <c r="R81">
        <v>29</v>
      </c>
      <c r="T81">
        <f t="shared" ca="1" si="13"/>
        <v>125</v>
      </c>
      <c r="U81" t="str">
        <f t="shared" ca="1" si="14"/>
        <v>Tabletop&amp;TravelTripods</v>
      </c>
      <c r="V81">
        <f t="shared" ca="1" si="15"/>
        <v>4477.3599999999988</v>
      </c>
      <c r="W81">
        <f t="shared" ca="1" si="16"/>
        <v>29</v>
      </c>
    </row>
    <row r="82" spans="16:23" x14ac:dyDescent="0.55000000000000004">
      <c r="P82" s="38" t="s">
        <v>14012</v>
      </c>
      <c r="Q82">
        <v>95846.45</v>
      </c>
      <c r="R82">
        <v>5</v>
      </c>
      <c r="T82">
        <f t="shared" ca="1" si="13"/>
        <v>31</v>
      </c>
      <c r="U82" t="str">
        <f t="shared" ca="1" si="14"/>
        <v>Tablets</v>
      </c>
      <c r="V82">
        <f t="shared" ca="1" si="15"/>
        <v>95846.45</v>
      </c>
      <c r="W82">
        <f t="shared" ca="1" si="16"/>
        <v>5</v>
      </c>
    </row>
    <row r="83" spans="16:23" x14ac:dyDescent="0.55000000000000004">
      <c r="P83" s="38" t="s">
        <v>13963</v>
      </c>
      <c r="Q83">
        <v>718.9</v>
      </c>
      <c r="R83">
        <v>7</v>
      </c>
      <c r="T83">
        <f t="shared" ca="1" si="13"/>
        <v>168</v>
      </c>
      <c r="U83" t="str">
        <f t="shared" ca="1" si="14"/>
        <v>Tape</v>
      </c>
      <c r="V83">
        <f t="shared" ca="1" si="15"/>
        <v>718.9</v>
      </c>
      <c r="W83">
        <f t="shared" ca="1" si="16"/>
        <v>7</v>
      </c>
    </row>
    <row r="84" spans="16:23" x14ac:dyDescent="0.55000000000000004">
      <c r="P84" s="38" t="s">
        <v>13989</v>
      </c>
      <c r="Q84">
        <v>14414.730000000001</v>
      </c>
      <c r="R84">
        <v>11</v>
      </c>
      <c r="T84">
        <f t="shared" ca="1" si="13"/>
        <v>88</v>
      </c>
      <c r="U84" t="str">
        <f t="shared" ca="1" si="14"/>
        <v>TowerSpeakers</v>
      </c>
      <c r="V84">
        <f t="shared" ca="1" si="15"/>
        <v>14414.730000000001</v>
      </c>
      <c r="W84">
        <f t="shared" ca="1" si="16"/>
        <v>11</v>
      </c>
    </row>
    <row r="85" spans="16:23" x14ac:dyDescent="0.55000000000000004">
      <c r="P85" s="38" t="s">
        <v>14111</v>
      </c>
      <c r="Q85">
        <v>207838.26</v>
      </c>
      <c r="R85">
        <v>9</v>
      </c>
      <c r="T85">
        <f t="shared" ca="1" si="13"/>
        <v>14</v>
      </c>
      <c r="U85" t="str">
        <f t="shared" ca="1" si="14"/>
        <v>Traditional Laptops</v>
      </c>
      <c r="V85">
        <f t="shared" ca="1" si="15"/>
        <v>207838.26</v>
      </c>
      <c r="W85">
        <f t="shared" ca="1" si="16"/>
        <v>9</v>
      </c>
    </row>
    <row r="86" spans="16:23" x14ac:dyDescent="0.55000000000000004">
      <c r="P86" s="38" t="s">
        <v>13954</v>
      </c>
      <c r="Q86">
        <v>1785</v>
      </c>
      <c r="R86">
        <v>14</v>
      </c>
      <c r="T86">
        <f t="shared" ca="1" si="13"/>
        <v>145</v>
      </c>
      <c r="U86" t="str">
        <f t="shared" ca="1" si="14"/>
        <v>TripodLegs</v>
      </c>
      <c r="V86">
        <f t="shared" ca="1" si="15"/>
        <v>1785</v>
      </c>
      <c r="W86">
        <f t="shared" ca="1" si="16"/>
        <v>14</v>
      </c>
    </row>
    <row r="87" spans="16:23" x14ac:dyDescent="0.55000000000000004">
      <c r="P87" s="38" t="s">
        <v>13942</v>
      </c>
      <c r="Q87">
        <v>1282.82</v>
      </c>
      <c r="R87">
        <v>7</v>
      </c>
      <c r="T87">
        <f t="shared" ca="1" si="13"/>
        <v>155</v>
      </c>
      <c r="U87" t="str">
        <f t="shared" ca="1" si="14"/>
        <v>Tripods</v>
      </c>
      <c r="V87">
        <f t="shared" ca="1" si="15"/>
        <v>1282.82</v>
      </c>
      <c r="W87">
        <f t="shared" ca="1" si="16"/>
        <v>7</v>
      </c>
    </row>
    <row r="88" spans="16:23" x14ac:dyDescent="0.55000000000000004">
      <c r="P88" s="38" t="s">
        <v>13983</v>
      </c>
      <c r="Q88">
        <v>18614.36</v>
      </c>
      <c r="R88">
        <v>43</v>
      </c>
      <c r="T88">
        <f t="shared" ca="1" si="13"/>
        <v>83</v>
      </c>
      <c r="U88" t="str">
        <f t="shared" ca="1" si="14"/>
        <v>TVWall&amp;CeilingMounts</v>
      </c>
      <c r="V88">
        <f t="shared" ca="1" si="15"/>
        <v>18614.36</v>
      </c>
      <c r="W88">
        <f t="shared" ca="1" si="16"/>
        <v>43</v>
      </c>
    </row>
    <row r="89" spans="16:23" x14ac:dyDescent="0.55000000000000004">
      <c r="P89" s="38" t="s">
        <v>14023</v>
      </c>
      <c r="Q89">
        <v>589096.89</v>
      </c>
      <c r="R89">
        <v>519</v>
      </c>
      <c r="T89">
        <f t="shared" ca="1" si="13"/>
        <v>5</v>
      </c>
      <c r="U89" t="str">
        <f t="shared" ca="1" si="14"/>
        <v>USB</v>
      </c>
      <c r="V89">
        <f t="shared" ca="1" si="15"/>
        <v>589096.89</v>
      </c>
      <c r="W89">
        <f t="shared" ca="1" si="16"/>
        <v>519</v>
      </c>
    </row>
    <row r="90" spans="16:23" x14ac:dyDescent="0.55000000000000004">
      <c r="P90" s="38" t="s">
        <v>14028</v>
      </c>
      <c r="Q90">
        <v>18704.07</v>
      </c>
      <c r="R90">
        <v>9</v>
      </c>
      <c r="T90">
        <f t="shared" ca="1" si="13"/>
        <v>82</v>
      </c>
      <c r="U90" t="str">
        <f t="shared" ca="1" si="14"/>
        <v>USB3DGlasses</v>
      </c>
      <c r="V90">
        <f t="shared" ca="1" si="15"/>
        <v>18704.07</v>
      </c>
      <c r="W90">
        <f t="shared" ca="1" si="16"/>
        <v>9</v>
      </c>
    </row>
    <row r="91" spans="16:23" x14ac:dyDescent="0.55000000000000004">
      <c r="P91" s="38" t="s">
        <v>14030</v>
      </c>
      <c r="Q91">
        <v>106769.69</v>
      </c>
      <c r="R91">
        <v>85</v>
      </c>
      <c r="T91">
        <f t="shared" ca="1" si="13"/>
        <v>28</v>
      </c>
      <c r="U91" t="str">
        <f t="shared" ca="1" si="14"/>
        <v>USBBasicMobiles</v>
      </c>
      <c r="V91">
        <f t="shared" ca="1" si="15"/>
        <v>106769.69</v>
      </c>
      <c r="W91">
        <f t="shared" ca="1" si="16"/>
        <v>85</v>
      </c>
    </row>
    <row r="92" spans="16:23" x14ac:dyDescent="0.55000000000000004">
      <c r="P92" s="38" t="s">
        <v>14033</v>
      </c>
      <c r="Q92">
        <v>257.39999999999998</v>
      </c>
      <c r="R92">
        <v>26</v>
      </c>
      <c r="T92">
        <f t="shared" ca="1" si="13"/>
        <v>177</v>
      </c>
      <c r="U92" t="str">
        <f t="shared" ca="1" si="14"/>
        <v>USBCableConnectionProtectors</v>
      </c>
      <c r="V92">
        <f t="shared" ca="1" si="15"/>
        <v>257.39999999999998</v>
      </c>
      <c r="W92">
        <f t="shared" ca="1" si="16"/>
        <v>26</v>
      </c>
    </row>
    <row r="93" spans="16:23" x14ac:dyDescent="0.55000000000000004">
      <c r="P93" s="38" t="s">
        <v>13981</v>
      </c>
      <c r="Q93">
        <v>337109.96330000018</v>
      </c>
      <c r="R93">
        <v>2099</v>
      </c>
      <c r="T93">
        <f t="shared" ca="1" si="13"/>
        <v>10</v>
      </c>
      <c r="U93" t="str">
        <f t="shared" ca="1" si="14"/>
        <v>USBCables</v>
      </c>
      <c r="V93">
        <f t="shared" ca="1" si="15"/>
        <v>337109.96330000018</v>
      </c>
      <c r="W93">
        <f t="shared" ca="1" si="16"/>
        <v>2099</v>
      </c>
    </row>
    <row r="94" spans="16:23" x14ac:dyDescent="0.55000000000000004">
      <c r="P94" s="38" t="s">
        <v>14065</v>
      </c>
      <c r="Q94">
        <v>348.25</v>
      </c>
      <c r="R94">
        <v>7</v>
      </c>
      <c r="T94">
        <f t="shared" ca="1" si="13"/>
        <v>175</v>
      </c>
      <c r="U94" t="str">
        <f t="shared" ca="1" si="14"/>
        <v>USBCaddies</v>
      </c>
      <c r="V94">
        <f t="shared" ca="1" si="15"/>
        <v>348.25</v>
      </c>
      <c r="W94">
        <f t="shared" ca="1" si="16"/>
        <v>7</v>
      </c>
    </row>
    <row r="95" spans="16:23" x14ac:dyDescent="0.55000000000000004">
      <c r="P95" s="38" t="s">
        <v>14037</v>
      </c>
      <c r="Q95">
        <v>2165.35</v>
      </c>
      <c r="R95">
        <v>19</v>
      </c>
      <c r="T95">
        <f t="shared" ca="1" si="13"/>
        <v>143</v>
      </c>
      <c r="U95" t="str">
        <f t="shared" ca="1" si="14"/>
        <v>USBCameraPrivacyCovers</v>
      </c>
      <c r="V95">
        <f t="shared" ca="1" si="15"/>
        <v>2165.35</v>
      </c>
      <c r="W95">
        <f t="shared" ca="1" si="16"/>
        <v>19</v>
      </c>
    </row>
    <row r="96" spans="16:23" x14ac:dyDescent="0.55000000000000004">
      <c r="P96" s="38" t="s">
        <v>14081</v>
      </c>
      <c r="Q96">
        <v>153223.41</v>
      </c>
      <c r="R96">
        <v>104</v>
      </c>
      <c r="T96">
        <f t="shared" ca="1" si="13"/>
        <v>21</v>
      </c>
      <c r="U96" t="str">
        <f t="shared" ca="1" si="14"/>
        <v>USBCeilingFans</v>
      </c>
      <c r="V96">
        <f t="shared" ca="1" si="15"/>
        <v>153223.41</v>
      </c>
      <c r="W96">
        <f t="shared" ca="1" si="16"/>
        <v>104</v>
      </c>
    </row>
    <row r="97" spans="16:23" x14ac:dyDescent="0.55000000000000004">
      <c r="P97" s="38" t="s">
        <v>14106</v>
      </c>
      <c r="Q97">
        <v>5615.8899999999994</v>
      </c>
      <c r="R97">
        <v>7</v>
      </c>
      <c r="T97">
        <f t="shared" ca="1" si="13"/>
        <v>119</v>
      </c>
      <c r="U97" t="str">
        <f t="shared" ca="1" si="14"/>
        <v>USBCoffeePresses</v>
      </c>
      <c r="V97">
        <f t="shared" ca="1" si="15"/>
        <v>5615.8899999999994</v>
      </c>
      <c r="W97">
        <f t="shared" ca="1" si="16"/>
        <v>7</v>
      </c>
    </row>
    <row r="98" spans="16:23" x14ac:dyDescent="0.55000000000000004">
      <c r="P98" s="38" t="s">
        <v>14061</v>
      </c>
      <c r="Q98">
        <v>900</v>
      </c>
      <c r="R98">
        <v>6</v>
      </c>
      <c r="T98">
        <f t="shared" ca="1" si="13"/>
        <v>165</v>
      </c>
      <c r="U98" t="str">
        <f t="shared" ca="1" si="14"/>
        <v>USBColouringPens&amp;Markers</v>
      </c>
      <c r="V98">
        <f t="shared" ca="1" si="15"/>
        <v>900</v>
      </c>
      <c r="W98">
        <f t="shared" ca="1" si="16"/>
        <v>6</v>
      </c>
    </row>
    <row r="99" spans="16:23" x14ac:dyDescent="0.55000000000000004">
      <c r="P99" s="38" t="s">
        <v>14055</v>
      </c>
      <c r="Q99">
        <v>9886.5</v>
      </c>
      <c r="R99">
        <v>24</v>
      </c>
      <c r="T99">
        <f t="shared" ca="1" si="13"/>
        <v>99</v>
      </c>
      <c r="U99" t="str">
        <f t="shared" ca="1" si="14"/>
        <v>USBCoolingPads</v>
      </c>
      <c r="V99">
        <f t="shared" ca="1" si="15"/>
        <v>9886.5</v>
      </c>
      <c r="W99">
        <f t="shared" ca="1" si="16"/>
        <v>24</v>
      </c>
    </row>
    <row r="100" spans="16:23" x14ac:dyDescent="0.55000000000000004">
      <c r="P100" s="38" t="s">
        <v>14034</v>
      </c>
      <c r="Q100">
        <v>1217.68</v>
      </c>
      <c r="R100">
        <v>48</v>
      </c>
      <c r="T100">
        <f t="shared" ref="T100:T131" ca="1" si="17">RANK(V100,$V$4:$V$183)</f>
        <v>157</v>
      </c>
      <c r="U100" t="str">
        <f t="shared" ref="U100:U131" ca="1" si="18">OFFSET($P$3,1,0,180,1)</f>
        <v>USBDÃ©cor</v>
      </c>
      <c r="V100">
        <f t="shared" ref="V100:V131" ca="1" si="19">OFFSET($P$3,1,1,180,1)</f>
        <v>1217.68</v>
      </c>
      <c r="W100">
        <f t="shared" ref="W100:W131" ca="1" si="20">OFFSET($P$3,1,2,180,1)</f>
        <v>48</v>
      </c>
    </row>
    <row r="101" spans="16:23" x14ac:dyDescent="0.55000000000000004">
      <c r="P101" s="38" t="s">
        <v>14068</v>
      </c>
      <c r="Q101">
        <v>20259.670000000002</v>
      </c>
      <c r="R101">
        <v>91</v>
      </c>
      <c r="T101">
        <f t="shared" ca="1" si="17"/>
        <v>79</v>
      </c>
      <c r="U101" t="str">
        <f t="shared" ca="1" si="18"/>
        <v>USBDigitalKitchenScales</v>
      </c>
      <c r="V101">
        <f t="shared" ca="1" si="19"/>
        <v>20259.670000000002</v>
      </c>
      <c r="W101">
        <f t="shared" ca="1" si="20"/>
        <v>91</v>
      </c>
    </row>
    <row r="102" spans="16:23" x14ac:dyDescent="0.55000000000000004">
      <c r="P102" s="38" t="s">
        <v>14051</v>
      </c>
      <c r="Q102">
        <v>93070.69</v>
      </c>
      <c r="R102">
        <v>61</v>
      </c>
      <c r="T102">
        <f t="shared" ca="1" si="17"/>
        <v>33</v>
      </c>
      <c r="U102" t="str">
        <f t="shared" ca="1" si="18"/>
        <v>USBDomeCameras</v>
      </c>
      <c r="V102">
        <f t="shared" ca="1" si="19"/>
        <v>93070.69</v>
      </c>
      <c r="W102">
        <f t="shared" ca="1" si="20"/>
        <v>61</v>
      </c>
    </row>
    <row r="103" spans="16:23" x14ac:dyDescent="0.55000000000000004">
      <c r="P103" s="38" t="s">
        <v>14087</v>
      </c>
      <c r="Q103">
        <v>31141.4</v>
      </c>
      <c r="R103">
        <v>44</v>
      </c>
      <c r="T103">
        <f t="shared" ca="1" si="17"/>
        <v>61</v>
      </c>
      <c r="U103" t="str">
        <f t="shared" ca="1" si="18"/>
        <v>USBDripCoffeeMachines</v>
      </c>
      <c r="V103">
        <f t="shared" ca="1" si="19"/>
        <v>31141.4</v>
      </c>
      <c r="W103">
        <f t="shared" ca="1" si="20"/>
        <v>44</v>
      </c>
    </row>
    <row r="104" spans="16:23" x14ac:dyDescent="0.55000000000000004">
      <c r="P104" s="38" t="s">
        <v>14077</v>
      </c>
      <c r="Q104">
        <v>43564.810000000005</v>
      </c>
      <c r="R104">
        <v>87</v>
      </c>
      <c r="T104">
        <f t="shared" ca="1" si="17"/>
        <v>50</v>
      </c>
      <c r="U104" t="str">
        <f t="shared" ca="1" si="18"/>
        <v>USBEggBoilers</v>
      </c>
      <c r="V104">
        <f t="shared" ca="1" si="19"/>
        <v>43564.810000000005</v>
      </c>
      <c r="W104">
        <f t="shared" ca="1" si="20"/>
        <v>87</v>
      </c>
    </row>
    <row r="105" spans="16:23" x14ac:dyDescent="0.55000000000000004">
      <c r="P105" s="38" t="s">
        <v>14066</v>
      </c>
      <c r="Q105">
        <v>205454.46799999996</v>
      </c>
      <c r="R105">
        <v>159</v>
      </c>
      <c r="T105">
        <f t="shared" ca="1" si="17"/>
        <v>16</v>
      </c>
      <c r="U105" t="str">
        <f t="shared" ca="1" si="18"/>
        <v>USBElectricHeaters</v>
      </c>
      <c r="V105">
        <f t="shared" ca="1" si="19"/>
        <v>205454.46799999996</v>
      </c>
      <c r="W105">
        <f t="shared" ca="1" si="20"/>
        <v>159</v>
      </c>
    </row>
    <row r="106" spans="16:23" x14ac:dyDescent="0.55000000000000004">
      <c r="P106" s="38" t="s">
        <v>14098</v>
      </c>
      <c r="Q106">
        <v>47798.04</v>
      </c>
      <c r="R106">
        <v>12</v>
      </c>
      <c r="T106">
        <f t="shared" ca="1" si="17"/>
        <v>46</v>
      </c>
      <c r="U106" t="str">
        <f t="shared" ca="1" si="18"/>
        <v>USBEspressoMachines</v>
      </c>
      <c r="V106">
        <f t="shared" ca="1" si="19"/>
        <v>47798.04</v>
      </c>
      <c r="W106">
        <f t="shared" ca="1" si="20"/>
        <v>12</v>
      </c>
    </row>
    <row r="107" spans="16:23" x14ac:dyDescent="0.55000000000000004">
      <c r="P107" s="38" t="s">
        <v>14086</v>
      </c>
      <c r="Q107">
        <v>23162.29</v>
      </c>
      <c r="R107">
        <v>21</v>
      </c>
      <c r="T107">
        <f t="shared" ca="1" si="17"/>
        <v>72</v>
      </c>
      <c r="U107" t="str">
        <f t="shared" ca="1" si="18"/>
        <v>USBExhaustFans</v>
      </c>
      <c r="V107">
        <f t="shared" ca="1" si="19"/>
        <v>23162.29</v>
      </c>
      <c r="W107">
        <f t="shared" ca="1" si="20"/>
        <v>21</v>
      </c>
    </row>
    <row r="108" spans="16:23" x14ac:dyDescent="0.55000000000000004">
      <c r="P108" s="38" t="s">
        <v>14067</v>
      </c>
      <c r="Q108">
        <v>254046.53000000003</v>
      </c>
      <c r="R108">
        <v>187</v>
      </c>
      <c r="T108">
        <f t="shared" ca="1" si="17"/>
        <v>12</v>
      </c>
      <c r="U108" t="str">
        <f t="shared" ca="1" si="18"/>
        <v>USBFanHeaters</v>
      </c>
      <c r="V108">
        <f t="shared" ca="1" si="19"/>
        <v>254046.53000000003</v>
      </c>
      <c r="W108">
        <f t="shared" ca="1" si="20"/>
        <v>187</v>
      </c>
    </row>
    <row r="109" spans="16:23" x14ac:dyDescent="0.55000000000000004">
      <c r="P109" s="38" t="s">
        <v>14108</v>
      </c>
      <c r="Q109">
        <v>1432.95</v>
      </c>
      <c r="R109">
        <v>5</v>
      </c>
      <c r="T109">
        <f t="shared" ca="1" si="17"/>
        <v>152</v>
      </c>
      <c r="U109" t="str">
        <f t="shared" ca="1" si="18"/>
        <v>USBFanParts&amp;Accessories</v>
      </c>
      <c r="V109">
        <f t="shared" ca="1" si="19"/>
        <v>1432.95</v>
      </c>
      <c r="W109">
        <f t="shared" ca="1" si="20"/>
        <v>5</v>
      </c>
    </row>
    <row r="110" spans="16:23" x14ac:dyDescent="0.55000000000000004">
      <c r="P110" s="38" t="s">
        <v>14049</v>
      </c>
      <c r="Q110">
        <v>2745</v>
      </c>
      <c r="R110">
        <v>5</v>
      </c>
      <c r="T110">
        <f t="shared" ca="1" si="17"/>
        <v>139</v>
      </c>
      <c r="U110" t="str">
        <f t="shared" ca="1" si="18"/>
        <v>USBFilm</v>
      </c>
      <c r="V110">
        <f t="shared" ca="1" si="19"/>
        <v>2745</v>
      </c>
      <c r="W110">
        <f t="shared" ca="1" si="20"/>
        <v>5</v>
      </c>
    </row>
    <row r="111" spans="16:23" x14ac:dyDescent="0.55000000000000004">
      <c r="P111" s="38" t="s">
        <v>14053</v>
      </c>
      <c r="Q111">
        <v>8102.0700000000006</v>
      </c>
      <c r="R111">
        <v>19</v>
      </c>
      <c r="T111">
        <f t="shared" ca="1" si="17"/>
        <v>105</v>
      </c>
      <c r="U111" t="str">
        <f t="shared" ca="1" si="18"/>
        <v>USBGamepads</v>
      </c>
      <c r="V111">
        <f t="shared" ca="1" si="19"/>
        <v>8102.0700000000006</v>
      </c>
      <c r="W111">
        <f t="shared" ca="1" si="20"/>
        <v>19</v>
      </c>
    </row>
    <row r="112" spans="16:23" x14ac:dyDescent="0.55000000000000004">
      <c r="P112" s="38" t="s">
        <v>14059</v>
      </c>
      <c r="Q112">
        <v>16494.79</v>
      </c>
      <c r="R112">
        <v>18</v>
      </c>
      <c r="T112">
        <f t="shared" ca="1" si="17"/>
        <v>85</v>
      </c>
      <c r="U112" t="str">
        <f t="shared" ca="1" si="18"/>
        <v>USBGamingKeyboards</v>
      </c>
      <c r="V112">
        <f t="shared" ca="1" si="19"/>
        <v>16494.79</v>
      </c>
      <c r="W112">
        <f t="shared" ca="1" si="20"/>
        <v>18</v>
      </c>
    </row>
    <row r="113" spans="16:23" x14ac:dyDescent="0.55000000000000004">
      <c r="P113" s="38" t="s">
        <v>14045</v>
      </c>
      <c r="Q113">
        <v>37256.840000000004</v>
      </c>
      <c r="R113">
        <v>64</v>
      </c>
      <c r="T113">
        <f t="shared" ca="1" si="17"/>
        <v>56</v>
      </c>
      <c r="U113" t="str">
        <f t="shared" ca="1" si="18"/>
        <v>USBGamingMice</v>
      </c>
      <c r="V113">
        <f t="shared" ca="1" si="19"/>
        <v>37256.840000000004</v>
      </c>
      <c r="W113">
        <f t="shared" ca="1" si="20"/>
        <v>64</v>
      </c>
    </row>
    <row r="114" spans="16:23" x14ac:dyDescent="0.55000000000000004">
      <c r="P114" s="38" t="s">
        <v>14039</v>
      </c>
      <c r="Q114">
        <v>23487.800000000003</v>
      </c>
      <c r="R114">
        <v>107</v>
      </c>
      <c r="T114">
        <f t="shared" ca="1" si="17"/>
        <v>71</v>
      </c>
      <c r="U114" t="str">
        <f t="shared" ca="1" si="18"/>
        <v>USBGraphicTablets</v>
      </c>
      <c r="V114">
        <f t="shared" ca="1" si="19"/>
        <v>23487.800000000003</v>
      </c>
      <c r="W114">
        <f t="shared" ca="1" si="20"/>
        <v>107</v>
      </c>
    </row>
    <row r="115" spans="16:23" x14ac:dyDescent="0.55000000000000004">
      <c r="P115" s="38" t="s">
        <v>14083</v>
      </c>
      <c r="Q115">
        <v>26642.25</v>
      </c>
      <c r="R115">
        <v>22</v>
      </c>
      <c r="T115">
        <f t="shared" ca="1" si="17"/>
        <v>68</v>
      </c>
      <c r="U115" t="str">
        <f t="shared" ca="1" si="18"/>
        <v>USBHalogenHeaters</v>
      </c>
      <c r="V115">
        <f t="shared" ca="1" si="19"/>
        <v>26642.25</v>
      </c>
      <c r="W115">
        <f t="shared" ca="1" si="20"/>
        <v>22</v>
      </c>
    </row>
    <row r="116" spans="16:23" x14ac:dyDescent="0.55000000000000004">
      <c r="P116" s="38" t="s">
        <v>14070</v>
      </c>
      <c r="Q116">
        <v>117373.40999999999</v>
      </c>
      <c r="R116">
        <v>211</v>
      </c>
      <c r="T116">
        <f t="shared" ca="1" si="17"/>
        <v>24</v>
      </c>
      <c r="U116" t="str">
        <f t="shared" ca="1" si="18"/>
        <v>USBHandBlenders</v>
      </c>
      <c r="V116">
        <f t="shared" ca="1" si="19"/>
        <v>117373.40999999999</v>
      </c>
      <c r="W116">
        <f t="shared" ca="1" si="20"/>
        <v>211</v>
      </c>
    </row>
    <row r="117" spans="16:23" x14ac:dyDescent="0.55000000000000004">
      <c r="P117" s="38" t="s">
        <v>14095</v>
      </c>
      <c r="Q117">
        <v>16536.059999999998</v>
      </c>
      <c r="R117">
        <v>25</v>
      </c>
      <c r="T117">
        <f t="shared" ca="1" si="17"/>
        <v>84</v>
      </c>
      <c r="U117" t="str">
        <f t="shared" ca="1" si="18"/>
        <v>USBHandMixers</v>
      </c>
      <c r="V117">
        <f t="shared" ca="1" si="19"/>
        <v>16536.059999999998</v>
      </c>
      <c r="W117">
        <f t="shared" ca="1" si="20"/>
        <v>25</v>
      </c>
    </row>
    <row r="118" spans="16:23" x14ac:dyDescent="0.55000000000000004">
      <c r="P118" s="38" t="s">
        <v>14062</v>
      </c>
      <c r="Q118">
        <v>19330.72</v>
      </c>
      <c r="R118">
        <v>41</v>
      </c>
      <c r="T118">
        <f t="shared" ca="1" si="17"/>
        <v>81</v>
      </c>
      <c r="U118" t="str">
        <f t="shared" ca="1" si="18"/>
        <v>USBHeadsets</v>
      </c>
      <c r="V118">
        <f t="shared" ca="1" si="19"/>
        <v>19330.72</v>
      </c>
      <c r="W118">
        <f t="shared" ca="1" si="20"/>
        <v>41</v>
      </c>
    </row>
    <row r="119" spans="16:23" x14ac:dyDescent="0.55000000000000004">
      <c r="P119" s="38" t="s">
        <v>14085</v>
      </c>
      <c r="Q119">
        <v>25858.68</v>
      </c>
      <c r="R119">
        <v>16</v>
      </c>
      <c r="T119">
        <f t="shared" ca="1" si="17"/>
        <v>69</v>
      </c>
      <c r="U119" t="str">
        <f t="shared" ca="1" si="18"/>
        <v>USBHeatConvectors</v>
      </c>
      <c r="V119">
        <f t="shared" ca="1" si="19"/>
        <v>25858.68</v>
      </c>
      <c r="W119">
        <f t="shared" ca="1" si="20"/>
        <v>16</v>
      </c>
    </row>
    <row r="120" spans="16:23" x14ac:dyDescent="0.55000000000000004">
      <c r="P120" s="38" t="s">
        <v>14091</v>
      </c>
      <c r="Q120">
        <v>206956.01</v>
      </c>
      <c r="R120">
        <v>34</v>
      </c>
      <c r="T120">
        <f t="shared" ca="1" si="17"/>
        <v>15</v>
      </c>
      <c r="U120" t="str">
        <f t="shared" ca="1" si="18"/>
        <v>USBHEPAAirPurifiers</v>
      </c>
      <c r="V120">
        <f t="shared" ca="1" si="19"/>
        <v>206956.01</v>
      </c>
      <c r="W120">
        <f t="shared" ca="1" si="20"/>
        <v>34</v>
      </c>
    </row>
    <row r="121" spans="16:23" x14ac:dyDescent="0.55000000000000004">
      <c r="P121" s="38" t="s">
        <v>14074</v>
      </c>
      <c r="Q121">
        <v>39577.25</v>
      </c>
      <c r="R121">
        <v>82</v>
      </c>
      <c r="T121">
        <f t="shared" ca="1" si="17"/>
        <v>52</v>
      </c>
      <c r="U121" t="str">
        <f t="shared" ca="1" si="18"/>
        <v>USBImmersionRods</v>
      </c>
      <c r="V121">
        <f t="shared" ca="1" si="19"/>
        <v>39577.25</v>
      </c>
      <c r="W121">
        <f t="shared" ca="1" si="20"/>
        <v>82</v>
      </c>
    </row>
    <row r="122" spans="16:23" x14ac:dyDescent="0.55000000000000004">
      <c r="P122" s="38" t="s">
        <v>14069</v>
      </c>
      <c r="Q122">
        <v>111334.90000000001</v>
      </c>
      <c r="R122">
        <v>89</v>
      </c>
      <c r="T122">
        <f t="shared" ca="1" si="17"/>
        <v>25</v>
      </c>
      <c r="U122" t="str">
        <f t="shared" ca="1" si="18"/>
        <v>USBInductionCooktop</v>
      </c>
      <c r="V122">
        <f t="shared" ca="1" si="19"/>
        <v>111334.90000000001</v>
      </c>
      <c r="W122">
        <f t="shared" ca="1" si="20"/>
        <v>89</v>
      </c>
    </row>
    <row r="123" spans="16:23" x14ac:dyDescent="0.55000000000000004">
      <c r="P123" s="38" t="s">
        <v>14031</v>
      </c>
      <c r="Q123">
        <v>177509.16999999998</v>
      </c>
      <c r="R123">
        <v>457</v>
      </c>
      <c r="T123">
        <f t="shared" ca="1" si="17"/>
        <v>18</v>
      </c>
      <c r="U123" t="str">
        <f t="shared" ca="1" si="18"/>
        <v>USBIn-Ear</v>
      </c>
      <c r="V123">
        <f t="shared" ca="1" si="19"/>
        <v>177509.16999999998</v>
      </c>
      <c r="W123">
        <f t="shared" ca="1" si="20"/>
        <v>457</v>
      </c>
    </row>
    <row r="124" spans="16:23" x14ac:dyDescent="0.55000000000000004">
      <c r="P124" s="38" t="s">
        <v>14044</v>
      </c>
      <c r="Q124">
        <v>15942.36</v>
      </c>
      <c r="R124">
        <v>27</v>
      </c>
      <c r="T124">
        <f t="shared" ca="1" si="17"/>
        <v>86</v>
      </c>
      <c r="U124" t="str">
        <f t="shared" ca="1" si="18"/>
        <v>USBInkjetInkCartridges</v>
      </c>
      <c r="V124">
        <f t="shared" ca="1" si="19"/>
        <v>15942.36</v>
      </c>
      <c r="W124">
        <f t="shared" ca="1" si="20"/>
        <v>27</v>
      </c>
    </row>
    <row r="125" spans="16:23" x14ac:dyDescent="0.55000000000000004">
      <c r="P125" s="38" t="s">
        <v>14063</v>
      </c>
      <c r="Q125">
        <v>2223.4500000000003</v>
      </c>
      <c r="R125">
        <v>15</v>
      </c>
      <c r="T125">
        <f t="shared" ca="1" si="17"/>
        <v>142</v>
      </c>
      <c r="U125" t="str">
        <f t="shared" ca="1" si="18"/>
        <v>USBInkjetInkRefills&amp;Kits</v>
      </c>
      <c r="V125">
        <f t="shared" ca="1" si="19"/>
        <v>2223.4500000000003</v>
      </c>
      <c r="W125">
        <f t="shared" ca="1" si="20"/>
        <v>15</v>
      </c>
    </row>
    <row r="126" spans="16:23" x14ac:dyDescent="0.55000000000000004">
      <c r="P126" s="38" t="s">
        <v>14060</v>
      </c>
      <c r="Q126">
        <v>107513.01</v>
      </c>
      <c r="R126">
        <v>25</v>
      </c>
      <c r="T126">
        <f t="shared" ca="1" si="17"/>
        <v>27</v>
      </c>
      <c r="U126" t="str">
        <f t="shared" ca="1" si="18"/>
        <v>USBInkjetPrinters</v>
      </c>
      <c r="V126">
        <f t="shared" ca="1" si="19"/>
        <v>107513.01</v>
      </c>
      <c r="W126">
        <f t="shared" ca="1" si="20"/>
        <v>25</v>
      </c>
    </row>
    <row r="127" spans="16:23" x14ac:dyDescent="0.55000000000000004">
      <c r="P127" s="38" t="s">
        <v>14072</v>
      </c>
      <c r="Q127">
        <v>246191.65000000002</v>
      </c>
      <c r="R127">
        <v>218</v>
      </c>
      <c r="T127">
        <f t="shared" ca="1" si="17"/>
        <v>13</v>
      </c>
      <c r="U127" t="str">
        <f t="shared" ca="1" si="18"/>
        <v>USBInstantWaterHeaters</v>
      </c>
      <c r="V127">
        <f t="shared" ca="1" si="19"/>
        <v>246191.65000000002</v>
      </c>
      <c r="W127">
        <f t="shared" ca="1" si="20"/>
        <v>218</v>
      </c>
    </row>
    <row r="128" spans="16:23" x14ac:dyDescent="0.55000000000000004">
      <c r="P128" s="38" t="s">
        <v>14076</v>
      </c>
      <c r="Q128">
        <v>191639.51</v>
      </c>
      <c r="R128">
        <v>113</v>
      </c>
      <c r="T128">
        <f t="shared" ca="1" si="17"/>
        <v>17</v>
      </c>
      <c r="U128" t="str">
        <f t="shared" ca="1" si="18"/>
        <v>USBJuicerMixerGrinders</v>
      </c>
      <c r="V128">
        <f t="shared" ca="1" si="19"/>
        <v>191639.51</v>
      </c>
      <c r="W128">
        <f t="shared" ca="1" si="20"/>
        <v>113</v>
      </c>
    </row>
    <row r="129" spans="16:23" x14ac:dyDescent="0.55000000000000004">
      <c r="P129" s="38" t="s">
        <v>14097</v>
      </c>
      <c r="Q129">
        <v>56839.98</v>
      </c>
      <c r="R129">
        <v>18</v>
      </c>
      <c r="T129">
        <f t="shared" ca="1" si="17"/>
        <v>44</v>
      </c>
      <c r="U129" t="str">
        <f t="shared" ca="1" si="18"/>
        <v>USBJuicers</v>
      </c>
      <c r="V129">
        <f t="shared" ca="1" si="19"/>
        <v>56839.98</v>
      </c>
      <c r="W129">
        <f t="shared" ca="1" si="20"/>
        <v>18</v>
      </c>
    </row>
    <row r="130" spans="16:23" x14ac:dyDescent="0.55000000000000004">
      <c r="P130" s="38" t="s">
        <v>14043</v>
      </c>
      <c r="Q130">
        <v>76749.040000000008</v>
      </c>
      <c r="R130">
        <v>100</v>
      </c>
      <c r="T130">
        <f t="shared" ca="1" si="17"/>
        <v>35</v>
      </c>
      <c r="U130" t="str">
        <f t="shared" ca="1" si="18"/>
        <v>USBKeyboard&amp;MouseSets</v>
      </c>
      <c r="V130">
        <f t="shared" ca="1" si="19"/>
        <v>76749.040000000008</v>
      </c>
      <c r="W130">
        <f t="shared" ca="1" si="20"/>
        <v>100</v>
      </c>
    </row>
    <row r="131" spans="16:23" x14ac:dyDescent="0.55000000000000004">
      <c r="P131" s="38" t="s">
        <v>14042</v>
      </c>
      <c r="Q131">
        <v>33076.07</v>
      </c>
      <c r="R131">
        <v>31</v>
      </c>
      <c r="T131">
        <f t="shared" ca="1" si="17"/>
        <v>58</v>
      </c>
      <c r="U131" t="str">
        <f t="shared" ca="1" si="18"/>
        <v>USBKeyboards</v>
      </c>
      <c r="V131">
        <f t="shared" ca="1" si="19"/>
        <v>33076.07</v>
      </c>
      <c r="W131">
        <f t="shared" ca="1" si="20"/>
        <v>31</v>
      </c>
    </row>
    <row r="132" spans="16:23" x14ac:dyDescent="0.55000000000000004">
      <c r="P132" s="38" t="s">
        <v>14050</v>
      </c>
      <c r="Q132">
        <v>4083.9000000000005</v>
      </c>
      <c r="R132">
        <v>63</v>
      </c>
      <c r="T132">
        <f t="shared" ref="T132:T163" ca="1" si="21">RANK(V132,$V$4:$V$183)</f>
        <v>128</v>
      </c>
      <c r="U132" t="str">
        <f t="shared" ref="U132:U163" ca="1" si="22">OFFSET($P$3,1,0,180,1)</f>
        <v>USBLamps</v>
      </c>
      <c r="V132">
        <f t="shared" ref="V132:V163" ca="1" si="23">OFFSET($P$3,1,1,180,1)</f>
        <v>4083.9000000000005</v>
      </c>
      <c r="W132">
        <f t="shared" ref="W132:W163" ca="1" si="24">OFFSET($P$3,1,2,180,1)</f>
        <v>63</v>
      </c>
    </row>
    <row r="133" spans="16:23" x14ac:dyDescent="0.55000000000000004">
      <c r="P133" s="38" t="s">
        <v>14040</v>
      </c>
      <c r="Q133">
        <v>37845.660000000003</v>
      </c>
      <c r="R133">
        <v>130</v>
      </c>
      <c r="T133">
        <f t="shared" ca="1" si="21"/>
        <v>54</v>
      </c>
      <c r="U133" t="str">
        <f t="shared" ca="1" si="22"/>
        <v>USBLapdesks</v>
      </c>
      <c r="V133">
        <f t="shared" ca="1" si="23"/>
        <v>37845.660000000003</v>
      </c>
      <c r="W133">
        <f t="shared" ca="1" si="24"/>
        <v>130</v>
      </c>
    </row>
    <row r="134" spans="16:23" x14ac:dyDescent="0.55000000000000004">
      <c r="P134" s="38" t="s">
        <v>14056</v>
      </c>
      <c r="Q134">
        <v>20519.63</v>
      </c>
      <c r="R134">
        <v>53</v>
      </c>
      <c r="T134">
        <f t="shared" ca="1" si="21"/>
        <v>77</v>
      </c>
      <c r="U134" t="str">
        <f t="shared" ca="1" si="22"/>
        <v>USBLaptopChargers&amp;PowerSupplies</v>
      </c>
      <c r="V134">
        <f t="shared" ca="1" si="23"/>
        <v>20519.63</v>
      </c>
      <c r="W134">
        <f t="shared" ca="1" si="24"/>
        <v>53</v>
      </c>
    </row>
    <row r="135" spans="16:23" x14ac:dyDescent="0.55000000000000004">
      <c r="P135" s="38" t="s">
        <v>14093</v>
      </c>
      <c r="Q135">
        <v>2944</v>
      </c>
      <c r="R135">
        <v>23</v>
      </c>
      <c r="T135">
        <f t="shared" ca="1" si="21"/>
        <v>137</v>
      </c>
      <c r="U135" t="str">
        <f t="shared" ca="1" si="22"/>
        <v>USBLaundryBags</v>
      </c>
      <c r="V135">
        <f t="shared" ca="1" si="23"/>
        <v>2944</v>
      </c>
      <c r="W135">
        <f t="shared" ca="1" si="24"/>
        <v>23</v>
      </c>
    </row>
    <row r="136" spans="16:23" x14ac:dyDescent="0.55000000000000004">
      <c r="P136" s="38" t="s">
        <v>14075</v>
      </c>
      <c r="Q136">
        <v>27510.785199999998</v>
      </c>
      <c r="R136">
        <v>111</v>
      </c>
      <c r="T136">
        <f t="shared" ca="1" si="21"/>
        <v>66</v>
      </c>
      <c r="U136" t="str">
        <f t="shared" ca="1" si="22"/>
        <v>USBLaundryBaskets</v>
      </c>
      <c r="V136">
        <f t="shared" ca="1" si="23"/>
        <v>27510.785199999998</v>
      </c>
      <c r="W136">
        <f t="shared" ca="1" si="24"/>
        <v>111</v>
      </c>
    </row>
    <row r="137" spans="16:23" x14ac:dyDescent="0.55000000000000004">
      <c r="P137" s="38" t="s">
        <v>14046</v>
      </c>
      <c r="Q137">
        <v>3515.6000000000004</v>
      </c>
      <c r="R137">
        <v>11</v>
      </c>
      <c r="T137">
        <f t="shared" ca="1" si="21"/>
        <v>131</v>
      </c>
      <c r="U137" t="str">
        <f t="shared" ca="1" si="22"/>
        <v>USBMacro&amp;RinglightFlashes</v>
      </c>
      <c r="V137">
        <f t="shared" ca="1" si="23"/>
        <v>3515.6000000000004</v>
      </c>
      <c r="W137">
        <f t="shared" ca="1" si="24"/>
        <v>11</v>
      </c>
    </row>
    <row r="138" spans="16:23" x14ac:dyDescent="0.55000000000000004">
      <c r="P138" s="38" t="s">
        <v>14038</v>
      </c>
      <c r="Q138">
        <v>73282.110000000015</v>
      </c>
      <c r="R138">
        <v>225</v>
      </c>
      <c r="T138">
        <f t="shared" ca="1" si="21"/>
        <v>38</v>
      </c>
      <c r="U138" t="str">
        <f t="shared" ca="1" si="22"/>
        <v>USBMice</v>
      </c>
      <c r="V138">
        <f t="shared" ca="1" si="23"/>
        <v>73282.110000000015</v>
      </c>
      <c r="W138">
        <f t="shared" ca="1" si="24"/>
        <v>225</v>
      </c>
    </row>
    <row r="139" spans="16:23" x14ac:dyDescent="0.55000000000000004">
      <c r="P139" s="38" t="s">
        <v>14100</v>
      </c>
      <c r="Q139">
        <v>9153.94</v>
      </c>
      <c r="R139">
        <v>37</v>
      </c>
      <c r="T139">
        <f t="shared" ca="1" si="21"/>
        <v>102</v>
      </c>
      <c r="U139" t="str">
        <f t="shared" ca="1" si="22"/>
        <v>USBMilkFrothers</v>
      </c>
      <c r="V139">
        <f t="shared" ca="1" si="23"/>
        <v>9153.94</v>
      </c>
      <c r="W139">
        <f t="shared" ca="1" si="24"/>
        <v>37</v>
      </c>
    </row>
    <row r="140" spans="16:23" x14ac:dyDescent="0.55000000000000004">
      <c r="P140" s="38" t="s">
        <v>14079</v>
      </c>
      <c r="Q140">
        <v>53003.729999999996</v>
      </c>
      <c r="R140">
        <v>71</v>
      </c>
      <c r="T140">
        <f t="shared" ca="1" si="21"/>
        <v>45</v>
      </c>
      <c r="U140" t="str">
        <f t="shared" ca="1" si="22"/>
        <v>USBMiniFoodProcessors&amp;Choppers</v>
      </c>
      <c r="V140">
        <f t="shared" ca="1" si="23"/>
        <v>53003.729999999996</v>
      </c>
      <c r="W140">
        <f t="shared" ca="1" si="24"/>
        <v>71</v>
      </c>
    </row>
    <row r="141" spans="16:23" x14ac:dyDescent="0.55000000000000004">
      <c r="P141" s="38" t="s">
        <v>14071</v>
      </c>
      <c r="Q141">
        <v>514881.62700000009</v>
      </c>
      <c r="R141">
        <v>279</v>
      </c>
      <c r="T141">
        <f t="shared" ca="1" si="21"/>
        <v>6</v>
      </c>
      <c r="U141" t="str">
        <f t="shared" ca="1" si="22"/>
        <v>USBMixerGrinders</v>
      </c>
      <c r="V141">
        <f t="shared" ca="1" si="23"/>
        <v>514881.62700000009</v>
      </c>
      <c r="W141">
        <f t="shared" ca="1" si="24"/>
        <v>279</v>
      </c>
    </row>
    <row r="142" spans="16:23" x14ac:dyDescent="0.55000000000000004">
      <c r="P142" s="38" t="s">
        <v>14041</v>
      </c>
      <c r="Q142">
        <v>3336.76</v>
      </c>
      <c r="R142">
        <v>29</v>
      </c>
      <c r="T142">
        <f t="shared" ca="1" si="21"/>
        <v>133</v>
      </c>
      <c r="U142" t="str">
        <f t="shared" ca="1" si="22"/>
        <v>USBNotebookComputerStands</v>
      </c>
      <c r="V142">
        <f t="shared" ca="1" si="23"/>
        <v>3336.76</v>
      </c>
      <c r="W142">
        <f t="shared" ca="1" si="24"/>
        <v>29</v>
      </c>
    </row>
    <row r="143" spans="16:23" x14ac:dyDescent="0.55000000000000004">
      <c r="P143" s="38" t="s">
        <v>14036</v>
      </c>
      <c r="Q143">
        <v>37656</v>
      </c>
      <c r="R143">
        <v>75</v>
      </c>
      <c r="T143">
        <f t="shared" ca="1" si="21"/>
        <v>55</v>
      </c>
      <c r="U143" t="str">
        <f t="shared" ca="1" si="22"/>
        <v>USBOn-Ear</v>
      </c>
      <c r="V143">
        <f t="shared" ca="1" si="23"/>
        <v>37656</v>
      </c>
      <c r="W143">
        <f t="shared" ca="1" si="24"/>
        <v>75</v>
      </c>
    </row>
    <row r="144" spans="16:23" x14ac:dyDescent="0.55000000000000004">
      <c r="P144" s="38" t="s">
        <v>14096</v>
      </c>
      <c r="Q144">
        <v>98436.049999999988</v>
      </c>
      <c r="R144">
        <v>21</v>
      </c>
      <c r="T144">
        <f t="shared" ca="1" si="21"/>
        <v>30</v>
      </c>
      <c r="U144" t="str">
        <f t="shared" ca="1" si="22"/>
        <v>USBOvenToasterGrills</v>
      </c>
      <c r="V144">
        <f t="shared" ca="1" si="23"/>
        <v>98436.049999999988</v>
      </c>
      <c r="W144">
        <f t="shared" ca="1" si="24"/>
        <v>21</v>
      </c>
    </row>
    <row r="145" spans="16:23" x14ac:dyDescent="0.55000000000000004">
      <c r="P145" s="38" t="s">
        <v>14047</v>
      </c>
      <c r="Q145">
        <v>4250.6399999999994</v>
      </c>
      <c r="R145">
        <v>11</v>
      </c>
      <c r="T145">
        <f t="shared" ca="1" si="21"/>
        <v>127</v>
      </c>
      <c r="U145" t="str">
        <f t="shared" ca="1" si="22"/>
        <v>USBOver-Ear</v>
      </c>
      <c r="V145">
        <f t="shared" ca="1" si="23"/>
        <v>4250.6399999999994</v>
      </c>
      <c r="W145">
        <f t="shared" ca="1" si="24"/>
        <v>11</v>
      </c>
    </row>
    <row r="146" spans="16:23" x14ac:dyDescent="0.55000000000000004">
      <c r="P146" s="38" t="s">
        <v>14058</v>
      </c>
      <c r="Q146">
        <v>1687.4</v>
      </c>
      <c r="R146">
        <v>4</v>
      </c>
      <c r="T146">
        <f t="shared" ca="1" si="21"/>
        <v>146</v>
      </c>
      <c r="U146" t="str">
        <f t="shared" ca="1" si="22"/>
        <v>USBPCHeadsets</v>
      </c>
      <c r="V146">
        <f t="shared" ca="1" si="23"/>
        <v>1687.4</v>
      </c>
      <c r="W146">
        <f t="shared" ca="1" si="24"/>
        <v>4</v>
      </c>
    </row>
    <row r="147" spans="16:23" x14ac:dyDescent="0.55000000000000004">
      <c r="P147" s="38" t="s">
        <v>14054</v>
      </c>
      <c r="Q147">
        <v>6801.62</v>
      </c>
      <c r="R147">
        <v>21</v>
      </c>
      <c r="T147">
        <f t="shared" ca="1" si="21"/>
        <v>109</v>
      </c>
      <c r="U147" t="str">
        <f t="shared" ca="1" si="22"/>
        <v>USBPCMicrophones</v>
      </c>
      <c r="V147">
        <f t="shared" ca="1" si="23"/>
        <v>6801.62</v>
      </c>
      <c r="W147">
        <f t="shared" ca="1" si="24"/>
        <v>21</v>
      </c>
    </row>
    <row r="148" spans="16:23" x14ac:dyDescent="0.55000000000000004">
      <c r="P148" s="38" t="s">
        <v>14057</v>
      </c>
      <c r="Q148">
        <v>5824.08</v>
      </c>
      <c r="R148">
        <v>15</v>
      </c>
      <c r="T148">
        <f t="shared" ca="1" si="21"/>
        <v>114</v>
      </c>
      <c r="U148" t="str">
        <f t="shared" ca="1" si="22"/>
        <v>USBPCSpeakers</v>
      </c>
      <c r="V148">
        <f t="shared" ca="1" si="23"/>
        <v>5824.08</v>
      </c>
      <c r="W148">
        <f t="shared" ca="1" si="24"/>
        <v>15</v>
      </c>
    </row>
    <row r="149" spans="16:23" x14ac:dyDescent="0.55000000000000004">
      <c r="P149" s="38" t="s">
        <v>14110</v>
      </c>
      <c r="Q149">
        <v>13086.743999999999</v>
      </c>
      <c r="R149">
        <v>11</v>
      </c>
      <c r="T149">
        <f t="shared" ca="1" si="21"/>
        <v>91</v>
      </c>
      <c r="U149" t="str">
        <f t="shared" ca="1" si="22"/>
        <v>USBPedestalFans</v>
      </c>
      <c r="V149">
        <f t="shared" ca="1" si="23"/>
        <v>13086.743999999999</v>
      </c>
      <c r="W149">
        <f t="shared" ca="1" si="24"/>
        <v>11</v>
      </c>
    </row>
    <row r="150" spans="16:23" x14ac:dyDescent="0.55000000000000004">
      <c r="P150" s="38" t="s">
        <v>14084</v>
      </c>
      <c r="Q150">
        <v>29254.73</v>
      </c>
      <c r="R150">
        <v>21</v>
      </c>
      <c r="T150">
        <f t="shared" ca="1" si="21"/>
        <v>65</v>
      </c>
      <c r="U150" t="str">
        <f t="shared" ca="1" si="22"/>
        <v>USBPop-upToasters</v>
      </c>
      <c r="V150">
        <f t="shared" ca="1" si="23"/>
        <v>29254.73</v>
      </c>
      <c r="W150">
        <f t="shared" ca="1" si="24"/>
        <v>21</v>
      </c>
    </row>
    <row r="151" spans="16:23" x14ac:dyDescent="0.55000000000000004">
      <c r="P151" s="38" t="s">
        <v>14082</v>
      </c>
      <c r="Q151">
        <v>58082.94</v>
      </c>
      <c r="R151">
        <v>21</v>
      </c>
      <c r="T151">
        <f t="shared" ca="1" si="21"/>
        <v>43</v>
      </c>
      <c r="U151" t="str">
        <f t="shared" ca="1" si="22"/>
        <v>USBPressureWashers,Steam&amp;WindowCleaners</v>
      </c>
      <c r="V151">
        <f t="shared" ca="1" si="23"/>
        <v>58082.94</v>
      </c>
      <c r="W151">
        <f t="shared" ca="1" si="24"/>
        <v>21</v>
      </c>
    </row>
    <row r="152" spans="16:23" x14ac:dyDescent="0.55000000000000004">
      <c r="P152" s="38" t="s">
        <v>14025</v>
      </c>
      <c r="Q152">
        <v>93391.510000000009</v>
      </c>
      <c r="R152">
        <v>483</v>
      </c>
      <c r="T152">
        <f t="shared" ca="1" si="21"/>
        <v>32</v>
      </c>
      <c r="U152" t="str">
        <f t="shared" ca="1" si="22"/>
        <v>USBRemoteControls</v>
      </c>
      <c r="V152">
        <f t="shared" ca="1" si="23"/>
        <v>93391.510000000009</v>
      </c>
      <c r="W152">
        <f t="shared" ca="1" si="24"/>
        <v>483</v>
      </c>
    </row>
    <row r="153" spans="16:23" x14ac:dyDescent="0.55000000000000004">
      <c r="P153" s="38" t="s">
        <v>14090</v>
      </c>
      <c r="Q153">
        <v>75517.5</v>
      </c>
      <c r="R153">
        <v>41</v>
      </c>
      <c r="T153">
        <f t="shared" ca="1" si="21"/>
        <v>36</v>
      </c>
      <c r="U153" t="str">
        <f t="shared" ca="1" si="22"/>
        <v>USBRice&amp;PastaCookers</v>
      </c>
      <c r="V153">
        <f t="shared" ca="1" si="23"/>
        <v>75517.5</v>
      </c>
      <c r="W153">
        <f t="shared" ca="1" si="24"/>
        <v>41</v>
      </c>
    </row>
    <row r="154" spans="16:23" x14ac:dyDescent="0.55000000000000004">
      <c r="P154" s="38" t="s">
        <v>14107</v>
      </c>
      <c r="Q154">
        <v>22768.609999999997</v>
      </c>
      <c r="R154">
        <v>17</v>
      </c>
      <c r="T154">
        <f t="shared" ca="1" si="21"/>
        <v>74</v>
      </c>
      <c r="U154" t="str">
        <f t="shared" ca="1" si="22"/>
        <v>USBRotiMakers</v>
      </c>
      <c r="V154">
        <f t="shared" ca="1" si="23"/>
        <v>22768.609999999997</v>
      </c>
      <c r="W154">
        <f t="shared" ca="1" si="24"/>
        <v>17</v>
      </c>
    </row>
    <row r="155" spans="16:23" x14ac:dyDescent="0.55000000000000004">
      <c r="P155" s="38" t="s">
        <v>14078</v>
      </c>
      <c r="Q155">
        <v>106087.27000000002</v>
      </c>
      <c r="R155">
        <v>100</v>
      </c>
      <c r="T155">
        <f t="shared" ca="1" si="21"/>
        <v>29</v>
      </c>
      <c r="U155" t="str">
        <f t="shared" ca="1" si="22"/>
        <v>USBSandwichMakers</v>
      </c>
      <c r="V155">
        <f t="shared" ca="1" si="23"/>
        <v>106087.27000000002</v>
      </c>
      <c r="W155">
        <f t="shared" ca="1" si="24"/>
        <v>100</v>
      </c>
    </row>
    <row r="156" spans="16:23" x14ac:dyDescent="0.55000000000000004">
      <c r="P156" s="38" t="s">
        <v>14027</v>
      </c>
      <c r="Q156">
        <v>9932.6200000000008</v>
      </c>
      <c r="R156">
        <v>17</v>
      </c>
      <c r="T156">
        <f t="shared" ca="1" si="21"/>
        <v>98</v>
      </c>
      <c r="U156" t="str">
        <f t="shared" ca="1" si="22"/>
        <v>USBSatelliteReceivers</v>
      </c>
      <c r="V156">
        <f t="shared" ca="1" si="23"/>
        <v>9932.6200000000008</v>
      </c>
      <c r="W156">
        <f t="shared" ca="1" si="24"/>
        <v>17</v>
      </c>
    </row>
    <row r="157" spans="16:23" x14ac:dyDescent="0.55000000000000004">
      <c r="P157" s="38" t="s">
        <v>14052</v>
      </c>
      <c r="Q157">
        <v>11771.750000000002</v>
      </c>
      <c r="R157">
        <v>49</v>
      </c>
      <c r="T157">
        <f t="shared" ca="1" si="21"/>
        <v>94</v>
      </c>
      <c r="U157" t="str">
        <f t="shared" ca="1" si="22"/>
        <v>USBScreenProtectors</v>
      </c>
      <c r="V157">
        <f t="shared" ca="1" si="23"/>
        <v>11771.750000000002</v>
      </c>
      <c r="W157">
        <f t="shared" ca="1" si="24"/>
        <v>49</v>
      </c>
    </row>
    <row r="158" spans="16:23" x14ac:dyDescent="0.55000000000000004">
      <c r="P158" s="38" t="s">
        <v>14094</v>
      </c>
      <c r="Q158">
        <v>72990.490000000005</v>
      </c>
      <c r="R158">
        <v>32</v>
      </c>
      <c r="T158">
        <f t="shared" ca="1" si="21"/>
        <v>39</v>
      </c>
      <c r="U158" t="str">
        <f t="shared" ca="1" si="22"/>
        <v>USBSewing&amp;EmbroideryMachines</v>
      </c>
      <c r="V158">
        <f t="shared" ca="1" si="23"/>
        <v>72990.490000000005</v>
      </c>
      <c r="W158">
        <f t="shared" ca="1" si="24"/>
        <v>32</v>
      </c>
    </row>
    <row r="159" spans="16:23" x14ac:dyDescent="0.55000000000000004">
      <c r="P159" s="38" t="s">
        <v>14103</v>
      </c>
      <c r="Q159">
        <v>4430.72</v>
      </c>
      <c r="R159">
        <v>7</v>
      </c>
      <c r="T159">
        <f t="shared" ca="1" si="21"/>
        <v>126</v>
      </c>
      <c r="U159" t="str">
        <f t="shared" ca="1" si="22"/>
        <v>USBSmallApplianceParts&amp;Accessories</v>
      </c>
      <c r="V159">
        <f t="shared" ca="1" si="23"/>
        <v>4430.72</v>
      </c>
      <c r="W159">
        <f t="shared" ca="1" si="24"/>
        <v>7</v>
      </c>
    </row>
    <row r="160" spans="16:23" x14ac:dyDescent="0.55000000000000004">
      <c r="P160" s="38" t="s">
        <v>14029</v>
      </c>
      <c r="Q160">
        <v>7244299.7799999984</v>
      </c>
      <c r="R160">
        <v>609</v>
      </c>
      <c r="T160">
        <f t="shared" ca="1" si="21"/>
        <v>2</v>
      </c>
      <c r="U160" t="str">
        <f t="shared" ca="1" si="22"/>
        <v>USBSmartphones</v>
      </c>
      <c r="V160">
        <f t="shared" ca="1" si="23"/>
        <v>7244299.7799999984</v>
      </c>
      <c r="W160">
        <f t="shared" ca="1" si="24"/>
        <v>609</v>
      </c>
    </row>
    <row r="161" spans="16:23" x14ac:dyDescent="0.55000000000000004">
      <c r="P161" s="38" t="s">
        <v>14024</v>
      </c>
      <c r="Q161">
        <v>8642206.1500000004</v>
      </c>
      <c r="R161">
        <v>510</v>
      </c>
      <c r="T161">
        <f t="shared" ca="1" si="21"/>
        <v>1</v>
      </c>
      <c r="U161" t="str">
        <f t="shared" ca="1" si="22"/>
        <v>USBSmartTelevisions</v>
      </c>
      <c r="V161">
        <f t="shared" ca="1" si="23"/>
        <v>8642206.1500000004</v>
      </c>
      <c r="W161">
        <f t="shared" ca="1" si="24"/>
        <v>510</v>
      </c>
    </row>
    <row r="162" spans="16:23" x14ac:dyDescent="0.55000000000000004">
      <c r="P162" s="38" t="s">
        <v>14102</v>
      </c>
      <c r="Q162">
        <v>171530.1</v>
      </c>
      <c r="R162">
        <v>7</v>
      </c>
      <c r="T162">
        <f t="shared" ca="1" si="21"/>
        <v>19</v>
      </c>
      <c r="U162" t="str">
        <f t="shared" ca="1" si="22"/>
        <v>USBSplit-SystemAirConditioners</v>
      </c>
      <c r="V162">
        <f t="shared" ca="1" si="23"/>
        <v>171530.1</v>
      </c>
      <c r="W162">
        <f t="shared" ca="1" si="24"/>
        <v>7</v>
      </c>
    </row>
    <row r="163" spans="16:23" x14ac:dyDescent="0.55000000000000004">
      <c r="P163" s="38" t="s">
        <v>14026</v>
      </c>
      <c r="Q163">
        <v>168766.79</v>
      </c>
      <c r="R163">
        <v>49</v>
      </c>
      <c r="T163">
        <f t="shared" ca="1" si="21"/>
        <v>20</v>
      </c>
      <c r="U163" t="str">
        <f t="shared" ca="1" si="22"/>
        <v>USBStandardTelevisions</v>
      </c>
      <c r="V163">
        <f t="shared" ca="1" si="23"/>
        <v>168766.79</v>
      </c>
      <c r="W163">
        <f t="shared" ca="1" si="24"/>
        <v>49</v>
      </c>
    </row>
    <row r="164" spans="16:23" x14ac:dyDescent="0.55000000000000004">
      <c r="P164" s="38" t="s">
        <v>14109</v>
      </c>
      <c r="Q164">
        <v>21836.36</v>
      </c>
      <c r="R164">
        <v>7</v>
      </c>
      <c r="T164">
        <f t="shared" ref="T164:T183" ca="1" si="25">RANK(V164,$V$4:$V$183)</f>
        <v>76</v>
      </c>
      <c r="U164" t="str">
        <f t="shared" ref="U164:U183" ca="1" si="26">OFFSET($P$3,1,0,180,1)</f>
        <v>USBStandMixers</v>
      </c>
      <c r="V164">
        <f t="shared" ref="V164:V183" ca="1" si="27">OFFSET($P$3,1,1,180,1)</f>
        <v>21836.36</v>
      </c>
      <c r="W164">
        <f t="shared" ref="W164:W183" ca="1" si="28">OFFSET($P$3,1,2,180,1)</f>
        <v>7</v>
      </c>
    </row>
    <row r="165" spans="16:23" x14ac:dyDescent="0.55000000000000004">
      <c r="P165" s="38" t="s">
        <v>14032</v>
      </c>
      <c r="Q165">
        <v>6377.57</v>
      </c>
      <c r="R165">
        <v>131</v>
      </c>
      <c r="T165">
        <f t="shared" ca="1" si="25"/>
        <v>111</v>
      </c>
      <c r="U165" t="str">
        <f t="shared" ca="1" si="26"/>
        <v>USBStands</v>
      </c>
      <c r="V165">
        <f t="shared" ca="1" si="27"/>
        <v>6377.57</v>
      </c>
      <c r="W165">
        <f t="shared" ca="1" si="28"/>
        <v>131</v>
      </c>
    </row>
    <row r="166" spans="16:23" x14ac:dyDescent="0.55000000000000004">
      <c r="P166" s="38" t="s">
        <v>14073</v>
      </c>
      <c r="Q166">
        <v>391278.79000000004</v>
      </c>
      <c r="R166">
        <v>114</v>
      </c>
      <c r="T166">
        <f t="shared" ca="1" si="25"/>
        <v>9</v>
      </c>
      <c r="U166" t="str">
        <f t="shared" ca="1" si="26"/>
        <v>USBStorageWaterHeaters</v>
      </c>
      <c r="V166">
        <f t="shared" ca="1" si="27"/>
        <v>391278.79000000004</v>
      </c>
      <c r="W166">
        <f t="shared" ca="1" si="28"/>
        <v>114</v>
      </c>
    </row>
    <row r="167" spans="16:23" x14ac:dyDescent="0.55000000000000004">
      <c r="P167" s="38" t="s">
        <v>14105</v>
      </c>
      <c r="Q167">
        <v>1653.2399999999998</v>
      </c>
      <c r="R167">
        <v>6</v>
      </c>
      <c r="T167">
        <f t="shared" ca="1" si="25"/>
        <v>147</v>
      </c>
      <c r="U167" t="str">
        <f t="shared" ca="1" si="26"/>
        <v>USBStovetopEspressoPots</v>
      </c>
      <c r="V167">
        <f t="shared" ca="1" si="27"/>
        <v>1653.2399999999998</v>
      </c>
      <c r="W167">
        <f t="shared" ca="1" si="28"/>
        <v>6</v>
      </c>
    </row>
    <row r="168" spans="16:23" x14ac:dyDescent="0.55000000000000004">
      <c r="P168" s="38" t="s">
        <v>14035</v>
      </c>
      <c r="Q168">
        <v>40788.589999999997</v>
      </c>
      <c r="R168">
        <v>84</v>
      </c>
      <c r="T168">
        <f t="shared" ca="1" si="25"/>
        <v>51</v>
      </c>
      <c r="U168" t="str">
        <f t="shared" ca="1" si="26"/>
        <v>USBStylusPens</v>
      </c>
      <c r="V168">
        <f t="shared" ca="1" si="27"/>
        <v>40788.589999999997</v>
      </c>
      <c r="W168">
        <f t="shared" ca="1" si="28"/>
        <v>84</v>
      </c>
    </row>
    <row r="169" spans="16:23" x14ac:dyDescent="0.55000000000000004">
      <c r="P169" s="38" t="s">
        <v>14099</v>
      </c>
      <c r="Q169">
        <v>9882.5400000000027</v>
      </c>
      <c r="R169">
        <v>9</v>
      </c>
      <c r="T169">
        <f t="shared" ca="1" si="25"/>
        <v>100</v>
      </c>
      <c r="U169" t="str">
        <f t="shared" ca="1" si="26"/>
        <v>USBTableFans</v>
      </c>
      <c r="V169">
        <f t="shared" ca="1" si="27"/>
        <v>9882.5400000000027</v>
      </c>
      <c r="W169">
        <f t="shared" ca="1" si="28"/>
        <v>9</v>
      </c>
    </row>
    <row r="170" spans="16:23" x14ac:dyDescent="0.55000000000000004">
      <c r="P170" s="38" t="s">
        <v>14064</v>
      </c>
      <c r="Q170">
        <v>3731.52</v>
      </c>
      <c r="R170">
        <v>12</v>
      </c>
      <c r="T170">
        <f t="shared" ca="1" si="25"/>
        <v>129</v>
      </c>
      <c r="U170" t="str">
        <f t="shared" ca="1" si="26"/>
        <v>USBTonerCartridges</v>
      </c>
      <c r="V170">
        <f t="shared" ca="1" si="27"/>
        <v>3731.52</v>
      </c>
      <c r="W170">
        <f t="shared" ca="1" si="28"/>
        <v>12</v>
      </c>
    </row>
    <row r="171" spans="16:23" x14ac:dyDescent="0.55000000000000004">
      <c r="P171" s="38" t="s">
        <v>14048</v>
      </c>
      <c r="Q171">
        <v>399.13000000000011</v>
      </c>
      <c r="R171">
        <v>12</v>
      </c>
      <c r="T171">
        <f t="shared" ca="1" si="25"/>
        <v>174</v>
      </c>
      <c r="U171" t="str">
        <f t="shared" ca="1" si="26"/>
        <v>USBUSBtoUSBAdapters</v>
      </c>
      <c r="V171">
        <f t="shared" ca="1" si="27"/>
        <v>399.13000000000011</v>
      </c>
      <c r="W171">
        <f t="shared" ca="1" si="28"/>
        <v>12</v>
      </c>
    </row>
    <row r="172" spans="16:23" x14ac:dyDescent="0.55000000000000004">
      <c r="P172" s="38" t="s">
        <v>14080</v>
      </c>
      <c r="Q172">
        <v>13746.97</v>
      </c>
      <c r="R172">
        <v>60</v>
      </c>
      <c r="T172">
        <f t="shared" ca="1" si="25"/>
        <v>90</v>
      </c>
      <c r="U172" t="str">
        <f t="shared" ca="1" si="26"/>
        <v>USBVacuumSealers</v>
      </c>
      <c r="V172">
        <f t="shared" ca="1" si="27"/>
        <v>13746.97</v>
      </c>
      <c r="W172">
        <f t="shared" ca="1" si="28"/>
        <v>60</v>
      </c>
    </row>
    <row r="173" spans="16:23" x14ac:dyDescent="0.55000000000000004">
      <c r="P173" s="38" t="s">
        <v>14104</v>
      </c>
      <c r="Q173">
        <v>14310.25</v>
      </c>
      <c r="R173">
        <v>32</v>
      </c>
      <c r="T173">
        <f t="shared" ca="1" si="25"/>
        <v>89</v>
      </c>
      <c r="U173" t="str">
        <f t="shared" ca="1" si="26"/>
        <v>USBWaffleMakers&amp;Irons</v>
      </c>
      <c r="V173">
        <f t="shared" ca="1" si="27"/>
        <v>14310.25</v>
      </c>
      <c r="W173">
        <f t="shared" ca="1" si="28"/>
        <v>32</v>
      </c>
    </row>
    <row r="174" spans="16:23" x14ac:dyDescent="0.55000000000000004">
      <c r="P174" s="38" t="s">
        <v>14089</v>
      </c>
      <c r="Q174">
        <v>22542.239999999998</v>
      </c>
      <c r="R174">
        <v>28</v>
      </c>
      <c r="T174">
        <f t="shared" ca="1" si="25"/>
        <v>75</v>
      </c>
      <c r="U174" t="str">
        <f t="shared" ca="1" si="26"/>
        <v>USBWaterCartridges</v>
      </c>
      <c r="V174">
        <f t="shared" ca="1" si="27"/>
        <v>22542.239999999998</v>
      </c>
      <c r="W174">
        <f t="shared" ca="1" si="28"/>
        <v>28</v>
      </c>
    </row>
    <row r="175" spans="16:23" x14ac:dyDescent="0.55000000000000004">
      <c r="P175" s="38" t="s">
        <v>14092</v>
      </c>
      <c r="Q175">
        <v>494111.86</v>
      </c>
      <c r="R175">
        <v>119</v>
      </c>
      <c r="T175">
        <f t="shared" ca="1" si="25"/>
        <v>7</v>
      </c>
      <c r="U175" t="str">
        <f t="shared" ca="1" si="26"/>
        <v>USBWaterFilters&amp;Purifiers</v>
      </c>
      <c r="V175">
        <f t="shared" ca="1" si="27"/>
        <v>494111.86</v>
      </c>
      <c r="W175">
        <f t="shared" ca="1" si="28"/>
        <v>119</v>
      </c>
    </row>
    <row r="176" spans="16:23" x14ac:dyDescent="0.55000000000000004">
      <c r="P176" s="38" t="s">
        <v>14088</v>
      </c>
      <c r="Q176">
        <v>31060.140000000007</v>
      </c>
      <c r="R176">
        <v>119</v>
      </c>
      <c r="T176">
        <f t="shared" ca="1" si="25"/>
        <v>62</v>
      </c>
      <c r="U176" t="str">
        <f t="shared" ca="1" si="26"/>
        <v>USBWaterPurifierAccessories</v>
      </c>
      <c r="V176">
        <f t="shared" ca="1" si="27"/>
        <v>31060.140000000007</v>
      </c>
      <c r="W176">
        <f t="shared" ca="1" si="28"/>
        <v>119</v>
      </c>
    </row>
    <row r="177" spans="16:23" x14ac:dyDescent="0.55000000000000004">
      <c r="P177" s="38" t="s">
        <v>14101</v>
      </c>
      <c r="Q177">
        <v>1056.5999999999999</v>
      </c>
      <c r="R177">
        <v>4</v>
      </c>
      <c r="T177">
        <f t="shared" ca="1" si="25"/>
        <v>162</v>
      </c>
      <c r="U177" t="str">
        <f t="shared" ca="1" si="26"/>
        <v>USBYogurtMakers</v>
      </c>
      <c r="V177">
        <f t="shared" ca="1" si="27"/>
        <v>1056.5999999999999</v>
      </c>
      <c r="W177">
        <f t="shared" ca="1" si="28"/>
        <v>4</v>
      </c>
    </row>
    <row r="178" spans="16:23" x14ac:dyDescent="0.55000000000000004">
      <c r="P178" s="38" t="s">
        <v>14022</v>
      </c>
      <c r="Q178">
        <v>645.15</v>
      </c>
      <c r="R178">
        <v>5</v>
      </c>
      <c r="T178">
        <f t="shared" ca="1" si="25"/>
        <v>171</v>
      </c>
      <c r="U178" t="str">
        <f t="shared" ca="1" si="26"/>
        <v>VacuumAccessories</v>
      </c>
      <c r="V178">
        <f t="shared" ca="1" si="27"/>
        <v>645.15</v>
      </c>
      <c r="W178">
        <f t="shared" ca="1" si="28"/>
        <v>5</v>
      </c>
    </row>
    <row r="179" spans="16:23" x14ac:dyDescent="0.55000000000000004">
      <c r="P179" s="38" t="s">
        <v>14019</v>
      </c>
      <c r="Q179">
        <v>476977.34</v>
      </c>
      <c r="R179">
        <v>148</v>
      </c>
      <c r="T179">
        <f t="shared" ca="1" si="25"/>
        <v>8</v>
      </c>
      <c r="U179" t="str">
        <f t="shared" ca="1" si="26"/>
        <v>Vacuums</v>
      </c>
      <c r="V179">
        <f t="shared" ca="1" si="27"/>
        <v>476977.34</v>
      </c>
      <c r="W179">
        <f t="shared" ca="1" si="28"/>
        <v>148</v>
      </c>
    </row>
    <row r="180" spans="16:23" x14ac:dyDescent="0.55000000000000004">
      <c r="P180" s="38" t="s">
        <v>13992</v>
      </c>
      <c r="Q180">
        <v>47163.30999999999</v>
      </c>
      <c r="R180">
        <v>141</v>
      </c>
      <c r="T180">
        <f t="shared" ca="1" si="25"/>
        <v>48</v>
      </c>
      <c r="U180" t="str">
        <f t="shared" ca="1" si="26"/>
        <v>WallChargers</v>
      </c>
      <c r="V180">
        <f t="shared" ca="1" si="27"/>
        <v>47163.30999999999</v>
      </c>
      <c r="W180">
        <f t="shared" ca="1" si="28"/>
        <v>141</v>
      </c>
    </row>
    <row r="181" spans="16:23" x14ac:dyDescent="0.55000000000000004">
      <c r="P181" s="38" t="s">
        <v>13980</v>
      </c>
      <c r="Q181">
        <v>29904.7</v>
      </c>
      <c r="R181">
        <v>23</v>
      </c>
      <c r="T181">
        <f t="shared" ca="1" si="25"/>
        <v>64</v>
      </c>
      <c r="U181" t="str">
        <f t="shared" ca="1" si="26"/>
        <v>Webcams</v>
      </c>
      <c r="V181">
        <f t="shared" ca="1" si="27"/>
        <v>29904.7</v>
      </c>
      <c r="W181">
        <f t="shared" ca="1" si="28"/>
        <v>23</v>
      </c>
    </row>
    <row r="182" spans="16:23" x14ac:dyDescent="0.55000000000000004">
      <c r="P182" s="38" t="s">
        <v>14020</v>
      </c>
      <c r="Q182">
        <v>47709.924599999998</v>
      </c>
      <c r="R182">
        <v>17</v>
      </c>
      <c r="T182">
        <f t="shared" ca="1" si="25"/>
        <v>47</v>
      </c>
      <c r="U182" t="str">
        <f t="shared" ca="1" si="26"/>
        <v>WetGrinders</v>
      </c>
      <c r="V182">
        <f t="shared" ca="1" si="27"/>
        <v>47709.924599999998</v>
      </c>
      <c r="W182">
        <f t="shared" ca="1" si="28"/>
        <v>17</v>
      </c>
    </row>
    <row r="183" spans="16:23" x14ac:dyDescent="0.55000000000000004">
      <c r="P183" s="38" t="s">
        <v>13972</v>
      </c>
      <c r="Q183">
        <v>78247.81</v>
      </c>
      <c r="R183">
        <v>191</v>
      </c>
      <c r="T183">
        <f t="shared" ca="1" si="25"/>
        <v>34</v>
      </c>
      <c r="U183" t="str">
        <f t="shared" ca="1" si="26"/>
        <v>WirelessUSBAdapters</v>
      </c>
      <c r="V183">
        <f t="shared" ca="1" si="27"/>
        <v>78247.81</v>
      </c>
      <c r="W183">
        <f t="shared" ca="1" si="28"/>
        <v>191</v>
      </c>
    </row>
  </sheetData>
  <autoFilter ref="T3:W183" xr:uid="{00000000-0001-0000-0400-000000000000}"/>
  <pageMargins left="0.7" right="0.7" top="0.75" bottom="0.75" header="0.3" footer="0.3"/>
  <pageSetup paperSize="9" orientation="portrait" horizontalDpi="0" verticalDpi="0" r:id="rId7"/>
  <drawing r:id="rId8"/>
  <legacyDrawing r:id="rId9"/>
  <mc:AlternateContent xmlns:mc="http://schemas.openxmlformats.org/markup-compatibility/2006">
    <mc:Choice Requires="x14">
      <controls>
        <mc:AlternateContent xmlns:mc="http://schemas.openxmlformats.org/markup-compatibility/2006">
          <mc:Choice Requires="x14">
            <control shapeId="1025" r:id="rId10" name="Check Box 1">
              <controlPr defaultSize="0" autoFill="0" autoLine="0" autoPict="0">
                <anchor moveWithCells="1">
                  <from>
                    <xdr:col>8</xdr:col>
                    <xdr:colOff>1356360</xdr:colOff>
                    <xdr:row>19</xdr:row>
                    <xdr:rowOff>15240</xdr:rowOff>
                  </from>
                  <to>
                    <xdr:col>9</xdr:col>
                    <xdr:colOff>331470</xdr:colOff>
                    <xdr:row>20</xdr:row>
                    <xdr:rowOff>60960</xdr:rowOff>
                  </to>
                </anchor>
              </controlPr>
            </control>
          </mc:Choice>
        </mc:AlternateContent>
        <mc:AlternateContent xmlns:mc="http://schemas.openxmlformats.org/markup-compatibility/2006">
          <mc:Choice Requires="x14">
            <control shapeId="1026" r:id="rId11" name="Check Box 2">
              <controlPr defaultSize="0" autoFill="0" autoLine="0" autoPict="0">
                <anchor moveWithCells="1">
                  <from>
                    <xdr:col>9</xdr:col>
                    <xdr:colOff>365760</xdr:colOff>
                    <xdr:row>18</xdr:row>
                    <xdr:rowOff>57150</xdr:rowOff>
                  </from>
                  <to>
                    <xdr:col>9</xdr:col>
                    <xdr:colOff>811530</xdr:colOff>
                    <xdr:row>19</xdr:row>
                    <xdr:rowOff>99060</xdr:rowOff>
                  </to>
                </anchor>
              </controlPr>
            </control>
          </mc:Choice>
        </mc:AlternateContent>
        <mc:AlternateContent xmlns:mc="http://schemas.openxmlformats.org/markup-compatibility/2006">
          <mc:Choice Requires="x14">
            <control shapeId="1027" r:id="rId12" name="Check Box 3">
              <controlPr defaultSize="0" autoFill="0" autoLine="0" autoPict="0">
                <anchor moveWithCells="1">
                  <from>
                    <xdr:col>10</xdr:col>
                    <xdr:colOff>365760</xdr:colOff>
                    <xdr:row>18</xdr:row>
                    <xdr:rowOff>57150</xdr:rowOff>
                  </from>
                  <to>
                    <xdr:col>11</xdr:col>
                    <xdr:colOff>373380</xdr:colOff>
                    <xdr:row>19</xdr:row>
                    <xdr:rowOff>99060</xdr:rowOff>
                  </to>
                </anchor>
              </controlPr>
            </control>
          </mc:Choice>
        </mc:AlternateContent>
        <mc:AlternateContent xmlns:mc="http://schemas.openxmlformats.org/markup-compatibility/2006">
          <mc:Choice Requires="x14">
            <control shapeId="1028" r:id="rId13" name="Scroll Bar 4">
              <controlPr defaultSize="0" autoPict="0">
                <anchor moveWithCells="1">
                  <from>
                    <xdr:col>23</xdr:col>
                    <xdr:colOff>445770</xdr:colOff>
                    <xdr:row>16</xdr:row>
                    <xdr:rowOff>80010</xdr:rowOff>
                  </from>
                  <to>
                    <xdr:col>23</xdr:col>
                    <xdr:colOff>674370</xdr:colOff>
                    <xdr:row>31</xdr:row>
                    <xdr:rowOff>11430</xdr:rowOff>
                  </to>
                </anchor>
              </controlPr>
            </control>
          </mc:Choice>
        </mc:AlternateContent>
      </controls>
    </mc:Choice>
  </mc:AlternateContent>
  <extLst>
    <ext xmlns:x14="http://schemas.microsoft.com/office/spreadsheetml/2009/9/main" uri="{A8765BA9-456A-4dab-B4F3-ACF838C121DE}">
      <x14:slicerList>
        <x14:slicer r:id="rId1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5EC4D-33DF-494A-A926-53B0FF2B6029}">
  <dimension ref="A1"/>
  <sheetViews>
    <sheetView tabSelected="1" topLeftCell="B1" zoomScale="130" zoomScaleNormal="130" workbookViewId="0">
      <selection activeCell="O8" sqref="O8"/>
    </sheetView>
  </sheetViews>
  <sheetFormatPr defaultRowHeight="14.4" x14ac:dyDescent="0.55000000000000004"/>
  <sheetData/>
  <pageMargins left="1" right="1" top="1" bottom="1" header="0.5" footer="0.5"/>
  <pageSetup paperSize="9" orientation="landscape"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amazon</vt:lpstr>
      <vt:lpstr>Cleaned_data</vt:lpstr>
      <vt:lpstr>Input_data</vt:lpstr>
      <vt:lpstr>Data_for_Analysis</vt:lpstr>
      <vt:lpstr>Analysis</vt:lpstr>
      <vt:lpstr>Dashboard</vt:lpstr>
      <vt:lpstr>Cleaned_data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mugdha bajpai</dc:creator>
  <cp:lastModifiedBy>mugdha bajpai</cp:lastModifiedBy>
  <cp:lastPrinted>2023-03-19T16:59:16Z</cp:lastPrinted>
  <dcterms:created xsi:type="dcterms:W3CDTF">2023-03-15T19:14:45Z</dcterms:created>
  <dcterms:modified xsi:type="dcterms:W3CDTF">2023-03-19T17:23:09Z</dcterms:modified>
</cp:coreProperties>
</file>